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0" yWindow="120" windowWidth="17475" windowHeight="8100" firstSheet="1" activeTab="2"/>
  </bookViews>
  <sheets>
    <sheet name="player count" sheetId="15" state="hidden" r:id="rId1"/>
    <sheet name="Managers" sheetId="8" r:id="rId2"/>
    <sheet name="Rosters and available players" sheetId="1" r:id="rId3"/>
    <sheet name="Draft Matrix 2010" sheetId="16" state="hidden" r:id="rId4"/>
    <sheet name="UNCARDED" sheetId="25" state="hidden" r:id="rId5"/>
    <sheet name="Draft Matrix 2013" sheetId="23" state="hidden" r:id="rId6"/>
    <sheet name="Draft Matrix 2014" sheetId="24" state="hidden" r:id="rId7"/>
    <sheet name="Schedule" sheetId="4" r:id="rId8"/>
    <sheet name="Standings" sheetId="11" state="hidden" r:id="rId9"/>
    <sheet name="Playoff Matrix" sheetId="7" state="hidden" r:id="rId10"/>
    <sheet name="Draft Matrix 2008" sheetId="6" state="hidden" r:id="rId11"/>
    <sheet name=" Draft Matrix 2015" sheetId="26" r:id="rId12"/>
    <sheet name="Draft Matrix 2016" sheetId="27" r:id="rId13"/>
    <sheet name="Transactions" sheetId="9" r:id="rId14"/>
    <sheet name="Waivers" sheetId="2" r:id="rId15"/>
    <sheet name="Uncarded 2010 cards" sheetId="21" state="hidden" r:id="rId16"/>
    <sheet name="Draft Matrix 2012" sheetId="22" state="hidden" r:id="rId17"/>
  </sheets>
  <definedNames>
    <definedName name="_xlnm._FilterDatabase" localSheetId="2" hidden="1">'Rosters and available players'!$C$4:$G$768</definedName>
    <definedName name="_xlnm.Print_Area" localSheetId="10">'Draft Matrix 2008'!$A$2:$J$41</definedName>
    <definedName name="_xlnm.Print_Area" localSheetId="16">'Draft Matrix 2012'!$A$1:$L$43</definedName>
    <definedName name="_xlnm.Print_Area" localSheetId="5">'Draft Matrix 2013'!$A$2:$L$40</definedName>
    <definedName name="_xlnm.Print_Area" localSheetId="1">Managers!$A$1:$K$28</definedName>
    <definedName name="_xlnm.Print_Area" localSheetId="9">'Playoff Matrix'!$A$1:$I$23</definedName>
    <definedName name="_xlnm.Print_Area" localSheetId="2">'Rosters and available players'!$C$3:$G$541</definedName>
    <definedName name="_xlnm.Print_Area" localSheetId="7">Schedule!$A$1:$S$51</definedName>
    <definedName name="_xlnm.Print_Area" localSheetId="13">Transactions!$A$746:$C$763</definedName>
    <definedName name="_xlnm.Print_Area" localSheetId="14">Waivers!$K$2:$N$118</definedName>
    <definedName name="_xlnm.Print_Titles" localSheetId="2">'Rosters and available players'!$3:$3</definedName>
  </definedNames>
  <calcPr calcId="145621"/>
  <pivotCaches>
    <pivotCache cacheId="1" r:id="rId18"/>
  </pivotCaches>
</workbook>
</file>

<file path=xl/calcChain.xml><?xml version="1.0" encoding="utf-8"?>
<calcChain xmlns="http://schemas.openxmlformats.org/spreadsheetml/2006/main">
  <c r="B920" i="1" l="1"/>
  <c r="B921" i="1"/>
  <c r="B922" i="1"/>
  <c r="B923" i="1"/>
  <c r="B924" i="1"/>
  <c r="B925" i="1"/>
  <c r="B713" i="1"/>
  <c r="L15" i="1"/>
  <c r="M15" i="1"/>
  <c r="L11" i="1"/>
  <c r="M11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4" i="1"/>
  <c r="B715" i="1"/>
  <c r="B716" i="1"/>
  <c r="B717" i="1"/>
  <c r="B718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R21" i="1"/>
  <c r="S21" i="1"/>
  <c r="R4" i="1"/>
  <c r="S4" i="1"/>
  <c r="L21" i="1"/>
  <c r="M21" i="1"/>
  <c r="L20" i="1"/>
  <c r="M20" i="1"/>
  <c r="L19" i="1"/>
  <c r="M19" i="1"/>
  <c r="L18" i="1"/>
  <c r="M18" i="1"/>
  <c r="L17" i="1"/>
  <c r="U20" i="2"/>
  <c r="L16" i="1"/>
  <c r="M16" i="1"/>
  <c r="L14" i="1"/>
  <c r="M14" i="1"/>
  <c r="L13" i="1"/>
  <c r="U15" i="2"/>
  <c r="L12" i="1"/>
  <c r="M12" i="1"/>
  <c r="L10" i="1"/>
  <c r="L9" i="1"/>
  <c r="L8" i="1"/>
  <c r="M8" i="1"/>
  <c r="L7" i="1"/>
  <c r="M7" i="1"/>
  <c r="L6" i="1"/>
  <c r="U8" i="2"/>
  <c r="L5" i="1"/>
  <c r="U7" i="2"/>
  <c r="R34" i="1"/>
  <c r="R33" i="1"/>
  <c r="S33" i="1"/>
  <c r="R32" i="1"/>
  <c r="T31" i="1"/>
  <c r="R31" i="1"/>
  <c r="T30" i="1"/>
  <c r="R30" i="1"/>
  <c r="T29" i="1"/>
  <c r="R29" i="1"/>
  <c r="S29" i="1"/>
  <c r="R28" i="1"/>
  <c r="T27" i="1"/>
  <c r="R27" i="1"/>
  <c r="S27" i="1"/>
  <c r="R26" i="1"/>
  <c r="T25" i="1"/>
  <c r="R25" i="1"/>
  <c r="T24" i="1"/>
  <c r="R24" i="1"/>
  <c r="S24" i="1"/>
  <c r="R23" i="1"/>
  <c r="S23" i="1"/>
  <c r="R22" i="1"/>
  <c r="S22" i="1"/>
  <c r="R20" i="1"/>
  <c r="S20" i="1"/>
  <c r="R19" i="1"/>
  <c r="R18" i="1"/>
  <c r="S18" i="1"/>
  <c r="R17" i="1"/>
  <c r="S17" i="1"/>
  <c r="R16" i="1"/>
  <c r="T15" i="1"/>
  <c r="R15" i="1"/>
  <c r="T14" i="1"/>
  <c r="R14" i="1"/>
  <c r="S14" i="1"/>
  <c r="R13" i="1"/>
  <c r="S13" i="1"/>
  <c r="R12" i="1"/>
  <c r="S12" i="1"/>
  <c r="R11" i="1"/>
  <c r="T11" i="1"/>
  <c r="R10" i="1"/>
  <c r="T10" i="1"/>
  <c r="R9" i="1"/>
  <c r="S9" i="1"/>
  <c r="R8" i="1"/>
  <c r="T8" i="1"/>
  <c r="R7" i="1"/>
  <c r="T7" i="1"/>
  <c r="R6" i="1"/>
  <c r="T6" i="1"/>
  <c r="R5" i="1"/>
  <c r="L4" i="1"/>
  <c r="M4" i="1"/>
  <c r="T16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D5" i="11"/>
  <c r="D6" i="11"/>
  <c r="E6" i="11"/>
  <c r="D7" i="11"/>
  <c r="E7" i="11"/>
  <c r="D8" i="11"/>
  <c r="E8" i="11"/>
  <c r="D9" i="11"/>
  <c r="E9" i="11"/>
  <c r="D10" i="11"/>
  <c r="E10" i="11"/>
  <c r="D14" i="11"/>
  <c r="D15" i="11"/>
  <c r="E15" i="11"/>
  <c r="D16" i="11"/>
  <c r="E16" i="11"/>
  <c r="D17" i="11"/>
  <c r="E17" i="11"/>
  <c r="D18" i="11"/>
  <c r="E18" i="11"/>
  <c r="D19" i="11"/>
  <c r="E19" i="11"/>
  <c r="D23" i="11"/>
  <c r="D24" i="11"/>
  <c r="E24" i="11"/>
  <c r="D25" i="11"/>
  <c r="E25" i="11"/>
  <c r="D26" i="11"/>
  <c r="E26" i="11"/>
  <c r="D27" i="11"/>
  <c r="E27" i="11"/>
  <c r="D28" i="11"/>
  <c r="E28" i="11"/>
  <c r="T6" i="2"/>
  <c r="T7" i="2"/>
  <c r="T8" i="2"/>
  <c r="T9" i="2"/>
  <c r="T10" i="2"/>
  <c r="T11" i="2"/>
  <c r="T12" i="2"/>
  <c r="T13" i="2"/>
  <c r="T14" i="2"/>
  <c r="T15" i="2"/>
  <c r="T17" i="2"/>
  <c r="T18" i="2"/>
  <c r="T19" i="2"/>
  <c r="T20" i="2"/>
  <c r="T21" i="2"/>
  <c r="T22" i="2"/>
  <c r="T23" i="2"/>
  <c r="C2" i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S28" i="1"/>
  <c r="S15" i="1"/>
  <c r="S30" i="1"/>
  <c r="S7" i="1"/>
  <c r="T23" i="1"/>
  <c r="U18" i="2"/>
  <c r="T20" i="1"/>
  <c r="T28" i="1"/>
  <c r="T16" i="1"/>
  <c r="S10" i="1"/>
  <c r="T21" i="1"/>
  <c r="U14" i="2"/>
  <c r="U19" i="2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S32" i="1"/>
  <c r="S5" i="1"/>
  <c r="T5" i="1"/>
  <c r="M10" i="1"/>
  <c r="U12" i="2"/>
  <c r="S19" i="1"/>
  <c r="T18" i="1"/>
  <c r="U11" i="2"/>
  <c r="M9" i="1"/>
  <c r="R36" i="1"/>
  <c r="T9" i="1"/>
  <c r="T4" i="1"/>
  <c r="S26" i="1"/>
  <c r="S11" i="1"/>
  <c r="S6" i="1"/>
  <c r="U16" i="2"/>
  <c r="U13" i="2"/>
  <c r="T19" i="1"/>
  <c r="T22" i="1"/>
  <c r="T26" i="1"/>
  <c r="U22" i="2"/>
  <c r="S16" i="1"/>
  <c r="T13" i="1"/>
  <c r="T32" i="1"/>
  <c r="S8" i="1"/>
  <c r="S25" i="1"/>
  <c r="T12" i="1"/>
  <c r="T17" i="1"/>
  <c r="S31" i="1"/>
  <c r="U17" i="2"/>
  <c r="U10" i="2"/>
  <c r="U9" i="2"/>
  <c r="U6" i="2"/>
  <c r="M6" i="1"/>
  <c r="M17" i="1"/>
  <c r="M5" i="1"/>
  <c r="U21" i="2"/>
  <c r="U23" i="2"/>
  <c r="M13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</calcChain>
</file>

<file path=xl/sharedStrings.xml><?xml version="1.0" encoding="utf-8"?>
<sst xmlns="http://schemas.openxmlformats.org/spreadsheetml/2006/main" count="8662" uniqueCount="3393">
  <si>
    <t>to Iowa - Shea Hillenbrand, Angel Berroa and Thunder 2008 #6</t>
  </si>
  <si>
    <t>Orl 5</t>
  </si>
  <si>
    <t>Err 5</t>
  </si>
  <si>
    <t>Caz 5</t>
  </si>
  <si>
    <t>Miv 5</t>
  </si>
  <si>
    <t>to Iowa - Ian Snell, Alex Cintron, Mariners 2008 #2 and #4</t>
  </si>
  <si>
    <t>to New England - Josh Beckett, Hawks 2008 #5 and #7</t>
  </si>
  <si>
    <t>to Buffalo - Jaret Wright</t>
  </si>
  <si>
    <t>to Mission Viejo - Bisons 2008 #3 and #4</t>
  </si>
  <si>
    <t>to Poland - Vincente Padilla</t>
  </si>
  <si>
    <t>to Terrapin - Power 2008 #4</t>
  </si>
  <si>
    <t>NABL 2008 STANDINGS</t>
  </si>
  <si>
    <t>Nippert</t>
  </si>
  <si>
    <t>Reynolds</t>
  </si>
  <si>
    <t>Ankiel</t>
  </si>
  <si>
    <t>Bailey</t>
  </si>
  <si>
    <t>Homer</t>
  </si>
  <si>
    <t>Bourn</t>
  </si>
  <si>
    <t>Braun</t>
  </si>
  <si>
    <t>Butler</t>
  </si>
  <si>
    <t>Byrdak</t>
  </si>
  <si>
    <t>Asdrubal</t>
  </si>
  <si>
    <t>Casilla</t>
  </si>
  <si>
    <t>Alexi</t>
  </si>
  <si>
    <t>Chamberlain</t>
  </si>
  <si>
    <t>Joba</t>
  </si>
  <si>
    <t>Jesus</t>
  </si>
  <si>
    <t>Danks</t>
  </si>
  <si>
    <t>Dukes</t>
  </si>
  <si>
    <t>Elijah</t>
  </si>
  <si>
    <t>Ellsbury</t>
  </si>
  <si>
    <t>Jacoby</t>
  </si>
  <si>
    <t>Yunel</t>
  </si>
  <si>
    <t>to Terrapin- Kiko Calero</t>
    <phoneticPr fontId="11" type="noConversion"/>
  </si>
  <si>
    <t>to New England- Marcus Thames</t>
    <phoneticPr fontId="11" type="noConversion"/>
  </si>
  <si>
    <t>to Terrapin - Wandy Rodriguez, Clint Barmes and Thunder 2007 #4</t>
  </si>
  <si>
    <t>to Shizuoka - Thunder 2007 #8</t>
  </si>
  <si>
    <t>to Eugene - Ryan Madson</t>
  </si>
  <si>
    <t>to Terrapin - Thunder 2007 #7</t>
  </si>
  <si>
    <t>to Iowa - Cory Sullivan</t>
  </si>
  <si>
    <t>to Shizuoka - Hawks 2007 #7</t>
  </si>
  <si>
    <t>to Bay - Adrian Beltre, Steve Trachsel, Brendon Donnelly and Hawks 2007 #8</t>
  </si>
  <si>
    <t>to Iowa - Gary Matthews, Claudio Vargas, Olmedo Saenz and Bonackers 2007 #5</t>
  </si>
  <si>
    <t>610-208-0907</t>
  </si>
  <si>
    <t>(3rd Wildcard)</t>
  </si>
  <si>
    <t>(3rd Best Record)</t>
  </si>
  <si>
    <t>(2nd Wildcard)</t>
  </si>
  <si>
    <t>(1st Wildcard)</t>
  </si>
  <si>
    <t>(Best Record)</t>
  </si>
  <si>
    <t>(2nd Best Record)</t>
  </si>
  <si>
    <t>to Terrapin - Jason Giambi</t>
  </si>
  <si>
    <t>to Iowa - Matt Murton, Ben Molina and Brad Wilkerson</t>
  </si>
  <si>
    <t>OH</t>
  </si>
  <si>
    <t>Caparanis</t>
  </si>
  <si>
    <t>Cortland</t>
  </si>
  <si>
    <t>330-883-5780</t>
  </si>
  <si>
    <t>to Eugene - Ervin Santana and Justin Duchscherer</t>
  </si>
  <si>
    <t>to Stockton - Nate Robertson and Mariano Rivera</t>
  </si>
  <si>
    <t>to East Reading - Nick Swisher, Brad Thompson and Scott Baker</t>
  </si>
  <si>
    <t>to Red Arrow - Roger Clemens, Erik Bedard, Bob Wickman and Rage 2007 #3</t>
  </si>
  <si>
    <t>TIPOFCAP1@aol.com</t>
  </si>
  <si>
    <t>Poland</t>
  </si>
  <si>
    <t>Ruppert Mundys</t>
  </si>
  <si>
    <t>Ruppert</t>
  </si>
  <si>
    <t>RUP</t>
  </si>
  <si>
    <t>Rup</t>
  </si>
  <si>
    <t>Rup 4</t>
  </si>
  <si>
    <t>Rup 5</t>
  </si>
  <si>
    <t>131 Heather Lane</t>
  </si>
  <si>
    <t>330-637-6910</t>
  </si>
  <si>
    <t>W</t>
  </si>
  <si>
    <t>L</t>
  </si>
  <si>
    <t>Pct</t>
  </si>
  <si>
    <t>GB</t>
  </si>
  <si>
    <t>---</t>
  </si>
  <si>
    <t>Bay Bonackers</t>
  </si>
  <si>
    <t>to Stockton - David Ortiz</t>
  </si>
  <si>
    <t>to Cazadero - Matt Holliday, John Smoltz and Joe Nathan</t>
  </si>
  <si>
    <t>to Poland - Brett Myers, Bonackers 2007 #1 and Crushers 2007 #1</t>
  </si>
  <si>
    <t>to Bay- Randy Johnson</t>
  </si>
  <si>
    <t>to Mission Viejo- Bay's 2010 #5</t>
  </si>
  <si>
    <t>to Poland - Corey Koskie, Sluggers 2007 #3, #4, #5 and 2008 #3</t>
  </si>
  <si>
    <t>to Iowa - Jae Seo</t>
  </si>
  <si>
    <t>to Stockton - Eric Milton</t>
  </si>
  <si>
    <t>to Iowa - Shizuoka 2007 #6 and #7</t>
  </si>
  <si>
    <t>to Shizuoka - Bonakers 2007 #5</t>
  </si>
  <si>
    <t>to Boca Raton - Edgar Renteria</t>
  </si>
  <si>
    <t>to Orlando - Dan Haren</t>
  </si>
  <si>
    <t>to Poland - Nelson Cruz</t>
  </si>
  <si>
    <t>to Ruppert - Ryan Freel</t>
  </si>
  <si>
    <t>to Mission Viejo - Jeremy Sowers</t>
  </si>
  <si>
    <t>to Etiwanda- Brian Giles</t>
  </si>
  <si>
    <t>to Columbia- Josh Willingham</t>
  </si>
  <si>
    <t>to East Reading - Vigilantes 2008 #2 and #7</t>
  </si>
  <si>
    <t>to Eugene - Ricky Nolasco and Hawks 2008 #8</t>
  </si>
  <si>
    <t>ARIAS</t>
  </si>
  <si>
    <t>ROSS</t>
  </si>
  <si>
    <t>Snell</t>
  </si>
  <si>
    <t>Theriot</t>
  </si>
  <si>
    <t>Tulowitzki</t>
  </si>
  <si>
    <t>Verlander</t>
  </si>
  <si>
    <t>Victorino</t>
  </si>
  <si>
    <t>Wainwright</t>
  </si>
  <si>
    <t>Jered</t>
  </si>
  <si>
    <t>Willingham</t>
  </si>
  <si>
    <t>Delmon</t>
  </si>
  <si>
    <t>Zobrist</t>
  </si>
  <si>
    <t>to Stockton - Nick Punto and Rage 2007 #1</t>
  </si>
  <si>
    <t>to East Reading - Matt Wise, Jose Mesa, Jamey Wright and Rage 2007 #2 and #3</t>
  </si>
  <si>
    <t>to Stockton - Jason Schmidt, Milton Bradley and Vigilantes 2007 #7</t>
  </si>
  <si>
    <t>to Mission Viejo - Sluggers 2007 #1, #2 and Mark Kotsay</t>
  </si>
  <si>
    <t>to Stockton - Andy Pettitte and David Riske</t>
  </si>
  <si>
    <t>to New England - Gil Meche, Mike Maroth and Sluggers 2007 #6 and #8</t>
  </si>
  <si>
    <t>to Eugene - Vigilantes 2007 #6</t>
  </si>
  <si>
    <t>to Mission Viejo - Jason Vargas</t>
  </si>
  <si>
    <t>to New England - Mike MacDougal and Rage 2007 #8</t>
  </si>
  <si>
    <t>to East Reading - Mariners 2007 #6</t>
  </si>
  <si>
    <t>to East Reading - Samurai 2007 #8</t>
  </si>
  <si>
    <t>to Shizuoka - Frank Cattlanotto</t>
  </si>
  <si>
    <t>to Groton - Kyle Davies</t>
  </si>
  <si>
    <t>to Stockton - Sluggers 2007 #7</t>
  </si>
  <si>
    <t>to Eugene - Chad Qualls</t>
  </si>
  <si>
    <t>Loney</t>
  </si>
  <si>
    <t>to Etiwanda - Sluggers 2007 #7</t>
  </si>
  <si>
    <t>to Stockton - Josh Towers</t>
  </si>
  <si>
    <t>to Cazadero - Bonackers 2007 #1 and Dan Wheeler</t>
  </si>
  <si>
    <t>to Bay - Pedro Martinez, Claudio Vargas and Mark Hendrickson</t>
  </si>
  <si>
    <t>to Stockton - Brad Halsey</t>
  </si>
  <si>
    <t>Stubbs</t>
  </si>
  <si>
    <t>Lehr</t>
  </si>
  <si>
    <t>Fowler</t>
  </si>
  <si>
    <t>Dexter</t>
  </si>
  <si>
    <t>Daley</t>
  </si>
  <si>
    <t>Coghlan</t>
  </si>
  <si>
    <t xml:space="preserve">West </t>
  </si>
  <si>
    <t>Meyer</t>
  </si>
  <si>
    <t>Badenhop</t>
  </si>
  <si>
    <t>Bud</t>
  </si>
  <si>
    <t>Gervacio</t>
  </si>
  <si>
    <t>to Stockton - Derek Lowe</t>
  </si>
  <si>
    <t>to New England - Brad Penny and Rage 2007 #1</t>
  </si>
  <si>
    <t>to Shizuoka - Vigilantes 2007 #7</t>
  </si>
  <si>
    <t>to Eugene - Orlando Cabrera and Angel Berroa</t>
  </si>
  <si>
    <t>Robinzon</t>
  </si>
  <si>
    <t>G. SMITH</t>
  </si>
  <si>
    <t>Players</t>
  </si>
  <si>
    <t>HOFFPAUIR</t>
  </si>
  <si>
    <t>DEWITT</t>
  </si>
  <si>
    <t>TATIS</t>
  </si>
  <si>
    <t>ISHIKAWA</t>
  </si>
  <si>
    <t>to Terrapin - Adrian Gonzalez, Matt Murton, JJ Hardy and Fernando Rodney</t>
  </si>
  <si>
    <t>to Iowa - Aaron Rowand</t>
  </si>
  <si>
    <t>to Cazadero - Derrick Turnbow, Jimmy Rollins and Geoff Blum</t>
  </si>
  <si>
    <t>to Terrapin - Noah Lowry and Corey Hart</t>
  </si>
  <si>
    <t>to Cazadero - Derreck Lee, Brett Myers and Jorge Sosa</t>
  </si>
  <si>
    <t>to Terrapin - Curt Schilling, Garrett Atkins and Orlando Cabrera</t>
  </si>
  <si>
    <t>mrsumo1@yahoo.com</t>
  </si>
  <si>
    <t>NABL 2008 DRAFT</t>
  </si>
  <si>
    <t>Alfredo</t>
  </si>
  <si>
    <t>Bautista</t>
  </si>
  <si>
    <t>Kurt</t>
  </si>
  <si>
    <t>Buchholz</t>
  </si>
  <si>
    <t>Taylor</t>
  </si>
  <si>
    <t>Melky</t>
  </si>
  <si>
    <t>Callaspo</t>
  </si>
  <si>
    <t>Capps</t>
  </si>
  <si>
    <t>Choo</t>
  </si>
  <si>
    <t>Shin-Soo</t>
  </si>
  <si>
    <t>Condrey</t>
  </si>
  <si>
    <t>Stephen</t>
  </si>
  <si>
    <t>Duncan</t>
  </si>
  <si>
    <t>Ethier</t>
  </si>
  <si>
    <t>Andre</t>
  </si>
  <si>
    <t>Gavin</t>
  </si>
  <si>
    <t>Garko</t>
  </si>
  <si>
    <t>Gutierrez</t>
  </si>
  <si>
    <t>Hamels</t>
  </si>
  <si>
    <t>Cole</t>
  </si>
  <si>
    <t>JP</t>
  </si>
  <si>
    <t>Iannetta</t>
  </si>
  <si>
    <t>Janssen</t>
  </si>
  <si>
    <t>Johjima</t>
  </si>
  <si>
    <t>Kenji</t>
  </si>
  <si>
    <t>Kemp</t>
  </si>
  <si>
    <t>Kendrick</t>
  </si>
  <si>
    <t>Howie</t>
  </si>
  <si>
    <t>Kinsler</t>
  </si>
  <si>
    <t>Ian</t>
  </si>
  <si>
    <t>Laird</t>
  </si>
  <si>
    <t>Gerald</t>
  </si>
  <si>
    <t>Lester</t>
  </si>
  <si>
    <t>Lind</t>
  </si>
  <si>
    <t>Markakis</t>
  </si>
  <si>
    <t>Martin</t>
  </si>
  <si>
    <t>Mathis</t>
  </si>
  <si>
    <t>McLouth</t>
  </si>
  <si>
    <t>Montero</t>
  </si>
  <si>
    <t>Morales</t>
  </si>
  <si>
    <t>Murphy</t>
  </si>
  <si>
    <t>Napoli</t>
  </si>
  <si>
    <t>Nolasco</t>
  </si>
  <si>
    <t>Darren</t>
  </si>
  <si>
    <t>to Shizouka- Stockton's 2010 #3</t>
  </si>
  <si>
    <t>to New England- Odalis Perez and Shizouka's 2010 #5</t>
  </si>
  <si>
    <t>Pagan</t>
  </si>
  <si>
    <t>Pedroia</t>
  </si>
  <si>
    <t>Pinto</t>
  </si>
  <si>
    <t>Renyel</t>
  </si>
  <si>
    <t>Quentin</t>
  </si>
  <si>
    <t>Hanley</t>
  </si>
  <si>
    <t>Cody</t>
  </si>
  <si>
    <t>Ruiz</t>
  </si>
  <si>
    <t>Anibal</t>
  </si>
  <si>
    <t>Santiago</t>
  </si>
  <si>
    <t>Saunders</t>
  </si>
  <si>
    <t>Schumaker</t>
  </si>
  <si>
    <t>Skip</t>
  </si>
  <si>
    <t>Err 4</t>
  </si>
  <si>
    <t>ERR</t>
  </si>
  <si>
    <t>to Orlando - Jhonny Peralta</t>
  </si>
  <si>
    <t>to Delta Lake - John Smoltz</t>
  </si>
  <si>
    <t>to Mission Viejo - Jaret Wright</t>
  </si>
  <si>
    <t>to East Reading - Dan Wilson</t>
  </si>
  <si>
    <t>to Stockton - Rage 2006 #2 and #3</t>
  </si>
  <si>
    <t>to Cazadero - Bonakers 2006 #2</t>
  </si>
  <si>
    <t>to Bay - Jose Vidro</t>
  </si>
  <si>
    <t>to Groton - Daniel Cabrera, Rage 2006 #2 and Sluggers 2006 #5</t>
  </si>
  <si>
    <t>to Stockton - Mark Kotsay, Chipper Jones, Corey Koskie and Gil Meche</t>
  </si>
  <si>
    <t>to Terrapin - Ryan Madson, Ben Molina and Mark Loretta</t>
  </si>
  <si>
    <t>to Stockton - Justin Duchscherer, Kiko Calero and Bobby Crosby</t>
  </si>
  <si>
    <t>to Stockton - Vigilantes 2006 #8</t>
  </si>
  <si>
    <t>to New England - Alex Cintron</t>
  </si>
  <si>
    <t>to Red Arrow - Abraham O Nunez</t>
  </si>
  <si>
    <t>to Iowa - Ben Sheets and John Patterson</t>
  </si>
  <si>
    <t>to Mission Viejo- Nomar Garciaparra as the PTBNL</t>
  </si>
  <si>
    <t>to Capistrano- Mission Viejo's 2009 #9 &amp; #10</t>
  </si>
  <si>
    <t>to New England-Jon Leiber</t>
  </si>
  <si>
    <t>to Orlando- Red Arrow's 2009 #6</t>
  </si>
  <si>
    <t>to New England- Stockton's 2010 #3</t>
  </si>
  <si>
    <t>to Stockton- Aaron Cook</t>
  </si>
  <si>
    <t>NABL 2010 DRAFT</t>
  </si>
  <si>
    <t>to Boca Raton - Ken Griffey and Mark Sweeney</t>
  </si>
  <si>
    <t>to Cazadero - Chone Figgins and Bisons 2006 #3, 4 and 5</t>
  </si>
  <si>
    <t>to Buffalo - Morgan Ensberg</t>
  </si>
  <si>
    <t>to Delta Lake - Paul Konerko</t>
  </si>
  <si>
    <t>PULL BACKS</t>
  </si>
  <si>
    <t>to Iowa - David Eckstein</t>
  </si>
  <si>
    <t>to New England - Jose Reyes and Nick Johnson</t>
  </si>
  <si>
    <t>to Moorpark - Al Reyes</t>
  </si>
  <si>
    <t>to Stockton - Mike Redmond</t>
  </si>
  <si>
    <t>to Groton - Sluggers 2007 #7</t>
  </si>
  <si>
    <t>to East Reading - Roger Clemens</t>
  </si>
  <si>
    <t>Brent</t>
  </si>
  <si>
    <t>McGehee</t>
  </si>
  <si>
    <t>Gamel</t>
  </si>
  <si>
    <t>Alcides</t>
  </si>
  <si>
    <t>Vargas</t>
  </si>
  <si>
    <t>Claudio</t>
  </si>
  <si>
    <t>Omir</t>
  </si>
  <si>
    <t>Parnell</t>
  </si>
  <si>
    <t>Takahashi</t>
  </si>
  <si>
    <t>McCutchen</t>
  </si>
  <si>
    <t>Rasmus</t>
  </si>
  <si>
    <t>Everth</t>
  </si>
  <si>
    <t>Stauffer</t>
  </si>
  <si>
    <t>Gregerson</t>
  </si>
  <si>
    <t>Latos</t>
  </si>
  <si>
    <t>to Stockton - Mike DeJean and Rage 2007 #2 and #3</t>
  </si>
  <si>
    <t>to East Reading- Seth McClung and Brandon League</t>
  </si>
  <si>
    <t>NABL MANAGER INFORMATION</t>
  </si>
  <si>
    <t>Deleo</t>
  </si>
  <si>
    <t>Pete</t>
  </si>
  <si>
    <t>Mitchell</t>
  </si>
  <si>
    <t>Friske</t>
  </si>
  <si>
    <t>to Stockton- Tim Redding</t>
  </si>
  <si>
    <t>to Shizouka- Stockton's 2009 #6</t>
  </si>
  <si>
    <t>850-784-9352</t>
  </si>
  <si>
    <t>James</t>
  </si>
  <si>
    <t>SHTROLLEY@aol.com</t>
  </si>
  <si>
    <t>apbadelao@hotmail.com</t>
  </si>
  <si>
    <t>Killam</t>
  </si>
  <si>
    <t>Pjmitch@aol.com</t>
  </si>
  <si>
    <t>Stockton</t>
  </si>
  <si>
    <t>CA</t>
  </si>
  <si>
    <t>Coral Springs</t>
  </si>
  <si>
    <t>68 Overlook Dr.</t>
  </si>
  <si>
    <t>MA</t>
  </si>
  <si>
    <t>978-448-9407</t>
  </si>
  <si>
    <t>01450</t>
  </si>
  <si>
    <t>27541 Capricho</t>
  </si>
  <si>
    <t>949-582-8498</t>
  </si>
  <si>
    <t>220 Chilton Way</t>
  </si>
  <si>
    <t>Fairless Hills</t>
  </si>
  <si>
    <t>215-945-2862</t>
  </si>
  <si>
    <t>954-757-6232</t>
  </si>
  <si>
    <t xml:space="preserve">Series     </t>
  </si>
  <si>
    <t>Cell Phone</t>
  </si>
  <si>
    <t>Stockton Sluggers</t>
  </si>
  <si>
    <t>707-849-3759</t>
  </si>
  <si>
    <t>NABL website URL:</t>
  </si>
  <si>
    <t>to Orlando - Jon Leiber and Samurai 2006 #5</t>
  </si>
  <si>
    <t>to Shizuoka - Garrett Anderson and Lightning 2006 #3</t>
  </si>
  <si>
    <t>MAY CLAIM</t>
  </si>
  <si>
    <t>JUNE CUT</t>
  </si>
  <si>
    <t>JUNE CLAIM</t>
  </si>
  <si>
    <t>MAY CUT</t>
  </si>
  <si>
    <t>to East Reading- Jaime Moyer, Bobby Howry and CAZ 2010 #4</t>
  </si>
  <si>
    <t>to Cazadero- Carl Crawford</t>
  </si>
  <si>
    <t>to New England - Matt LeCroy and Hawks 2006 #3</t>
  </si>
  <si>
    <t>to Iowa - Cristian Guzman and Mariners 2006 #2 and 2006 #4</t>
  </si>
  <si>
    <t>to Stockton - Luis Matos, Matt Wise, Tomo Ohka and Mariners 2006 #3</t>
  </si>
  <si>
    <t>to New England - Todd Jones and Sluggers 2006 #4 and #7</t>
  </si>
  <si>
    <t>to Shizuoka - Sluggers 2006 #7</t>
  </si>
  <si>
    <t>to New England - Dustin Mohr</t>
  </si>
  <si>
    <t>TERRAPIN</t>
  </si>
  <si>
    <t>to Stockton - Bobby Kielty and Miguel Cairo</t>
  </si>
  <si>
    <t>to Shizuoka - Sluggers 2006 #6</t>
  </si>
  <si>
    <t>East Reading Rage</t>
  </si>
  <si>
    <t>East Reading</t>
  </si>
  <si>
    <t>Etiwanda Anteaters</t>
  </si>
  <si>
    <t>Terrapin Flyers</t>
  </si>
  <si>
    <t>Smith</t>
  </si>
  <si>
    <t>4842 Rushden Ave</t>
  </si>
  <si>
    <t>San Diego</t>
  </si>
  <si>
    <t>858-268-3114</t>
  </si>
  <si>
    <t>858-337-1956</t>
  </si>
  <si>
    <t>Terrapin</t>
  </si>
  <si>
    <t>Etiwanda</t>
  </si>
  <si>
    <t>Ter</t>
  </si>
  <si>
    <t>Ter 4</t>
  </si>
  <si>
    <t>Ter 5</t>
  </si>
  <si>
    <t>TER</t>
  </si>
  <si>
    <t>Err</t>
  </si>
  <si>
    <t>R. ROMERO</t>
  </si>
  <si>
    <t>TILLMAN</t>
  </si>
  <si>
    <t>A. BAILEY</t>
  </si>
  <si>
    <t>SNIDER</t>
  </si>
  <si>
    <t>MEDLIN</t>
  </si>
  <si>
    <t>CAHILL</t>
  </si>
  <si>
    <t>MCGEHEE</t>
  </si>
  <si>
    <t>G. JONES</t>
  </si>
  <si>
    <t>REIMOLD</t>
  </si>
  <si>
    <t>LAPORTA</t>
  </si>
  <si>
    <t>BORBON</t>
  </si>
  <si>
    <t>MAYBIN</t>
  </si>
  <si>
    <t>FOWLER</t>
  </si>
  <si>
    <t>LEBLANC</t>
  </si>
  <si>
    <t>STUBBS</t>
  </si>
  <si>
    <t>J. ZIMMERMAN</t>
  </si>
  <si>
    <t>T. HUNTER</t>
  </si>
  <si>
    <t>HUFF</t>
  </si>
  <si>
    <t>DETWILER</t>
  </si>
  <si>
    <t>D. BARD</t>
  </si>
  <si>
    <t>SANTOS</t>
  </si>
  <si>
    <t>DESMOND</t>
  </si>
  <si>
    <t>PAULINO</t>
  </si>
  <si>
    <t>E. CABRERA</t>
  </si>
  <si>
    <t>BELLSARIO</t>
  </si>
  <si>
    <t>PENNINGTON</t>
  </si>
  <si>
    <t>G. PARRA</t>
  </si>
  <si>
    <t>CALERO</t>
  </si>
  <si>
    <t>A. AVILA</t>
  </si>
  <si>
    <t>RZEPCZYNSKI</t>
  </si>
  <si>
    <t>D. HOLLAND</t>
  </si>
  <si>
    <t>GAMEL</t>
  </si>
  <si>
    <t>NORRIS</t>
  </si>
  <si>
    <t>CAZADERO</t>
  </si>
  <si>
    <t>MIJERAS</t>
  </si>
  <si>
    <t>SANCHES</t>
  </si>
  <si>
    <t>JARAMILLO</t>
  </si>
  <si>
    <t>STAMMEN</t>
  </si>
  <si>
    <t>CECIL</t>
  </si>
  <si>
    <t>A. TORRES</t>
  </si>
  <si>
    <t>CLIPPARD</t>
  </si>
  <si>
    <t>GREGERSON</t>
  </si>
  <si>
    <t>VALBUENA</t>
  </si>
  <si>
    <t>RAYBURN</t>
  </si>
  <si>
    <t>B. ALLEN</t>
  </si>
  <si>
    <t>TEAGARDEN</t>
  </si>
  <si>
    <t>FOX</t>
  </si>
  <si>
    <t>PERRY</t>
  </si>
  <si>
    <t>JANISH</t>
  </si>
  <si>
    <t>MCDONALD</t>
  </si>
  <si>
    <t>ACEVES</t>
  </si>
  <si>
    <t>KAWAKAMI</t>
  </si>
  <si>
    <t>HAWKSWORTH</t>
  </si>
  <si>
    <t>D. HERNANDEZ</t>
  </si>
  <si>
    <t>T. SIPP</t>
  </si>
  <si>
    <t>M. BRANTLEY</t>
  </si>
  <si>
    <t>AVILES</t>
  </si>
  <si>
    <t>WEST</t>
  </si>
  <si>
    <t>YOUNG</t>
  </si>
  <si>
    <t>PAVANO</t>
  </si>
  <si>
    <t>PAGAN</t>
  </si>
  <si>
    <t>GERVACIO</t>
  </si>
  <si>
    <t>FRENCH</t>
  </si>
  <si>
    <t>VARGAS</t>
  </si>
  <si>
    <t>MARSON</t>
  </si>
  <si>
    <t>L. NIX</t>
  </si>
  <si>
    <t>O'FLAHERTY</t>
  </si>
  <si>
    <t>GETZ</t>
  </si>
  <si>
    <t>B. PENA</t>
  </si>
  <si>
    <t>MAZZARO</t>
  </si>
  <si>
    <t>CERVELLI</t>
  </si>
  <si>
    <t>PALMER</t>
  </si>
  <si>
    <t>THATCHER</t>
  </si>
  <si>
    <t>DUENSING</t>
  </si>
  <si>
    <t>LIDGE</t>
  </si>
  <si>
    <t>SAUNDERS</t>
  </si>
  <si>
    <t>R. ROBERTS</t>
  </si>
  <si>
    <t>FULCHINO</t>
  </si>
  <si>
    <t>SCHAFER</t>
  </si>
  <si>
    <t>DYE</t>
  </si>
  <si>
    <t>RYAL</t>
  </si>
  <si>
    <t>RUIZ</t>
  </si>
  <si>
    <t>MEDDERS</t>
  </si>
  <si>
    <t>MARTIS</t>
  </si>
  <si>
    <t>ACCARDO</t>
  </si>
  <si>
    <t>MEYER</t>
  </si>
  <si>
    <t>OUTMAN</t>
  </si>
  <si>
    <t>G. MOTA</t>
  </si>
  <si>
    <t>HERRERA</t>
  </si>
  <si>
    <t>ZAVADA</t>
  </si>
  <si>
    <t>T. GWYNN JR.</t>
  </si>
  <si>
    <t>JD MARTIN</t>
  </si>
  <si>
    <t>LEHR</t>
  </si>
  <si>
    <t>IZTURIS</t>
  </si>
  <si>
    <t>ZAUN</t>
  </si>
  <si>
    <t>KOTTARES</t>
  </si>
  <si>
    <t>NI</t>
  </si>
  <si>
    <t>DI. HERNANDEZ</t>
  </si>
  <si>
    <t>POWELL</t>
  </si>
  <si>
    <t>STAUFFER</t>
  </si>
  <si>
    <t>P. FELIZ</t>
  </si>
  <si>
    <t>MOTTE</t>
  </si>
  <si>
    <t>VENABLE</t>
  </si>
  <si>
    <t>BRIGNAC</t>
  </si>
  <si>
    <t>S. WHITE</t>
  </si>
  <si>
    <t>MEEK</t>
  </si>
  <si>
    <t>LODUCA</t>
  </si>
  <si>
    <t>BULGER</t>
  </si>
  <si>
    <t>T. GLAUS</t>
  </si>
  <si>
    <t>PATTERSON</t>
  </si>
  <si>
    <t>E. YOUNG JR.</t>
  </si>
  <si>
    <t>MAYBERRY JR.</t>
  </si>
  <si>
    <t>TEJADA</t>
  </si>
  <si>
    <t>JE WEAVER</t>
  </si>
  <si>
    <t>WELLMEYER</t>
  </si>
  <si>
    <t>PARNELL</t>
  </si>
  <si>
    <t>COKE</t>
  </si>
  <si>
    <t>VIZQUEL</t>
  </si>
  <si>
    <t>O'SULLIVAN</t>
  </si>
  <si>
    <t>ROWAND</t>
  </si>
  <si>
    <t>TOMKO</t>
  </si>
  <si>
    <t>S. JACKSON</t>
  </si>
  <si>
    <t>MAIER</t>
  </si>
  <si>
    <t>S. KELLY</t>
  </si>
  <si>
    <t>T. PENA</t>
  </si>
  <si>
    <t>RODNEY</t>
  </si>
  <si>
    <t>D. DAVIS</t>
  </si>
  <si>
    <t>BADENHOP</t>
  </si>
  <si>
    <t>LARISH</t>
  </si>
  <si>
    <t>ANDINO</t>
  </si>
  <si>
    <t>NADY</t>
  </si>
  <si>
    <t>D. WILLIS</t>
  </si>
  <si>
    <t>J. NIX</t>
  </si>
  <si>
    <t>KEARNS</t>
  </si>
  <si>
    <t>SCHLERETH</t>
  </si>
  <si>
    <t>ETIWANDA</t>
  </si>
  <si>
    <t>MISSION VIEJO</t>
  </si>
  <si>
    <t>FRANCIS</t>
  </si>
  <si>
    <t>MCGOWAN</t>
  </si>
  <si>
    <t>SHOUSE</t>
  </si>
  <si>
    <t>BUSH</t>
  </si>
  <si>
    <t>ZUMAYA</t>
  </si>
  <si>
    <t>NUNEZ</t>
  </si>
  <si>
    <t xml:space="preserve">DURBIN </t>
  </si>
  <si>
    <t>ROUND 3</t>
  </si>
  <si>
    <t>TEAM</t>
  </si>
  <si>
    <t>ROUND 8</t>
  </si>
  <si>
    <t>(owned by)</t>
  </si>
  <si>
    <t>ROUND 1 (best of seven)</t>
  </si>
  <si>
    <t>ROUND 2 (best of seven)</t>
  </si>
  <si>
    <t>ROUND 3 (best of seven)</t>
  </si>
  <si>
    <t>Arroyo</t>
  </si>
  <si>
    <t>Bronson</t>
  </si>
  <si>
    <t>Bedard</t>
  </si>
  <si>
    <t>Erik</t>
  </si>
  <si>
    <t>Russell</t>
  </si>
  <si>
    <t>Bruney</t>
  </si>
  <si>
    <t>Buck</t>
  </si>
  <si>
    <t>Buehrle</t>
  </si>
  <si>
    <t>Burke</t>
  </si>
  <si>
    <t>Burnett</t>
  </si>
  <si>
    <t>Daniel</t>
  </si>
  <si>
    <t>Alberto</t>
  </si>
  <si>
    <t>DeJesus</t>
  </si>
  <si>
    <t>Dobbs</t>
  </si>
  <si>
    <t>Downs</t>
  </si>
  <si>
    <t>Frasor</t>
  </si>
  <si>
    <t>Troy</t>
  </si>
  <si>
    <t>Greinke</t>
  </si>
  <si>
    <t>Zack</t>
  </si>
  <si>
    <t>Holliday</t>
  </si>
  <si>
    <t>Edwin</t>
  </si>
  <si>
    <t>Kubel</t>
  </si>
  <si>
    <t>LaRoche</t>
  </si>
  <si>
    <t>Curtis</t>
  </si>
  <si>
    <t>Liriano</t>
  </si>
  <si>
    <t>Logan</t>
  </si>
  <si>
    <t>Kaz</t>
  </si>
  <si>
    <t>Mauer</t>
  </si>
  <si>
    <t>Miles</t>
  </si>
  <si>
    <t>Yadier</t>
  </si>
  <si>
    <t>Morneau</t>
  </si>
  <si>
    <t>to Shizouka- Kelly Johnson and Greg Dobbs</t>
  </si>
  <si>
    <t>to Groton- Shizouka's 2009 #2 &amp; #3</t>
  </si>
  <si>
    <t>to  Red Arrow- Jacoby Ellsbury, Yunesky Betancourt, Yorbit Torrealba &amp; Sean Marshall</t>
  </si>
  <si>
    <t>to Terrapin- Carlos Lee and Tak Saito</t>
  </si>
  <si>
    <t>Qualls</t>
  </si>
  <si>
    <t>Santos</t>
  </si>
  <si>
    <t>Swisher</t>
  </si>
  <si>
    <t>Thornton</t>
  </si>
  <si>
    <t>Upton</t>
  </si>
  <si>
    <t>Team Name</t>
  </si>
  <si>
    <t>Last Name</t>
  </si>
  <si>
    <t>First Name</t>
  </si>
  <si>
    <t>Mailing Address</t>
  </si>
  <si>
    <t>City</t>
  </si>
  <si>
    <t>State</t>
  </si>
  <si>
    <t>Zip</t>
  </si>
  <si>
    <t>Home Phone</t>
  </si>
  <si>
    <t>Work Phone</t>
  </si>
  <si>
    <t>Email</t>
  </si>
  <si>
    <t>PA</t>
  </si>
  <si>
    <t>Fegley</t>
  </si>
  <si>
    <t>NY</t>
  </si>
  <si>
    <t>PO Box 12831</t>
  </si>
  <si>
    <t>cowboyjunkies@msn.com</t>
  </si>
  <si>
    <t>Panama City</t>
  </si>
  <si>
    <t>FL</t>
  </si>
  <si>
    <t>to New England- Terrapins' 2010 #1, #3, #5 amd #6</t>
  </si>
  <si>
    <t>to Terrapin- J.A. Happ and Rafael Betancourt</t>
  </si>
  <si>
    <t>to Capistrano- Alex Rios and Jarrod Saltalamacchia</t>
  </si>
  <si>
    <t>to Terrapin- Brad Penny and Kevin Correa</t>
  </si>
  <si>
    <t>MATUSZ</t>
  </si>
  <si>
    <t>WIETERS</t>
  </si>
  <si>
    <t>HANSON</t>
  </si>
  <si>
    <t>BECKHAM</t>
  </si>
  <si>
    <t>MCCUTCHON</t>
  </si>
  <si>
    <t>NEIMANN</t>
  </si>
  <si>
    <t>COUGHLAN</t>
  </si>
  <si>
    <t>R. WELLS</t>
  </si>
  <si>
    <t>LATOS</t>
  </si>
  <si>
    <t>PORCELLO</t>
  </si>
  <si>
    <t>PRICE</t>
  </si>
  <si>
    <t>RASMUS</t>
  </si>
  <si>
    <t>ANDERSON</t>
  </si>
  <si>
    <t>ANDRUS</t>
  </si>
  <si>
    <t>BLANKS</t>
  </si>
  <si>
    <t>N. FELIZ</t>
  </si>
  <si>
    <t>BERGESON</t>
  </si>
  <si>
    <t>Beckham</t>
  </si>
  <si>
    <t>Marson</t>
  </si>
  <si>
    <t>Lou</t>
  </si>
  <si>
    <t>Brantley</t>
  </si>
  <si>
    <t>Sipp</t>
  </si>
  <si>
    <t>Porcello</t>
  </si>
  <si>
    <t>Avila</t>
  </si>
  <si>
    <t xml:space="preserve">Don </t>
  </si>
  <si>
    <t>Chen</t>
  </si>
  <si>
    <t>Jepsen</t>
  </si>
  <si>
    <t>Palmer</t>
  </si>
  <si>
    <t>Duensing</t>
  </si>
  <si>
    <t>Coke</t>
  </si>
  <si>
    <t>INF</t>
  </si>
  <si>
    <t>Zimmermann</t>
  </si>
  <si>
    <t>Aceves</t>
  </si>
  <si>
    <t>Cahill</t>
  </si>
  <si>
    <t>WAIVER ORDER</t>
  </si>
  <si>
    <t>TRANSACTIONS</t>
  </si>
  <si>
    <t>DATE</t>
  </si>
  <si>
    <t>***ROOKIE DRAFT***</t>
  </si>
  <si>
    <t>OP</t>
  </si>
  <si>
    <t>Stockton becomes OP Redbirds</t>
  </si>
  <si>
    <t>Columbia becomes Manhattan Powercats</t>
  </si>
  <si>
    <t>&lt;-----   Home Team   -----&gt;</t>
  </si>
  <si>
    <t>MAY</t>
  </si>
  <si>
    <t>CAZ</t>
  </si>
  <si>
    <t>MIV</t>
  </si>
  <si>
    <t>SHI</t>
  </si>
  <si>
    <t>GRO</t>
  </si>
  <si>
    <t>BAY</t>
  </si>
  <si>
    <t>NE</t>
  </si>
  <si>
    <t>ORL</t>
  </si>
  <si>
    <t>Caz</t>
  </si>
  <si>
    <t>Miv</t>
  </si>
  <si>
    <t>Shi</t>
  </si>
  <si>
    <t>Gro</t>
  </si>
  <si>
    <t>Orl</t>
  </si>
  <si>
    <t>Shi 5</t>
  </si>
  <si>
    <t>Caz 4</t>
  </si>
  <si>
    <t>Miv 4</t>
  </si>
  <si>
    <t>Bay 4</t>
  </si>
  <si>
    <t>NE 4</t>
  </si>
  <si>
    <t>Gro 4</t>
  </si>
  <si>
    <t>JULY</t>
  </si>
  <si>
    <t>AUG</t>
  </si>
  <si>
    <t>Shi 4</t>
  </si>
  <si>
    <t>Orl 4</t>
  </si>
  <si>
    <t>Gro 5</t>
  </si>
  <si>
    <t>SEPT</t>
  </si>
  <si>
    <t>OCT</t>
  </si>
  <si>
    <t>NOV</t>
  </si>
  <si>
    <t>DEC</t>
  </si>
  <si>
    <t>Bay 5</t>
  </si>
  <si>
    <t>NE 5</t>
  </si>
  <si>
    <t>JAN</t>
  </si>
  <si>
    <t>3 games</t>
  </si>
  <si>
    <t>4 games</t>
  </si>
  <si>
    <t>5 games</t>
  </si>
  <si>
    <t>Cazadero Crushers</t>
  </si>
  <si>
    <t>Iowa Hawks</t>
  </si>
  <si>
    <t>to Red Arrow- Melvin Mora</t>
  </si>
  <si>
    <t>to Groton- Red Arrow's 2010 #8</t>
  </si>
  <si>
    <t>2/14/1o</t>
  </si>
  <si>
    <t>to Shizouka- Brad Ausmus</t>
  </si>
  <si>
    <t>to Red Arrow- Shizouka's 2010 #10</t>
  </si>
  <si>
    <t>Bay Bonakers</t>
  </si>
  <si>
    <t>Red Arrow Trolleys</t>
  </si>
  <si>
    <t>Mission Viejo Vigilantes</t>
  </si>
  <si>
    <t>Groton Antiques</t>
  </si>
  <si>
    <t>Orlando Lightning</t>
  </si>
  <si>
    <t>Shizuoka Samurai</t>
  </si>
  <si>
    <t xml:space="preserve">NE - </t>
  </si>
  <si>
    <t>New England Mariners</t>
  </si>
  <si>
    <t>Current
Roster</t>
  </si>
  <si>
    <t>ROUND 2</t>
  </si>
  <si>
    <t>ROUND 1</t>
  </si>
  <si>
    <t>ROUND 7</t>
  </si>
  <si>
    <t>ROUND 6</t>
  </si>
  <si>
    <t>ROUND 5</t>
  </si>
  <si>
    <t>ROUND 4</t>
  </si>
  <si>
    <t>to East Reading- JC Romero and New England's 2011 #9</t>
  </si>
  <si>
    <t>Pierzynski</t>
  </si>
  <si>
    <t>Suzuki</t>
  </si>
  <si>
    <t>Ichiro</t>
  </si>
  <si>
    <t>Torres</t>
  </si>
  <si>
    <t>Dan</t>
  </si>
  <si>
    <t>Tom</t>
  </si>
  <si>
    <t>Lance</t>
  </si>
  <si>
    <t>Hank</t>
  </si>
  <si>
    <t>Crisp</t>
  </si>
  <si>
    <t>Coco</t>
  </si>
  <si>
    <t>Harang</t>
  </si>
  <si>
    <t>Hill</t>
  </si>
  <si>
    <t>Jackson</t>
  </si>
  <si>
    <t>Lohse</t>
  </si>
  <si>
    <t>to Etiwanda- New England's 2009 #1 and Stockton's 2009 #1</t>
  </si>
  <si>
    <t>Oliver</t>
  </si>
  <si>
    <t>Shane</t>
  </si>
  <si>
    <t>Shields</t>
  </si>
  <si>
    <t>Sweeney</t>
  </si>
  <si>
    <t>Beckett</t>
  </si>
  <si>
    <t>Beltre</t>
  </si>
  <si>
    <t>Adrian</t>
  </si>
  <si>
    <t>Damon</t>
  </si>
  <si>
    <t>Johnny</t>
  </si>
  <si>
    <t>Erstad</t>
  </si>
  <si>
    <t>Darin</t>
  </si>
  <si>
    <t>Gomez</t>
  </si>
  <si>
    <t>Lackey</t>
  </si>
  <si>
    <t>Pena</t>
  </si>
  <si>
    <t>Vizquel</t>
  </si>
  <si>
    <t>Victor</t>
  </si>
  <si>
    <t>Baldelli</t>
  </si>
  <si>
    <t>Rocco</t>
  </si>
  <si>
    <t>Rob</t>
  </si>
  <si>
    <t>Bennett</t>
  </si>
  <si>
    <t>Calero</t>
  </si>
  <si>
    <t>Kiko</t>
  </si>
  <si>
    <t>Carrasco</t>
  </si>
  <si>
    <t>Seth</t>
  </si>
  <si>
    <t>Eyre</t>
  </si>
  <si>
    <t>Figgins</t>
  </si>
  <si>
    <t>Chone</t>
  </si>
  <si>
    <t>Jesse</t>
  </si>
  <si>
    <t>Fuentes</t>
  </si>
  <si>
    <t>Gordon</t>
  </si>
  <si>
    <t>Haren</t>
  </si>
  <si>
    <t>Dustin</t>
  </si>
  <si>
    <t>Howard</t>
  </si>
  <si>
    <t>Infante</t>
  </si>
  <si>
    <t>Inge</t>
  </si>
  <si>
    <t>Matsui</t>
  </si>
  <si>
    <t>McDonald</t>
  </si>
  <si>
    <t>Nady</t>
  </si>
  <si>
    <t>Xavier</t>
  </si>
  <si>
    <t>Nathan</t>
  </si>
  <si>
    <t>Peralta</t>
  </si>
  <si>
    <t>Jhonny</t>
  </si>
  <si>
    <t>Tommy</t>
  </si>
  <si>
    <t>Phillips</t>
  </si>
  <si>
    <t>Punto</t>
  </si>
  <si>
    <t>Reyes</t>
  </si>
  <si>
    <t>Rios</t>
  </si>
  <si>
    <t>Robertson</t>
  </si>
  <si>
    <t>Ross</t>
  </si>
  <si>
    <t>Teixeira</t>
  </si>
  <si>
    <t>Thames</t>
  </si>
  <si>
    <t>Utley</t>
  </si>
  <si>
    <t>Chase</t>
  </si>
  <si>
    <t>Webb</t>
  </si>
  <si>
    <t>Wheeler</t>
  </si>
  <si>
    <t>New England</t>
  </si>
  <si>
    <t>Reading</t>
  </si>
  <si>
    <t>Desmond</t>
  </si>
  <si>
    <t>Martis</t>
  </si>
  <si>
    <t>Shairon</t>
  </si>
  <si>
    <t>Detwiler</t>
  </si>
  <si>
    <t>Clippard</t>
  </si>
  <si>
    <t>Wieters</t>
  </si>
  <si>
    <t>Uehara</t>
  </si>
  <si>
    <t>Koji</t>
  </si>
  <si>
    <t>Matusz</t>
  </si>
  <si>
    <t>Jarrod</t>
  </si>
  <si>
    <t>Michael</t>
  </si>
  <si>
    <t>Frank</t>
  </si>
  <si>
    <t>Davis</t>
  </si>
  <si>
    <t>Dye</t>
  </si>
  <si>
    <t>Jermaine</t>
  </si>
  <si>
    <t>Kyle</t>
  </si>
  <si>
    <t>Green</t>
  </si>
  <si>
    <t>Greg</t>
  </si>
  <si>
    <t>Bill</t>
  </si>
  <si>
    <t>Nunez</t>
  </si>
  <si>
    <t>Penny</t>
  </si>
  <si>
    <t>Brad</t>
  </si>
  <si>
    <t>Reed</t>
  </si>
  <si>
    <t>Rick</t>
  </si>
  <si>
    <t>to Capistrano-  Orlando's 2009 #1, Orlando's 2009 #2 &amp; Placido Polanco</t>
  </si>
  <si>
    <t>to Orlando- Capistrano's 2009 #2, Iowa's 2009 #2 and Johnny Damon</t>
  </si>
  <si>
    <t>Stewart</t>
  </si>
  <si>
    <t>Tejada</t>
  </si>
  <si>
    <t>Weaver</t>
  </si>
  <si>
    <t>Wilson</t>
  </si>
  <si>
    <t>Jack</t>
  </si>
  <si>
    <t>Mission Viejo</t>
  </si>
  <si>
    <t>Byrnes</t>
  </si>
  <si>
    <t>Drew</t>
  </si>
  <si>
    <t>Freddy</t>
  </si>
  <si>
    <t>George</t>
  </si>
  <si>
    <t>to Shizouka- Mark Lowe, Shawn Camp and SHI 2010 #5</t>
  </si>
  <si>
    <t>to New England-Clint Barmes and Kevin Kouzmanoff and SHI 2010 #6 and SHI 2010 #7.</t>
  </si>
  <si>
    <t>Huff</t>
  </si>
  <si>
    <t>Aubrey</t>
  </si>
  <si>
    <t>Randy</t>
  </si>
  <si>
    <t>Rauch</t>
  </si>
  <si>
    <t>Pat</t>
  </si>
  <si>
    <t>Cabrera</t>
  </si>
  <si>
    <t>Clayton</t>
  </si>
  <si>
    <t>Encarnacion</t>
  </si>
  <si>
    <t>Jorge</t>
  </si>
  <si>
    <t>Mota</t>
  </si>
  <si>
    <t>Guillermo</t>
  </si>
  <si>
    <t>Polanco</t>
  </si>
  <si>
    <t>Sabathia</t>
  </si>
  <si>
    <t>CC</t>
  </si>
  <si>
    <t>Alfonso</t>
  </si>
  <si>
    <t>Thomas</t>
  </si>
  <si>
    <t>Adams</t>
  </si>
  <si>
    <t>Berroa</t>
  </si>
  <si>
    <t>Angel</t>
  </si>
  <si>
    <t>Chad</t>
  </si>
  <si>
    <t>Escobar</t>
  </si>
  <si>
    <t>Feliz</t>
  </si>
  <si>
    <t>Josh</t>
  </si>
  <si>
    <t>Perez</t>
  </si>
  <si>
    <t>Uribe</t>
  </si>
  <si>
    <t>Ausmus</t>
  </si>
  <si>
    <t>Red Arrow</t>
  </si>
  <si>
    <t>Carroll</t>
  </si>
  <si>
    <t>Jamey</t>
  </si>
  <si>
    <t>Diaz</t>
  </si>
  <si>
    <t>Livan</t>
  </si>
  <si>
    <t>Hinske</t>
  </si>
  <si>
    <t>Weber</t>
  </si>
  <si>
    <t>Cook</t>
  </si>
  <si>
    <t>Franklin</t>
  </si>
  <si>
    <t>Furcal</t>
  </si>
  <si>
    <t>Hunter</t>
  </si>
  <si>
    <t>Torii</t>
  </si>
  <si>
    <t>Ivan</t>
  </si>
  <si>
    <t>Rollins</t>
  </si>
  <si>
    <t>Justin</t>
  </si>
  <si>
    <t>Wolf</t>
  </si>
  <si>
    <t>Shizuoka</t>
  </si>
  <si>
    <t>Craig</t>
  </si>
  <si>
    <t>Zach</t>
  </si>
  <si>
    <t>Austin</t>
  </si>
  <si>
    <t>Looper</t>
  </si>
  <si>
    <t>Braden</t>
  </si>
  <si>
    <t>ROOKIE DRAFT</t>
  </si>
  <si>
    <t>to New England- East Reading 2011 #7</t>
  </si>
  <si>
    <t>Ben</t>
  </si>
  <si>
    <t>Blake</t>
  </si>
  <si>
    <t>Thome</t>
  </si>
  <si>
    <t>Jim</t>
  </si>
  <si>
    <t>CLE</t>
  </si>
  <si>
    <t>Billy</t>
  </si>
  <si>
    <t>Cazadero</t>
  </si>
  <si>
    <t>Jimmy</t>
  </si>
  <si>
    <t>CIN</t>
  </si>
  <si>
    <t>Beltran</t>
  </si>
  <si>
    <t>Bloomquist</t>
  </si>
  <si>
    <t>Willie</t>
  </si>
  <si>
    <t>Brandon</t>
  </si>
  <si>
    <t>David</t>
  </si>
  <si>
    <t>Morgan</t>
  </si>
  <si>
    <t>Hawkins</t>
  </si>
  <si>
    <t>LaTroy</t>
  </si>
  <si>
    <t>Hernandez</t>
  </si>
  <si>
    <t>Jason</t>
  </si>
  <si>
    <t>Bobby</t>
  </si>
  <si>
    <t>to New England- Etiwanda's 2009 #1 &amp; New England's 2009 #3</t>
  </si>
  <si>
    <t>Lee</t>
  </si>
  <si>
    <t>Phil</t>
  </si>
  <si>
    <t>Peavy</t>
  </si>
  <si>
    <t>Jake</t>
  </si>
  <si>
    <t>Pujols</t>
  </si>
  <si>
    <t>Albert</t>
  </si>
  <si>
    <t>Sheffield</t>
  </si>
  <si>
    <t>Gary</t>
  </si>
  <si>
    <t>ATL</t>
  </si>
  <si>
    <t>Fernando</t>
  </si>
  <si>
    <t>ne_mariners@yahoo.com</t>
  </si>
  <si>
    <t>killampeter@yahoo.com</t>
  </si>
  <si>
    <t>Walker</t>
  </si>
  <si>
    <t>Shawn</t>
  </si>
  <si>
    <t>John</t>
  </si>
  <si>
    <t>Felix</t>
  </si>
  <si>
    <t>Carlos</t>
  </si>
  <si>
    <t>Trevor</t>
  </si>
  <si>
    <t>Tyler</t>
  </si>
  <si>
    <t>Johnson</t>
  </si>
  <si>
    <t>Paul</t>
  </si>
  <si>
    <t>Lowe</t>
  </si>
  <si>
    <t>Sean</t>
  </si>
  <si>
    <t>Martinez</t>
  </si>
  <si>
    <t>Myers</t>
  </si>
  <si>
    <t>Nick</t>
  </si>
  <si>
    <t>Joel</t>
  </si>
  <si>
    <t>Joe</t>
  </si>
  <si>
    <t>Rivera</t>
  </si>
  <si>
    <t>Aaron</t>
  </si>
  <si>
    <t>Kelly</t>
  </si>
  <si>
    <t>Wood</t>
  </si>
  <si>
    <t>Abreu</t>
  </si>
  <si>
    <t>Groton</t>
  </si>
  <si>
    <t>Affeldt</t>
  </si>
  <si>
    <t>Jeremy</t>
  </si>
  <si>
    <t>Blanco</t>
  </si>
  <si>
    <t>Ryan</t>
  </si>
  <si>
    <t>Castro</t>
  </si>
  <si>
    <t>Hairston</t>
  </si>
  <si>
    <t>Jerry</t>
  </si>
  <si>
    <t>Jones</t>
  </si>
  <si>
    <t>Player Count</t>
  </si>
  <si>
    <t>Corey</t>
  </si>
  <si>
    <t>Nelson</t>
  </si>
  <si>
    <t>Jeff</t>
  </si>
  <si>
    <t>Ortiz</t>
  </si>
  <si>
    <t>Luis</t>
  </si>
  <si>
    <t>Rodriguez</t>
  </si>
  <si>
    <t>Alex</t>
  </si>
  <si>
    <t>Sanchez</t>
  </si>
  <si>
    <t>Wells</t>
  </si>
  <si>
    <t>Wright</t>
  </si>
  <si>
    <t>Iowa</t>
  </si>
  <si>
    <t>Pedro</t>
  </si>
  <si>
    <t>Casey</t>
  </si>
  <si>
    <t>Chavez</t>
  </si>
  <si>
    <t>DeRosa</t>
  </si>
  <si>
    <t>Brendan</t>
  </si>
  <si>
    <t>Gonzalez</t>
  </si>
  <si>
    <t>Jimenez</t>
  </si>
  <si>
    <t>Juan</t>
  </si>
  <si>
    <t>Javier</t>
  </si>
  <si>
    <t>Garrett</t>
  </si>
  <si>
    <t>Ellis</t>
  </si>
  <si>
    <t>Dunn</t>
  </si>
  <si>
    <t>Guzman</t>
  </si>
  <si>
    <t>Derek</t>
  </si>
  <si>
    <t>Andruw</t>
  </si>
  <si>
    <t>Konerko</t>
  </si>
  <si>
    <t>Doug</t>
  </si>
  <si>
    <t>Molina</t>
  </si>
  <si>
    <t>Andy</t>
  </si>
  <si>
    <t>Roberts</t>
  </si>
  <si>
    <t>Soriano</t>
  </si>
  <si>
    <t>Rafael</t>
  </si>
  <si>
    <t>Tomko</t>
  </si>
  <si>
    <t>Brett</t>
  </si>
  <si>
    <t>Washburn</t>
  </si>
  <si>
    <t>Dallas</t>
  </si>
  <si>
    <t>Ervin</t>
  </si>
  <si>
    <t>Baker</t>
  </si>
  <si>
    <t>Cano</t>
  </si>
  <si>
    <t>Huston</t>
  </si>
  <si>
    <t>Street</t>
  </si>
  <si>
    <t>Jonny</t>
  </si>
  <si>
    <t>Gomes</t>
  </si>
  <si>
    <t>McClung</t>
  </si>
  <si>
    <t>League</t>
  </si>
  <si>
    <t>LAD</t>
  </si>
  <si>
    <t>LAA</t>
  </si>
  <si>
    <t>WAS</t>
  </si>
  <si>
    <t>LAST</t>
  </si>
  <si>
    <t>FIRST</t>
  </si>
  <si>
    <t>MLT</t>
  </si>
  <si>
    <t>NABL</t>
  </si>
  <si>
    <t>POS</t>
  </si>
  <si>
    <t>Bay</t>
  </si>
  <si>
    <t>RP</t>
  </si>
  <si>
    <t>Danny</t>
  </si>
  <si>
    <t>ARZ</t>
  </si>
  <si>
    <t>OF</t>
  </si>
  <si>
    <t>Brian</t>
  </si>
  <si>
    <t>SD</t>
  </si>
  <si>
    <t>Cruz</t>
  </si>
  <si>
    <t>SF</t>
  </si>
  <si>
    <t>Cuddyer</t>
  </si>
  <si>
    <t>Mike</t>
  </si>
  <si>
    <t>MIN</t>
  </si>
  <si>
    <t>Omar</t>
  </si>
  <si>
    <t>SP</t>
  </si>
  <si>
    <t>Joey</t>
  </si>
  <si>
    <t>BOS</t>
  </si>
  <si>
    <t>Floyd</t>
  </si>
  <si>
    <t>Cliff</t>
  </si>
  <si>
    <t>NYM</t>
  </si>
  <si>
    <t>NYY</t>
  </si>
  <si>
    <t>Greene</t>
  </si>
  <si>
    <t>Todd</t>
  </si>
  <si>
    <t>TEX</t>
  </si>
  <si>
    <t>C</t>
  </si>
  <si>
    <t>BAL</t>
  </si>
  <si>
    <t>Ricky</t>
  </si>
  <si>
    <t>unc</t>
  </si>
  <si>
    <t>SS</t>
  </si>
  <si>
    <t>Hudson</t>
  </si>
  <si>
    <t>Tim</t>
  </si>
  <si>
    <t>OAK</t>
  </si>
  <si>
    <t>Ibanez</t>
  </si>
  <si>
    <t>Raul</t>
  </si>
  <si>
    <t>KC</t>
  </si>
  <si>
    <t>Kennedy</t>
  </si>
  <si>
    <t>Adam</t>
  </si>
  <si>
    <t>2B</t>
  </si>
  <si>
    <t>Lopez</t>
  </si>
  <si>
    <t>Kevin</t>
  </si>
  <si>
    <t>PHI</t>
  </si>
  <si>
    <t>SEA</t>
  </si>
  <si>
    <t>TB</t>
  </si>
  <si>
    <t>Eric</t>
  </si>
  <si>
    <t>Orlando</t>
  </si>
  <si>
    <t>STL</t>
  </si>
  <si>
    <t>Jay</t>
  </si>
  <si>
    <t>COL</t>
  </si>
  <si>
    <t>TOR</t>
  </si>
  <si>
    <t>MIL</t>
  </si>
  <si>
    <t>Mark</t>
  </si>
  <si>
    <t>Robinson</t>
  </si>
  <si>
    <t>Santana</t>
  </si>
  <si>
    <t>Julio</t>
  </si>
  <si>
    <t>Chris</t>
  </si>
  <si>
    <t>Scott</t>
  </si>
  <si>
    <t>Ramon</t>
  </si>
  <si>
    <t>Matt</t>
  </si>
  <si>
    <t>3B</t>
  </si>
  <si>
    <t>Young</t>
  </si>
  <si>
    <t>PIT</t>
  </si>
  <si>
    <t>1B</t>
  </si>
  <si>
    <t>Jose</t>
  </si>
  <si>
    <t>Miguel</t>
  </si>
  <si>
    <t>Batista</t>
  </si>
  <si>
    <t>Tony</t>
  </si>
  <si>
    <t>Kris</t>
  </si>
  <si>
    <t>Boone</t>
  </si>
  <si>
    <t>Price</t>
  </si>
  <si>
    <t>Choate</t>
  </si>
  <si>
    <t>Andrus</t>
  </si>
  <si>
    <t>Elvis</t>
  </si>
  <si>
    <t>Holland</t>
  </si>
  <si>
    <t>Neftali</t>
  </si>
  <si>
    <t>Snider</t>
  </si>
  <si>
    <t>Cecil</t>
  </si>
  <si>
    <t>Rzepczynski</t>
  </si>
  <si>
    <t>Marc</t>
  </si>
  <si>
    <t>Accardo</t>
  </si>
  <si>
    <t>to Mission Viejo- Jed Lowrie</t>
  </si>
  <si>
    <t>to Metroplex- Eric Byrnes</t>
  </si>
  <si>
    <t>Gerardo</t>
  </si>
  <si>
    <t>Tillman</t>
  </si>
  <si>
    <t>Carpenter</t>
  </si>
  <si>
    <t>Cordero</t>
  </si>
  <si>
    <t>Francisco</t>
  </si>
  <si>
    <t>Nate</t>
  </si>
  <si>
    <t>DET</t>
  </si>
  <si>
    <t>Crawford</t>
  </si>
  <si>
    <t>Carl</t>
  </si>
  <si>
    <t>Jon</t>
  </si>
  <si>
    <t>CSX</t>
  </si>
  <si>
    <t>Roy</t>
  </si>
  <si>
    <t>Travis</t>
  </si>
  <si>
    <t>Steve</t>
  </si>
  <si>
    <t>Miller</t>
  </si>
  <si>
    <t>Oswalt</t>
  </si>
  <si>
    <t>HOU</t>
  </si>
  <si>
    <t>Ramirez</t>
  </si>
  <si>
    <t>Aramis</t>
  </si>
  <si>
    <t>Manny</t>
  </si>
  <si>
    <t>Edinson</t>
  </si>
  <si>
    <t>Mujica</t>
  </si>
  <si>
    <t>Edward</t>
  </si>
  <si>
    <t>Barmes</t>
  </si>
  <si>
    <t>Clint</t>
  </si>
  <si>
    <t>Herrera</t>
  </si>
  <si>
    <t>Joyce</t>
  </si>
  <si>
    <t>Clete</t>
  </si>
  <si>
    <t>Volstad</t>
  </si>
  <si>
    <t>Wesley</t>
  </si>
  <si>
    <t>Hochevar</t>
  </si>
  <si>
    <t>Maier</t>
  </si>
  <si>
    <t>Mitch</t>
  </si>
  <si>
    <t>O'Day</t>
  </si>
  <si>
    <t>Kershaw</t>
  </si>
  <si>
    <t>Kuroda</t>
  </si>
  <si>
    <t>Hiroki</t>
  </si>
  <si>
    <t>Wade</t>
  </si>
  <si>
    <t>Stetter</t>
  </si>
  <si>
    <t>Blackburn</t>
  </si>
  <si>
    <t>Breslow</t>
  </si>
  <si>
    <t>Span</t>
  </si>
  <si>
    <t>Denard</t>
  </si>
  <si>
    <t>Veras</t>
  </si>
  <si>
    <t>Barton</t>
  </si>
  <si>
    <t>Daric</t>
  </si>
  <si>
    <t>Gio</t>
  </si>
  <si>
    <t>Pennington</t>
  </si>
  <si>
    <t>Ziegler</t>
  </si>
  <si>
    <t>Happ</t>
  </si>
  <si>
    <t>J.A.</t>
  </si>
  <si>
    <t>to Shizouka- Trevor Hoffman</t>
  </si>
  <si>
    <t>to Cazadero- Shizouka's 2010 #3</t>
  </si>
  <si>
    <t>Moss</t>
  </si>
  <si>
    <t>Pearce</t>
  </si>
  <si>
    <t>Banks</t>
  </si>
  <si>
    <t>Headley</t>
  </si>
  <si>
    <t>Hundley</t>
  </si>
  <si>
    <t>Thatcher</t>
  </si>
  <si>
    <t>Venable</t>
  </si>
  <si>
    <t>Dickey</t>
  </si>
  <si>
    <t>R.A.</t>
  </si>
  <si>
    <t>Romo</t>
  </si>
  <si>
    <t>Sandoval</t>
  </si>
  <si>
    <t>Balfour</t>
  </si>
  <si>
    <t>Grant</t>
  </si>
  <si>
    <t>Longoria</t>
  </si>
  <si>
    <t>Evan</t>
  </si>
  <si>
    <t>Arias</t>
  </si>
  <si>
    <t>Ballester</t>
  </si>
  <si>
    <t>Collin</t>
  </si>
  <si>
    <t>Bonifacio</t>
  </si>
  <si>
    <t>Emilio</t>
  </si>
  <si>
    <t>Mock</t>
  </si>
  <si>
    <t>Nieves</t>
  </si>
  <si>
    <t>Wil</t>
  </si>
  <si>
    <t>Steven</t>
  </si>
  <si>
    <t>Medders</t>
  </si>
  <si>
    <t>Conor</t>
  </si>
  <si>
    <t>McCann</t>
  </si>
  <si>
    <t>Betemit</t>
  </si>
  <si>
    <t>Will</t>
  </si>
  <si>
    <t>Luke</t>
  </si>
  <si>
    <t>Dioner</t>
  </si>
  <si>
    <t>Navarro</t>
  </si>
  <si>
    <t>Aybar</t>
  </si>
  <si>
    <t>Hart</t>
  </si>
  <si>
    <t>Hardy</t>
  </si>
  <si>
    <t>Prince</t>
  </si>
  <si>
    <t>Fielder</t>
  </si>
  <si>
    <t>Rickie</t>
  </si>
  <si>
    <t>Weeks</t>
  </si>
  <si>
    <t>Jacobs</t>
  </si>
  <si>
    <t>Maholm</t>
  </si>
  <si>
    <t>Doumit</t>
  </si>
  <si>
    <t>Duke</t>
  </si>
  <si>
    <t>Thompson</t>
  </si>
  <si>
    <t>Flores</t>
  </si>
  <si>
    <t>Clay</t>
  </si>
  <si>
    <t>Correia</t>
  </si>
  <si>
    <t>Cain</t>
  </si>
  <si>
    <t>Zimmerman</t>
  </si>
  <si>
    <t>Maine</t>
  </si>
  <si>
    <t>Jonathan</t>
  </si>
  <si>
    <t>Papelbon</t>
  </si>
  <si>
    <t>McCarthy</t>
  </si>
  <si>
    <t>Pablo</t>
  </si>
  <si>
    <t>Granderson</t>
  </si>
  <si>
    <t>Rodney</t>
  </si>
  <si>
    <t>Andrew</t>
  </si>
  <si>
    <t>Howell</t>
  </si>
  <si>
    <t>to East Reading- Nomar Garciaparra and Mission Viejo's 2009 #3</t>
  </si>
  <si>
    <t>to Poland- Chris Young</t>
  </si>
  <si>
    <t>to Iowa- Jayson Werth</t>
  </si>
  <si>
    <t>to Mission Viejo- East Reading's 2009 #1</t>
  </si>
  <si>
    <t>to Capistrano- Poland 2009 2nd round pick</t>
  </si>
  <si>
    <t>to Poland- Russ Springer</t>
  </si>
  <si>
    <t>Boca Raton</t>
  </si>
  <si>
    <t>to Iowa- Taylor Buchholz</t>
  </si>
  <si>
    <t>to East Reading- Iowa's 2009 #5</t>
  </si>
  <si>
    <t>to Poland- Brian Giles</t>
  </si>
  <si>
    <t>to Boca Raton- Ben Francisco and Poland 2009 #3</t>
  </si>
  <si>
    <t>Total</t>
  </si>
  <si>
    <t>Count of NABL</t>
  </si>
  <si>
    <t>Grand Total</t>
  </si>
  <si>
    <t>to Mission Viejo-Travis Hafner</t>
  </si>
  <si>
    <t>to Bay- Mission Viejo's 2009 #8</t>
  </si>
  <si>
    <t>to Etiwanda- Luis Castillo</t>
  </si>
  <si>
    <t>to Stockton- Bortolo Colon and Kyle Farnsworth</t>
  </si>
  <si>
    <t>Ira</t>
  </si>
  <si>
    <t>to Stockton- Orlando Hudson, Carlos Pena, Chris Gomez, Brian Fuentes, Chad Tracy, Jose Molina and Willie Taveras</t>
  </si>
  <si>
    <t>to Stockton-Vlad Guerrero, Javier Lopez and New England's #2</t>
  </si>
  <si>
    <t>to Mission Viejo- Brandon Inge</t>
  </si>
  <si>
    <t>BOC</t>
  </si>
  <si>
    <t>Boca Raton Bandits</t>
  </si>
  <si>
    <t>Boc</t>
  </si>
  <si>
    <t>Boc 4</t>
  </si>
  <si>
    <t>Boc 5</t>
  </si>
  <si>
    <t>Mtx</t>
  </si>
  <si>
    <t>Mtx 4</t>
  </si>
  <si>
    <t>Mtx 5</t>
  </si>
  <si>
    <t>to Stockton-Stockton's 2009 #3 &amp; #4</t>
  </si>
  <si>
    <t>to Poland- New England's 2009 #2</t>
  </si>
  <si>
    <t>to New England-Carlos Pena, Mike Redmond and Stockton's 2009 #1</t>
  </si>
  <si>
    <t>to Poland-Ben Sheets</t>
  </si>
  <si>
    <t>to Iowa- Fausto Carmona and Gil Meche</t>
  </si>
  <si>
    <t>to East Reading- Freddie Bynum and Luis Gonzalez</t>
  </si>
  <si>
    <t>to Poland- Andy Pettitte and Stocktons 2009 #2, #3 &amp; #4</t>
  </si>
  <si>
    <t>to Capistrano- Iowa's 2009 #2</t>
  </si>
  <si>
    <t>to Iowa- Capistrano's 2009 #3 and # 5</t>
  </si>
  <si>
    <t>to Poland- Derrick Lee</t>
  </si>
  <si>
    <t>to Iowa- Justin Miller and Shizuoka's 2009 #9</t>
  </si>
  <si>
    <t>CHC</t>
  </si>
  <si>
    <t>Acosta</t>
  </si>
  <si>
    <t>Morton</t>
  </si>
  <si>
    <t>Charlie</t>
  </si>
  <si>
    <t>IF</t>
  </si>
  <si>
    <t>Masterson</t>
  </si>
  <si>
    <t>Fukudome</t>
  </si>
  <si>
    <t>Alexei</t>
  </si>
  <si>
    <t>Bruce</t>
  </si>
  <si>
    <t>Cueto</t>
  </si>
  <si>
    <t>to Capistrano- Chris Carpenter</t>
  </si>
  <si>
    <t>to Shizuoka- Capistrano's 2009 #7</t>
  </si>
  <si>
    <t>Dickerson</t>
  </si>
  <si>
    <t>Hanigan</t>
  </si>
  <si>
    <t>to New England- JC Romero and Rafeal Perez</t>
  </si>
  <si>
    <t>Volquez</t>
  </si>
  <si>
    <t>ORTMIER</t>
  </si>
  <si>
    <t>J. REYES</t>
  </si>
  <si>
    <t>PINIERO</t>
  </si>
  <si>
    <t>PUNTO</t>
  </si>
  <si>
    <t>A. PHILLIPS</t>
  </si>
  <si>
    <t>FEIERABEND</t>
  </si>
  <si>
    <t>OSARIO</t>
  </si>
  <si>
    <t>SAMPSON</t>
  </si>
  <si>
    <t>F. LEWIS</t>
  </si>
  <si>
    <t>RABURN</t>
  </si>
  <si>
    <t>HAMMEL</t>
  </si>
  <si>
    <t>MORA</t>
  </si>
  <si>
    <t>MASSET</t>
  </si>
  <si>
    <t>HANRAHAN</t>
  </si>
  <si>
    <t>2009 NABL Waiver List</t>
  </si>
  <si>
    <t>HANNAHAN</t>
  </si>
  <si>
    <t>LEDESMA</t>
  </si>
  <si>
    <t>SLATEN</t>
  </si>
  <si>
    <t>AYALA</t>
  </si>
  <si>
    <t>BURRES</t>
  </si>
  <si>
    <t>RABELO</t>
  </si>
  <si>
    <t>TREANOR</t>
  </si>
  <si>
    <t>MOLINA</t>
  </si>
  <si>
    <t>R. JOHNSON</t>
  </si>
  <si>
    <t>GRABOW</t>
  </si>
  <si>
    <t>SCHROEDER</t>
  </si>
  <si>
    <t>PARK</t>
  </si>
  <si>
    <t>RING</t>
  </si>
  <si>
    <t>SCHIERHOLTZ</t>
  </si>
  <si>
    <t>METCALF</t>
  </si>
  <si>
    <t>RICHAR</t>
  </si>
  <si>
    <t>HENDRICKSON</t>
  </si>
  <si>
    <t>NIPPERT</t>
  </si>
  <si>
    <t>H. OWENS</t>
  </si>
  <si>
    <t>DE AZA</t>
  </si>
  <si>
    <t>PADILLA</t>
  </si>
  <si>
    <t>ALBERS</t>
  </si>
  <si>
    <t>K. DAVIES</t>
  </si>
  <si>
    <t>BARAJAS</t>
  </si>
  <si>
    <t>East Reading pullsback Willy Aybar and drops Jose Mesa</t>
  </si>
  <si>
    <t>to East Reading- Robert Fick and Mission Viejo's 2009 #6</t>
  </si>
  <si>
    <t>to Shizouka- Derrick Lee</t>
  </si>
  <si>
    <t>to East Reading- Jason Kubel</t>
  </si>
  <si>
    <t>8637 Sunbird Place</t>
  </si>
  <si>
    <t xml:space="preserve">561-482-8694 </t>
  </si>
  <si>
    <t>800-944-9886 ext 122</t>
  </si>
  <si>
    <t>iraman98_99@yahoo.com</t>
  </si>
  <si>
    <t>to East Reading- Iowa's 2009 #10</t>
  </si>
  <si>
    <t>to Iowa- Adam Everett     Iowa drops John Patterson (unc)</t>
  </si>
  <si>
    <t>E. AYBAR</t>
  </si>
  <si>
    <t>to Poland- Gil Meche</t>
  </si>
  <si>
    <t>to New England- Pete Moylan and Carlos Silva</t>
  </si>
  <si>
    <t>to Cazadero- Felix Hernandez &amp; Jorge De La Rosa</t>
  </si>
  <si>
    <t>to Kearsley- Joey Votto, Brian Wilson, Jonathan Sanchez and Cazadero 2009 #2 (drops Cha-Seung Baek)</t>
  </si>
  <si>
    <t>to New England- East Reading's 2009 #3</t>
  </si>
  <si>
    <t>to East Reading- Ehren Wassermann</t>
  </si>
  <si>
    <t>to New England- Jonny Gomes</t>
  </si>
  <si>
    <t>to Poland-Andruw Jones</t>
  </si>
  <si>
    <t xml:space="preserve"> </t>
  </si>
  <si>
    <t>Metroplex Stars</t>
  </si>
  <si>
    <t xml:space="preserve">Mark </t>
  </si>
  <si>
    <t>Crouse</t>
  </si>
  <si>
    <t>4817 Red Velvet Road</t>
  </si>
  <si>
    <t>Keller</t>
  </si>
  <si>
    <t>TX</t>
  </si>
  <si>
    <t>817-741-6326</t>
  </si>
  <si>
    <t>817-857-3206</t>
  </si>
  <si>
    <t>630-768-4984</t>
  </si>
  <si>
    <t>bobcats110@yahoo.com</t>
  </si>
  <si>
    <t>Metroplex</t>
  </si>
  <si>
    <t>MTX</t>
  </si>
  <si>
    <t>to New England-Rafael Betancourt and Etiwanda 2009 #5</t>
  </si>
  <si>
    <t>to Etiwanda- Brad lidge and New England #3</t>
  </si>
  <si>
    <t>to East Reading-Jason Isringhausen</t>
  </si>
  <si>
    <t>to Terrapin-Omar Infante, Chad Durbin and East Reading's 2009 #2</t>
  </si>
  <si>
    <t>to Terrapin- Scott Hairston, Edwar Ramirez and Red Arrow's 2009 #5</t>
  </si>
  <si>
    <t>to Red Arrow-Mark Loretta and David DeJesus</t>
  </si>
  <si>
    <t>S. HILL</t>
  </si>
  <si>
    <t>ELLSBURY</t>
  </si>
  <si>
    <t>MORALES</t>
  </si>
  <si>
    <t>SALTALAMACCHIA</t>
  </si>
  <si>
    <t>OKAJIMA</t>
  </si>
  <si>
    <t>C. GOMEZ</t>
  </si>
  <si>
    <t>BUTLER</t>
  </si>
  <si>
    <t>B. HARRIS</t>
  </si>
  <si>
    <t>to Bay- Ian Snell</t>
  </si>
  <si>
    <t>to Iowa- Bay's 2010 #8</t>
  </si>
  <si>
    <t>to Metroplex- Clint Barmes</t>
  </si>
  <si>
    <t>to New England- Jon Garland</t>
  </si>
  <si>
    <t>to Capistrano- JJ Putz and Mike Jacobs</t>
  </si>
  <si>
    <t>to Bay- Capistrano's 2010 #8</t>
  </si>
  <si>
    <t>M. REYNOLDS</t>
  </si>
  <si>
    <t>DANKS</t>
  </si>
  <si>
    <t>OWINGS</t>
  </si>
  <si>
    <t>KENDRICK</t>
  </si>
  <si>
    <t>MOYLAN</t>
  </si>
  <si>
    <t>GUTHRIE</t>
  </si>
  <si>
    <t>SORIA</t>
  </si>
  <si>
    <t>VOTTO</t>
  </si>
  <si>
    <t>BOURN</t>
  </si>
  <si>
    <t>H. BAILEY</t>
  </si>
  <si>
    <t>JIMENEZ</t>
  </si>
  <si>
    <t>PARRA</t>
  </si>
  <si>
    <t>MONTERO</t>
  </si>
  <si>
    <t>ANKIEL</t>
  </si>
  <si>
    <t>BANNISTER</t>
  </si>
  <si>
    <t>PELFREY</t>
  </si>
  <si>
    <t>SEAY</t>
  </si>
  <si>
    <t>J. FLORES</t>
  </si>
  <si>
    <t>LITSCH</t>
  </si>
  <si>
    <t>SLOWEY</t>
  </si>
  <si>
    <t>DURBIN</t>
  </si>
  <si>
    <t>MCLOUTH</t>
  </si>
  <si>
    <t>VILLENUEVA</t>
  </si>
  <si>
    <t>LAROCHE</t>
  </si>
  <si>
    <t>GABBARD</t>
  </si>
  <si>
    <t>GARDNER</t>
  </si>
  <si>
    <t>GERMANO</t>
  </si>
  <si>
    <t>BOWEN</t>
  </si>
  <si>
    <t>B. WOOD</t>
  </si>
  <si>
    <t>FIELDS</t>
  </si>
  <si>
    <t>PIE</t>
  </si>
  <si>
    <t>BURTON</t>
  </si>
  <si>
    <t>CUST</t>
  </si>
  <si>
    <t>PHELPS</t>
  </si>
  <si>
    <t>to Boca Raton-Kyle Davies, Eric Hinske, Chris Iannetta and Carlos Zambrano</t>
  </si>
  <si>
    <t>to Orlando- Clay Buchholz and Ervin Santana</t>
  </si>
  <si>
    <t>KEPPINGER</t>
  </si>
  <si>
    <t>SONNANSTINE</t>
  </si>
  <si>
    <t>BELL</t>
  </si>
  <si>
    <t>IWAMURA</t>
  </si>
  <si>
    <t>MORROW</t>
  </si>
  <si>
    <t>WERTH</t>
  </si>
  <si>
    <t>DV. MURPHY</t>
  </si>
  <si>
    <t>MATHIS</t>
  </si>
  <si>
    <t>WILLITS</t>
  </si>
  <si>
    <t>HOPPER</t>
  </si>
  <si>
    <t>BUCK</t>
  </si>
  <si>
    <t>CHICO</t>
  </si>
  <si>
    <t>DUKES</t>
  </si>
  <si>
    <t>LINDSTROM</t>
  </si>
  <si>
    <t>DILLON</t>
  </si>
  <si>
    <t>J. LEWIS</t>
  </si>
  <si>
    <t>ROWLAND-SMITH</t>
  </si>
  <si>
    <t>K. WOOD</t>
  </si>
  <si>
    <t>SCHUMACHER</t>
  </si>
  <si>
    <t>HAMPSON</t>
  </si>
  <si>
    <t>K. CAMERON</t>
  </si>
  <si>
    <t>DINARDO</t>
  </si>
  <si>
    <t>VANDENHURK</t>
  </si>
  <si>
    <t>REDDING</t>
  </si>
  <si>
    <t>T. PEREZ</t>
  </si>
  <si>
    <t>PERCIVAL</t>
  </si>
  <si>
    <t>BURKE</t>
  </si>
  <si>
    <t>BR. RYAN</t>
  </si>
  <si>
    <t>LAFFEY</t>
  </si>
  <si>
    <t>BR. WILSON</t>
  </si>
  <si>
    <t>WOLFE</t>
  </si>
  <si>
    <t>CASILLA</t>
  </si>
  <si>
    <t>W. RODRIGUEZ</t>
  </si>
  <si>
    <t>L. HERNANDEZ</t>
  </si>
  <si>
    <t>S. DUNCAN</t>
  </si>
  <si>
    <t>N. MORGAN</t>
  </si>
  <si>
    <t>D. JIMENEZ</t>
  </si>
  <si>
    <t>WASSERMAN</t>
  </si>
  <si>
    <t>R. DAVIS</t>
  </si>
  <si>
    <t>MOSELY</t>
  </si>
  <si>
    <t>GUZMAN</t>
  </si>
  <si>
    <t>DO. MURPHY</t>
  </si>
  <si>
    <t>MAHAY</t>
  </si>
  <si>
    <t>BOOTCHECK</t>
  </si>
  <si>
    <t>ABREAU</t>
  </si>
  <si>
    <t>EATON</t>
  </si>
  <si>
    <t>PULLBACKS</t>
  </si>
  <si>
    <t>MARTE, LITTLETON</t>
  </si>
  <si>
    <t>FONTENOT</t>
  </si>
  <si>
    <t>CASANOVA</t>
  </si>
  <si>
    <t>G. OLSEN</t>
  </si>
  <si>
    <t>BROCAIL</t>
  </si>
  <si>
    <t>LUDWICK</t>
  </si>
  <si>
    <t>J. SMITH</t>
  </si>
  <si>
    <t>J. ANDERSON</t>
  </si>
  <si>
    <t>HAIRSTON</t>
  </si>
  <si>
    <t>J. BAKER</t>
  </si>
  <si>
    <t>J. MILLER</t>
  </si>
  <si>
    <t>THIGPEN</t>
  </si>
  <si>
    <t>E. GONZALEZ</t>
  </si>
  <si>
    <t>B. FRANCISCO</t>
  </si>
  <si>
    <t>A. BROWN</t>
  </si>
  <si>
    <t>L. HAWKINS</t>
  </si>
  <si>
    <t>DUCHSCHERER</t>
  </si>
  <si>
    <t>LUGO, MESA</t>
  </si>
  <si>
    <t>PERKINS</t>
  </si>
  <si>
    <t>OWENS</t>
  </si>
  <si>
    <t>SEAN GREEN</t>
  </si>
  <si>
    <t>GAGNE</t>
  </si>
  <si>
    <t>KUO</t>
  </si>
  <si>
    <t>HERGES</t>
  </si>
  <si>
    <t>A. PAGAN</t>
  </si>
  <si>
    <t>to Poland- Matt Diaz, Todd Helton</t>
  </si>
  <si>
    <t>to Stockton-Mark Grudzielanek &amp; Matt Stairs</t>
  </si>
  <si>
    <t>to Shizuoka- Iowa's 2009 #8</t>
  </si>
  <si>
    <t>to Shizuoka- Poland's 2009 #1, #4 and #5</t>
  </si>
  <si>
    <t>to Kearsley- Aaron Miles, Chae Seung Baek &amp; Vigilantes 2008 #9</t>
  </si>
  <si>
    <t xml:space="preserve">unk </t>
  </si>
  <si>
    <t>to East Reading- Melky Cabrera</t>
  </si>
  <si>
    <t>to Poland- Vigilantes 2008 #2 &amp; Vigilantes 2008 #7</t>
  </si>
  <si>
    <t>to Bay- Juan Urible &amp; Trunbull County 2008 #1</t>
  </si>
  <si>
    <t>to Trumbull County- Casey Blake &amp; Carlos Guillen</t>
  </si>
  <si>
    <t>to Mission Viejo- Kearsley 2008 #3 &amp; Trumbull County 2008 #3</t>
  </si>
  <si>
    <t>to Kearsley-Vigilantes 2008 #5, Vigilantes  2008 #6, Vigilantes 2008 #8 &amp; Capistrano 2008 #4</t>
  </si>
  <si>
    <t>to Kearsley-Dan Uggla and Iowa 2008 #4</t>
  </si>
  <si>
    <t>Shizouka</t>
  </si>
  <si>
    <t>East Reading drops Rob Bowen</t>
  </si>
  <si>
    <t>to Iowa- Ryan Garko, Kevin Correia and Iowa's 8th</t>
  </si>
  <si>
    <t>to Red Arrow - Sluggers 2009 #8     *****VOIDED*********</t>
  </si>
  <si>
    <t xml:space="preserve">to East Reading- Jeremy Sowers </t>
  </si>
  <si>
    <t>to Mission Viejo- Robert Fick and East Reading's 2008 #7</t>
  </si>
  <si>
    <t>to Cazadero- Michael Barrett</t>
  </si>
  <si>
    <t>to Terrapin- Cazadero's 2008 #6</t>
  </si>
  <si>
    <t>to Red Arrow- East Reading's 2008 #6</t>
  </si>
  <si>
    <t>to East Reading- Adam Everett</t>
  </si>
  <si>
    <t>to Mission Viejo- Jeremy Sowers</t>
  </si>
  <si>
    <t>BRAUN</t>
  </si>
  <si>
    <t>GORDON</t>
  </si>
  <si>
    <t>LINCECUM</t>
  </si>
  <si>
    <t>UPTON</t>
  </si>
  <si>
    <t>BUCHOLTZ</t>
  </si>
  <si>
    <t>PENCE</t>
  </si>
  <si>
    <t>SOTO</t>
  </si>
  <si>
    <t>GALLARDO</t>
  </si>
  <si>
    <t>MATSUZAKA</t>
  </si>
  <si>
    <t>HUGHES</t>
  </si>
  <si>
    <t>GARZA</t>
  </si>
  <si>
    <t>CHAMBERLAIN</t>
  </si>
  <si>
    <t>ESCOBAR</t>
  </si>
  <si>
    <t>SUZUKI</t>
  </si>
  <si>
    <t>HAMILTON</t>
  </si>
  <si>
    <t>A. CABRERA</t>
  </si>
  <si>
    <t>JC ROMERO</t>
  </si>
  <si>
    <t>A. MILLER</t>
  </si>
  <si>
    <t>PENA</t>
  </si>
  <si>
    <t>to New England - Pat Burrell, Dmitri Young and Lightning 2008 #4 and #6</t>
  </si>
  <si>
    <t>to Poland - Chad Tracy</t>
  </si>
  <si>
    <t>to Red Arrow - Power 2008 #6</t>
  </si>
  <si>
    <t>to Orlando - Torii Hunter and Mariners 2008 #3, #7 and #8</t>
  </si>
  <si>
    <t>to Stockton - Rudy Seanez</t>
  </si>
  <si>
    <t>to Iowa - Chad Paronto and Trolleys 2008 #8</t>
  </si>
  <si>
    <t>to Oregon - JJ Hardy</t>
  </si>
  <si>
    <t>to Red Arrow - Outlaws 2008 #6</t>
  </si>
  <si>
    <t>to Capistrano - Zach Miner and Sluggers 2008 #7</t>
  </si>
  <si>
    <t>to New England - Mike Cameron</t>
  </si>
  <si>
    <t>Blaylock</t>
  </si>
  <si>
    <t>Jayson</t>
  </si>
  <si>
    <t>Werth</t>
  </si>
  <si>
    <t>Rajai</t>
  </si>
  <si>
    <t>Hamilton</t>
  </si>
  <si>
    <t>Kearsley</t>
  </si>
  <si>
    <t>to Terrapin - Outlaws 2008 #2</t>
  </si>
  <si>
    <t>To Trumbull County-Carlos Guillen, and Casey Blake</t>
  </si>
  <si>
    <t>To Bay-Trumbull's 2008 #1 pick and Juan Uribe</t>
  </si>
  <si>
    <t>Columbia Dragons</t>
  </si>
  <si>
    <t>Poland Power becomes the Columbia Dragons</t>
  </si>
  <si>
    <t>To Poland- Jeremy Accardo and Jonny Gomes</t>
  </si>
  <si>
    <t>To New England- Lastings Milledge and Justin Spier</t>
  </si>
  <si>
    <t>to East Reading- Sluggers 2008 #3, Power 2008 #1</t>
  </si>
  <si>
    <t>to Poland- Huston Street, James Shields</t>
  </si>
  <si>
    <t>unk</t>
  </si>
  <si>
    <t>to Poland-Milton Bradley, Scott Hatteberg, Chris Gomez &amp; Sluggers 2008 #4</t>
  </si>
  <si>
    <t>to Stockton- Paul Konerko</t>
  </si>
  <si>
    <t>to Red Arrow-Sluggers 2008 #8</t>
  </si>
  <si>
    <t>to Stockton- Rudy Seanez</t>
  </si>
  <si>
    <t>to Iowa- Vinny Chulk, George Sherrill, Trolleys 2008 #1, Trolleys 2008 #3</t>
  </si>
  <si>
    <t>to Red Arrow- Iowa 2008 #1</t>
  </si>
  <si>
    <t>to Mission Viejo- Red Arrow's 2010 #5</t>
  </si>
  <si>
    <t>to Red Arrow- Mission Viejo's 2010 #7, #8, #9, #10</t>
  </si>
  <si>
    <t>to East Reading- Kevin Gregg</t>
  </si>
  <si>
    <t>to New England- Scott Eyre</t>
  </si>
  <si>
    <t>to Turnbull County-Orlando Cabrera</t>
  </si>
  <si>
    <t>to Kearsley- Cesar Izturis, Trumbull County 2008 #3</t>
  </si>
  <si>
    <t>to Kearsley-Adam LaRoche, Ryan Garko, Oscar Villarreal</t>
  </si>
  <si>
    <t>Medlen</t>
  </si>
  <si>
    <t xml:space="preserve">ERR - </t>
  </si>
  <si>
    <t xml:space="preserve">ORL - </t>
  </si>
  <si>
    <t>RUP -</t>
  </si>
  <si>
    <t xml:space="preserve">BAY - </t>
  </si>
  <si>
    <t>GRO -</t>
  </si>
  <si>
    <t xml:space="preserve">SHI - </t>
  </si>
  <si>
    <t>to Stockton - Paul Konerko</t>
  </si>
  <si>
    <t>to East Reading - Power 2008 #1 and Sluggers 2008 #3</t>
  </si>
  <si>
    <t>to Poland - Scott Hatteberg, Chris Gomez, Milton Bradley and Sluggers 2008 #4 and 2009 #4</t>
  </si>
  <si>
    <t>ROUND 9</t>
  </si>
  <si>
    <t>ROUND 10</t>
  </si>
  <si>
    <t>to Stockton - AJ Burnett, Cliff Floyd and Vigilantes 2008 #9 and #10</t>
  </si>
  <si>
    <t>Trumbull County Tribe</t>
  </si>
  <si>
    <t>Trumbull County</t>
  </si>
  <si>
    <t>to New England- Jack Cust and Red Arrow's 2009 #6</t>
  </si>
  <si>
    <t>to Red Arrow- East Reading's 2009 #3</t>
  </si>
  <si>
    <t>to New England - Sluggers 2008 #5, #6 and #7</t>
  </si>
  <si>
    <t>to Mission Viejo - Nick Punto and Sluggers 2008 #1 and #2</t>
  </si>
  <si>
    <t>to Stockton - Saul Rivera and Todd Jones</t>
  </si>
  <si>
    <t>Capistrano Cougars</t>
  </si>
  <si>
    <t>Capistrano</t>
  </si>
  <si>
    <t>CAP -</t>
  </si>
  <si>
    <t>CAP</t>
  </si>
  <si>
    <t>Cap</t>
  </si>
  <si>
    <t>Cap 4</t>
  </si>
  <si>
    <t>Cap 5</t>
  </si>
  <si>
    <t>JUNE</t>
  </si>
  <si>
    <t>to New England - Jonny Gomes</t>
  </si>
  <si>
    <t>to Poland - Oscar Villarreal</t>
  </si>
  <si>
    <t>PENALIZED</t>
  </si>
  <si>
    <t>to East Reading - Derrek Lee, Chad Gaudin, Rafael Perez and Crushers 2008 #1</t>
  </si>
  <si>
    <t>to Oregon - Vigilantes 2008 #10</t>
  </si>
  <si>
    <t>to Stockton - Jorge Cantu</t>
  </si>
  <si>
    <t>to Poland - Sluggers 2008 #10</t>
  </si>
  <si>
    <t>Sergio</t>
  </si>
  <si>
    <t>to Poland - Outlaws 2008 #10</t>
  </si>
  <si>
    <t>to Oregon - Sergio Mitre</t>
  </si>
  <si>
    <t>to Cazadero - Magglio Ordonez and Casey Janssen</t>
  </si>
  <si>
    <t>to Shizuoka - Chone Figgins and Matt Kemp</t>
  </si>
  <si>
    <t>to Stockton - Frank Catalanatto</t>
  </si>
  <si>
    <t>to Shizuoka - Sluggers 2008 #9</t>
  </si>
  <si>
    <t>to Iowa - Chris Capuano and Ty Wigginton</t>
  </si>
  <si>
    <t>to Shizuoka - Hawks 2008 #3</t>
  </si>
  <si>
    <t>to Oregon - Edwin Encarnacion</t>
  </si>
  <si>
    <t>to Shizuoka - Outlaws 2008 #5, #7 and #8</t>
  </si>
  <si>
    <t>to Bay - Joe Borkowski</t>
  </si>
  <si>
    <t>to Red Arrow - Bonakers 2008 #7</t>
  </si>
  <si>
    <t>to Stockton - Cha-Seung Baek, Jose Contreras and Scott Eyre</t>
  </si>
  <si>
    <t>to Oregon - John Buck and Trolleys 2008 #7</t>
  </si>
  <si>
    <t>to Stockton- Garrett Anderson and Doug Brocail</t>
  </si>
  <si>
    <t>to Shizouka- Stockton's 2009 #3 and #7</t>
  </si>
  <si>
    <t>to Red Arrow - Outlaws 2008 #4</t>
  </si>
  <si>
    <t>to Poland - Mike Lowell, Cliff Lee and Samurai 2008 #6</t>
  </si>
  <si>
    <t>to Shizuoka - Kevin Kouzmanoff, Brett Myers, Power 2008 #3 and #5</t>
  </si>
  <si>
    <t>Fontenot</t>
  </si>
  <si>
    <t>Gallardo</t>
  </si>
  <si>
    <t>Yovani</t>
  </si>
  <si>
    <t>Gardner</t>
  </si>
  <si>
    <t>Garza</t>
  </si>
  <si>
    <t>Guthrie</t>
  </si>
  <si>
    <t>Hammel</t>
  </si>
  <si>
    <t>Harris</t>
  </si>
  <si>
    <t>Norris</t>
  </si>
  <si>
    <t>Hughes</t>
  </si>
  <si>
    <t>Ubaldo</t>
  </si>
  <si>
    <t>Laffey</t>
  </si>
  <si>
    <t>Lewis</t>
  </si>
  <si>
    <t>Colby</t>
  </si>
  <si>
    <t>Lincecum</t>
  </si>
  <si>
    <t>Lindstrom</t>
  </si>
  <si>
    <t>Ludwick</t>
  </si>
  <si>
    <t>Nyjer</t>
  </si>
  <si>
    <t>Morrow</t>
  </si>
  <si>
    <t>Moylan</t>
  </si>
  <si>
    <t>Peter</t>
  </si>
  <si>
    <t>Parra</t>
  </si>
  <si>
    <t>Brayan</t>
  </si>
  <si>
    <t>Pence</t>
  </si>
  <si>
    <t>Prado</t>
  </si>
  <si>
    <t>Raburn</t>
  </si>
  <si>
    <t>to Capistrano-New England's 2010 #2, #4 #6 and Lastings Milledge</t>
  </si>
  <si>
    <t>to New England-Capistrano's 2010 #5, #7 and Manny Ramirez</t>
  </si>
  <si>
    <t>Saltalamacchia</t>
  </si>
  <si>
    <t>Schierholtz</t>
  </si>
  <si>
    <t>Soria</t>
  </si>
  <si>
    <t>Joakim</t>
  </si>
  <si>
    <t>Manhattan</t>
  </si>
  <si>
    <t>Scherzer</t>
  </si>
  <si>
    <t>Max</t>
  </si>
  <si>
    <t>Sammy</t>
  </si>
  <si>
    <t>Stokes</t>
  </si>
  <si>
    <t>VandenHurk</t>
  </si>
  <si>
    <t>Villanueva</t>
  </si>
  <si>
    <t>Votto</t>
  </si>
  <si>
    <t>Matthews Jr</t>
  </si>
  <si>
    <t>to Cazadero - Chase Utley and Mark Buehrle</t>
  </si>
  <si>
    <t>PJ</t>
  </si>
  <si>
    <t>peterjohn.mitchell@gmail.com</t>
  </si>
  <si>
    <t>to Metroplex- Mark Ellis</t>
  </si>
  <si>
    <t>to Shizuoka- Metroplex 2010 #9</t>
  </si>
  <si>
    <t>949-292-4837</t>
  </si>
  <si>
    <t>to Poland - Jarrod Washburn</t>
  </si>
  <si>
    <t>to New England - Marcus Thames</t>
  </si>
  <si>
    <t>to Poland - James Shields and Huston Street</t>
  </si>
  <si>
    <t>WESTERN</t>
  </si>
  <si>
    <t>CENTRAL</t>
  </si>
  <si>
    <t>EASTERN</t>
  </si>
  <si>
    <t>RAT</t>
  </si>
  <si>
    <t>RAT 5</t>
  </si>
  <si>
    <t>RAT 4</t>
  </si>
  <si>
    <t xml:space="preserve">RAT - </t>
  </si>
  <si>
    <t xml:space="preserve">CAZ - </t>
  </si>
  <si>
    <t xml:space="preserve">MIV - </t>
  </si>
  <si>
    <t>TER -</t>
  </si>
  <si>
    <t>Zavada</t>
  </si>
  <si>
    <t>Allen</t>
  </si>
  <si>
    <t>Rosales</t>
  </si>
  <si>
    <t>Diory</t>
  </si>
  <si>
    <t>Schafer</t>
  </si>
  <si>
    <t>Jordan</t>
  </si>
  <si>
    <t>Alvarez</t>
  </si>
  <si>
    <t>Arencibia</t>
  </si>
  <si>
    <t>J.P.</t>
  </si>
  <si>
    <t>Joaquin</t>
  </si>
  <si>
    <t>Arrieta</t>
  </si>
  <si>
    <t>Axford</t>
  </si>
  <si>
    <t>Barney</t>
  </si>
  <si>
    <t>Darwin</t>
  </si>
  <si>
    <t>Bastardo</t>
  </si>
  <si>
    <t>Antonio</t>
  </si>
  <si>
    <t>Belisle</t>
  </si>
  <si>
    <t>Benoit</t>
  </si>
  <si>
    <t>Blevins</t>
  </si>
  <si>
    <t>Boesch</t>
  </si>
  <si>
    <t>Brennan</t>
  </si>
  <si>
    <t>Bourjos</t>
  </si>
  <si>
    <t>Bray</t>
  </si>
  <si>
    <t>Brown</t>
  </si>
  <si>
    <t>Domonic</t>
  </si>
  <si>
    <t>Bryan</t>
  </si>
  <si>
    <t>Bumgarner</t>
  </si>
  <si>
    <t>Madison</t>
  </si>
  <si>
    <t>Capuano</t>
  </si>
  <si>
    <t>Starlin</t>
  </si>
  <si>
    <t>Chacin</t>
  </si>
  <si>
    <t>Jhoulys</t>
  </si>
  <si>
    <t>Coleman</t>
  </si>
  <si>
    <t>Cashner</t>
  </si>
  <si>
    <t>Ike</t>
  </si>
  <si>
    <t>Sam</t>
  </si>
  <si>
    <t>Denorfia</t>
  </si>
  <si>
    <t>Doubront</t>
  </si>
  <si>
    <t>Donald</t>
  </si>
  <si>
    <t>Duda</t>
  </si>
  <si>
    <t>Lucas</t>
  </si>
  <si>
    <t>Dyson</t>
  </si>
  <si>
    <t>A.J.</t>
  </si>
  <si>
    <t>Espinosa</t>
  </si>
  <si>
    <t>Fister</t>
  </si>
  <si>
    <t>Freese</t>
  </si>
  <si>
    <t>Frieri</t>
  </si>
  <si>
    <t>Ernesto</t>
  </si>
  <si>
    <t>Jeanmar</t>
  </si>
  <si>
    <t>Garcia</t>
  </si>
  <si>
    <t>Jaime</t>
  </si>
  <si>
    <t>Heisey</t>
  </si>
  <si>
    <t>Hayes</t>
  </si>
  <si>
    <t>Hellickson</t>
  </si>
  <si>
    <t>Hensley</t>
  </si>
  <si>
    <t>Heyward</t>
  </si>
  <si>
    <t>Jansen</t>
  </si>
  <si>
    <t>Kenley</t>
  </si>
  <si>
    <t>Jaso</t>
  </si>
  <si>
    <t>Ka'aihue</t>
  </si>
  <si>
    <t>Kila</t>
  </si>
  <si>
    <t>Kalish</t>
  </si>
  <si>
    <t>Kimbrel</t>
  </si>
  <si>
    <t>Kohn</t>
  </si>
  <si>
    <t>Leake</t>
  </si>
  <si>
    <t>Loe</t>
  </si>
  <si>
    <t>Kameron</t>
  </si>
  <si>
    <t>Lowrie</t>
  </si>
  <si>
    <t>Jed</t>
  </si>
  <si>
    <t>Lucroy</t>
  </si>
  <si>
    <t>Mejia</t>
  </si>
  <si>
    <t>Minor</t>
  </si>
  <si>
    <t>Moreland</t>
  </si>
  <si>
    <t>Morse</t>
  </si>
  <si>
    <t>Niese</t>
  </si>
  <si>
    <t>Nova</t>
  </si>
  <si>
    <t>Eduardo</t>
  </si>
  <si>
    <t>Ogando</t>
  </si>
  <si>
    <t>Ondrusek</t>
  </si>
  <si>
    <t>Ohman</t>
  </si>
  <si>
    <t>Posey</t>
  </si>
  <si>
    <t>Buster</t>
  </si>
  <si>
    <t>Ramos</t>
  </si>
  <si>
    <t>Rogers</t>
  </si>
  <si>
    <t>Esmil</t>
  </si>
  <si>
    <t>Rhymes</t>
  </si>
  <si>
    <t>Salas</t>
  </si>
  <si>
    <t>Sale</t>
  </si>
  <si>
    <t>Simon</t>
  </si>
  <si>
    <t>Smoak</t>
  </si>
  <si>
    <t>Stanton</t>
  </si>
  <si>
    <t>Storen</t>
  </si>
  <si>
    <t>Strasburg</t>
  </si>
  <si>
    <t>Gaby</t>
  </si>
  <si>
    <t>Tabata</t>
  </si>
  <si>
    <t>Ruben</t>
  </si>
  <si>
    <t>Thole</t>
  </si>
  <si>
    <t>Tomlin</t>
  </si>
  <si>
    <t>Treanor</t>
  </si>
  <si>
    <t>Valencia</t>
  </si>
  <si>
    <t>Dayan</t>
  </si>
  <si>
    <t>Walden</t>
  </si>
  <si>
    <t>Neil</t>
  </si>
  <si>
    <t>Morrison</t>
  </si>
  <si>
    <t>to New England-Fernando Rodney, Red Arrow's 2011 #5 and #9</t>
  </si>
  <si>
    <t>to Red Arrow- Scott Eyre, New England #7 and #10</t>
  </si>
  <si>
    <t>to Mission Viejo- East Readings 2010 #1 and #5</t>
  </si>
  <si>
    <t>to East Reading- Travis Hafner, Mission Viejo's 2011 #2, #4 and #10</t>
  </si>
  <si>
    <t>to East Reading- Ronny Cedeno, Capo 2011 # 6 &amp; #8</t>
  </si>
  <si>
    <t>to Capistrano- Andrew Miller, East Reading 2011 #3</t>
  </si>
  <si>
    <t>to Mission Viejo- Etiwanda's 2011 #5</t>
  </si>
  <si>
    <t>to Etiwanda- Freddy Garcia</t>
  </si>
  <si>
    <t xml:space="preserve">to Mission Viejo- Jason Vargas </t>
  </si>
  <si>
    <t>to Capistrano- Sean Burnett and Mission Viejo 2011 #9</t>
  </si>
  <si>
    <t>to Cazadero- Mark Reynolds, RA Dickey and Billy Wagner</t>
  </si>
  <si>
    <t>to Capistrano- David Wright and Derek Holland</t>
  </si>
  <si>
    <t>to Ruppert- Jake Peavy, Freddy Lewis and Ramon Hernandez</t>
  </si>
  <si>
    <t>to Cazadero-Sergio Romo, Brandon Webb, and Carlos Beltran</t>
  </si>
  <si>
    <t>to Manhattan- Orlando Hudson</t>
  </si>
  <si>
    <t>to OP- Scott Podsednik and Manhattan's 2011 #7</t>
  </si>
  <si>
    <t>to East Reading- Barry Zito, Jorge de la Rosa and Bud Norris</t>
  </si>
  <si>
    <t>to Cazadero- Zach Greinke AND Rage 2011 #6</t>
  </si>
  <si>
    <t>to Boca Raton- Torii Hunter, Lance Nix, Mike Pelfrey and Orlando 2011 #1</t>
  </si>
  <si>
    <t>to Orlando-Chris Iannetta, Shin-Soo Choo and Boca 2011 #1</t>
  </si>
  <si>
    <t>to Capistrano- Capistrano 2011 #6 (previously owned by East Reading)</t>
  </si>
  <si>
    <t>to East Reading- Scott Hairston</t>
  </si>
  <si>
    <t>to Capistrano- Fernando Rodney</t>
  </si>
  <si>
    <t>to New England- Capistrano 2011 #9</t>
  </si>
  <si>
    <t>to Manhattan- Red Arrow #5 2011 (previously owned by New England)</t>
  </si>
  <si>
    <t>to New England- Jamey Carroll</t>
  </si>
  <si>
    <t>to Capistrano- Carlos Lee</t>
  </si>
  <si>
    <t>to Terrapin- Mission Viejo 2011 #9 (previously owned by Capistrano)</t>
  </si>
  <si>
    <t>to Red Arrow-Mission Viejo 2011 #8</t>
  </si>
  <si>
    <t>to Mission Viejo- Alex Gordon</t>
  </si>
  <si>
    <t>to Manhattan- Chone Figgins</t>
  </si>
  <si>
    <t>to Shizouka- Red Arrow 2011 #5 (previously owned by Manhattan)</t>
  </si>
  <si>
    <t>cuts</t>
  </si>
  <si>
    <t>to New England- Kosuke Fukudome</t>
  </si>
  <si>
    <t>to Iowa- New England 2011 #4</t>
  </si>
  <si>
    <t>to Boca Raton-Rafael Furcal</t>
  </si>
  <si>
    <t>to East Reading- Boca Raton 2011 #4</t>
  </si>
  <si>
    <t>to Cazadero-John Garland</t>
  </si>
  <si>
    <t>to New England-Cazadero 2011 #2</t>
  </si>
  <si>
    <t>to Cazadero-Josh Hamilton</t>
  </si>
  <si>
    <t>to Iowa- Matt Holiday, Wade LeBlanc and Cazadero 2011 #1</t>
  </si>
  <si>
    <t>to New England-Matt Capps and Orlando 2011 #1</t>
  </si>
  <si>
    <t>to Orlando- Rafael Soriano and New England 2011 #1</t>
  </si>
  <si>
    <t>to Shizouka-Iowa 2011 #1 and #8</t>
  </si>
  <si>
    <t>to Iowa- Shizouka 2011 #1, Brandon McCarthy and Brett Myers</t>
  </si>
  <si>
    <t>Uncarded</t>
  </si>
  <si>
    <t>to Boca Raton- Ryan Hanigan</t>
  </si>
  <si>
    <t>to Red Arrow- Boca Raton's  2011 #2</t>
  </si>
  <si>
    <t>to Manhattan- Nick Swisher</t>
  </si>
  <si>
    <t>to East Reading- Matt Diaz and Ryan Spilborghs</t>
  </si>
  <si>
    <t>East Reading pulls back Jaime Moyer</t>
  </si>
  <si>
    <t>to East Reading- Ronnie Paulino and Brad Lidge</t>
  </si>
  <si>
    <t>to Capistrano- Yadier Molina, East Reading 2012 #3 and #6</t>
  </si>
  <si>
    <t>NABL 2012 DRAFT</t>
  </si>
  <si>
    <t>Cazadero drops Ruben Tejada</t>
  </si>
  <si>
    <t>JULY CLAIM</t>
  </si>
  <si>
    <t>JULY CUT</t>
  </si>
  <si>
    <t>to Terrapin- Andy Pettite</t>
  </si>
  <si>
    <t>to Manahattan- Edinson Volquez</t>
  </si>
  <si>
    <t>cmp1166@gmail.com</t>
  </si>
  <si>
    <t>5252 County Route 125</t>
  </si>
  <si>
    <t>Campbell</t>
  </si>
  <si>
    <t>(607) 527-3025</t>
  </si>
  <si>
    <t>(607) 738-0854</t>
  </si>
  <si>
    <t>20 Durlston Way</t>
  </si>
  <si>
    <t>Ladera Ranch</t>
  </si>
  <si>
    <t>to Terrapin-DeWayne Wise and NE 2012 #2</t>
  </si>
  <si>
    <t>to New England- Jim Edmonds and Terrapin # 7</t>
  </si>
  <si>
    <t>May Waivers</t>
  </si>
  <si>
    <t>June Waivers</t>
  </si>
  <si>
    <t>July Waivers</t>
  </si>
  <si>
    <t>to Terrapin-Aaron Laffey and Kevin Correia</t>
  </si>
  <si>
    <t>to Cazadero-Omar Infante</t>
  </si>
  <si>
    <t>Collmenter</t>
  </si>
  <si>
    <t>Goldschmidt</t>
  </si>
  <si>
    <t>Shaw</t>
  </si>
  <si>
    <t>Freeman</t>
  </si>
  <si>
    <t>Freddie</t>
  </si>
  <si>
    <t>Christian</t>
  </si>
  <si>
    <t>Cory</t>
  </si>
  <si>
    <t>Varvaro</t>
  </si>
  <si>
    <t>Anthony</t>
  </si>
  <si>
    <t>Samardzija</t>
  </si>
  <si>
    <t>LeMahieu</t>
  </si>
  <si>
    <t>LaHair</t>
  </si>
  <si>
    <t>Frazier</t>
  </si>
  <si>
    <t>Alonso</t>
  </si>
  <si>
    <t>Yonder</t>
  </si>
  <si>
    <t>Chapman</t>
  </si>
  <si>
    <t>Aroldis</t>
  </si>
  <si>
    <t>LeCure</t>
  </si>
  <si>
    <t>Nicasio</t>
  </si>
  <si>
    <t>Brothers</t>
  </si>
  <si>
    <t>Rex</t>
  </si>
  <si>
    <t>Cishek</t>
  </si>
  <si>
    <t>Altuve</t>
  </si>
  <si>
    <t>Corporan</t>
  </si>
  <si>
    <t>Lyles</t>
  </si>
  <si>
    <t>Melancon</t>
  </si>
  <si>
    <t>Abad</t>
  </si>
  <si>
    <t>Dee</t>
  </si>
  <si>
    <t>De La Rosa</t>
  </si>
  <si>
    <t>Rubby</t>
  </si>
  <si>
    <t>Eovaldi</t>
  </si>
  <si>
    <t>Estrada</t>
  </si>
  <si>
    <t xml:space="preserve">Marco  </t>
  </si>
  <si>
    <t>Dillard</t>
  </si>
  <si>
    <t>Turner</t>
  </si>
  <si>
    <t>Gee</t>
  </si>
  <si>
    <t>Dillon</t>
  </si>
  <si>
    <t>Isringhausen</t>
  </si>
  <si>
    <t>Presley</t>
  </si>
  <si>
    <t>Watson</t>
  </si>
  <si>
    <t>Grilli</t>
  </si>
  <si>
    <t>Descalso</t>
  </si>
  <si>
    <t>Lynn</t>
  </si>
  <si>
    <t>Rizzo</t>
  </si>
  <si>
    <t>Forsythe</t>
  </si>
  <si>
    <t>Bass</t>
  </si>
  <si>
    <t>Vogelsong</t>
  </si>
  <si>
    <t>Bixler</t>
  </si>
  <si>
    <t>Strop</t>
  </si>
  <si>
    <t>Sutton</t>
  </si>
  <si>
    <t>Reddick</t>
  </si>
  <si>
    <t>Morel</t>
  </si>
  <si>
    <t>Flowers</t>
  </si>
  <si>
    <t>De Aza</t>
  </si>
  <si>
    <t>Alejandro</t>
  </si>
  <si>
    <t>Kinney</t>
  </si>
  <si>
    <t>Hannahan</t>
  </si>
  <si>
    <t>Kipnis</t>
  </si>
  <si>
    <t>Chisenhall</t>
  </si>
  <si>
    <t>Lonnie</t>
  </si>
  <si>
    <t>Alburquerque</t>
  </si>
  <si>
    <t>Al</t>
  </si>
  <si>
    <t>Hosmer</t>
  </si>
  <si>
    <t>Moustakas</t>
  </si>
  <si>
    <t>Salvador</t>
  </si>
  <si>
    <t>Giavotella</t>
  </si>
  <si>
    <t>Duffy</t>
  </si>
  <si>
    <t>Louis</t>
  </si>
  <si>
    <t>Trumbo</t>
  </si>
  <si>
    <t>Conger</t>
  </si>
  <si>
    <t>Trout</t>
  </si>
  <si>
    <t>Amarista</t>
  </si>
  <si>
    <t>Williams</t>
  </si>
  <si>
    <t>Jerome</t>
  </si>
  <si>
    <t>Revere</t>
  </si>
  <si>
    <t>Plouffe</t>
  </si>
  <si>
    <t>Perkins</t>
  </si>
  <si>
    <t>Glen</t>
  </si>
  <si>
    <t>Parmelee</t>
  </si>
  <si>
    <t>Colon</t>
  </si>
  <si>
    <t>Noesi</t>
  </si>
  <si>
    <t>Hector</t>
  </si>
  <si>
    <t>Jemile</t>
  </si>
  <si>
    <t>Casper</t>
  </si>
  <si>
    <t>Ackley</t>
  </si>
  <si>
    <t xml:space="preserve">Carp </t>
  </si>
  <si>
    <t>Seager</t>
  </si>
  <si>
    <t>Pineda</t>
  </si>
  <si>
    <t>Gray</t>
  </si>
  <si>
    <t>Furbush</t>
  </si>
  <si>
    <t>Trayvon</t>
  </si>
  <si>
    <t>Wilhelmsen</t>
  </si>
  <si>
    <t>Jennings</t>
  </si>
  <si>
    <t>Cesar</t>
  </si>
  <si>
    <t>Ruggiano</t>
  </si>
  <si>
    <t>Cobb</t>
  </si>
  <si>
    <t>McGee</t>
  </si>
  <si>
    <t>Endy</t>
  </si>
  <si>
    <t>Gentry</t>
  </si>
  <si>
    <t>Lawrie</t>
  </si>
  <si>
    <t>Henderson</t>
  </si>
  <si>
    <t>McKenry</t>
  </si>
  <si>
    <t>Hisanori</t>
  </si>
  <si>
    <t>7471 Red Bay Place</t>
  </si>
  <si>
    <t>to Iowa- Mat Latos</t>
  </si>
  <si>
    <t>to Orlando- Andrew McCutchen</t>
  </si>
  <si>
    <t>to East Reading- Capistrano's 2012 #3 and #5 and Felipe Paulino</t>
  </si>
  <si>
    <t>to Capistrano- East Reading 2012 #1</t>
  </si>
  <si>
    <t>2012 NABL Playoff Matrix</t>
  </si>
  <si>
    <t>2012 NABL Champion</t>
  </si>
  <si>
    <t>to Orlando- Jose Reyes and Terrapin's 2012 #7</t>
  </si>
  <si>
    <t>to New England-Alfonso Soriano,  Jhonny Peralta and Orlando 2012 #5</t>
  </si>
  <si>
    <t>to East Reading- JD Drew</t>
  </si>
  <si>
    <t>to Mission Viejo- Brad Lidge</t>
  </si>
  <si>
    <t>to Terrapin- Randy Wolf</t>
  </si>
  <si>
    <t>Hayward</t>
  </si>
  <si>
    <t>Crow</t>
  </si>
  <si>
    <t>227 Sapphire Way</t>
  </si>
  <si>
    <t>Santa Rosa</t>
  </si>
  <si>
    <t>John "Cappy"</t>
  </si>
  <si>
    <t>Neshek</t>
  </si>
  <si>
    <t>Swarzak</t>
  </si>
  <si>
    <t>to Mission Viejo- Iowa's 2012 #7</t>
  </si>
  <si>
    <t>to Shizouka- Terrapin 2012 #6</t>
  </si>
  <si>
    <t>to Iowa- Mission Viejo's 2012 #8, #9, #10</t>
  </si>
  <si>
    <t>to New England-Hanley Ramirez</t>
  </si>
  <si>
    <t>To Terrapin-Gio Gonzalez</t>
  </si>
  <si>
    <t>to Orlando- Jon Lester</t>
  </si>
  <si>
    <t>to Terrapin- Kyle Lohse, Jason Giambi and gets back their 2012 7th round</t>
  </si>
  <si>
    <t>to New England- Chase Headley</t>
  </si>
  <si>
    <t>to Iowa- Jed Lowrie and New England 2012 #5</t>
  </si>
  <si>
    <t>FREEMAN</t>
  </si>
  <si>
    <t>HOSMER</t>
  </si>
  <si>
    <t>TROUT</t>
  </si>
  <si>
    <t>TRUMBO</t>
  </si>
  <si>
    <t>MOUSTAKAS</t>
  </si>
  <si>
    <t>D. GORDON</t>
  </si>
  <si>
    <t>BEACHY</t>
  </si>
  <si>
    <t>JENNINGS</t>
  </si>
  <si>
    <t>ACKLEY</t>
  </si>
  <si>
    <t>WEEKS</t>
  </si>
  <si>
    <t>WORLEY</t>
  </si>
  <si>
    <t>PINEDA</t>
  </si>
  <si>
    <t>CHAPMAN</t>
  </si>
  <si>
    <t>S. PEREZ</t>
  </si>
  <si>
    <t>VOGELSONG</t>
  </si>
  <si>
    <t>CHISENHALL</t>
  </si>
  <si>
    <t>KIPNIS</t>
  </si>
  <si>
    <t>GEE</t>
  </si>
  <si>
    <t>H. ALVAREZ</t>
  </si>
  <si>
    <t>GOLDSCHMIDT</t>
  </si>
  <si>
    <t>PRESLEY</t>
  </si>
  <si>
    <t>LUEBKE</t>
  </si>
  <si>
    <t>ALONSO</t>
  </si>
  <si>
    <t>MOREL</t>
  </si>
  <si>
    <t>ALTUVE</t>
  </si>
  <si>
    <t>RIZZO</t>
  </si>
  <si>
    <t>G. HOLLAND</t>
  </si>
  <si>
    <t>J. JOHNSON</t>
  </si>
  <si>
    <t>DUFFY</t>
  </si>
  <si>
    <t>JD MARTINEZ</t>
  </si>
  <si>
    <t>LAHAIR</t>
  </si>
  <si>
    <t>GUERRA</t>
  </si>
  <si>
    <t>COLLMENTER</t>
  </si>
  <si>
    <t>FRAZIER</t>
  </si>
  <si>
    <t>CROW</t>
  </si>
  <si>
    <t>DRABEK</t>
  </si>
  <si>
    <t>DE LA ROSA</t>
  </si>
  <si>
    <t>CARP</t>
  </si>
  <si>
    <t>L. PEREZ</t>
  </si>
  <si>
    <t>LYNN</t>
  </si>
  <si>
    <t>BRITTON</t>
  </si>
  <si>
    <t>REDDICK</t>
  </si>
  <si>
    <t>J. GUZMAN</t>
  </si>
  <si>
    <t>HUMBER</t>
  </si>
  <si>
    <t>PARMELEE</t>
  </si>
  <si>
    <t>A. COBB</t>
  </si>
  <si>
    <t>SEAGER</t>
  </si>
  <si>
    <t>CONGER</t>
  </si>
  <si>
    <t>M. LOWE</t>
  </si>
  <si>
    <t>MOSCOSO</t>
  </si>
  <si>
    <t>NOESI</t>
  </si>
  <si>
    <t>BOGUSEVIC</t>
  </si>
  <si>
    <t>NICASIO</t>
  </si>
  <si>
    <t>BROTHER</t>
  </si>
  <si>
    <t>CRAWFORD</t>
  </si>
  <si>
    <t>BEAVIN</t>
  </si>
  <si>
    <t>GENTRY</t>
  </si>
  <si>
    <t>BLANCO</t>
  </si>
  <si>
    <t>THAMES</t>
  </si>
  <si>
    <t>H. TAKAHASHI</t>
  </si>
  <si>
    <t>REVERE</t>
  </si>
  <si>
    <t>COLON</t>
  </si>
  <si>
    <t>DAVIES</t>
  </si>
  <si>
    <t>SANDS</t>
  </si>
  <si>
    <t>FLOWERS</t>
  </si>
  <si>
    <t>MELACON</t>
  </si>
  <si>
    <t>BEDARD</t>
  </si>
  <si>
    <t>HAND</t>
  </si>
  <si>
    <t>T. ROBINSON</t>
  </si>
  <si>
    <t>J. MCDONALD</t>
  </si>
  <si>
    <t>C. ROSS</t>
  </si>
  <si>
    <t>C. WELLS</t>
  </si>
  <si>
    <t>LYLES</t>
  </si>
  <si>
    <t>ALBUQUERQUE</t>
  </si>
  <si>
    <t>BASS</t>
  </si>
  <si>
    <t>C. WADE</t>
  </si>
  <si>
    <t>NISHIOKA</t>
  </si>
  <si>
    <t>J. FRANCISCO</t>
  </si>
  <si>
    <t>WHEELER</t>
  </si>
  <si>
    <t>SHELRETH</t>
  </si>
  <si>
    <t>E. SANCHEZ</t>
  </si>
  <si>
    <t>OLIVO</t>
  </si>
  <si>
    <t>E. CHAVEZ</t>
  </si>
  <si>
    <t>MACDOUGAL</t>
  </si>
  <si>
    <t>CISHEK</t>
  </si>
  <si>
    <t>C. MARTINEZ</t>
  </si>
  <si>
    <t>CHATWOOD</t>
  </si>
  <si>
    <t>CARRASCO</t>
  </si>
  <si>
    <t>Z. STEWART</t>
  </si>
  <si>
    <t>J. DONALD</t>
  </si>
  <si>
    <t>L. COLEMAN</t>
  </si>
  <si>
    <t>WEBB</t>
  </si>
  <si>
    <t>THOMPSON</t>
  </si>
  <si>
    <t>B. ROBERTS</t>
  </si>
  <si>
    <t>B. GOMES</t>
  </si>
  <si>
    <t>W. LEBLANC</t>
  </si>
  <si>
    <t>B. HAYES</t>
  </si>
  <si>
    <t>J. GOMES</t>
  </si>
  <si>
    <t>D. SUTTON</t>
  </si>
  <si>
    <t>A DIRKS</t>
  </si>
  <si>
    <t>B. PETERSEN</t>
  </si>
  <si>
    <t>R. SWEENEY</t>
  </si>
  <si>
    <t>VARITEK</t>
  </si>
  <si>
    <t>FURBUSH</t>
  </si>
  <si>
    <t>B. Wood</t>
  </si>
  <si>
    <t>J. HAIRSTON</t>
  </si>
  <si>
    <t>CAMPANA</t>
  </si>
  <si>
    <t>T. GREENE</t>
  </si>
  <si>
    <t>T. WATSON</t>
  </si>
  <si>
    <t>TATEYAMA</t>
  </si>
  <si>
    <t>C. NELSON</t>
  </si>
  <si>
    <t>STUTES</t>
  </si>
  <si>
    <t>CONSTANZA</t>
  </si>
  <si>
    <t>SOGARD</t>
  </si>
  <si>
    <t>A. PETTITTE</t>
  </si>
  <si>
    <t>J. Lopez</t>
  </si>
  <si>
    <t>L. RODRIQUEZ</t>
  </si>
  <si>
    <t>ARRENDONDO</t>
  </si>
  <si>
    <t>FULD</t>
  </si>
  <si>
    <t>H. SOSA</t>
  </si>
  <si>
    <t>DE LOS SANTOS</t>
  </si>
  <si>
    <t>LACURE</t>
  </si>
  <si>
    <t>COLLINS</t>
  </si>
  <si>
    <t>HERDON</t>
  </si>
  <si>
    <t>D. BARTON</t>
  </si>
  <si>
    <t>WANG</t>
  </si>
  <si>
    <t>B. SHAW</t>
  </si>
  <si>
    <t>T. WOOD</t>
  </si>
  <si>
    <t>S. O'SULLIVAN</t>
  </si>
  <si>
    <t>SPENCE</t>
  </si>
  <si>
    <t>MARRERO</t>
  </si>
  <si>
    <t>FORSYTHE</t>
  </si>
  <si>
    <t>LINDBLUM</t>
  </si>
  <si>
    <t>DICKERSON</t>
  </si>
  <si>
    <t>D. Reyes</t>
  </si>
  <si>
    <t>ESTRADA</t>
  </si>
  <si>
    <t>HAFNER</t>
  </si>
  <si>
    <t>PLOUFFE</t>
  </si>
  <si>
    <t>PAREDES</t>
  </si>
  <si>
    <t>B.WALLACE</t>
  </si>
  <si>
    <t>MCGEE</t>
  </si>
  <si>
    <t>FIGGINS</t>
  </si>
  <si>
    <t>I. Rodriguez</t>
  </si>
  <si>
    <t>SAMARDZJIA</t>
  </si>
  <si>
    <t>PESTANO</t>
  </si>
  <si>
    <t>DESCALSO</t>
  </si>
  <si>
    <t>GIAVOTELLA</t>
  </si>
  <si>
    <t>EOVALDI</t>
  </si>
  <si>
    <t>WILHELMSEN</t>
  </si>
  <si>
    <t>ELBERT</t>
  </si>
  <si>
    <t>D'ARNAUD</t>
  </si>
  <si>
    <t>CASSEVAH</t>
  </si>
  <si>
    <t>GORZELANNY</t>
  </si>
  <si>
    <t>Rookie Draft</t>
  </si>
  <si>
    <t>to Etiwanda-Bill Bray and 2013 #6</t>
  </si>
  <si>
    <t>to Red Arrow-Aaron Miles</t>
  </si>
  <si>
    <t>Cazadero cuts Pudge Rodriguez</t>
  </si>
  <si>
    <t>Terrapin cuts Leo Nunez/Oviedo</t>
  </si>
  <si>
    <t>Iowa cuts Yoshinori Tateyama</t>
  </si>
  <si>
    <t>to Cazadero- Ronnie Paulino</t>
  </si>
  <si>
    <t>to Iowa- Jason Kubel</t>
  </si>
  <si>
    <t>to East Reading- Chris Marrero</t>
  </si>
  <si>
    <t>to Metroplex- Casey Kotchman</t>
  </si>
  <si>
    <t>to Orlando- Daniel Bard</t>
  </si>
  <si>
    <t>to East Reading- Daniel McCutchen</t>
  </si>
  <si>
    <t>to Capistrano-Rickie Weeks and Everth Cabrera</t>
  </si>
  <si>
    <t>to Terrapin-Placido Polanco and Jarrod Saltalamacchia</t>
  </si>
  <si>
    <t>LAWRIE</t>
  </si>
  <si>
    <t>http://www.wahoosoftware.com:6754/NABL/Controller?page=main</t>
  </si>
  <si>
    <t>702-755-5694</t>
  </si>
  <si>
    <t>to Metroplex-Zack Britton</t>
  </si>
  <si>
    <t>to Shizouka-Willie Bloomquist and Metroplex's 2013 #4</t>
  </si>
  <si>
    <t>to East Reading- Ubaldo Jimenez</t>
  </si>
  <si>
    <t>to Shizouka-East Reading 2013 #3</t>
  </si>
  <si>
    <t>to Terrapin- Mark Buerhle, Mark Reynolds, Sergio Romo and LaTroy Hawkins</t>
  </si>
  <si>
    <t>to Hayward- Brett Gardner and Cory Wade</t>
  </si>
  <si>
    <t>to Cazadero- Nick Swisher</t>
  </si>
  <si>
    <t>to Cazadero- Aaron Hill. Jarrod  Saltalamacchia and Terrapin's 2013  #2</t>
  </si>
  <si>
    <t>to Iowa- Aramis Ramirez</t>
  </si>
  <si>
    <t>to Metroplex Michael Morse, Kyle Seager and Iowa's 2013 # 3 (they drop Luke Scott)</t>
  </si>
  <si>
    <t>MIA</t>
  </si>
  <si>
    <t>Giancarlo</t>
  </si>
  <si>
    <t>Jacob</t>
  </si>
  <si>
    <t>Pollock</t>
  </si>
  <si>
    <t>Eaton</t>
  </si>
  <si>
    <t>Miley</t>
  </si>
  <si>
    <t>Corbin</t>
  </si>
  <si>
    <t>Patrick</t>
  </si>
  <si>
    <t>Zagurski</t>
  </si>
  <si>
    <t>Simmons</t>
  </si>
  <si>
    <t>Andrelton</t>
  </si>
  <si>
    <t>Delgado</t>
  </si>
  <si>
    <t>Randall</t>
  </si>
  <si>
    <t>Clevenger</t>
  </si>
  <si>
    <t>Castillo</t>
  </si>
  <si>
    <t>Welington</t>
  </si>
  <si>
    <t>Valbuena</t>
  </si>
  <si>
    <t>Vitters</t>
  </si>
  <si>
    <t>Mather</t>
  </si>
  <si>
    <t>Cardenas</t>
  </si>
  <si>
    <t xml:space="preserve">Jackson </t>
  </si>
  <si>
    <t>Germano</t>
  </si>
  <si>
    <t>Hinshaw</t>
  </si>
  <si>
    <t>Dolis</t>
  </si>
  <si>
    <t>Cozart</t>
  </si>
  <si>
    <t>Mesoraco</t>
  </si>
  <si>
    <t>Devin</t>
  </si>
  <si>
    <t>Broxton</t>
  </si>
  <si>
    <t>Hoover</t>
  </si>
  <si>
    <t>J.J.</t>
  </si>
  <si>
    <t>Rutledge</t>
  </si>
  <si>
    <t>Pacheco</t>
  </si>
  <si>
    <t>Wilin</t>
  </si>
  <si>
    <t xml:space="preserve">White </t>
  </si>
  <si>
    <t>Pomeranz</t>
  </si>
  <si>
    <t>Friedrich</t>
  </si>
  <si>
    <t>Ottavino</t>
  </si>
  <si>
    <t>Moore</t>
  </si>
  <si>
    <t>Marwin</t>
  </si>
  <si>
    <t>Dominguez</t>
  </si>
  <si>
    <t>Keuchel</t>
  </si>
  <si>
    <t>Storey</t>
  </si>
  <si>
    <t>Mickey</t>
  </si>
  <si>
    <t>Ronald</t>
  </si>
  <si>
    <t>Solano</t>
  </si>
  <si>
    <t>Donnie</t>
  </si>
  <si>
    <t>Kearns</t>
  </si>
  <si>
    <t>Gorkys</t>
  </si>
  <si>
    <t>Cousins</t>
  </si>
  <si>
    <t>Aoki</t>
  </si>
  <si>
    <t>Norichika</t>
  </si>
  <si>
    <t>Maldonado</t>
  </si>
  <si>
    <t>Bianchi</t>
  </si>
  <si>
    <t>Ishikawa</t>
  </si>
  <si>
    <t>Wily</t>
  </si>
  <si>
    <t>Nieuwenhuis</t>
  </si>
  <si>
    <t>Kirk</t>
  </si>
  <si>
    <t>Valdespin</t>
  </si>
  <si>
    <t>Jordany</t>
  </si>
  <si>
    <t>Harvey</t>
  </si>
  <si>
    <t>Edgin</t>
  </si>
  <si>
    <t>Elvin</t>
  </si>
  <si>
    <t>Frandsen</t>
  </si>
  <si>
    <t>Kratz</t>
  </si>
  <si>
    <t>Galvis</t>
  </si>
  <si>
    <t>Schwimer</t>
  </si>
  <si>
    <t>Diekman</t>
  </si>
  <si>
    <t>B.J.</t>
  </si>
  <si>
    <t>Savery</t>
  </si>
  <si>
    <t>Marte</t>
  </si>
  <si>
    <t>Jared</t>
  </si>
  <si>
    <t>Chambers</t>
  </si>
  <si>
    <t>Adron</t>
  </si>
  <si>
    <t>Belt</t>
  </si>
  <si>
    <t>Burriss</t>
  </si>
  <si>
    <t>Emmanuel</t>
  </si>
  <si>
    <t>Pill</t>
  </si>
  <si>
    <t>Gregor</t>
  </si>
  <si>
    <t>Kontos</t>
  </si>
  <si>
    <t>Harper</t>
  </si>
  <si>
    <t>Bryce</t>
  </si>
  <si>
    <t>Stammen</t>
  </si>
  <si>
    <t>Machado</t>
  </si>
  <si>
    <t>Flaherty</t>
  </si>
  <si>
    <t>Wei-Yin</t>
  </si>
  <si>
    <t>Middlebrooks</t>
  </si>
  <si>
    <t>Nava</t>
  </si>
  <si>
    <t>Mauro</t>
  </si>
  <si>
    <t>Podsednik</t>
  </si>
  <si>
    <t>Matsuzaka</t>
  </si>
  <si>
    <t>Daisuke</t>
  </si>
  <si>
    <t>Padilla</t>
  </si>
  <si>
    <t>Atchison</t>
  </si>
  <si>
    <t>Tazawa</t>
  </si>
  <si>
    <t>Junichi</t>
  </si>
  <si>
    <t>Quintana</t>
  </si>
  <si>
    <t>Dylan</t>
  </si>
  <si>
    <t>Addison</t>
  </si>
  <si>
    <t>Kluber</t>
  </si>
  <si>
    <t>Hagadone</t>
  </si>
  <si>
    <t>Seddon</t>
  </si>
  <si>
    <t>Worth</t>
  </si>
  <si>
    <t>Smyly</t>
  </si>
  <si>
    <t>Below</t>
  </si>
  <si>
    <t>Duane</t>
  </si>
  <si>
    <t>Lorenzo</t>
  </si>
  <si>
    <t>Falu</t>
  </si>
  <si>
    <t>Irving</t>
  </si>
  <si>
    <t>Kelvin</t>
  </si>
  <si>
    <t>Hester</t>
  </si>
  <si>
    <t>Calhoun</t>
  </si>
  <si>
    <t>Richards</t>
  </si>
  <si>
    <t>Dozier</t>
  </si>
  <si>
    <t>Hendriks</t>
  </si>
  <si>
    <t>Liam</t>
  </si>
  <si>
    <t>Deduno</t>
  </si>
  <si>
    <t>Walters</t>
  </si>
  <si>
    <t>Burton</t>
  </si>
  <si>
    <t>Eppley</t>
  </si>
  <si>
    <t>Phelps</t>
  </si>
  <si>
    <t>Cespedes</t>
  </si>
  <si>
    <t>Yoenis</t>
  </si>
  <si>
    <t>Carter</t>
  </si>
  <si>
    <t>Donaldson</t>
  </si>
  <si>
    <t>Milone</t>
  </si>
  <si>
    <t>Griffin</t>
  </si>
  <si>
    <t>Tyson</t>
  </si>
  <si>
    <t>Doolittle</t>
  </si>
  <si>
    <t>Scribner</t>
  </si>
  <si>
    <t>Kawasaki</t>
  </si>
  <si>
    <t>Munenori</t>
  </si>
  <si>
    <t>Millwood</t>
  </si>
  <si>
    <t>Iwakuma</t>
  </si>
  <si>
    <t>Hisashi</t>
  </si>
  <si>
    <t>Kelley</t>
  </si>
  <si>
    <t>Erasmo</t>
  </si>
  <si>
    <t>Lobaton</t>
  </si>
  <si>
    <t>Gimenez</t>
  </si>
  <si>
    <t>Leonys</t>
  </si>
  <si>
    <t>Darvish</t>
  </si>
  <si>
    <t>Yu</t>
  </si>
  <si>
    <t>Feldman</t>
  </si>
  <si>
    <t>Robbie</t>
  </si>
  <si>
    <t>Tanner</t>
  </si>
  <si>
    <t>Yan</t>
  </si>
  <si>
    <t>Gose</t>
  </si>
  <si>
    <t>Sierra</t>
  </si>
  <si>
    <t>Moises</t>
  </si>
  <si>
    <t>Delabar</t>
  </si>
  <si>
    <t xml:space="preserve">Martin </t>
  </si>
  <si>
    <t>Yasmani</t>
  </si>
  <si>
    <t>Grandal</t>
  </si>
  <si>
    <t>Parrino</t>
  </si>
  <si>
    <t>Stults</t>
  </si>
  <si>
    <t>Werner</t>
  </si>
  <si>
    <t>Brach</t>
  </si>
  <si>
    <t>Thayer</t>
  </si>
  <si>
    <t>Dale</t>
  </si>
  <si>
    <t>Layne</t>
  </si>
  <si>
    <t>Mikolas</t>
  </si>
  <si>
    <t>to Orlando- Jhonny Peralta and NE 2013 #2</t>
  </si>
  <si>
    <t>to New England- Jonny Gomes and Orlando 2013 #4</t>
  </si>
  <si>
    <t>NABL 2013 DRAFT</t>
  </si>
  <si>
    <t>to East Reading-Kelly Shoppach</t>
  </si>
  <si>
    <t>to New England-Felipe Paulino</t>
  </si>
  <si>
    <t>Central Florida</t>
  </si>
  <si>
    <t>to Shizouka- Oralndo's 2013 #4</t>
  </si>
  <si>
    <t>to Shizouka-Adam LaRoche</t>
  </si>
  <si>
    <t>to Groton- Matt Garza and Orlando's 2013 #4</t>
  </si>
  <si>
    <t>to New England-JA Happ and Shizouka's 2013 #5</t>
  </si>
  <si>
    <t>to Orlando- Kevin Correia</t>
  </si>
  <si>
    <t>to Shizouka-Will Venable</t>
  </si>
  <si>
    <t>to Metroplex- Pedro Strop and New England's 2013 # 4</t>
  </si>
  <si>
    <t>to New England- Coco Crisp and Metroplex's 2013 #6</t>
  </si>
  <si>
    <t>Central Florida Expos replace Etiwanda Anteaters</t>
  </si>
  <si>
    <t>to Iowa- Kelly Johnson</t>
  </si>
  <si>
    <t>to Shizouka- Brett Myers</t>
  </si>
  <si>
    <t>976 Via Vannucci</t>
  </si>
  <si>
    <t>NV</t>
  </si>
  <si>
    <t>updated 2/25/13</t>
  </si>
  <si>
    <t>Aviles</t>
  </si>
  <si>
    <t>Belisario</t>
  </si>
  <si>
    <t>Kole</t>
  </si>
  <si>
    <t>Shelley</t>
  </si>
  <si>
    <t xml:space="preserve">Mat  </t>
  </si>
  <si>
    <t xml:space="preserve">Jim </t>
  </si>
  <si>
    <t xml:space="preserve">Tom </t>
  </si>
  <si>
    <t>Starling</t>
  </si>
  <si>
    <t>Mastroianni</t>
  </si>
  <si>
    <t>McAllister</t>
  </si>
  <si>
    <t>Vicente</t>
  </si>
  <si>
    <t>Rosario</t>
  </si>
  <si>
    <t>Donovan</t>
  </si>
  <si>
    <t>P.J.</t>
  </si>
  <si>
    <t>to Bay- Nick Swisher</t>
  </si>
  <si>
    <t>to Cazadero-Tim Hudson</t>
  </si>
  <si>
    <t>Mayberry</t>
  </si>
  <si>
    <t>J.D.</t>
  </si>
  <si>
    <t>Mat</t>
  </si>
  <si>
    <t>C.J.</t>
  </si>
  <si>
    <t>Bartolo</t>
  </si>
  <si>
    <t>Jonathon</t>
  </si>
  <si>
    <t>Petersen</t>
  </si>
  <si>
    <t>Jenrry</t>
  </si>
  <si>
    <t>Erick</t>
  </si>
  <si>
    <t>Viciedo</t>
  </si>
  <si>
    <t>Young Jr.</t>
  </si>
  <si>
    <t>DJ</t>
  </si>
  <si>
    <t>Jean</t>
  </si>
  <si>
    <t>Chris-R</t>
  </si>
  <si>
    <t>Roberto</t>
  </si>
  <si>
    <t>d'Arnaud</t>
  </si>
  <si>
    <t>J.C.</t>
  </si>
  <si>
    <t>Segura</t>
  </si>
  <si>
    <t>Axelrod</t>
  </si>
  <si>
    <t>To Cazadero- Kyle Lohse and Sergio Romo</t>
  </si>
  <si>
    <t>to Terrapin- Alex Cobb, Charlie Furbush and Cazadero's 2013 #2</t>
  </si>
  <si>
    <t>to Orlando- Gio Gonzalez</t>
  </si>
  <si>
    <t>to Terrapin- Orlando's 2013 #1, Orlando's 2013 #2, New England's 2013 #2</t>
  </si>
  <si>
    <t>to New England- Ben Zobrist, Wilton Lopez, and Mike Napoli</t>
  </si>
  <si>
    <t>to Terrapin- Dominic Brown, Brain McCann and New England's 2013 #1</t>
  </si>
  <si>
    <t>to Capistrano- Bortolo Colon</t>
  </si>
  <si>
    <t>to Metroplex- Joe Smith and Capo's 2013 #5</t>
  </si>
  <si>
    <t>to Capistrano-Central Florida's 2013 #4</t>
  </si>
  <si>
    <t>to Central Florida- Capistrano's 2013 #4, #7, #8, #9</t>
  </si>
  <si>
    <t>to Capistrano-East Reading's 2013 #6</t>
  </si>
  <si>
    <t>to East Reading- Capistrano's 2013 #6 &amp; #10</t>
  </si>
  <si>
    <t>to Terrapin-Billy Butler, Daniel Hudson and Iowa's 2013 #1</t>
  </si>
  <si>
    <t>to Iowa- Adrian Gonzalez and Curtis Granderson</t>
  </si>
  <si>
    <t>HARPER</t>
  </si>
  <si>
    <t>GRANDAL</t>
  </si>
  <si>
    <t>BRANTLY</t>
  </si>
  <si>
    <t>HECHEVARRIA</t>
  </si>
  <si>
    <t>KELLY</t>
  </si>
  <si>
    <t>TYSON ROSS</t>
  </si>
  <si>
    <t>JACKSON</t>
  </si>
  <si>
    <t>HEFNER</t>
  </si>
  <si>
    <t>L. HENDRICKS</t>
  </si>
  <si>
    <t>AXELROD</t>
  </si>
  <si>
    <t>DARVISH</t>
  </si>
  <si>
    <t>PACHECO</t>
  </si>
  <si>
    <t>MIGUEL GONZALES</t>
  </si>
  <si>
    <t>LEMAHIEU</t>
  </si>
  <si>
    <t>GALVIS</t>
  </si>
  <si>
    <t>SHANE ROBINSON</t>
  </si>
  <si>
    <t>M. SIERRA</t>
  </si>
  <si>
    <t>LUETGE</t>
  </si>
  <si>
    <t>HAGUE</t>
  </si>
  <si>
    <t>MOORE</t>
  </si>
  <si>
    <t>DOOLITTLE</t>
  </si>
  <si>
    <t>ADAMS</t>
  </si>
  <si>
    <t>CRUZ</t>
  </si>
  <si>
    <t>PRYOR</t>
  </si>
  <si>
    <t>RICHARDS</t>
  </si>
  <si>
    <t>EZQ. CARRERA</t>
  </si>
  <si>
    <t>LAVARNWAY</t>
  </si>
  <si>
    <t>MACHADO</t>
  </si>
  <si>
    <t>CAIN</t>
  </si>
  <si>
    <t>E. RAMIREZ</t>
  </si>
  <si>
    <t>BROXTON</t>
  </si>
  <si>
    <t>CIRIACO</t>
  </si>
  <si>
    <t>JONES</t>
  </si>
  <si>
    <t>CORPORAN</t>
  </si>
  <si>
    <t>ROGERS</t>
  </si>
  <si>
    <t>B. WALLACE</t>
  </si>
  <si>
    <t>CESPEDES</t>
  </si>
  <si>
    <t>AOKI</t>
  </si>
  <si>
    <t>MAXWELL</t>
  </si>
  <si>
    <t>FELDMAN</t>
  </si>
  <si>
    <t>LANNAN</t>
  </si>
  <si>
    <t>B. LYON</t>
  </si>
  <si>
    <t>C. ZAMBRANO</t>
  </si>
  <si>
    <t>SIMMONS</t>
  </si>
  <si>
    <t>MARTE</t>
  </si>
  <si>
    <t>VALDESPIN</t>
  </si>
  <si>
    <t>JOHNSON</t>
  </si>
  <si>
    <t>LOMBARDOZZI</t>
  </si>
  <si>
    <t>XAVIER PAUL</t>
  </si>
  <si>
    <t>Q. BERRY</t>
  </si>
  <si>
    <t>T. BLAKELY</t>
  </si>
  <si>
    <t>HARVEY</t>
  </si>
  <si>
    <t>SEGURA</t>
  </si>
  <si>
    <t>MARTIN</t>
  </si>
  <si>
    <t>CASTILLO</t>
  </si>
  <si>
    <t>WISE</t>
  </si>
  <si>
    <t>JP HOWELL</t>
  </si>
  <si>
    <t>B. DOZIER</t>
  </si>
  <si>
    <t>JEPSEN</t>
  </si>
  <si>
    <t>MILEY</t>
  </si>
  <si>
    <t>CHEN</t>
  </si>
  <si>
    <t>SANCHEZ</t>
  </si>
  <si>
    <t>BELISARIO</t>
  </si>
  <si>
    <t>HARRELL</t>
  </si>
  <si>
    <t>SANTIAGO</t>
  </si>
  <si>
    <t>DONALDSON</t>
  </si>
  <si>
    <t>GOMES</t>
  </si>
  <si>
    <t>AJ POLLACK</t>
  </si>
  <si>
    <t>E. HARRERA</t>
  </si>
  <si>
    <t>PARKER</t>
  </si>
  <si>
    <t>REED</t>
  </si>
  <si>
    <t>SMYLY</t>
  </si>
  <si>
    <t>TYLER MOORE</t>
  </si>
  <si>
    <t>MCALLISTER</t>
  </si>
  <si>
    <t>MALDONADO</t>
  </si>
  <si>
    <t>FLAHERTY</t>
  </si>
  <si>
    <t>SCHEPPERS</t>
  </si>
  <si>
    <t>CODY ALLEN</t>
  </si>
  <si>
    <t>CALHOUN</t>
  </si>
  <si>
    <t>ROSARIO</t>
  </si>
  <si>
    <t>PERALTA</t>
  </si>
  <si>
    <t>PATTON</t>
  </si>
  <si>
    <t>QUINTANA</t>
  </si>
  <si>
    <t>HORST</t>
  </si>
  <si>
    <t>BUENO</t>
  </si>
  <si>
    <t>R. VALDES</t>
  </si>
  <si>
    <t>PULLBACK</t>
  </si>
  <si>
    <t>MIDDLEBROOKS</t>
  </si>
  <si>
    <t>TURNER</t>
  </si>
  <si>
    <t>POMERANZ</t>
  </si>
  <si>
    <t>BAILEY</t>
  </si>
  <si>
    <t>WHITE</t>
  </si>
  <si>
    <t>NORBERTO</t>
  </si>
  <si>
    <t>JERRY SANDS</t>
  </si>
  <si>
    <t>BELT</t>
  </si>
  <si>
    <t>MESORACO</t>
  </si>
  <si>
    <t>CARPENTAR</t>
  </si>
  <si>
    <t>HOOVER</t>
  </si>
  <si>
    <t>KONTOS</t>
  </si>
  <si>
    <t>MARTINEZ</t>
  </si>
  <si>
    <t>FALU</t>
  </si>
  <si>
    <t>COZART</t>
  </si>
  <si>
    <t>MOSS</t>
  </si>
  <si>
    <t>COOK</t>
  </si>
  <si>
    <t>KRATZ</t>
  </si>
  <si>
    <t>DE VRIES</t>
  </si>
  <si>
    <t>LIND</t>
  </si>
  <si>
    <t>LAIRD</t>
  </si>
  <si>
    <t>J. ARIAS</t>
  </si>
  <si>
    <t>RAPADA</t>
  </si>
  <si>
    <t>MILONE</t>
  </si>
  <si>
    <t>HERRARA</t>
  </si>
  <si>
    <t>CARTER</t>
  </si>
  <si>
    <t>MERWIN GONZALES</t>
  </si>
  <si>
    <t>MENDOZA</t>
  </si>
  <si>
    <t>NAVA</t>
  </si>
  <si>
    <t>SHAWN KELLEY</t>
  </si>
  <si>
    <t>HOLT</t>
  </si>
  <si>
    <t>RUTLEDGE</t>
  </si>
  <si>
    <t>CORBIN</t>
  </si>
  <si>
    <t>DIAMOND</t>
  </si>
  <si>
    <t>IWAKUMA</t>
  </si>
  <si>
    <t>STULTZ</t>
  </si>
  <si>
    <t>SOLANO</t>
  </si>
  <si>
    <t>LINCOLN</t>
  </si>
  <si>
    <t>ROENICKE</t>
  </si>
  <si>
    <t>J. DE LA ROSA</t>
  </si>
  <si>
    <t>BRIAN WILSON</t>
  </si>
  <si>
    <t>KOZMA</t>
  </si>
  <si>
    <t>DELGADO</t>
  </si>
  <si>
    <t>DOMIGUEZ</t>
  </si>
  <si>
    <t>VOLQUEZ</t>
  </si>
  <si>
    <t>LEAKE</t>
  </si>
  <si>
    <t>CALLASPO</t>
  </si>
  <si>
    <t>BRACH</t>
  </si>
  <si>
    <t>KIRKMAN</t>
  </si>
  <si>
    <t>FLORIMON</t>
  </si>
  <si>
    <t>GRIFFIN</t>
  </si>
  <si>
    <t>ATCHINSON</t>
  </si>
  <si>
    <t>TAWAZA</t>
  </si>
  <si>
    <t>FRANDSEN</t>
  </si>
  <si>
    <t>FIERS</t>
  </si>
  <si>
    <t>BAXTER</t>
  </si>
  <si>
    <t>O. PEREZ</t>
  </si>
  <si>
    <t>W. WRIGHT</t>
  </si>
  <si>
    <t>S. MOORE</t>
  </si>
  <si>
    <t>CAPO PULLBACKS - BLANKS, BOESCH, ANDREW MILLER, TIMMY COLLINS, JUAN NICASIO AND MATT LAPORTA</t>
  </si>
  <si>
    <t>NEW ENGLAND PULLBACKS - WIL BETEMIT, JESUS GUZMAN, RYAN KALISH</t>
  </si>
  <si>
    <t>ORLANDO PULLBACKS - Sean Rodriguez, Joel Peralta, and Geovany Soto</t>
  </si>
  <si>
    <t>Hechavarria</t>
  </si>
  <si>
    <t>Adeiny</t>
  </si>
  <si>
    <t>Terrapin drops Octavio Dotel and LaTroy Hawkins</t>
  </si>
  <si>
    <t>Groton drops Kole Calhoun</t>
  </si>
  <si>
    <t>Terrapin drops Justin Smoak</t>
  </si>
  <si>
    <t>Brandon Snyder and Ryan Wheeler.</t>
  </si>
  <si>
    <t>Shizuoka drops Ryan Sweeney</t>
  </si>
  <si>
    <t>Central Florida drops Dee Gordon, Jason frasor, Julio Borbon and Kyle McClellan</t>
  </si>
  <si>
    <t>updated 5/1/13</t>
  </si>
  <si>
    <t>Hayward (Hamilton)</t>
  </si>
  <si>
    <t>The Hayward Monarch Stars become the Hamilton Time Travelers</t>
  </si>
  <si>
    <t>5100 E 7th St. Lot 2</t>
  </si>
  <si>
    <t>Iowa chooses to round out their roster-  Steve Delabar, Jarrod Dyson, Cody Eppley, Chris Gimenez, Matt Reynolds, Esmil Rogers</t>
  </si>
  <si>
    <t>Kendrys</t>
  </si>
  <si>
    <t>to New England-Ryan Dempster and Groton's 2014 #7</t>
  </si>
  <si>
    <t>to Groton- New England's 2014 #3</t>
  </si>
  <si>
    <t>to East Reading- JA Happ</t>
  </si>
  <si>
    <t>to New England- East Reading 2014 # 7</t>
  </si>
  <si>
    <t>East Reading drops Miguel Batista</t>
  </si>
  <si>
    <t>GOSE</t>
  </si>
  <si>
    <t>to Capistrano- Corey Hart</t>
  </si>
  <si>
    <t>to Terrapin- Kyle Blanks</t>
  </si>
  <si>
    <t>to Terrapin- Mike Dunn and New England's 2014 #4</t>
  </si>
  <si>
    <t>to New England- Yasmani Grandal</t>
  </si>
  <si>
    <t>NABL 2014 DRAFT</t>
  </si>
  <si>
    <t>WA</t>
  </si>
  <si>
    <t>971-235-1198</t>
  </si>
  <si>
    <r>
      <t>brianham10@msn.com</t>
    </r>
    <r>
      <rPr>
        <sz val="10"/>
        <rFont val="Arial"/>
        <family val="2"/>
      </rPr>
      <t xml:space="preserve"> </t>
    </r>
  </si>
  <si>
    <t>updated11/1/13</t>
  </si>
  <si>
    <r>
      <t>14612 NW 10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Court</t>
    </r>
  </si>
  <si>
    <t>Vancouver</t>
  </si>
  <si>
    <t>Archer</t>
  </si>
  <si>
    <t>Arcia</t>
  </si>
  <si>
    <t>Arenado</t>
  </si>
  <si>
    <t>Asche</t>
  </si>
  <si>
    <t>Avilan</t>
  </si>
  <si>
    <t>Barnes</t>
  </si>
  <si>
    <t>Blackmon</t>
  </si>
  <si>
    <t>Bradley</t>
  </si>
  <si>
    <t>Britton</t>
  </si>
  <si>
    <t>Byrd</t>
  </si>
  <si>
    <t>Cingrani</t>
  </si>
  <si>
    <t>Colabello</t>
  </si>
  <si>
    <t>Cosart</t>
  </si>
  <si>
    <t>Cotts</t>
  </si>
  <si>
    <t>Cowgill</t>
  </si>
  <si>
    <t>Culberson</t>
  </si>
  <si>
    <t>Davidson</t>
  </si>
  <si>
    <t>De Fratus</t>
  </si>
  <si>
    <t>Dietrich</t>
  </si>
  <si>
    <t>Erlin</t>
  </si>
  <si>
    <t>Farquhar</t>
  </si>
  <si>
    <t>Federowicz</t>
  </si>
  <si>
    <t>Fernandez</t>
  </si>
  <si>
    <t>Fields</t>
  </si>
  <si>
    <t>Fien</t>
  </si>
  <si>
    <t>Freiman</t>
  </si>
  <si>
    <t>Fuld</t>
  </si>
  <si>
    <t>Gattis</t>
  </si>
  <si>
    <t>Gausman</t>
  </si>
  <si>
    <t>Gennett</t>
  </si>
  <si>
    <t>Gibson</t>
  </si>
  <si>
    <t>Gillaspie</t>
  </si>
  <si>
    <t>Goins</t>
  </si>
  <si>
    <t>Gregorius</t>
  </si>
  <si>
    <t>Grimm</t>
  </si>
  <si>
    <t>Grossman</t>
  </si>
  <si>
    <t>Guerrier</t>
  </si>
  <si>
    <t>Gyorko</t>
  </si>
  <si>
    <t>Hand</t>
  </si>
  <si>
    <t>Hicks</t>
  </si>
  <si>
    <t>Iglesias</t>
  </si>
  <si>
    <t>Kazmir</t>
  </si>
  <si>
    <t>Kintzler</t>
  </si>
  <si>
    <t>Koehler</t>
  </si>
  <si>
    <t>Krauss</t>
  </si>
  <si>
    <t>Krol</t>
  </si>
  <si>
    <t>Lagares</t>
  </si>
  <si>
    <t>Lake</t>
  </si>
  <si>
    <t>Locke</t>
  </si>
  <si>
    <t>Lough</t>
  </si>
  <si>
    <t>Loup</t>
  </si>
  <si>
    <t>Lutz</t>
  </si>
  <si>
    <t>Machi</t>
  </si>
  <si>
    <t>Maness</t>
  </si>
  <si>
    <t>Marisnick</t>
  </si>
  <si>
    <t>Maurer</t>
  </si>
  <si>
    <t>McFarland</t>
  </si>
  <si>
    <t>McGowan</t>
  </si>
  <si>
    <t>Medina</t>
  </si>
  <si>
    <t>Mercer</t>
  </si>
  <si>
    <t>Morris</t>
  </si>
  <si>
    <t>Oberholtzer</t>
  </si>
  <si>
    <t>Otero</t>
  </si>
  <si>
    <t>Outman</t>
  </si>
  <si>
    <t>Overbay</t>
  </si>
  <si>
    <t>Ozuna</t>
  </si>
  <si>
    <t>Paxton</t>
  </si>
  <si>
    <t>Peacock</t>
  </si>
  <si>
    <t>Petit</t>
  </si>
  <si>
    <t>Petricka</t>
  </si>
  <si>
    <t>Pressly</t>
  </si>
  <si>
    <t>Profar</t>
  </si>
  <si>
    <t>Puig</t>
  </si>
  <si>
    <t>Recker</t>
  </si>
  <si>
    <t>Redmond</t>
  </si>
  <si>
    <t>Rendon</t>
  </si>
  <si>
    <t>Rice</t>
  </si>
  <si>
    <t>Rienzo</t>
  </si>
  <si>
    <t>Roark</t>
  </si>
  <si>
    <t>Romine</t>
  </si>
  <si>
    <t>Rondon</t>
  </si>
  <si>
    <t>Rosenthal</t>
  </si>
  <si>
    <t>Ruf</t>
  </si>
  <si>
    <t>Ryu</t>
  </si>
  <si>
    <t>Salazar</t>
  </si>
  <si>
    <t>Semien</t>
  </si>
  <si>
    <t>Siegrist</t>
  </si>
  <si>
    <t>Skaggs</t>
  </si>
  <si>
    <t>Slowey</t>
  </si>
  <si>
    <t>Sogard</t>
  </si>
  <si>
    <t>Teheran</t>
  </si>
  <si>
    <t>Tepesch</t>
  </si>
  <si>
    <t>Thielbar</t>
  </si>
  <si>
    <t>Thornburg</t>
  </si>
  <si>
    <t>Van Slyke</t>
  </si>
  <si>
    <t>Villar</t>
  </si>
  <si>
    <t>Vincent</t>
  </si>
  <si>
    <t>Vogt</t>
  </si>
  <si>
    <t>Wacha</t>
  </si>
  <si>
    <t>Warren</t>
  </si>
  <si>
    <t>Withrow</t>
  </si>
  <si>
    <t>Wong</t>
  </si>
  <si>
    <t>Wooten</t>
  </si>
  <si>
    <t>Workman</t>
  </si>
  <si>
    <t>Yelich</t>
  </si>
  <si>
    <t>Zeid</t>
  </si>
  <si>
    <t>Zunino</t>
  </si>
  <si>
    <t>Oswaldo</t>
  </si>
  <si>
    <t>Nolan</t>
  </si>
  <si>
    <t>Buddy</t>
  </si>
  <si>
    <t>Jackie</t>
  </si>
  <si>
    <t>Marlon</t>
  </si>
  <si>
    <t>Gerrit</t>
  </si>
  <si>
    <t>Jarred</t>
  </si>
  <si>
    <t>Neal</t>
  </si>
  <si>
    <t>Khris</t>
  </si>
  <si>
    <t>Avisail</t>
  </si>
  <si>
    <t>Leury</t>
  </si>
  <si>
    <t>Scooter</t>
  </si>
  <si>
    <t>Caleb</t>
  </si>
  <si>
    <t>Sonny</t>
  </si>
  <si>
    <t>Didi</t>
  </si>
  <si>
    <t>Jedd</t>
  </si>
  <si>
    <t>Junior</t>
  </si>
  <si>
    <t>Ed</t>
  </si>
  <si>
    <t>T.J.</t>
  </si>
  <si>
    <t>Yoervis</t>
  </si>
  <si>
    <t>Jordy</t>
  </si>
  <si>
    <t>Shelby</t>
  </si>
  <si>
    <t>Lyle</t>
  </si>
  <si>
    <t>Marcell</t>
  </si>
  <si>
    <t>Ramiro</t>
  </si>
  <si>
    <t>Yusmeiro</t>
  </si>
  <si>
    <t>Jurickson</t>
  </si>
  <si>
    <t>Yasiel</t>
  </si>
  <si>
    <t>Hyun-Jin</t>
  </si>
  <si>
    <t>Marcus</t>
  </si>
  <si>
    <t>Kolten</t>
  </si>
  <si>
    <t xml:space="preserve">Harris   </t>
  </si>
  <si>
    <t>UT</t>
  </si>
  <si>
    <t>Arizona</t>
  </si>
  <si>
    <t>Atlanta</t>
  </si>
  <si>
    <t>Chicago NL</t>
  </si>
  <si>
    <t>Cincinnati</t>
  </si>
  <si>
    <t>Colorado</t>
  </si>
  <si>
    <t xml:space="preserve">Miami </t>
  </si>
  <si>
    <t>Milwaukee</t>
  </si>
  <si>
    <t>New York NL</t>
  </si>
  <si>
    <t>Pittsburgh</t>
  </si>
  <si>
    <t>St Louis</t>
  </si>
  <si>
    <t>San Francisco</t>
  </si>
  <si>
    <t>Washington</t>
  </si>
  <si>
    <t>Baltimore</t>
  </si>
  <si>
    <t xml:space="preserve">Boston </t>
  </si>
  <si>
    <t>Chicago AL</t>
  </si>
  <si>
    <t>Clevelad</t>
  </si>
  <si>
    <t>Detroit</t>
  </si>
  <si>
    <t>Houston</t>
  </si>
  <si>
    <t>Kansas City</t>
  </si>
  <si>
    <t>Los Angeles AL</t>
  </si>
  <si>
    <t>Minnesota</t>
  </si>
  <si>
    <t>Seattle</t>
  </si>
  <si>
    <t>New York AL</t>
  </si>
  <si>
    <t>Oakland</t>
  </si>
  <si>
    <t>Tampa Bay</t>
  </si>
  <si>
    <t>Texas</t>
  </si>
  <si>
    <t>Toronto</t>
  </si>
  <si>
    <t>Los Angeles NL</t>
  </si>
  <si>
    <t>Team Check</t>
  </si>
  <si>
    <t>dodgers_44@wowway.com</t>
  </si>
  <si>
    <t>updated 1/20/14</t>
  </si>
  <si>
    <t>Philadelphia</t>
  </si>
  <si>
    <t>to Terrapin- Brian Dozier</t>
  </si>
  <si>
    <t>to Iowa- Tim Lincecum</t>
  </si>
  <si>
    <t>to Shizouka-  East Reading 2014 #5</t>
  </si>
  <si>
    <t>to East Reading- Brett Wallace</t>
  </si>
  <si>
    <t>to Terrapin- Wellington Castillo</t>
  </si>
  <si>
    <t>to New England- Mark Buehrle</t>
  </si>
  <si>
    <t>Fort Collins</t>
  </si>
  <si>
    <t>Fort Collins Growlers</t>
  </si>
  <si>
    <t xml:space="preserve">Steve </t>
  </si>
  <si>
    <t>Heller</t>
  </si>
  <si>
    <t>updated 2/1/14</t>
  </si>
  <si>
    <t>fortcollinssteve@gmail.com</t>
  </si>
  <si>
    <t>FTC</t>
  </si>
  <si>
    <t>FTC 4</t>
  </si>
  <si>
    <t>FTC 5</t>
  </si>
  <si>
    <t>Northwest Sasquatches</t>
  </si>
  <si>
    <t>Northwest</t>
  </si>
  <si>
    <t>Hamilton Time Travelers change their name to Northwest Sasquatches</t>
  </si>
  <si>
    <t>Central Florida Expos change their name to Fort Collins Growlers</t>
  </si>
  <si>
    <t>to Shizuoka- Northwest's 2014 #6</t>
  </si>
  <si>
    <t>to Northwest- Luis Valbuena</t>
  </si>
  <si>
    <t>NW</t>
  </si>
  <si>
    <t>NW 4</t>
  </si>
  <si>
    <t>NW 5</t>
  </si>
  <si>
    <t>to Mission Viejo- Jeremy Hellickson</t>
  </si>
  <si>
    <t>to Northwest- Michael Brantley and Mission Viejo 2014 # 5</t>
  </si>
  <si>
    <t>2926 Cornerstone Lane</t>
  </si>
  <si>
    <t>CO</t>
  </si>
  <si>
    <t>970-219-3818</t>
  </si>
  <si>
    <t>to Mission Viejo- Lucas Duda</t>
  </si>
  <si>
    <t>to Groton- Mission Viejo 2014 #7</t>
  </si>
  <si>
    <t>to Bay- Andy Pettite</t>
  </si>
  <si>
    <t>to Shizuoka- Bay 2014 #5</t>
  </si>
  <si>
    <t>to Shizouka- New England 2014 #6</t>
  </si>
  <si>
    <t>to New England- Willie Bloomquist</t>
  </si>
  <si>
    <t>2b</t>
  </si>
  <si>
    <t>to Cazadero- Andrelton Simmons</t>
  </si>
  <si>
    <t>to Northwest- Omar Infante and Jim Henderson</t>
  </si>
  <si>
    <t>AJ</t>
  </si>
  <si>
    <t>to New England- East Reading 2014 #9 &amp; #10</t>
  </si>
  <si>
    <t>to East Reading- New England 2014 #8</t>
  </si>
  <si>
    <t>to Cazadero- Mike Moustakas, Groton's 2014 #1, #2 &amp; #3</t>
  </si>
  <si>
    <t>to Groton-Zack Grienke, Kyle Lohse, Jimmy Rollins and Eric Chavez</t>
  </si>
  <si>
    <t>to Iowa- Andy Dirks</t>
  </si>
  <si>
    <t>to Boca Raton- Brayan Pena</t>
  </si>
  <si>
    <t>MYERS</t>
  </si>
  <si>
    <t>FERNANDEZ</t>
  </si>
  <si>
    <t>PUIG</t>
  </si>
  <si>
    <t>WACHA</t>
  </si>
  <si>
    <t>S. MILLER</t>
  </si>
  <si>
    <t>RYU</t>
  </si>
  <si>
    <t>ARCHER</t>
  </si>
  <si>
    <t>COLE</t>
  </si>
  <si>
    <t>GRAY</t>
  </si>
  <si>
    <t>PROFAR</t>
  </si>
  <si>
    <t>K. DAVIS</t>
  </si>
  <si>
    <t>IGLESIS</t>
  </si>
  <si>
    <t>GYORKO</t>
  </si>
  <si>
    <t>SALAZAR</t>
  </si>
  <si>
    <t>ROSENTHAL</t>
  </si>
  <si>
    <t>LOCKE</t>
  </si>
  <si>
    <t>RENDON</t>
  </si>
  <si>
    <t>M. PEREZ</t>
  </si>
  <si>
    <t>A. WOOD</t>
  </si>
  <si>
    <t>CINGRANI</t>
  </si>
  <si>
    <t>LACKEY</t>
  </si>
  <si>
    <t>SKAGGS</t>
  </si>
  <si>
    <t>YELICH</t>
  </si>
  <si>
    <t>A. GARCIA</t>
  </si>
  <si>
    <t>J. MERCER</t>
  </si>
  <si>
    <t>WONG</t>
  </si>
  <si>
    <t>GAUSMAN</t>
  </si>
  <si>
    <t>GATTIS</t>
  </si>
  <si>
    <t>P. RODRIGUEZ</t>
  </si>
  <si>
    <t>PAXTON</t>
  </si>
  <si>
    <t>B. MILLER</t>
  </si>
  <si>
    <t>KASMIR</t>
  </si>
  <si>
    <t>OZUNA</t>
  </si>
  <si>
    <t>THORNBURG</t>
  </si>
  <si>
    <t>MANESS</t>
  </si>
  <si>
    <t>COSART</t>
  </si>
  <si>
    <t>D. CARPENTER</t>
  </si>
  <si>
    <t>ZUNINO</t>
  </si>
  <si>
    <t>AVILAN</t>
  </si>
  <si>
    <t>URIBE</t>
  </si>
  <si>
    <t>STRAILEY</t>
  </si>
  <si>
    <t>PETTIBONE</t>
  </si>
  <si>
    <t>COTTS</t>
  </si>
  <si>
    <t>ARCIA</t>
  </si>
  <si>
    <t>SIEGRIST</t>
  </si>
  <si>
    <t>BRADLEY</t>
  </si>
  <si>
    <t>ROARK</t>
  </si>
  <si>
    <t>VILLAR</t>
  </si>
  <si>
    <t>GREGORIUS</t>
  </si>
  <si>
    <t>OBERHOLTZ</t>
  </si>
  <si>
    <t>REDMOND</t>
  </si>
  <si>
    <t>DAVIDSON</t>
  </si>
  <si>
    <t>GENNETT</t>
  </si>
  <si>
    <t>KOEHLER</t>
  </si>
  <si>
    <t>BYRD</t>
  </si>
  <si>
    <t>BLACKMON</t>
  </si>
  <si>
    <t>FARQUAR</t>
  </si>
  <si>
    <t>MARISNICK</t>
  </si>
  <si>
    <t>RUSIN</t>
  </si>
  <si>
    <t>LOUP</t>
  </si>
  <si>
    <t>RUF</t>
  </si>
  <si>
    <t>MACHI</t>
  </si>
  <si>
    <t>FRANKLIN</t>
  </si>
  <si>
    <t>J. LAKE</t>
  </si>
  <si>
    <t>SWEENEY</t>
  </si>
  <si>
    <t>HOES</t>
  </si>
  <si>
    <t>VINCENT</t>
  </si>
  <si>
    <t>ERLIN</t>
  </si>
  <si>
    <t>GILLESPIE</t>
  </si>
  <si>
    <t>THIEBAR</t>
  </si>
  <si>
    <t>KINZLER</t>
  </si>
  <si>
    <t>J. WILSON</t>
  </si>
  <si>
    <t>GARCIA</t>
  </si>
  <si>
    <t>SEMIEN</t>
  </si>
  <si>
    <t>OTERO</t>
  </si>
  <si>
    <t>D. MURPHY</t>
  </si>
  <si>
    <t>MEDINA</t>
  </si>
  <si>
    <t>DIETRICH</t>
  </si>
  <si>
    <t>PHEGLEY</t>
  </si>
  <si>
    <t>RONDON</t>
  </si>
  <si>
    <t>C. HERNANDEZ</t>
  </si>
  <si>
    <t>T. JORDAN</t>
  </si>
  <si>
    <t>SATIN</t>
  </si>
  <si>
    <t>GROSSMAN</t>
  </si>
  <si>
    <t>T. ABREU</t>
  </si>
  <si>
    <t>SCHUMAKER</t>
  </si>
  <si>
    <t>LOUGH</t>
  </si>
  <si>
    <t>VAN SLYKE</t>
  </si>
  <si>
    <t>BARNEY</t>
  </si>
  <si>
    <t>CULBERSON</t>
  </si>
  <si>
    <t>QUALLS</t>
  </si>
  <si>
    <t>KOTTARAS</t>
  </si>
  <si>
    <t>TEPESCH</t>
  </si>
  <si>
    <t>SCHUCK</t>
  </si>
  <si>
    <t>VOGT</t>
  </si>
  <si>
    <t>WARREN</t>
  </si>
  <si>
    <t>HICKS</t>
  </si>
  <si>
    <t>WITHROW</t>
  </si>
  <si>
    <t>PEACOCK</t>
  </si>
  <si>
    <t>FIFE</t>
  </si>
  <si>
    <t>W. SMITH</t>
  </si>
  <si>
    <t>VAVARO</t>
  </si>
  <si>
    <t>F. RODRIGUEZ</t>
  </si>
  <si>
    <t>FEDEROWICZ</t>
  </si>
  <si>
    <t>FIEN</t>
  </si>
  <si>
    <t>GINDL</t>
  </si>
  <si>
    <t>Y. PETTIT</t>
  </si>
  <si>
    <t>R. WEBB</t>
  </si>
  <si>
    <t xml:space="preserve">GOINS </t>
  </si>
  <si>
    <t>C. CAPPS</t>
  </si>
  <si>
    <t>DEMPSTER</t>
  </si>
  <si>
    <t>MAURER</t>
  </si>
  <si>
    <t>KOSMA</t>
  </si>
  <si>
    <t>B. MORRIS</t>
  </si>
  <si>
    <t>T. LYONS</t>
  </si>
  <si>
    <t>T. CROWE</t>
  </si>
  <si>
    <t>C. TORREZ</t>
  </si>
  <si>
    <t>HEISEY</t>
  </si>
  <si>
    <t>B. SMITH</t>
  </si>
  <si>
    <t>OHLENDORF</t>
  </si>
  <si>
    <t>BARMES</t>
  </si>
  <si>
    <t>S. BAKER</t>
  </si>
  <si>
    <t>D. STOREN</t>
  </si>
  <si>
    <t>T. HANSON</t>
  </si>
  <si>
    <t>GIBSON</t>
  </si>
  <si>
    <t>KALISH</t>
  </si>
  <si>
    <t>WORKMAN</t>
  </si>
  <si>
    <t>PURCEY</t>
  </si>
  <si>
    <t>BECKETT</t>
  </si>
  <si>
    <t>M. KRAUSS</t>
  </si>
  <si>
    <t>W. HARRIS</t>
  </si>
  <si>
    <t>PASS</t>
  </si>
  <si>
    <t>BONIFACIO</t>
  </si>
  <si>
    <t>JETER</t>
  </si>
  <si>
    <t>A. RODRIGUEZ</t>
  </si>
  <si>
    <t>KEUCHEL</t>
  </si>
  <si>
    <t>ARENADO</t>
  </si>
  <si>
    <t>TEHERAN</t>
  </si>
  <si>
    <t>ASCHE</t>
  </si>
  <si>
    <t>LAGARES</t>
  </si>
  <si>
    <t>AJ RAMOs</t>
  </si>
  <si>
    <t>to Cazadero- New England 2015 #2</t>
  </si>
  <si>
    <t>to New England- Joe Nathan and Edward Mujica</t>
  </si>
  <si>
    <t>DRAFT</t>
  </si>
  <si>
    <t>to East Reading- Wil Harris</t>
  </si>
  <si>
    <t>To New England-East Reading 2015 #10</t>
  </si>
  <si>
    <t>NABL 2015 DRAFT</t>
  </si>
  <si>
    <t>Pullbacks</t>
  </si>
  <si>
    <t>Mission Viejo- Chamberlain, Maybin, Walden, Drabek, Pelfrey</t>
  </si>
  <si>
    <t>Iowa- Hudson, Harang</t>
  </si>
  <si>
    <t>Orlando-Ransom, Thatcher</t>
  </si>
  <si>
    <t>New Englad- Weeks</t>
  </si>
  <si>
    <t>Ruppert- Putkonen (was already on roster)</t>
  </si>
  <si>
    <t>Capistrano- Vetters</t>
  </si>
  <si>
    <t>to Mission Viejo- David Freese</t>
  </si>
  <si>
    <t>to Shizuoka- Mission Viejo's 2015 #5, #8 &amp; #9</t>
  </si>
  <si>
    <t>Iowa Drops Vernon Wells and Jarrod Tyson</t>
  </si>
  <si>
    <t>NABL ROSTERS</t>
  </si>
  <si>
    <t>Shizuoka drops Ross Detwiler and Felipe Paulino</t>
  </si>
  <si>
    <t>Groton drops Wade Davis</t>
  </si>
  <si>
    <t>New England drops David Ross</t>
  </si>
  <si>
    <t>to Ruppert- Brad Ziegler</t>
  </si>
  <si>
    <t>to Fort Collins- Francisco Rodriquez &amp; Ruppert 2015 #6</t>
  </si>
  <si>
    <t>to Fort Collins- Todd Helton</t>
  </si>
  <si>
    <t>to Northwest- Fort Collins 2015 #9</t>
  </si>
  <si>
    <t>Mission Viejo drops Cameron Maybin</t>
  </si>
  <si>
    <t>to Capistrano- Kenley Jansen</t>
  </si>
  <si>
    <t>to Iowa- Capistrano 2015 #3 &amp; # 7</t>
  </si>
  <si>
    <t>Capistrano drops David Purcey</t>
  </si>
  <si>
    <t>to Bay- Carlos Beltran</t>
  </si>
  <si>
    <t>to Cazadero- Juan Francisco and Bay 2015 #2</t>
  </si>
  <si>
    <t>to Cazadero- Brandon Morrow</t>
  </si>
  <si>
    <t>to Shizouka- Cazadero 2015 #10</t>
  </si>
  <si>
    <t>Cazaddero</t>
  </si>
  <si>
    <t>Cazadero Drops- Dan Jennings</t>
  </si>
  <si>
    <t>to New England- Jarrod Saltalamacchia</t>
  </si>
  <si>
    <t>to Cazadero- Jonny Gomes and New England 2015 #3 and #4</t>
  </si>
  <si>
    <t>to Bay- Juan Francisco and Bay 2015 #2 (previously obtained by Cazadero)</t>
  </si>
  <si>
    <t>to Cazadero- Bay 2015 #1</t>
  </si>
  <si>
    <t>to Cazadero- Cole Hamels, Chase Headley, Stephen Vogt and New England 2015 #1</t>
  </si>
  <si>
    <t>to New England- Carlos Gonzalez, Josh Beckett, Jarred Cosart and Joe Kelly and Cazadero 2015 #6, #7, #8 and #9</t>
  </si>
  <si>
    <t>to New England- Orlando 2015 #8</t>
  </si>
  <si>
    <t>to Orlando- Jose Lobaton</t>
  </si>
  <si>
    <t>Bay drops Cesar Hernandez</t>
  </si>
  <si>
    <t>to New England- Cliff Lee, Jim Henderson and Northwest 2015 #8 and Northwest 2015 #10</t>
  </si>
  <si>
    <t>to Northwest- Brian Shaw, Felix Doubront , New England 2015 # 5 and Cazadero 2015 #6</t>
  </si>
  <si>
    <t>to Terrapin- Zach Duke and New England 2015 #6</t>
  </si>
  <si>
    <t>to New England- Danny Valencia and Terrapin 2015 #8</t>
  </si>
  <si>
    <t>to Terrapin- Jenry Mejia and Jake Marisnick</t>
  </si>
  <si>
    <t>to Shizuoka- Brian McCann and Kyle Blanks</t>
  </si>
  <si>
    <t>to Iowa- Mike Minor</t>
  </si>
  <si>
    <t>to Terrapin- Brandon McCarthy and  Iowa's 2015 #3</t>
  </si>
  <si>
    <t>Anderson</t>
  </si>
  <si>
    <t>Lamb</t>
  </si>
  <si>
    <t>Marshall</t>
  </si>
  <si>
    <t>Nuno</t>
  </si>
  <si>
    <t>Owings</t>
  </si>
  <si>
    <t>Bolsinger</t>
  </si>
  <si>
    <t>Gosewisch</t>
  </si>
  <si>
    <t>Bethancourt</t>
  </si>
  <si>
    <t>Gosselin</t>
  </si>
  <si>
    <t>Hale</t>
  </si>
  <si>
    <t>La Stella</t>
  </si>
  <si>
    <t>Pastornicky</t>
  </si>
  <si>
    <t>Tuffy</t>
  </si>
  <si>
    <t>Ender</t>
  </si>
  <si>
    <t>Vidal</t>
  </si>
  <si>
    <t>Shae</t>
  </si>
  <si>
    <t>Joseph</t>
  </si>
  <si>
    <t>Schoop</t>
  </si>
  <si>
    <t>Betts</t>
  </si>
  <si>
    <t>Bogaerts</t>
  </si>
  <si>
    <t>Holt</t>
  </si>
  <si>
    <t>Ranaudo</t>
  </si>
  <si>
    <t>Mookie</t>
  </si>
  <si>
    <t>Xander</t>
  </si>
  <si>
    <t>Rusney</t>
  </si>
  <si>
    <t>Brock</t>
  </si>
  <si>
    <t>Vazquez</t>
  </si>
  <si>
    <t>Webster</t>
  </si>
  <si>
    <t>Baez</t>
  </si>
  <si>
    <t>Bassitt</t>
  </si>
  <si>
    <t>Cleto</t>
  </si>
  <si>
    <t>Guerra</t>
  </si>
  <si>
    <t>Hendricks</t>
  </si>
  <si>
    <t>Nieto</t>
  </si>
  <si>
    <t>Olt</t>
  </si>
  <si>
    <t>Putnam</t>
  </si>
  <si>
    <t>Schlitter</t>
  </si>
  <si>
    <t>Soler</t>
  </si>
  <si>
    <t>Surkamp</t>
  </si>
  <si>
    <t>Arismendy</t>
  </si>
  <si>
    <t>Maikel</t>
  </si>
  <si>
    <t>Javy</t>
  </si>
  <si>
    <t>Valaika</t>
  </si>
  <si>
    <t>Wada</t>
  </si>
  <si>
    <t>Watkins</t>
  </si>
  <si>
    <t>Wilkins</t>
  </si>
  <si>
    <t>Barnhart</t>
  </si>
  <si>
    <t>Contreras</t>
  </si>
  <si>
    <t>Negron</t>
  </si>
  <si>
    <t>Bauer</t>
  </si>
  <si>
    <t>Crockett</t>
  </si>
  <si>
    <t>Tsuyoshi</t>
  </si>
  <si>
    <t>Tucker</t>
  </si>
  <si>
    <t>Jumbo</t>
  </si>
  <si>
    <t>House</t>
  </si>
  <si>
    <t>Bergman</t>
  </si>
  <si>
    <t>Kahnle</t>
  </si>
  <si>
    <t>Masset</t>
  </si>
  <si>
    <t>Matzek</t>
  </si>
  <si>
    <t>Paulsen</t>
  </si>
  <si>
    <t>Carrera</t>
  </si>
  <si>
    <t>Castellanos</t>
  </si>
  <si>
    <t>Holaday</t>
  </si>
  <si>
    <t>Ezequiel</t>
  </si>
  <si>
    <t>Blaine</t>
  </si>
  <si>
    <t>Lobstein</t>
  </si>
  <si>
    <t>Ray</t>
  </si>
  <si>
    <t>Suarez</t>
  </si>
  <si>
    <t>McHugh</t>
  </si>
  <si>
    <t>Singleton</t>
  </si>
  <si>
    <t>Springer</t>
  </si>
  <si>
    <t>Bueno</t>
  </si>
  <si>
    <t>Eugenio</t>
  </si>
  <si>
    <t>Gregorio</t>
  </si>
  <si>
    <t>Francisley</t>
  </si>
  <si>
    <t>Ventura</t>
  </si>
  <si>
    <t>Butera</t>
  </si>
  <si>
    <t>Cron</t>
  </si>
  <si>
    <t>Yordano</t>
  </si>
  <si>
    <t>Morin</t>
  </si>
  <si>
    <t>Rojas</t>
  </si>
  <si>
    <t>Shoemaker</t>
  </si>
  <si>
    <t>Hatcher</t>
  </si>
  <si>
    <t>Efren</t>
  </si>
  <si>
    <t>Enrique</t>
  </si>
  <si>
    <t>Fiers</t>
  </si>
  <si>
    <t>Jeffress</t>
  </si>
  <si>
    <t>May</t>
  </si>
  <si>
    <t>Pino</t>
  </si>
  <si>
    <t>Elian</t>
  </si>
  <si>
    <t>Yohan</t>
  </si>
  <si>
    <t>Josmil</t>
  </si>
  <si>
    <t>Tonkin</t>
  </si>
  <si>
    <t>Betances</t>
  </si>
  <si>
    <t>Black</t>
  </si>
  <si>
    <t>Carlyle</t>
  </si>
  <si>
    <t>Cervelli</t>
  </si>
  <si>
    <t>deGrom</t>
  </si>
  <si>
    <t>den Dekker</t>
  </si>
  <si>
    <t>Eveland</t>
  </si>
  <si>
    <t>Familia</t>
  </si>
  <si>
    <t>Jeter</t>
  </si>
  <si>
    <t>Dellin</t>
  </si>
  <si>
    <t>Vic</t>
  </si>
  <si>
    <t>Dana</t>
  </si>
  <si>
    <t>Jeurys</t>
  </si>
  <si>
    <t>Wilmer</t>
  </si>
  <si>
    <t>Whitley</t>
  </si>
  <si>
    <t>O'Flaherty</t>
  </si>
  <si>
    <t>Brignac</t>
  </si>
  <si>
    <t>Buchanan</t>
  </si>
  <si>
    <t>Giles</t>
  </si>
  <si>
    <t>Gwynn Jr.</t>
  </si>
  <si>
    <t>Hollands</t>
  </si>
  <si>
    <t>Tanaka</t>
  </si>
  <si>
    <t>Masahiro</t>
  </si>
  <si>
    <t>Reid</t>
  </si>
  <si>
    <t>Mario</t>
  </si>
  <si>
    <t>Manship</t>
  </si>
  <si>
    <t>Sizemore</t>
  </si>
  <si>
    <t>Cumpton</t>
  </si>
  <si>
    <t>Harrison</t>
  </si>
  <si>
    <t>Pimentel</t>
  </si>
  <si>
    <t>Worley</t>
  </si>
  <si>
    <t>Grichuk</t>
  </si>
  <si>
    <t>Grady</t>
  </si>
  <si>
    <t>Stolmy</t>
  </si>
  <si>
    <t>Gregory</t>
  </si>
  <si>
    <t>Vance</t>
  </si>
  <si>
    <t>Randal</t>
  </si>
  <si>
    <t>Motte</t>
  </si>
  <si>
    <t>Taveras</t>
  </si>
  <si>
    <t>Almonte</t>
  </si>
  <si>
    <t>Boyer</t>
  </si>
  <si>
    <t>Despaigne</t>
  </si>
  <si>
    <t>Goebbert</t>
  </si>
  <si>
    <t>Hahn</t>
  </si>
  <si>
    <t>Maybin</t>
  </si>
  <si>
    <t>Quackenbush</t>
  </si>
  <si>
    <t>Solarte</t>
  </si>
  <si>
    <t>Adrianza</t>
  </si>
  <si>
    <t>Oscar</t>
  </si>
  <si>
    <t>Abraham</t>
  </si>
  <si>
    <t>Odrisamer</t>
  </si>
  <si>
    <t>Rymer</t>
  </si>
  <si>
    <t>Cameron</t>
  </si>
  <si>
    <t>Rene</t>
  </si>
  <si>
    <t>Yangervis</t>
  </si>
  <si>
    <t>Ehire</t>
  </si>
  <si>
    <t>Colvin</t>
  </si>
  <si>
    <t>Panik</t>
  </si>
  <si>
    <t>Susac</t>
  </si>
  <si>
    <t>Beimel</t>
  </si>
  <si>
    <t>Elias</t>
  </si>
  <si>
    <t>Leone</t>
  </si>
  <si>
    <t>Sucre</t>
  </si>
  <si>
    <t>Beliveau</t>
  </si>
  <si>
    <t>Roenis</t>
  </si>
  <si>
    <t>Dominic</t>
  </si>
  <si>
    <t>Boxberger</t>
  </si>
  <si>
    <t>Guyer</t>
  </si>
  <si>
    <t>Kiermaier</t>
  </si>
  <si>
    <t>Lueke</t>
  </si>
  <si>
    <t>Odorizzi</t>
  </si>
  <si>
    <t>Oviedo</t>
  </si>
  <si>
    <t>Yates</t>
  </si>
  <si>
    <t>Chirinos</t>
  </si>
  <si>
    <t>Choice</t>
  </si>
  <si>
    <t>Klein</t>
  </si>
  <si>
    <t>Mendez</t>
  </si>
  <si>
    <t>Poreda</t>
  </si>
  <si>
    <t>Sardinas</t>
  </si>
  <si>
    <t>Tolleson</t>
  </si>
  <si>
    <t>Kirby</t>
  </si>
  <si>
    <t>Roman</t>
  </si>
  <si>
    <t xml:space="preserve">Odor  </t>
  </si>
  <si>
    <t>Hutchison</t>
  </si>
  <si>
    <t>Stroman</t>
  </si>
  <si>
    <t>Barrett</t>
  </si>
  <si>
    <t>Treinen</t>
  </si>
  <si>
    <t>Medica</t>
  </si>
  <si>
    <t>Dilson</t>
  </si>
  <si>
    <t>haybrown11@netscape.net</t>
  </si>
  <si>
    <t>updated 1/15</t>
  </si>
  <si>
    <t>to New England- East Reading 2015 #2</t>
  </si>
  <si>
    <t>to East Reading- Jarred Cosart, 2015 East Reading #10 (owned by NE) &amp; New England 2015 #10</t>
  </si>
  <si>
    <t>Iron City Houserockers</t>
  </si>
  <si>
    <t>Kockler</t>
  </si>
  <si>
    <t>11 Angel Lane</t>
  </si>
  <si>
    <t>Coudersport</t>
  </si>
  <si>
    <t>814-274-4975</t>
  </si>
  <si>
    <t>814-558-8337</t>
  </si>
  <si>
    <t>a.burton52@gmail.com</t>
  </si>
  <si>
    <t>updated 2/11/15</t>
  </si>
  <si>
    <t>620 Lenox Avenue</t>
  </si>
  <si>
    <t>Westfield</t>
  </si>
  <si>
    <t>NJ</t>
  </si>
  <si>
    <t>07090</t>
  </si>
  <si>
    <t>908-232-8576</t>
  </si>
  <si>
    <t>908-313-5956</t>
  </si>
  <si>
    <t>to New England- Carlos Corporan and Mission Viejo's 2015 #9</t>
  </si>
  <si>
    <t>to Shizouka- New England 2015 #7 &amp; Orlando 2015 #8</t>
  </si>
  <si>
    <t>to Shizouka- Fort Collins 2015 #10</t>
  </si>
  <si>
    <t>to Fort Collins- Robbie Erlin</t>
  </si>
  <si>
    <t>to Shizouka- Capistrano Valley's 2015 #9</t>
  </si>
  <si>
    <t>to Capistrano- BJ Upton</t>
  </si>
  <si>
    <t>to Bay- Craig Stammen</t>
  </si>
  <si>
    <t>to Shizouka- Bay 2015 #8</t>
  </si>
  <si>
    <t>Iron City</t>
  </si>
  <si>
    <t>Stillwater</t>
  </si>
  <si>
    <t>Stillwater Ducks</t>
  </si>
  <si>
    <t>IRC</t>
  </si>
  <si>
    <t>IRC-</t>
  </si>
  <si>
    <t>STW</t>
  </si>
  <si>
    <t>STW 4</t>
  </si>
  <si>
    <t>STW 5</t>
  </si>
  <si>
    <t>IRC 4</t>
  </si>
  <si>
    <t>IRC 5</t>
  </si>
  <si>
    <t>to Iron City-  Francisco Liriano, Charlie Blackmon &amp; Mission Viejo 2015 #7 &amp; #10</t>
  </si>
  <si>
    <t>to Mission Viejo- Robinson Cano and Iron City 2015 #5</t>
  </si>
  <si>
    <t>to Iron City- Garrett Jones</t>
  </si>
  <si>
    <t>to Red Arrow- Iron City 2015 #4</t>
  </si>
  <si>
    <t>to Cazadero- Charlie Blackmon and Iron City's 2015 #3</t>
  </si>
  <si>
    <t>to Iron City- James Paxton, Jared Hughes and Burke Badenhop</t>
  </si>
  <si>
    <t>to Capistrano- Cole Calhoun, Mission Viejo 2015 #7 and Iron City 2015 #1</t>
  </si>
  <si>
    <t>to Iron City- Alex Rios, Corey Hart, Capistrano 2015 #8 and Iron City 2015 #1</t>
  </si>
  <si>
    <t>to New England- Josh Reddick and ORL #4</t>
  </si>
  <si>
    <t>to Orlando-  Mark Buehrle and Cazadero #7 (owned by NE)</t>
  </si>
  <si>
    <t>to Stillwater- Alfredo Simon</t>
  </si>
  <si>
    <t>to Metroplex- Stillwater 2015 #5</t>
  </si>
  <si>
    <t>to Cazadero- Northwest 2015 #1</t>
  </si>
  <si>
    <t>to Northwest-  Drew Pomeranz , Jeremy Affeldt and Cazadero 2015 #1</t>
  </si>
  <si>
    <t>to Fort Collins- Michael Brantley</t>
  </si>
  <si>
    <t>to Northwest- Fort Collins 2015 # 1 and # 3</t>
  </si>
  <si>
    <t>to Stillwater- Bartolo Colon</t>
  </si>
  <si>
    <t>to Capistrano- Stillwater's 2015 #4</t>
  </si>
  <si>
    <t xml:space="preserve">Sanchez </t>
  </si>
  <si>
    <t>to Iron City- Jose Tabata and Fort Collins 2015 #4</t>
  </si>
  <si>
    <t>to Fort Collins- James Paxton</t>
  </si>
  <si>
    <t/>
  </si>
  <si>
    <t>to Fort Collins- Ben Zobrist and LaTroy Hawkins</t>
  </si>
  <si>
    <t>to New England- Fort Collins 2015 #5, #6, #7, #8 and Ruppert #6</t>
  </si>
  <si>
    <t>Abreu, Jose</t>
  </si>
  <si>
    <t>Springer, George</t>
  </si>
  <si>
    <t>Soler, Jorge</t>
  </si>
  <si>
    <t>Bogaerts, Xander</t>
  </si>
  <si>
    <t>Ventura, Yordano</t>
  </si>
  <si>
    <t>Betts, Mookie</t>
  </si>
  <si>
    <t>deGrom, Jacob</t>
  </si>
  <si>
    <t>McHugh, Collin</t>
  </si>
  <si>
    <t>Shoemaker, Matt</t>
  </si>
  <si>
    <t>Harrison, Josh</t>
  </si>
  <si>
    <t>Bauer, Trevor</t>
  </si>
  <si>
    <t>Tanaka, Masahiro</t>
  </si>
  <si>
    <t>Betances, Dellin</t>
  </si>
  <si>
    <t>Odor, Rougned</t>
  </si>
  <si>
    <t>Panik, Joe</t>
  </si>
  <si>
    <t>Polanco, Gregory</t>
  </si>
  <si>
    <t>Lamb, Jake</t>
  </si>
  <si>
    <t>Herrera, Dilson</t>
  </si>
  <si>
    <t>Baez, Javier</t>
  </si>
  <si>
    <t>Castillo, Rusney</t>
  </si>
  <si>
    <t>Hamilton, Billy</t>
  </si>
  <si>
    <t>Hutchison, Drew</t>
  </si>
  <si>
    <t>Santana, Danny</t>
  </si>
  <si>
    <t>Sanchez, Aaron</t>
  </si>
  <si>
    <t>Hendricks, Kyle</t>
  </si>
  <si>
    <t>Grichuk, Randal</t>
  </si>
  <si>
    <t>Peralta, David</t>
  </si>
  <si>
    <t>Hahn, Jesse</t>
  </si>
  <si>
    <t>Odorizzi, Jake</t>
  </si>
  <si>
    <t>Fiers, Michael</t>
  </si>
  <si>
    <t>Worley, Vance</t>
  </si>
  <si>
    <t>Schoop, Jonathan</t>
  </si>
  <si>
    <t>Flores, Wilmer</t>
  </si>
  <si>
    <t>Stroman, Marcus</t>
  </si>
  <si>
    <t>Owings, Chris</t>
  </si>
  <si>
    <t>Castellanos, Nick</t>
  </si>
  <si>
    <t>McGehee, Casey</t>
  </si>
  <si>
    <t>Giles, Ken</t>
  </si>
  <si>
    <t>Singleton, Jon</t>
  </si>
  <si>
    <t>Vargas, Kennys</t>
  </si>
  <si>
    <t>Alcantara, Arismendy</t>
  </si>
  <si>
    <t>Boxberger, Brad</t>
  </si>
  <si>
    <t>Ramirez, Jose</t>
  </si>
  <si>
    <t>Familia, Jeurys</t>
  </si>
  <si>
    <t>Martinez, Nick</t>
  </si>
  <si>
    <t>Kiermaier, Kevin</t>
  </si>
  <si>
    <t>Matzek, Tyler</t>
  </si>
  <si>
    <t>Cervelli, Francisco</t>
  </si>
  <si>
    <t>Greene, Shane</t>
  </si>
  <si>
    <t>Elias, Roenis</t>
  </si>
  <si>
    <t>Bethancourt, Christian</t>
  </si>
  <si>
    <t>Negron, Kris</t>
  </si>
  <si>
    <t>Walters, Zach</t>
  </si>
  <si>
    <t>Vazquez, Christian</t>
  </si>
  <si>
    <t>Suarez, Eugenio</t>
  </si>
  <si>
    <t>Anderson, Chase</t>
  </si>
  <si>
    <t>Nelson, Jimmy</t>
  </si>
  <si>
    <t>Buchanan, David</t>
  </si>
  <si>
    <t>House, T.J.</t>
  </si>
  <si>
    <t>Rivera, Rene</t>
  </si>
  <si>
    <t>Morse, Mike</t>
  </si>
  <si>
    <t>Avila, Alex</t>
  </si>
  <si>
    <t>Putnam, Zach</t>
  </si>
  <si>
    <t>Milone, Tommy</t>
  </si>
  <si>
    <t>Gosewisch, Tuffy</t>
  </si>
  <si>
    <t>Despaigne, Odrisamer</t>
  </si>
  <si>
    <t>Cron, C.J.</t>
  </si>
  <si>
    <t>Taylor, Chris</t>
  </si>
  <si>
    <t>DeSCLAFANI, Anthony</t>
  </si>
  <si>
    <t>Montero, Rafael</t>
  </si>
  <si>
    <t>Chirinos, Robinson</t>
  </si>
  <si>
    <t>Ramirez, Neil</t>
  </si>
  <si>
    <t>Butera, Drew</t>
  </si>
  <si>
    <t>Colon, Christian</t>
  </si>
  <si>
    <t>Susac, Andrew</t>
  </si>
  <si>
    <t>INCIARTE, Ender</t>
  </si>
  <si>
    <t>Morin, Mike</t>
  </si>
  <si>
    <t>Crockett, Kyle</t>
  </si>
  <si>
    <t>Beimel, Joe</t>
  </si>
  <si>
    <t>Ruggiano, Justin</t>
  </si>
  <si>
    <t>Leone, Dominic</t>
  </si>
  <si>
    <t>Holt, Brock</t>
  </si>
  <si>
    <t>Quackenbush, Kevin</t>
  </si>
  <si>
    <t>Medica, Tommy</t>
  </si>
  <si>
    <t>Treinen, Blake</t>
  </si>
  <si>
    <t>Salas, Fernando</t>
  </si>
  <si>
    <t>Maybin, Cameron</t>
  </si>
  <si>
    <t>Atchison, Scott</t>
  </si>
  <si>
    <t>Paulsen, Ben</t>
  </si>
  <si>
    <t>Hernandez, Cesar</t>
  </si>
  <si>
    <t>Dyson, Sam</t>
  </si>
  <si>
    <t>Hernandez, Enrique</t>
  </si>
  <si>
    <t>Carlyle, Buddy</t>
  </si>
  <si>
    <t>Pinto, Josmil</t>
  </si>
  <si>
    <t>Rosales, Adam</t>
  </si>
  <si>
    <t>McAllister, Zach</t>
  </si>
  <si>
    <t>Barrett, Aaron</t>
  </si>
  <si>
    <t>Simmons, Shae</t>
  </si>
  <si>
    <t>Young, Chris</t>
  </si>
  <si>
    <t>Joseph, Caleb</t>
  </si>
  <si>
    <t>Tolleson, Shawn</t>
  </si>
  <si>
    <t>Motte, Jason</t>
  </si>
  <si>
    <t>Edgin, Josh</t>
  </si>
  <si>
    <t>Layne, Tom</t>
  </si>
  <si>
    <t>Marshall, Evan</t>
  </si>
  <si>
    <t>Campbell, Eric</t>
  </si>
  <si>
    <t>Belisle, Matt</t>
  </si>
  <si>
    <t>DONE</t>
  </si>
  <si>
    <t>Solarte, Yangervis</t>
  </si>
  <si>
    <t>Heisey, Chris</t>
  </si>
  <si>
    <t>Nieuwenhuis, Kirk</t>
  </si>
  <si>
    <t>Hale, David</t>
  </si>
  <si>
    <t>Klein, Phil</t>
  </si>
  <si>
    <t>Tejada, Ruben</t>
  </si>
  <si>
    <t>Weeks, Rickie</t>
  </si>
  <si>
    <t>Freiman, Nate</t>
  </si>
  <si>
    <t>Gomez, Jeanmar</t>
  </si>
  <si>
    <t>Danks, John</t>
  </si>
  <si>
    <t>Webster, Allen</t>
  </si>
  <si>
    <t>Hatcher, Chris</t>
  </si>
  <si>
    <t>Rodriguez, Alex</t>
  </si>
  <si>
    <t>Liriano, Rymer</t>
  </si>
  <si>
    <t>PULL BACK</t>
  </si>
  <si>
    <t>Nieto, Adrian</t>
  </si>
  <si>
    <t>Chavez, Eric</t>
  </si>
  <si>
    <t>Reed, Addison</t>
  </si>
  <si>
    <t>Freeman, Sam</t>
  </si>
  <si>
    <t>Detwiler, Ross</t>
  </si>
  <si>
    <t>Diaz, Jumbo</t>
  </si>
  <si>
    <t>Mendez, Roman</t>
  </si>
  <si>
    <t>Eveland, Dana</t>
  </si>
  <si>
    <t>Sanchez, Carlos</t>
  </si>
  <si>
    <t>Garcia, Jaime</t>
  </si>
  <si>
    <t>Perez, Roberto</t>
  </si>
  <si>
    <t>Forsythe, Logan</t>
  </si>
  <si>
    <t>O'Flaherty, Eric</t>
  </si>
  <si>
    <t>Howard, Ryan</t>
  </si>
  <si>
    <t>Barmes, Clint</t>
  </si>
  <si>
    <t>Hagadone, Nick</t>
  </si>
  <si>
    <t>Smoak, Justin</t>
  </si>
  <si>
    <t>Hayes, Brett</t>
  </si>
  <si>
    <t>Pressly, Ryan</t>
  </si>
  <si>
    <t>Pryor, Stephen</t>
  </si>
  <si>
    <t>Lough, David</t>
  </si>
  <si>
    <t>Guyer, Brandon</t>
  </si>
  <si>
    <t>Petit, Gregorio</t>
  </si>
  <si>
    <t>Wilson, Alex</t>
  </si>
  <si>
    <t xml:space="preserve">Kelly, Don </t>
  </si>
  <si>
    <t>Ray, Robbie</t>
  </si>
  <si>
    <t>Sipp, Tony</t>
  </si>
  <si>
    <t>Pull backs</t>
  </si>
  <si>
    <t>Brandon Morrow, Jerome Williams, Jonny Gomes, and Jordan Schafer</t>
  </si>
  <si>
    <t>Randall Delgado, Nick Vincent, Eric Young Jr, Mark Reynolds, and Charlie Furbush</t>
  </si>
  <si>
    <t>Cahill, J. Johnson, Withrow</t>
  </si>
  <si>
    <t>Parnell, Aviles, Hunter, Chamberlain, Hochever, Nolasco</t>
  </si>
  <si>
    <t>Northwest cuts Ryan Kalish, Felix Doubront and  Ernesto Frieri</t>
  </si>
  <si>
    <t>Terrapin cuts Dominic Brown and Jenrry Mejia</t>
  </si>
  <si>
    <t>to East Reading- Darin Ruf</t>
  </si>
  <si>
    <t>to Terrapin- Ike Davis</t>
  </si>
  <si>
    <t>to Shizuoka- East Readings 2016 #6</t>
  </si>
  <si>
    <t>to East Reading-JP Howell and Casey Janssen</t>
  </si>
  <si>
    <t>Shizuoka cuts Kyle Blanks, Ross Detwiler,  Cody Ross, Roman Mendez, Ryan Kalish</t>
  </si>
  <si>
    <t>East Reading cuts David Hernandez and Caleb Gindl</t>
  </si>
  <si>
    <t>NABL 2016 DRAFT</t>
  </si>
  <si>
    <t>ABOVE DRAFT ORDER IS FOR TRADED DRAFT PICKS ONLY</t>
  </si>
  <si>
    <t>SHIZUOKA</t>
  </si>
  <si>
    <t>Iron City cuts Craig Breslow, Chris Denorfia, Brad Peacock, Mike Minor, Antonio Bastardo</t>
  </si>
  <si>
    <t>New England cuts Stephen Pryor, Chris Bassit and Tommy Kahnle</t>
  </si>
  <si>
    <t>Paco</t>
  </si>
  <si>
    <t>Paco Rodriguez, Gordon Beckham,  Derek Deitrich, Robbie Ross, Kevin Seigrist</t>
  </si>
  <si>
    <t>Board Versions</t>
  </si>
  <si>
    <t>2015/16 NABL Schedule</t>
  </si>
  <si>
    <t>Stillwater cuts Andy Dirks</t>
  </si>
  <si>
    <t>Alcantara</t>
  </si>
  <si>
    <t>Inciarte</t>
  </si>
  <si>
    <t>DeSclafani</t>
  </si>
  <si>
    <t>Rougned</t>
  </si>
  <si>
    <t>Kennys</t>
  </si>
  <si>
    <t>Ken</t>
  </si>
  <si>
    <t>C.C.</t>
  </si>
  <si>
    <t>Stites</t>
  </si>
  <si>
    <t>Northwest cuts Alex Wilson and has Leone restored to his team from the draft</t>
  </si>
  <si>
    <t>Vic Black</t>
  </si>
  <si>
    <t>Blaine Hardy</t>
  </si>
  <si>
    <t>D. Webb</t>
  </si>
  <si>
    <t>Chris Bassit</t>
  </si>
  <si>
    <t>LaStella</t>
  </si>
  <si>
    <t>JJ Hoover</t>
  </si>
  <si>
    <t>Cody Ross</t>
  </si>
  <si>
    <t>Will Smith</t>
  </si>
  <si>
    <t>Jeffers</t>
  </si>
  <si>
    <t>Phil Coke</t>
  </si>
  <si>
    <t>David Huff</t>
  </si>
  <si>
    <t>Daniel Hudson</t>
  </si>
  <si>
    <t>to Shizuoka- Fort Collins 2016 #7</t>
  </si>
  <si>
    <t>to Fort Collins- Rickie Weeks</t>
  </si>
  <si>
    <t>to Shizuoka- East Reading 2016 #8</t>
  </si>
  <si>
    <t>to East Reading- Dustin Ackley</t>
  </si>
  <si>
    <t>to East Reading-  Matt Joyce</t>
  </si>
  <si>
    <t>to Capistrano-  Jeff Locke</t>
  </si>
  <si>
    <t>East Reading drops Brett Wallace</t>
  </si>
  <si>
    <t>George Kontos</t>
  </si>
  <si>
    <t>Javy Guerra</t>
  </si>
  <si>
    <t>Ryan Rayburn</t>
  </si>
  <si>
    <t>Robeto Hernandez</t>
  </si>
  <si>
    <t>Bryan Holaday</t>
  </si>
  <si>
    <t>Danny Valencia</t>
  </si>
  <si>
    <t>Mike Bolsinger</t>
  </si>
  <si>
    <t>Jose Lobaton</t>
  </si>
  <si>
    <t>Kyle Lobstein</t>
  </si>
  <si>
    <t>Elian Herrera</t>
  </si>
  <si>
    <t>Liam Hendricks</t>
  </si>
  <si>
    <t>Carlos Villanueva</t>
  </si>
  <si>
    <t>JC Gutirrez</t>
  </si>
  <si>
    <t>Aaron Hicks</t>
  </si>
  <si>
    <t>Javier Lopez</t>
  </si>
  <si>
    <t>Luis Avialan</t>
  </si>
  <si>
    <t>Cliff Pennington</t>
  </si>
  <si>
    <t>Chase Whitley</t>
  </si>
  <si>
    <t>Mitch Moreland</t>
  </si>
  <si>
    <t>Evan Scribner</t>
  </si>
  <si>
    <t>Juan Nicasio</t>
  </si>
  <si>
    <t>Alex Wilson</t>
  </si>
  <si>
    <t>Josh Fields</t>
  </si>
  <si>
    <t>n/a</t>
  </si>
  <si>
    <t>Rex Brothers</t>
  </si>
  <si>
    <t>Alex Avila</t>
  </si>
  <si>
    <t>Allen Webster</t>
  </si>
  <si>
    <t>Jarrod Parker</t>
  </si>
  <si>
    <t>Matt Dominguez</t>
  </si>
  <si>
    <t>Carlos Corporan</t>
  </si>
  <si>
    <t>Jose Tabata</t>
  </si>
  <si>
    <t>Trevor Cahill</t>
  </si>
  <si>
    <t>Gavin Floyd</t>
  </si>
  <si>
    <t>David Buchanan</t>
  </si>
  <si>
    <t>Tommy Milone</t>
  </si>
  <si>
    <t>Blaine Boyer</t>
  </si>
  <si>
    <t>Jerome Williams</t>
  </si>
  <si>
    <t>Brian Duensing</t>
  </si>
  <si>
    <t>Shae Simmons</t>
  </si>
  <si>
    <t>Derek Dietrich</t>
  </si>
  <si>
    <t>Brandon Gomes</t>
  </si>
  <si>
    <t>Jonny Gomes</t>
  </si>
  <si>
    <t>Justin Grimm</t>
  </si>
  <si>
    <t>Robbie Ross</t>
  </si>
  <si>
    <t>h</t>
  </si>
  <si>
    <t>z</t>
  </si>
  <si>
    <t>e</t>
  </si>
  <si>
    <t>to Ruppert- Jonathan Papelbon</t>
  </si>
  <si>
    <t>to Red Arrow- Kyle Lohse</t>
  </si>
  <si>
    <t>to Groton- Ryan Cook and Red Arrow 2016 #2</t>
  </si>
  <si>
    <t>to Groton-Ruppert 2016 #3</t>
  </si>
  <si>
    <t>to Ruppert drops Arencibia</t>
  </si>
  <si>
    <t>Trevor May</t>
  </si>
  <si>
    <t>Nate Eovaldi</t>
  </si>
  <si>
    <t xml:space="preserve">Alex Avila </t>
  </si>
  <si>
    <t>Tyler Chatwood</t>
  </si>
  <si>
    <t>Ricky Nolasco</t>
  </si>
  <si>
    <t>Ryan Doumit</t>
  </si>
  <si>
    <t>Brandon Barnes</t>
  </si>
  <si>
    <t>Yangervis Solarte</t>
  </si>
  <si>
    <t>Tommy Kahnle</t>
  </si>
  <si>
    <t>Brad Brach</t>
  </si>
  <si>
    <t>Gregorio Petit</t>
  </si>
  <si>
    <t>Chris Denorfia</t>
  </si>
  <si>
    <t>Steve Cishek</t>
  </si>
  <si>
    <t>Tucker Barnhart</t>
  </si>
  <si>
    <t>Tuffy Gosewisch</t>
  </si>
  <si>
    <t>Nick Massett</t>
  </si>
  <si>
    <t>Carlos Quintin</t>
  </si>
  <si>
    <t>Chris Parmelee</t>
  </si>
  <si>
    <t>Nick Hagadone</t>
  </si>
  <si>
    <t>Ezequiel Carrera</t>
  </si>
  <si>
    <t>CoCo Crisp</t>
  </si>
  <si>
    <t>Shawn Kelley</t>
  </si>
  <si>
    <t>Jose Ramierez</t>
  </si>
  <si>
    <t>Jemile Weeks</t>
  </si>
  <si>
    <t>houserockers49@gmail.com</t>
  </si>
  <si>
    <t>updated 6/21/15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</si>
</sst>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\ AM/PM"/>
  </numFmts>
  <fonts count="5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6"/>
      <color indexed="18"/>
      <name val="Arial"/>
      <family val="2"/>
    </font>
    <font>
      <b/>
      <sz val="10"/>
      <color indexed="9"/>
      <name val="Arial"/>
      <family val="2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sz val="8"/>
      <color indexed="2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1"/>
      <name val="Arial"/>
      <family val="2"/>
    </font>
    <font>
      <vertAlign val="superscript"/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16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2" fillId="0" borderId="0" applyNumberFormat="0" applyFill="0" applyBorder="0" applyAlignment="0" applyProtection="0"/>
    <xf numFmtId="0" fontId="1" fillId="0" borderId="0"/>
  </cellStyleXfs>
  <cellXfs count="3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7" fillId="2" borderId="0" xfId="0" applyNumberFormat="1" applyFont="1" applyFill="1" applyAlignment="1">
      <alignment horizontal="center"/>
    </xf>
    <xf numFmtId="0" fontId="5" fillId="2" borderId="0" xfId="2" applyFont="1" applyFill="1" applyBorder="1" applyAlignment="1">
      <alignment horizontal="left"/>
    </xf>
    <xf numFmtId="14" fontId="8" fillId="0" borderId="0" xfId="0" applyNumberFormat="1" applyFont="1" applyAlignment="1">
      <alignment horizontal="center"/>
    </xf>
    <xf numFmtId="0" fontId="8" fillId="0" borderId="0" xfId="0" applyFont="1"/>
    <xf numFmtId="0" fontId="7" fillId="3" borderId="0" xfId="0" applyFont="1" applyFill="1" applyAlignment="1">
      <alignment horizontal="center"/>
    </xf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0" borderId="0" xfId="2" applyFont="1" applyFill="1" applyBorder="1" applyAlignment="1">
      <alignment horizontal="left" vertical="top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16" fillId="7" borderId="1" xfId="0" applyFont="1" applyFill="1" applyBorder="1"/>
    <xf numFmtId="0" fontId="16" fillId="7" borderId="1" xfId="0" applyFont="1" applyFill="1" applyBorder="1" applyAlignment="1">
      <alignment horizontal="center"/>
    </xf>
    <xf numFmtId="0" fontId="5" fillId="6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12" fillId="6" borderId="1" xfId="1" applyFill="1" applyBorder="1" applyAlignment="1" applyProtection="1">
      <alignment horizontal="center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2" xfId="0" applyFill="1" applyBorder="1"/>
    <xf numFmtId="0" fontId="6" fillId="6" borderId="0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0" fillId="6" borderId="3" xfId="0" applyFill="1" applyBorder="1"/>
    <xf numFmtId="0" fontId="5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2" applyFont="1" applyFill="1" applyBorder="1" applyAlignment="1">
      <alignment horizontal="left" wrapText="1"/>
    </xf>
    <xf numFmtId="0" fontId="0" fillId="6" borderId="0" xfId="0" applyFill="1" applyBorder="1"/>
    <xf numFmtId="0" fontId="9" fillId="6" borderId="0" xfId="0" applyFont="1" applyFill="1"/>
    <xf numFmtId="0" fontId="3" fillId="6" borderId="0" xfId="0" applyFont="1" applyFill="1" applyAlignment="1">
      <alignment horizontal="left"/>
    </xf>
    <xf numFmtId="0" fontId="3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1" xfId="2" applyFont="1" applyFill="1" applyBorder="1" applyAlignment="1">
      <alignment horizontal="center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2" fillId="6" borderId="0" xfId="1" applyFill="1" applyAlignment="1" applyProtection="1">
      <alignment horizontal="left"/>
    </xf>
    <xf numFmtId="0" fontId="12" fillId="0" borderId="1" xfId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0" fillId="0" borderId="5" xfId="0" applyBorder="1"/>
    <xf numFmtId="0" fontId="11" fillId="6" borderId="0" xfId="0" applyFont="1" applyFill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2" applyFont="1" applyFill="1" applyBorder="1" applyAlignment="1">
      <alignment horizontal="left" wrapText="1"/>
    </xf>
    <xf numFmtId="0" fontId="0" fillId="6" borderId="0" xfId="0" applyFill="1" applyAlignment="1"/>
    <xf numFmtId="0" fontId="7" fillId="8" borderId="0" xfId="2" applyFont="1" applyFill="1" applyBorder="1" applyAlignment="1">
      <alignment horizontal="left" wrapText="1"/>
    </xf>
    <xf numFmtId="0" fontId="19" fillId="0" borderId="0" xfId="0" applyFont="1" applyAlignment="1">
      <alignment horizontal="center" vertical="top" wrapText="1"/>
    </xf>
    <xf numFmtId="0" fontId="20" fillId="6" borderId="0" xfId="0" applyFont="1" applyFill="1" applyAlignment="1">
      <alignment horizontal="center"/>
    </xf>
    <xf numFmtId="0" fontId="21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/>
    <xf numFmtId="0" fontId="0" fillId="2" borderId="5" xfId="0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7" xfId="0" applyBorder="1"/>
    <xf numFmtId="0" fontId="0" fillId="0" borderId="8" xfId="0" applyBorder="1"/>
    <xf numFmtId="0" fontId="0" fillId="0" borderId="7" xfId="0" pivotButton="1" applyBorder="1"/>
    <xf numFmtId="0" fontId="0" fillId="0" borderId="4" xfId="0" applyBorder="1"/>
    <xf numFmtId="0" fontId="0" fillId="0" borderId="9" xfId="0" applyBorder="1"/>
    <xf numFmtId="0" fontId="0" fillId="0" borderId="10" xfId="0" applyNumberFormat="1" applyBorder="1"/>
    <xf numFmtId="0" fontId="0" fillId="0" borderId="4" xfId="0" applyNumberFormat="1" applyBorder="1"/>
    <xf numFmtId="0" fontId="0" fillId="0" borderId="11" xfId="0" applyNumberFormat="1" applyBorder="1"/>
    <xf numFmtId="0" fontId="26" fillId="0" borderId="0" xfId="0" applyFont="1"/>
    <xf numFmtId="14" fontId="6" fillId="0" borderId="0" xfId="0" applyNumberFormat="1" applyFont="1" applyFill="1" applyAlignment="1">
      <alignment horizontal="center"/>
    </xf>
    <xf numFmtId="0" fontId="25" fillId="0" borderId="0" xfId="0" applyFont="1" applyFill="1"/>
    <xf numFmtId="14" fontId="6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25" fillId="0" borderId="0" xfId="0" applyFont="1" applyFill="1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6" borderId="12" xfId="0" applyFill="1" applyBorder="1"/>
    <xf numFmtId="0" fontId="3" fillId="6" borderId="12" xfId="0" applyFont="1" applyFill="1" applyBorder="1"/>
    <xf numFmtId="49" fontId="0" fillId="6" borderId="12" xfId="0" applyNumberFormat="1" applyFill="1" applyBorder="1"/>
    <xf numFmtId="0" fontId="24" fillId="0" borderId="0" xfId="0" applyFont="1" applyFill="1"/>
    <xf numFmtId="0" fontId="9" fillId="6" borderId="0" xfId="0" applyFont="1" applyFill="1" applyBorder="1" applyAlignment="1">
      <alignment horizontal="left"/>
    </xf>
    <xf numFmtId="0" fontId="22" fillId="0" borderId="5" xfId="0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13" xfId="2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4" xfId="0" applyFont="1" applyBorder="1" applyAlignment="1">
      <alignment horizontal="center"/>
    </xf>
    <xf numFmtId="0" fontId="3" fillId="6" borderId="15" xfId="0" applyFont="1" applyFill="1" applyBorder="1"/>
    <xf numFmtId="0" fontId="3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16" xfId="0" applyFont="1" applyBorder="1"/>
    <xf numFmtId="0" fontId="0" fillId="0" borderId="16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7" xfId="2" applyFont="1" applyFill="1" applyBorder="1" applyAlignment="1">
      <alignment horizontal="center"/>
    </xf>
    <xf numFmtId="0" fontId="27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10" fillId="6" borderId="0" xfId="0" applyFont="1" applyFill="1"/>
    <xf numFmtId="0" fontId="17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18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9" fillId="0" borderId="1" xfId="0" applyFont="1" applyFill="1" applyBorder="1" applyAlignment="1">
      <alignment horizontal="center" wrapText="1"/>
    </xf>
    <xf numFmtId="0" fontId="29" fillId="0" borderId="1" xfId="0" applyFont="1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2" applyFont="1" applyFill="1" applyBorder="1" applyAlignment="1">
      <alignment horizontal="center" wrapText="1"/>
    </xf>
    <xf numFmtId="0" fontId="30" fillId="0" borderId="1" xfId="0" applyFont="1" applyFill="1" applyBorder="1"/>
    <xf numFmtId="0" fontId="30" fillId="0" borderId="1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Font="1" applyFill="1"/>
    <xf numFmtId="0" fontId="2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29" fillId="0" borderId="0" xfId="0" applyFont="1" applyFill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36" fillId="0" borderId="0" xfId="0" applyFont="1"/>
    <xf numFmtId="0" fontId="37" fillId="0" borderId="1" xfId="0" applyFont="1" applyFill="1" applyBorder="1" applyAlignment="1">
      <alignment horizontal="center" wrapText="1"/>
    </xf>
    <xf numFmtId="0" fontId="31" fillId="0" borderId="1" xfId="2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right"/>
    </xf>
    <xf numFmtId="0" fontId="3" fillId="0" borderId="5" xfId="0" applyFont="1" applyFill="1" applyBorder="1"/>
    <xf numFmtId="0" fontId="0" fillId="0" borderId="5" xfId="0" applyFill="1" applyBorder="1"/>
    <xf numFmtId="0" fontId="0" fillId="10" borderId="5" xfId="0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2" fillId="0" borderId="1" xfId="2" applyFont="1" applyFill="1" applyBorder="1" applyAlignment="1">
      <alignment horizontal="center" wrapText="1"/>
    </xf>
    <xf numFmtId="0" fontId="0" fillId="11" borderId="5" xfId="0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3" fillId="0" borderId="0" xfId="0" applyFont="1" applyFill="1" applyBorder="1"/>
    <xf numFmtId="0" fontId="6" fillId="0" borderId="0" xfId="0" applyFont="1" applyFill="1" applyBorder="1"/>
    <xf numFmtId="0" fontId="21" fillId="13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12" xfId="0" applyFont="1" applyFill="1" applyBorder="1" applyAlignment="1">
      <alignment horizontal="center"/>
    </xf>
    <xf numFmtId="0" fontId="3" fillId="0" borderId="14" xfId="0" applyFont="1" applyFill="1" applyBorder="1"/>
    <xf numFmtId="0" fontId="0" fillId="0" borderId="12" xfId="0" applyFill="1" applyBorder="1"/>
    <xf numFmtId="0" fontId="3" fillId="0" borderId="0" xfId="0" applyFont="1" applyFill="1" applyBorder="1" applyAlignment="1">
      <alignment horizontal="center"/>
    </xf>
    <xf numFmtId="0" fontId="3" fillId="0" borderId="15" xfId="0" applyFont="1" applyBorder="1"/>
    <xf numFmtId="0" fontId="0" fillId="6" borderId="15" xfId="0" applyFill="1" applyBorder="1"/>
    <xf numFmtId="0" fontId="3" fillId="0" borderId="28" xfId="0" applyFont="1" applyBorder="1" applyAlignment="1">
      <alignment horizontal="center"/>
    </xf>
    <xf numFmtId="0" fontId="38" fillId="0" borderId="0" xfId="0" applyFont="1" applyBorder="1" applyAlignment="1">
      <alignment wrapText="1"/>
    </xf>
    <xf numFmtId="0" fontId="39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6" borderId="0" xfId="0" applyFill="1" applyAlignment="1">
      <alignment horizontal="center"/>
    </xf>
    <xf numFmtId="0" fontId="33" fillId="0" borderId="1" xfId="2" applyFont="1" applyFill="1" applyBorder="1" applyAlignment="1">
      <alignment horizontal="center" wrapText="1"/>
    </xf>
    <xf numFmtId="0" fontId="35" fillId="0" borderId="1" xfId="2" applyFont="1" applyFill="1" applyBorder="1" applyAlignment="1">
      <alignment horizontal="center" wrapText="1"/>
    </xf>
    <xf numFmtId="0" fontId="40" fillId="6" borderId="1" xfId="0" applyFont="1" applyFill="1" applyBorder="1"/>
    <xf numFmtId="0" fontId="40" fillId="6" borderId="1" xfId="0" applyFont="1" applyFill="1" applyBorder="1" applyAlignment="1">
      <alignment horizontal="center"/>
    </xf>
    <xf numFmtId="0" fontId="40" fillId="6" borderId="1" xfId="0" applyFont="1" applyFill="1" applyBorder="1" applyAlignment="1">
      <alignment wrapText="1"/>
    </xf>
    <xf numFmtId="0" fontId="40" fillId="0" borderId="0" xfId="0" applyFont="1"/>
    <xf numFmtId="0" fontId="41" fillId="0" borderId="0" xfId="0" applyFont="1"/>
    <xf numFmtId="0" fontId="40" fillId="6" borderId="1" xfId="0" quotePrefix="1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40" fillId="6" borderId="0" xfId="0" applyFont="1" applyFill="1"/>
    <xf numFmtId="0" fontId="40" fillId="6" borderId="0" xfId="0" applyFont="1" applyFill="1" applyAlignment="1">
      <alignment horizontal="center"/>
    </xf>
    <xf numFmtId="0" fontId="41" fillId="0" borderId="1" xfId="0" applyFont="1" applyBorder="1" applyAlignment="1">
      <alignment horizontal="center"/>
    </xf>
    <xf numFmtId="0" fontId="0" fillId="0" borderId="1" xfId="0" applyFont="1" applyFill="1" applyBorder="1"/>
    <xf numFmtId="0" fontId="7" fillId="14" borderId="1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applyFont="1" applyBorder="1" applyAlignment="1">
      <alignment horizontal="right"/>
    </xf>
    <xf numFmtId="0" fontId="3" fillId="0" borderId="14" xfId="0" applyFont="1" applyFill="1" applyBorder="1" applyAlignment="1">
      <alignment horizontal="center"/>
    </xf>
    <xf numFmtId="0" fontId="0" fillId="0" borderId="29" xfId="0" applyFill="1" applyBorder="1"/>
    <xf numFmtId="0" fontId="3" fillId="0" borderId="29" xfId="0" applyFont="1" applyFill="1" applyBorder="1"/>
    <xf numFmtId="0" fontId="0" fillId="0" borderId="29" xfId="0" applyFill="1" applyBorder="1" applyAlignment="1">
      <alignment horizontal="center"/>
    </xf>
    <xf numFmtId="0" fontId="3" fillId="0" borderId="29" xfId="0" applyFont="1" applyFill="1" applyBorder="1" applyAlignment="1">
      <alignment horizontal="left"/>
    </xf>
    <xf numFmtId="0" fontId="3" fillId="0" borderId="29" xfId="2" applyFont="1" applyFill="1" applyBorder="1" applyAlignment="1">
      <alignment horizontal="left" wrapText="1"/>
    </xf>
    <xf numFmtId="0" fontId="3" fillId="0" borderId="29" xfId="2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40" fillId="6" borderId="5" xfId="0" applyFont="1" applyFill="1" applyBorder="1" applyAlignment="1">
      <alignment horizontal="center"/>
    </xf>
    <xf numFmtId="0" fontId="40" fillId="0" borderId="29" xfId="0" applyFont="1" applyBorder="1" applyAlignment="1">
      <alignment vertical="center"/>
    </xf>
    <xf numFmtId="0" fontId="40" fillId="6" borderId="29" xfId="0" applyFont="1" applyFill="1" applyBorder="1" applyAlignment="1">
      <alignment horizontal="center"/>
    </xf>
    <xf numFmtId="0" fontId="40" fillId="0" borderId="29" xfId="0" applyFont="1" applyBorder="1" applyAlignment="1">
      <alignment horizontal="center"/>
    </xf>
    <xf numFmtId="0" fontId="40" fillId="0" borderId="29" xfId="0" applyFont="1" applyBorder="1" applyAlignment="1">
      <alignment horizontal="center" vertical="center"/>
    </xf>
    <xf numFmtId="0" fontId="44" fillId="0" borderId="29" xfId="0" applyFont="1" applyFill="1" applyBorder="1"/>
    <xf numFmtId="0" fontId="3" fillId="0" borderId="0" xfId="0" applyFont="1" applyBorder="1" applyAlignment="1">
      <alignment horizontal="left"/>
    </xf>
    <xf numFmtId="0" fontId="0" fillId="15" borderId="0" xfId="0" applyFill="1" applyBorder="1" applyAlignment="1">
      <alignment horizontal="center"/>
    </xf>
    <xf numFmtId="0" fontId="12" fillId="0" borderId="29" xfId="1" applyBorder="1" applyAlignment="1" applyProtection="1">
      <alignment horizontal="center"/>
    </xf>
    <xf numFmtId="0" fontId="0" fillId="6" borderId="0" xfId="0" applyFill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3" fillId="0" borderId="29" xfId="2" applyFont="1" applyFill="1" applyBorder="1" applyAlignment="1">
      <alignment horizontal="center" wrapText="1"/>
    </xf>
    <xf numFmtId="0" fontId="3" fillId="6" borderId="0" xfId="0" applyFont="1" applyFill="1" applyBorder="1"/>
    <xf numFmtId="0" fontId="3" fillId="6" borderId="0" xfId="0" applyFont="1" applyFill="1" applyBorder="1" applyAlignment="1">
      <alignment horizontal="left"/>
    </xf>
    <xf numFmtId="0" fontId="45" fillId="0" borderId="0" xfId="0" applyFont="1" applyFill="1" applyAlignment="1">
      <alignment horizontal="center"/>
    </xf>
    <xf numFmtId="0" fontId="31" fillId="0" borderId="29" xfId="2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32" fillId="0" borderId="29" xfId="2" applyFont="1" applyFill="1" applyBorder="1" applyAlignment="1">
      <alignment horizontal="center" wrapText="1"/>
    </xf>
    <xf numFmtId="0" fontId="0" fillId="0" borderId="29" xfId="0" applyFill="1" applyBorder="1" applyAlignment="1">
      <alignment horizontal="left"/>
    </xf>
    <xf numFmtId="0" fontId="0" fillId="0" borderId="29" xfId="2" applyFont="1" applyFill="1" applyBorder="1" applyAlignment="1">
      <alignment horizontal="center" wrapText="1"/>
    </xf>
    <xf numFmtId="0" fontId="0" fillId="0" borderId="29" xfId="0" applyFont="1" applyFill="1" applyBorder="1"/>
    <xf numFmtId="0" fontId="3" fillId="0" borderId="29" xfId="2" applyFont="1" applyFill="1" applyBorder="1" applyAlignment="1">
      <alignment horizontal="left"/>
    </xf>
    <xf numFmtId="0" fontId="30" fillId="0" borderId="29" xfId="0" applyFont="1" applyFill="1" applyBorder="1"/>
    <xf numFmtId="0" fontId="30" fillId="0" borderId="29" xfId="0" applyFont="1" applyFill="1" applyBorder="1" applyAlignment="1">
      <alignment horizontal="center"/>
    </xf>
    <xf numFmtId="0" fontId="0" fillId="9" borderId="1" xfId="0" applyFill="1" applyBorder="1"/>
    <xf numFmtId="0" fontId="3" fillId="9" borderId="1" xfId="0" applyFont="1" applyFill="1" applyBorder="1"/>
    <xf numFmtId="0" fontId="3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2" applyFont="1" applyFill="1" applyBorder="1" applyAlignment="1">
      <alignment horizontal="center" wrapText="1"/>
    </xf>
    <xf numFmtId="0" fontId="44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1" fillId="9" borderId="1" xfId="2" applyFont="1" applyFill="1" applyBorder="1" applyAlignment="1">
      <alignment horizontal="center" wrapText="1"/>
    </xf>
    <xf numFmtId="0" fontId="33" fillId="9" borderId="1" xfId="2" applyFont="1" applyFill="1" applyBorder="1" applyAlignment="1">
      <alignment horizontal="center" wrapText="1"/>
    </xf>
    <xf numFmtId="0" fontId="30" fillId="9" borderId="1" xfId="0" applyFont="1" applyFill="1" applyBorder="1"/>
    <xf numFmtId="0" fontId="30" fillId="9" borderId="1" xfId="0" applyFont="1" applyFill="1" applyBorder="1" applyAlignment="1">
      <alignment horizontal="center"/>
    </xf>
    <xf numFmtId="0" fontId="0" fillId="9" borderId="1" xfId="0" applyFont="1" applyFill="1" applyBorder="1"/>
    <xf numFmtId="0" fontId="32" fillId="9" borderId="1" xfId="2" applyFont="1" applyFill="1" applyBorder="1" applyAlignment="1">
      <alignment horizontal="center" wrapText="1"/>
    </xf>
    <xf numFmtId="0" fontId="0" fillId="9" borderId="1" xfId="2" applyFont="1" applyFill="1" applyBorder="1" applyAlignment="1">
      <alignment horizontal="center" wrapText="1"/>
    </xf>
    <xf numFmtId="0" fontId="30" fillId="9" borderId="1" xfId="2" applyFont="1" applyFill="1" applyBorder="1" applyAlignment="1">
      <alignment horizontal="center" wrapText="1"/>
    </xf>
    <xf numFmtId="49" fontId="0" fillId="9" borderId="1" xfId="0" applyNumberFormat="1" applyFill="1" applyBorder="1"/>
    <xf numFmtId="0" fontId="34" fillId="9" borderId="1" xfId="2" applyFont="1" applyFill="1" applyBorder="1" applyAlignment="1">
      <alignment horizontal="center" wrapText="1"/>
    </xf>
    <xf numFmtId="49" fontId="40" fillId="6" borderId="5" xfId="0" applyNumberFormat="1" applyFont="1" applyFill="1" applyBorder="1" applyAlignment="1">
      <alignment horizontal="center"/>
    </xf>
    <xf numFmtId="0" fontId="0" fillId="9" borderId="29" xfId="0" applyFill="1" applyBorder="1"/>
    <xf numFmtId="0" fontId="3" fillId="0" borderId="0" xfId="0" applyFont="1" applyFill="1" applyBorder="1" applyAlignment="1">
      <alignment horizontal="left"/>
    </xf>
    <xf numFmtId="0" fontId="6" fillId="0" borderId="29" xfId="0" applyFont="1" applyFill="1" applyBorder="1" applyAlignment="1">
      <alignment horizontal="left"/>
    </xf>
    <xf numFmtId="0" fontId="6" fillId="0" borderId="29" xfId="0" applyFont="1" applyFill="1" applyBorder="1"/>
    <xf numFmtId="0" fontId="3" fillId="9" borderId="29" xfId="0" applyFont="1" applyFill="1" applyBorder="1"/>
    <xf numFmtId="0" fontId="0" fillId="9" borderId="29" xfId="0" applyFill="1" applyBorder="1" applyAlignment="1">
      <alignment horizontal="center"/>
    </xf>
    <xf numFmtId="0" fontId="3" fillId="17" borderId="2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0" borderId="0" xfId="0" quotePrefix="1" applyFont="1"/>
    <xf numFmtId="0" fontId="44" fillId="9" borderId="29" xfId="0" applyFont="1" applyFill="1" applyBorder="1"/>
    <xf numFmtId="0" fontId="3" fillId="9" borderId="29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left"/>
    </xf>
    <xf numFmtId="0" fontId="3" fillId="9" borderId="29" xfId="2" applyFont="1" applyFill="1" applyBorder="1" applyAlignment="1">
      <alignment horizontal="center" wrapText="1"/>
    </xf>
    <xf numFmtId="0" fontId="31" fillId="9" borderId="29" xfId="2" applyFont="1" applyFill="1" applyBorder="1" applyAlignment="1">
      <alignment horizontal="center" wrapText="1"/>
    </xf>
    <xf numFmtId="0" fontId="3" fillId="9" borderId="1" xfId="2" applyFont="1" applyFill="1" applyBorder="1" applyAlignment="1">
      <alignment horizontal="center"/>
    </xf>
    <xf numFmtId="0" fontId="0" fillId="9" borderId="29" xfId="0" applyFont="1" applyFill="1" applyBorder="1"/>
    <xf numFmtId="0" fontId="0" fillId="17" borderId="29" xfId="0" applyFont="1" applyFill="1" applyBorder="1"/>
    <xf numFmtId="0" fontId="0" fillId="17" borderId="29" xfId="0" applyFill="1" applyBorder="1" applyAlignment="1">
      <alignment horizontal="center"/>
    </xf>
    <xf numFmtId="0" fontId="46" fillId="10" borderId="6" xfId="0" applyFont="1" applyFill="1" applyBorder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 applyAlignment="1">
      <alignment horizontal="center"/>
    </xf>
    <xf numFmtId="0" fontId="47" fillId="0" borderId="0" xfId="0" applyFont="1" applyFill="1" applyBorder="1"/>
    <xf numFmtId="0" fontId="48" fillId="0" borderId="1" xfId="0" applyFont="1" applyFill="1" applyBorder="1" applyAlignment="1">
      <alignment horizontal="center"/>
    </xf>
    <xf numFmtId="0" fontId="48" fillId="10" borderId="6" xfId="0" applyFont="1" applyFill="1" applyBorder="1" applyAlignment="1">
      <alignment horizontal="center"/>
    </xf>
    <xf numFmtId="0" fontId="49" fillId="0" borderId="0" xfId="0" applyFont="1" applyFill="1"/>
    <xf numFmtId="0" fontId="0" fillId="18" borderId="0" xfId="0" applyFill="1" applyBorder="1" applyAlignment="1">
      <alignment horizontal="center"/>
    </xf>
    <xf numFmtId="0" fontId="0" fillId="9" borderId="1" xfId="0" applyFont="1" applyFill="1" applyBorder="1" applyAlignment="1">
      <alignment horizontal="left"/>
    </xf>
    <xf numFmtId="0" fontId="6" fillId="0" borderId="29" xfId="4" applyFont="1" applyFill="1" applyBorder="1" applyAlignment="1">
      <alignment horizontal="center"/>
    </xf>
    <xf numFmtId="0" fontId="50" fillId="10" borderId="6" xfId="4" applyFont="1" applyFill="1" applyBorder="1" applyAlignment="1">
      <alignment horizontal="center"/>
    </xf>
    <xf numFmtId="0" fontId="1" fillId="13" borderId="0" xfId="4" applyFill="1"/>
    <xf numFmtId="0" fontId="6" fillId="0" borderId="29" xfId="4" applyFont="1" applyFill="1" applyBorder="1" applyAlignment="1">
      <alignment horizontal="center"/>
    </xf>
    <xf numFmtId="0" fontId="50" fillId="10" borderId="6" xfId="4" applyFont="1" applyFill="1" applyBorder="1" applyAlignment="1">
      <alignment horizontal="center"/>
    </xf>
    <xf numFmtId="0" fontId="1" fillId="13" borderId="0" xfId="4" applyFill="1"/>
    <xf numFmtId="0" fontId="0" fillId="6" borderId="0" xfId="0" applyFill="1" applyAlignment="1">
      <alignment horizontal="center"/>
    </xf>
    <xf numFmtId="0" fontId="30" fillId="9" borderId="29" xfId="0" applyFont="1" applyFill="1" applyBorder="1"/>
    <xf numFmtId="0" fontId="30" fillId="9" borderId="29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2" fillId="0" borderId="0" xfId="1" applyAlignment="1" applyProtection="1">
      <alignment horizontal="center"/>
    </xf>
    <xf numFmtId="0" fontId="15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5" fillId="19" borderId="31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11" borderId="32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26" fillId="6" borderId="2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26" fillId="6" borderId="22" xfId="0" applyFont="1" applyFill="1" applyBorder="1" applyAlignment="1">
      <alignment horizontal="center"/>
    </xf>
    <xf numFmtId="0" fontId="28" fillId="6" borderId="0" xfId="0" applyFont="1" applyFill="1" applyAlignment="1">
      <alignment horizontal="center"/>
    </xf>
    <xf numFmtId="0" fontId="28" fillId="6" borderId="2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horizontal="left" vertical="top" wrapText="1"/>
    </xf>
  </cellXfs>
  <cellStyles count="5">
    <cellStyle name="Followed Hyperlink" xfId="3" builtinId="9" hidden="1"/>
    <cellStyle name="Hyperlink" xfId="1" builtinId="8"/>
    <cellStyle name="Normal" xfId="0" builtinId="0"/>
    <cellStyle name="Normal 2" xfId="4"/>
    <cellStyle name="Normal_Sheet1" xfId="2"/>
  </cellStyles>
  <dxfs count="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pemitchell/AppData/Local/Microsoft/Windows/Temporary%20Internet%20Files/Content.IE5/DCRZ2U63/NABL2013_Master%5b1%5d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pjmitch" refreshedDate="39766.562898958335" createdVersion="1" recordCount="714" upgradeOnRefresh="1">
  <cacheSource type="worksheet">
    <worksheetSource ref="F3:F734" sheet="Rosters and available players" r:id="rId1"/>
  </cacheSource>
  <cacheFields count="1">
    <cacheField name="NABL" numFmtId="0">
      <sharedItems count="19">
        <s v="Bay"/>
        <s v="Boca Raton"/>
        <s v="Capistrano"/>
        <s v="Cazadero"/>
        <s v="East Reading"/>
        <s v="Etiwanda"/>
        <s v="Groton"/>
        <s v="Iowa"/>
        <s v="Metroplex"/>
        <s v="Mission Viejo"/>
        <s v="New England"/>
        <s v="Orlando"/>
        <s v="Poland"/>
        <s v="Red Arrow"/>
        <s v="Ruppert"/>
        <s v="Shizouka"/>
        <s v="Stockton"/>
        <s v="Terrapin"/>
        <s v="Shizuok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MultipleLabel="0" showMemberPropertyTips="0" useAutoFormatting="1" itemPrintTitles="1" indent="0" compact="0" compactData="0" gridDropZones="1">
  <location ref="A3:B23" firstHeaderRow="2" firstDataRow="2" firstDataCol="1"/>
  <pivotFields count="1">
    <pivotField axis="axisRow"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8"/>
        <item x="16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dataFields count="1">
    <dataField name="Count of NABL" fld="0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IPOFCAP1@aol.com" TargetMode="External"/><Relationship Id="rId13" Type="http://schemas.openxmlformats.org/officeDocument/2006/relationships/hyperlink" Target="mailto:fortcollinssteve@gmail.com" TargetMode="External"/><Relationship Id="rId3" Type="http://schemas.openxmlformats.org/officeDocument/2006/relationships/hyperlink" Target="mailto:apbadelao@hotmail.com" TargetMode="External"/><Relationship Id="rId7" Type="http://schemas.openxmlformats.org/officeDocument/2006/relationships/hyperlink" Target="mailto:Pjmitch@aol.com" TargetMode="External"/><Relationship Id="rId12" Type="http://schemas.openxmlformats.org/officeDocument/2006/relationships/hyperlink" Target="mailto:cmp1166@gmail.com" TargetMode="External"/><Relationship Id="rId2" Type="http://schemas.openxmlformats.org/officeDocument/2006/relationships/hyperlink" Target="mailto:SHTROLLEY@ao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owboyjunkies@msn.com" TargetMode="External"/><Relationship Id="rId6" Type="http://schemas.openxmlformats.org/officeDocument/2006/relationships/hyperlink" Target="mailto:ne_mariners@yahoo.com" TargetMode="External"/><Relationship Id="rId11" Type="http://schemas.openxmlformats.org/officeDocument/2006/relationships/hyperlink" Target="mailto:iraman98_99@yahoo.com" TargetMode="External"/><Relationship Id="rId5" Type="http://schemas.openxmlformats.org/officeDocument/2006/relationships/hyperlink" Target="mailto:killampeter@yahoo.com" TargetMode="External"/><Relationship Id="rId15" Type="http://schemas.openxmlformats.org/officeDocument/2006/relationships/hyperlink" Target="mailto:houserockers49@gmail.com" TargetMode="External"/><Relationship Id="rId10" Type="http://schemas.openxmlformats.org/officeDocument/2006/relationships/hyperlink" Target="mailto:bobcats110@yahoo.com" TargetMode="External"/><Relationship Id="rId4" Type="http://schemas.openxmlformats.org/officeDocument/2006/relationships/hyperlink" Target="mailto:a.burton52@gmail.com" TargetMode="External"/><Relationship Id="rId9" Type="http://schemas.openxmlformats.org/officeDocument/2006/relationships/hyperlink" Target="mailto:peterjohn.mitchell@gmail.com" TargetMode="External"/><Relationship Id="rId14" Type="http://schemas.openxmlformats.org/officeDocument/2006/relationships/hyperlink" Target="mailto:dodgers_44@wowwa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workbookViewId="0">
      <selection activeCell="E17" sqref="E17"/>
    </sheetView>
  </sheetViews>
  <sheetFormatPr defaultColWidth="8.85546875" defaultRowHeight="12.75" x14ac:dyDescent="0.2"/>
  <cols>
    <col min="1" max="1" width="16.42578125" customWidth="1"/>
    <col min="2" max="2" width="5" bestFit="1" customWidth="1"/>
  </cols>
  <sheetData>
    <row r="3" spans="1:4" x14ac:dyDescent="0.2">
      <c r="A3" s="96" t="s">
        <v>1125</v>
      </c>
      <c r="B3" s="97"/>
    </row>
    <row r="4" spans="1:4" x14ac:dyDescent="0.2">
      <c r="A4" s="96" t="s">
        <v>920</v>
      </c>
      <c r="B4" s="97" t="s">
        <v>1124</v>
      </c>
    </row>
    <row r="5" spans="1:4" x14ac:dyDescent="0.2">
      <c r="A5" s="94" t="s">
        <v>922</v>
      </c>
      <c r="B5" s="100">
        <v>39</v>
      </c>
      <c r="D5" s="102" t="str">
        <f>IF(B5&gt;40,"DANGER","")</f>
        <v/>
      </c>
    </row>
    <row r="6" spans="1:4" x14ac:dyDescent="0.2">
      <c r="A6" s="95" t="s">
        <v>1119</v>
      </c>
      <c r="B6" s="101">
        <v>40</v>
      </c>
      <c r="D6" s="102" t="str">
        <f t="shared" ref="D6:D22" si="0">IF(B6&gt;40,"DANGER","")</f>
        <v/>
      </c>
    </row>
    <row r="7" spans="1:4" x14ac:dyDescent="0.2">
      <c r="A7" s="95" t="s">
        <v>1472</v>
      </c>
      <c r="B7" s="101">
        <v>39</v>
      </c>
      <c r="D7" s="102" t="str">
        <f t="shared" si="0"/>
        <v/>
      </c>
    </row>
    <row r="8" spans="1:4" x14ac:dyDescent="0.2">
      <c r="A8" s="95" t="s">
        <v>810</v>
      </c>
      <c r="B8" s="101">
        <v>40</v>
      </c>
      <c r="D8" s="102" t="str">
        <f t="shared" si="0"/>
        <v/>
      </c>
    </row>
    <row r="9" spans="1:4" x14ac:dyDescent="0.2">
      <c r="A9" s="95" t="s">
        <v>318</v>
      </c>
      <c r="B9" s="101">
        <v>39</v>
      </c>
      <c r="D9" s="102" t="str">
        <f t="shared" si="0"/>
        <v/>
      </c>
    </row>
    <row r="10" spans="1:4" x14ac:dyDescent="0.2">
      <c r="A10" s="95" t="s">
        <v>327</v>
      </c>
      <c r="B10" s="101">
        <v>40</v>
      </c>
      <c r="D10" s="102" t="str">
        <f t="shared" si="0"/>
        <v/>
      </c>
    </row>
    <row r="11" spans="1:4" x14ac:dyDescent="0.2">
      <c r="A11" s="95" t="s">
        <v>858</v>
      </c>
      <c r="B11" s="101">
        <v>40</v>
      </c>
      <c r="D11" s="102" t="str">
        <f t="shared" si="0"/>
        <v/>
      </c>
    </row>
    <row r="12" spans="1:4" x14ac:dyDescent="0.2">
      <c r="A12" s="95" t="s">
        <v>878</v>
      </c>
      <c r="B12" s="101">
        <v>40</v>
      </c>
      <c r="D12" s="102" t="str">
        <f t="shared" si="0"/>
        <v/>
      </c>
    </row>
    <row r="13" spans="1:4" x14ac:dyDescent="0.2">
      <c r="A13" s="95" t="s">
        <v>1239</v>
      </c>
      <c r="B13" s="101">
        <v>40</v>
      </c>
      <c r="D13" s="102" t="str">
        <f t="shared" si="0"/>
        <v/>
      </c>
    </row>
    <row r="14" spans="1:4" x14ac:dyDescent="0.2">
      <c r="A14" s="95" t="s">
        <v>747</v>
      </c>
      <c r="B14" s="101">
        <v>39</v>
      </c>
      <c r="D14" s="102" t="str">
        <f t="shared" si="0"/>
        <v/>
      </c>
    </row>
    <row r="15" spans="1:4" x14ac:dyDescent="0.2">
      <c r="A15" s="95" t="s">
        <v>714</v>
      </c>
      <c r="B15" s="101">
        <v>40</v>
      </c>
      <c r="D15" s="102" t="str">
        <f t="shared" si="0"/>
        <v/>
      </c>
    </row>
    <row r="16" spans="1:4" x14ac:dyDescent="0.2">
      <c r="A16" s="95" t="s">
        <v>965</v>
      </c>
      <c r="B16" s="101">
        <v>40</v>
      </c>
      <c r="D16" s="102" t="str">
        <f t="shared" si="0"/>
        <v/>
      </c>
    </row>
    <row r="17" spans="1:4" x14ac:dyDescent="0.2">
      <c r="A17" s="95" t="s">
        <v>61</v>
      </c>
      <c r="B17" s="101">
        <v>39</v>
      </c>
      <c r="D17" s="102" t="str">
        <f t="shared" si="0"/>
        <v/>
      </c>
    </row>
    <row r="18" spans="1:4" x14ac:dyDescent="0.2">
      <c r="A18" s="95" t="s">
        <v>780</v>
      </c>
      <c r="B18" s="101">
        <v>40</v>
      </c>
      <c r="D18" s="102" t="str">
        <f t="shared" si="0"/>
        <v/>
      </c>
    </row>
    <row r="19" spans="1:4" x14ac:dyDescent="0.2">
      <c r="A19" s="95" t="s">
        <v>63</v>
      </c>
      <c r="B19" s="101">
        <v>40</v>
      </c>
      <c r="D19" s="102" t="str">
        <f t="shared" si="0"/>
        <v/>
      </c>
    </row>
    <row r="20" spans="1:4" x14ac:dyDescent="0.2">
      <c r="A20" s="95" t="s">
        <v>1382</v>
      </c>
      <c r="B20" s="101">
        <v>40</v>
      </c>
      <c r="D20" s="102" t="str">
        <f t="shared" si="0"/>
        <v/>
      </c>
    </row>
    <row r="21" spans="1:4" x14ac:dyDescent="0.2">
      <c r="A21" s="95" t="s">
        <v>282</v>
      </c>
      <c r="B21" s="101">
        <v>39</v>
      </c>
      <c r="D21" s="102" t="str">
        <f t="shared" si="0"/>
        <v/>
      </c>
    </row>
    <row r="22" spans="1:4" x14ac:dyDescent="0.2">
      <c r="A22" s="95" t="s">
        <v>326</v>
      </c>
      <c r="B22" s="101">
        <v>40</v>
      </c>
      <c r="D22" s="102" t="str">
        <f t="shared" si="0"/>
        <v/>
      </c>
    </row>
    <row r="23" spans="1:4" x14ac:dyDescent="0.2">
      <c r="A23" s="98" t="s">
        <v>1126</v>
      </c>
      <c r="B23" s="99">
        <v>714</v>
      </c>
    </row>
  </sheetData>
  <phoneticPr fontId="25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opLeftCell="B1" workbookViewId="0">
      <selection activeCell="L17" sqref="L17"/>
    </sheetView>
  </sheetViews>
  <sheetFormatPr defaultColWidth="8.85546875" defaultRowHeight="12.75" x14ac:dyDescent="0.2"/>
  <cols>
    <col min="1" max="1" width="23.140625" style="19" bestFit="1" customWidth="1"/>
    <col min="2" max="2" width="12.28515625" style="19" customWidth="1"/>
    <col min="3" max="3" width="14.140625" style="19" customWidth="1"/>
    <col min="4" max="4" width="32.42578125" style="19" bestFit="1" customWidth="1"/>
    <col min="5" max="5" width="17.7109375" style="20" customWidth="1"/>
    <col min="6" max="6" width="5.7109375" style="20" bestFit="1" customWidth="1"/>
    <col min="7" max="7" width="7.42578125" style="20" customWidth="1"/>
    <col min="8" max="8" width="16.28515625" style="20" bestFit="1" customWidth="1"/>
    <col min="9" max="9" width="19.140625" style="20" bestFit="1" customWidth="1"/>
    <col min="10" max="10" width="19.140625" style="20" customWidth="1"/>
    <col min="11" max="11" width="32.7109375" style="20" customWidth="1"/>
    <col min="12" max="16384" width="8.85546875" style="19"/>
  </cols>
  <sheetData>
    <row r="1" spans="1:12" ht="20.25" x14ac:dyDescent="0.3">
      <c r="A1" s="315" t="s">
        <v>269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</row>
    <row r="3" spans="1:12" s="23" customFormat="1" x14ac:dyDescent="0.2">
      <c r="A3" s="21" t="s">
        <v>524</v>
      </c>
      <c r="B3" s="21" t="s">
        <v>526</v>
      </c>
      <c r="C3" s="21" t="s">
        <v>525</v>
      </c>
      <c r="D3" s="21" t="s">
        <v>527</v>
      </c>
      <c r="E3" s="22" t="s">
        <v>528</v>
      </c>
      <c r="F3" s="22" t="s">
        <v>529</v>
      </c>
      <c r="G3" s="22" t="s">
        <v>530</v>
      </c>
      <c r="H3" s="22" t="s">
        <v>531</v>
      </c>
      <c r="I3" s="22" t="s">
        <v>532</v>
      </c>
      <c r="J3" s="22" t="s">
        <v>296</v>
      </c>
      <c r="K3" s="22" t="s">
        <v>533</v>
      </c>
    </row>
    <row r="4" spans="1:12" s="25" customFormat="1" ht="15" customHeight="1" x14ac:dyDescent="0.25">
      <c r="A4" s="200" t="s">
        <v>628</v>
      </c>
      <c r="B4" s="201" t="s">
        <v>734</v>
      </c>
      <c r="C4" s="201" t="s">
        <v>1016</v>
      </c>
      <c r="D4" s="200" t="s">
        <v>2443</v>
      </c>
      <c r="E4" s="201" t="s">
        <v>539</v>
      </c>
      <c r="F4" s="201" t="s">
        <v>540</v>
      </c>
      <c r="G4" s="201">
        <v>32404</v>
      </c>
      <c r="H4" s="201" t="s">
        <v>276</v>
      </c>
      <c r="I4" s="201"/>
      <c r="J4" s="201"/>
      <c r="K4" s="238" t="s">
        <v>2632</v>
      </c>
      <c r="L4" s="47" t="s">
        <v>2633</v>
      </c>
    </row>
    <row r="5" spans="1:12" ht="15" customHeight="1" x14ac:dyDescent="0.25">
      <c r="A5" s="200" t="s">
        <v>1136</v>
      </c>
      <c r="B5" s="201" t="s">
        <v>1131</v>
      </c>
      <c r="C5" s="201" t="s">
        <v>1016</v>
      </c>
      <c r="D5" s="202" t="s">
        <v>1213</v>
      </c>
      <c r="E5" s="201" t="s">
        <v>1119</v>
      </c>
      <c r="F5" s="201" t="s">
        <v>540</v>
      </c>
      <c r="G5" s="201">
        <v>33496</v>
      </c>
      <c r="H5" s="201" t="s">
        <v>1214</v>
      </c>
      <c r="I5" s="201" t="s">
        <v>1215</v>
      </c>
      <c r="J5" s="201"/>
      <c r="K5" s="26" t="s">
        <v>1216</v>
      </c>
      <c r="L5" s="27"/>
    </row>
    <row r="6" spans="1:12" ht="15" customHeight="1" x14ac:dyDescent="0.25">
      <c r="A6" s="200" t="s">
        <v>1471</v>
      </c>
      <c r="B6" s="201" t="s">
        <v>1548</v>
      </c>
      <c r="C6" s="201" t="s">
        <v>272</v>
      </c>
      <c r="D6" s="203" t="s">
        <v>1734</v>
      </c>
      <c r="E6" s="233" t="s">
        <v>1735</v>
      </c>
      <c r="F6" s="201" t="s">
        <v>283</v>
      </c>
      <c r="G6" s="201">
        <v>92694</v>
      </c>
      <c r="H6" s="201" t="s">
        <v>1552</v>
      </c>
      <c r="I6" s="201"/>
      <c r="J6" s="201" t="s">
        <v>1552</v>
      </c>
      <c r="K6" s="54" t="s">
        <v>1549</v>
      </c>
      <c r="L6" s="27"/>
    </row>
    <row r="7" spans="1:12" ht="15" customHeight="1" x14ac:dyDescent="0.25">
      <c r="A7" s="200" t="s">
        <v>621</v>
      </c>
      <c r="B7" s="201" t="s">
        <v>1021</v>
      </c>
      <c r="C7" s="201" t="s">
        <v>270</v>
      </c>
      <c r="D7" s="200" t="s">
        <v>1860</v>
      </c>
      <c r="E7" s="201" t="s">
        <v>1861</v>
      </c>
      <c r="F7" s="201" t="s">
        <v>283</v>
      </c>
      <c r="G7" s="201">
        <v>95404</v>
      </c>
      <c r="H7" s="201" t="s">
        <v>298</v>
      </c>
      <c r="I7" s="201"/>
      <c r="J7" s="201"/>
      <c r="K7" s="26" t="s">
        <v>279</v>
      </c>
      <c r="L7" s="27"/>
    </row>
    <row r="8" spans="1:12" ht="15" customHeight="1" x14ac:dyDescent="0.25">
      <c r="A8" s="200" t="s">
        <v>2642</v>
      </c>
      <c r="B8" s="201" t="s">
        <v>2643</v>
      </c>
      <c r="C8" s="201" t="s">
        <v>2644</v>
      </c>
      <c r="D8" s="202" t="s">
        <v>2661</v>
      </c>
      <c r="E8" s="209" t="s">
        <v>2641</v>
      </c>
      <c r="F8" s="201" t="s">
        <v>2662</v>
      </c>
      <c r="G8" s="201"/>
      <c r="H8" s="209"/>
      <c r="I8" s="201"/>
      <c r="J8" s="201" t="s">
        <v>2663</v>
      </c>
      <c r="K8" s="54" t="s">
        <v>2646</v>
      </c>
      <c r="L8" s="27" t="s">
        <v>2645</v>
      </c>
    </row>
    <row r="9" spans="1:12" ht="15" customHeight="1" x14ac:dyDescent="0.25">
      <c r="A9" s="200" t="s">
        <v>317</v>
      </c>
      <c r="B9" s="201" t="s">
        <v>976</v>
      </c>
      <c r="C9" s="201" t="s">
        <v>535</v>
      </c>
      <c r="D9" s="200" t="s">
        <v>537</v>
      </c>
      <c r="E9" s="208" t="s">
        <v>715</v>
      </c>
      <c r="F9" s="201" t="s">
        <v>534</v>
      </c>
      <c r="G9" s="201">
        <v>19612</v>
      </c>
      <c r="H9" s="208" t="s">
        <v>43</v>
      </c>
      <c r="I9" s="201"/>
      <c r="J9" s="201"/>
      <c r="K9" s="26" t="s">
        <v>538</v>
      </c>
      <c r="L9" s="27"/>
    </row>
    <row r="10" spans="1:12" ht="15" customHeight="1" x14ac:dyDescent="0.25">
      <c r="A10" s="200" t="s">
        <v>631</v>
      </c>
      <c r="B10" s="201" t="s">
        <v>1010</v>
      </c>
      <c r="C10" s="201" t="s">
        <v>702</v>
      </c>
      <c r="D10" s="200" t="s">
        <v>285</v>
      </c>
      <c r="E10" s="201" t="s">
        <v>858</v>
      </c>
      <c r="F10" s="201" t="s">
        <v>286</v>
      </c>
      <c r="G10" s="205" t="s">
        <v>288</v>
      </c>
      <c r="H10" s="201" t="s">
        <v>287</v>
      </c>
      <c r="I10" s="201"/>
      <c r="J10" s="201"/>
      <c r="K10" s="54" t="s">
        <v>1729</v>
      </c>
      <c r="L10" s="27"/>
    </row>
    <row r="11" spans="1:12" ht="15" customHeight="1" x14ac:dyDescent="0.25">
      <c r="A11" s="200" t="s">
        <v>2650</v>
      </c>
      <c r="B11" s="201" t="s">
        <v>927</v>
      </c>
      <c r="C11" s="201" t="s">
        <v>1426</v>
      </c>
      <c r="D11" s="231" t="s">
        <v>2461</v>
      </c>
      <c r="E11" s="234" t="s">
        <v>2462</v>
      </c>
      <c r="F11" s="232" t="s">
        <v>2457</v>
      </c>
      <c r="G11" s="232">
        <v>98685</v>
      </c>
      <c r="H11" s="233" t="s">
        <v>2458</v>
      </c>
      <c r="I11" s="201"/>
      <c r="J11" s="43"/>
      <c r="K11" s="229" t="s">
        <v>2459</v>
      </c>
      <c r="L11" s="47" t="s">
        <v>2460</v>
      </c>
    </row>
    <row r="12" spans="1:12" ht="15" customHeight="1" x14ac:dyDescent="0.25">
      <c r="A12" s="200" t="s">
        <v>3082</v>
      </c>
      <c r="B12" s="201" t="s">
        <v>1567</v>
      </c>
      <c r="C12" s="201" t="s">
        <v>2171</v>
      </c>
      <c r="D12" s="207" t="s">
        <v>3066</v>
      </c>
      <c r="E12" s="230" t="s">
        <v>3067</v>
      </c>
      <c r="F12" s="230" t="s">
        <v>3068</v>
      </c>
      <c r="G12" s="275" t="s">
        <v>3069</v>
      </c>
      <c r="H12" s="208" t="s">
        <v>3070</v>
      </c>
      <c r="I12" s="201"/>
      <c r="J12" s="201" t="s">
        <v>3071</v>
      </c>
      <c r="K12" s="26" t="s">
        <v>3064</v>
      </c>
      <c r="L12" s="27" t="s">
        <v>3065</v>
      </c>
    </row>
    <row r="13" spans="1:12" ht="15" customHeight="1" x14ac:dyDescent="0.25">
      <c r="A13" s="200" t="s">
        <v>1229</v>
      </c>
      <c r="B13" s="201" t="s">
        <v>1230</v>
      </c>
      <c r="C13" s="201" t="s">
        <v>1231</v>
      </c>
      <c r="D13" s="202" t="s">
        <v>1232</v>
      </c>
      <c r="E13" s="201" t="s">
        <v>1233</v>
      </c>
      <c r="F13" s="201" t="s">
        <v>1234</v>
      </c>
      <c r="G13" s="201">
        <v>76248</v>
      </c>
      <c r="H13" s="201" t="s">
        <v>1235</v>
      </c>
      <c r="I13" s="201" t="s">
        <v>1236</v>
      </c>
      <c r="J13" s="201" t="s">
        <v>1237</v>
      </c>
      <c r="K13" s="26" t="s">
        <v>1238</v>
      </c>
      <c r="L13" s="27"/>
    </row>
    <row r="14" spans="1:12" ht="15" customHeight="1" x14ac:dyDescent="0.25">
      <c r="A14" s="200" t="s">
        <v>630</v>
      </c>
      <c r="B14" s="201" t="s">
        <v>271</v>
      </c>
      <c r="C14" s="201" t="s">
        <v>272</v>
      </c>
      <c r="D14" s="200" t="s">
        <v>289</v>
      </c>
      <c r="E14" s="201" t="s">
        <v>747</v>
      </c>
      <c r="F14" s="201" t="s">
        <v>283</v>
      </c>
      <c r="G14" s="201">
        <v>92692</v>
      </c>
      <c r="H14" s="201" t="s">
        <v>290</v>
      </c>
      <c r="I14" s="201"/>
      <c r="J14" s="201"/>
      <c r="K14" s="26" t="s">
        <v>281</v>
      </c>
      <c r="L14" s="27"/>
    </row>
    <row r="15" spans="1:12" ht="15" customHeight="1" x14ac:dyDescent="0.25">
      <c r="A15" s="200" t="s">
        <v>635</v>
      </c>
      <c r="B15" s="201" t="s">
        <v>1015</v>
      </c>
      <c r="C15" s="201" t="s">
        <v>280</v>
      </c>
      <c r="D15" s="200" t="s">
        <v>2231</v>
      </c>
      <c r="E15" s="201" t="s">
        <v>1843</v>
      </c>
      <c r="F15" s="201" t="s">
        <v>2232</v>
      </c>
      <c r="G15" s="201">
        <v>89011</v>
      </c>
      <c r="H15" s="201"/>
      <c r="I15" s="201"/>
      <c r="J15" s="201" t="s">
        <v>2043</v>
      </c>
      <c r="K15" s="26" t="s">
        <v>835</v>
      </c>
      <c r="L15" s="27" t="s">
        <v>2233</v>
      </c>
    </row>
    <row r="16" spans="1:12" ht="15" customHeight="1" x14ac:dyDescent="0.25">
      <c r="A16" s="200" t="s">
        <v>3058</v>
      </c>
      <c r="B16" s="201" t="s">
        <v>2239</v>
      </c>
      <c r="C16" s="201" t="s">
        <v>3059</v>
      </c>
      <c r="D16" s="200" t="s">
        <v>3060</v>
      </c>
      <c r="E16" s="201" t="s">
        <v>3061</v>
      </c>
      <c r="F16" s="201" t="s">
        <v>534</v>
      </c>
      <c r="G16" s="201">
        <v>16915</v>
      </c>
      <c r="H16" s="201" t="s">
        <v>3062</v>
      </c>
      <c r="J16" s="201" t="s">
        <v>3063</v>
      </c>
      <c r="K16" s="314" t="s">
        <v>3391</v>
      </c>
      <c r="L16" s="47" t="s">
        <v>3392</v>
      </c>
    </row>
    <row r="17" spans="1:12" ht="15" customHeight="1" x14ac:dyDescent="0.25">
      <c r="A17" s="200" t="s">
        <v>632</v>
      </c>
      <c r="B17" s="201" t="s">
        <v>271</v>
      </c>
      <c r="C17" s="201" t="s">
        <v>280</v>
      </c>
      <c r="D17" s="200" t="s">
        <v>1846</v>
      </c>
      <c r="E17" s="201" t="s">
        <v>284</v>
      </c>
      <c r="F17" s="201" t="s">
        <v>540</v>
      </c>
      <c r="G17" s="201">
        <v>33065</v>
      </c>
      <c r="H17" s="201" t="s">
        <v>294</v>
      </c>
      <c r="I17" s="201"/>
      <c r="J17" s="201"/>
      <c r="K17" s="26" t="s">
        <v>836</v>
      </c>
      <c r="L17" s="27"/>
    </row>
    <row r="18" spans="1:12" ht="15" customHeight="1" x14ac:dyDescent="0.25">
      <c r="A18" s="200" t="s">
        <v>629</v>
      </c>
      <c r="B18" s="201" t="s">
        <v>839</v>
      </c>
      <c r="C18" s="201" t="s">
        <v>786</v>
      </c>
      <c r="D18" s="200" t="s">
        <v>291</v>
      </c>
      <c r="E18" s="201" t="s">
        <v>292</v>
      </c>
      <c r="F18" s="201" t="s">
        <v>534</v>
      </c>
      <c r="G18" s="201">
        <v>19030</v>
      </c>
      <c r="H18" s="201" t="s">
        <v>293</v>
      </c>
      <c r="I18" s="201"/>
      <c r="J18" s="201"/>
      <c r="K18" s="26" t="s">
        <v>278</v>
      </c>
      <c r="L18" s="27"/>
    </row>
    <row r="19" spans="1:12" s="25" customFormat="1" ht="15" customHeight="1" x14ac:dyDescent="0.25">
      <c r="A19" s="200" t="s">
        <v>62</v>
      </c>
      <c r="B19" s="201" t="s">
        <v>1862</v>
      </c>
      <c r="C19" s="201" t="s">
        <v>53</v>
      </c>
      <c r="D19" s="202" t="s">
        <v>68</v>
      </c>
      <c r="E19" s="201" t="s">
        <v>54</v>
      </c>
      <c r="F19" s="201" t="s">
        <v>52</v>
      </c>
      <c r="G19" s="201">
        <v>44410</v>
      </c>
      <c r="H19" s="201" t="s">
        <v>69</v>
      </c>
      <c r="I19" s="201"/>
      <c r="J19" s="201" t="s">
        <v>55</v>
      </c>
      <c r="K19" s="26" t="s">
        <v>60</v>
      </c>
      <c r="L19" s="47"/>
    </row>
    <row r="20" spans="1:12" ht="15" customHeight="1" x14ac:dyDescent="0.25">
      <c r="A20" s="200" t="s">
        <v>633</v>
      </c>
      <c r="B20" s="201" t="s">
        <v>971</v>
      </c>
      <c r="C20" s="201" t="s">
        <v>273</v>
      </c>
      <c r="D20" s="204" t="s">
        <v>1730</v>
      </c>
      <c r="E20" s="201" t="s">
        <v>1731</v>
      </c>
      <c r="F20" s="201" t="s">
        <v>536</v>
      </c>
      <c r="G20" s="201">
        <v>14821</v>
      </c>
      <c r="H20" s="206" t="s">
        <v>1732</v>
      </c>
      <c r="I20" s="201"/>
      <c r="J20" s="206" t="s">
        <v>1733</v>
      </c>
      <c r="K20" s="26" t="s">
        <v>156</v>
      </c>
      <c r="L20" s="27"/>
    </row>
    <row r="21" spans="1:12" s="25" customFormat="1" ht="15" customHeight="1" x14ac:dyDescent="0.25">
      <c r="A21" s="200" t="s">
        <v>320</v>
      </c>
      <c r="B21" s="201" t="s">
        <v>828</v>
      </c>
      <c r="C21" s="201" t="s">
        <v>321</v>
      </c>
      <c r="D21" s="200" t="s">
        <v>322</v>
      </c>
      <c r="E21" s="201" t="s">
        <v>323</v>
      </c>
      <c r="F21" s="201" t="s">
        <v>283</v>
      </c>
      <c r="G21" s="201">
        <v>92117</v>
      </c>
      <c r="H21" s="201" t="s">
        <v>324</v>
      </c>
      <c r="I21" s="201"/>
      <c r="J21" s="201" t="s">
        <v>325</v>
      </c>
      <c r="K21" s="26" t="s">
        <v>3054</v>
      </c>
      <c r="L21" s="47" t="s">
        <v>3055</v>
      </c>
    </row>
    <row r="27" spans="1:12" x14ac:dyDescent="0.2">
      <c r="D27" s="29" t="s">
        <v>299</v>
      </c>
      <c r="E27" s="53" t="s">
        <v>2042</v>
      </c>
    </row>
    <row r="28" spans="1:12" x14ac:dyDescent="0.2">
      <c r="A28" s="45"/>
      <c r="E28" s="217" t="s">
        <v>2440</v>
      </c>
    </row>
    <row r="29" spans="1:12" x14ac:dyDescent="0.2">
      <c r="A29" s="45"/>
    </row>
    <row r="30" spans="1:12" x14ac:dyDescent="0.2">
      <c r="A30" s="45"/>
    </row>
    <row r="31" spans="1:12" x14ac:dyDescent="0.2">
      <c r="A31" s="45"/>
    </row>
    <row r="32" spans="1:12" x14ac:dyDescent="0.2">
      <c r="A32" s="45"/>
      <c r="J32"/>
    </row>
    <row r="33" spans="1:1" x14ac:dyDescent="0.2">
      <c r="A33" s="45"/>
    </row>
    <row r="34" spans="1:1" x14ac:dyDescent="0.2">
      <c r="A34" s="45"/>
    </row>
  </sheetData>
  <sortState ref="A4:L21">
    <sortCondition ref="A4:A21"/>
  </sortState>
  <mergeCells count="1">
    <mergeCell ref="A1:K1"/>
  </mergeCells>
  <phoneticPr fontId="11" type="noConversion"/>
  <hyperlinks>
    <hyperlink ref="K9" r:id="rId1"/>
    <hyperlink ref="K18" r:id="rId2"/>
    <hyperlink ref="K7" r:id="rId3"/>
    <hyperlink ref="K12" r:id="rId4"/>
    <hyperlink ref="K17" r:id="rId5"/>
    <hyperlink ref="K15" r:id="rId6"/>
    <hyperlink ref="K14" r:id="rId7"/>
    <hyperlink ref="K19" r:id="rId8"/>
    <hyperlink ref="K6" r:id="rId9"/>
    <hyperlink ref="K13" r:id="rId10"/>
    <hyperlink ref="K5" r:id="rId11"/>
    <hyperlink ref="K10" r:id="rId12" display="mailto:cmp1166@gmail.com"/>
    <hyperlink ref="K8" r:id="rId13"/>
    <hyperlink ref="K4" r:id="rId14" display="mailto:dodgers_44@wowway.com"/>
    <hyperlink ref="K16" r:id="rId15" display="mailto:houserockers49@gmail.com"/>
  </hyperlinks>
  <pageMargins left="0.2" right="0.2" top="1.02" bottom="1" header="0.5" footer="0.5"/>
  <pageSetup scale="69" orientation="landscape" horizontalDpi="300" verticalDpi="300" r:id="rId1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370"/>
  <sheetViews>
    <sheetView tabSelected="1" topLeftCell="B1" workbookViewId="0">
      <pane xSplit="1" topLeftCell="C1" activePane="topRight" state="frozen"/>
      <selection activeCell="B656" sqref="B656"/>
      <selection pane="topRight" activeCell="G2" sqref="G2"/>
    </sheetView>
  </sheetViews>
  <sheetFormatPr defaultColWidth="8.85546875" defaultRowHeight="12.75" x14ac:dyDescent="0.2"/>
  <cols>
    <col min="1" max="1" width="0" hidden="1" customWidth="1"/>
    <col min="2" max="2" width="5" customWidth="1"/>
    <col min="3" max="3" width="25" style="4" customWidth="1"/>
    <col min="4" max="4" width="15.7109375" style="4" customWidth="1"/>
    <col min="5" max="5" width="10.7109375" style="2" customWidth="1"/>
    <col min="6" max="6" width="16.140625" style="3" customWidth="1"/>
    <col min="7" max="7" width="6.7109375" style="2" customWidth="1"/>
    <col min="8" max="8" width="3.85546875" style="19" customWidth="1"/>
    <col min="9" max="9" width="1.85546875" style="19" customWidth="1"/>
    <col min="10" max="10" width="5" style="19" customWidth="1"/>
    <col min="11" max="11" width="17.140625" style="19" customWidth="1"/>
    <col min="12" max="12" width="13.85546875" style="19" customWidth="1"/>
    <col min="13" max="13" width="5" style="19" customWidth="1"/>
    <col min="14" max="14" width="4.42578125" style="19" customWidth="1"/>
    <col min="15" max="55" width="9.140625" style="19" customWidth="1"/>
  </cols>
  <sheetData>
    <row r="1" spans="1:138" ht="18.75" thickBot="1" x14ac:dyDescent="0.3">
      <c r="C1" s="316" t="s">
        <v>2837</v>
      </c>
      <c r="D1" s="316"/>
      <c r="E1" s="316"/>
      <c r="F1" s="316"/>
      <c r="G1" s="316"/>
      <c r="H1" s="112"/>
      <c r="I1" s="125"/>
      <c r="J1" s="123"/>
      <c r="K1" s="124"/>
      <c r="L1" s="123"/>
      <c r="M1" s="123"/>
      <c r="N1"/>
      <c r="O1"/>
      <c r="P1"/>
      <c r="Q1"/>
      <c r="R1"/>
      <c r="S1" s="124"/>
      <c r="T1" s="12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</row>
    <row r="2" spans="1:138" ht="18.75" customHeight="1" thickBot="1" x14ac:dyDescent="0.3">
      <c r="C2" s="119">
        <f ca="1">NOW()</f>
        <v>42188.530840509258</v>
      </c>
      <c r="D2" s="92"/>
      <c r="E2" s="92"/>
      <c r="F2" s="92"/>
      <c r="G2" s="92"/>
      <c r="H2" s="121"/>
      <c r="I2" s="125"/>
      <c r="J2" s="123"/>
      <c r="K2" s="319" t="s">
        <v>867</v>
      </c>
      <c r="L2" s="320"/>
      <c r="M2" s="123"/>
      <c r="N2"/>
      <c r="O2"/>
      <c r="P2" s="321" t="s">
        <v>2631</v>
      </c>
      <c r="Q2" s="322"/>
      <c r="R2" s="323"/>
      <c r="S2" s="124"/>
      <c r="T2" s="12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</row>
    <row r="3" spans="1:138" x14ac:dyDescent="0.2">
      <c r="A3" s="117" t="s">
        <v>145</v>
      </c>
      <c r="B3" s="133"/>
      <c r="C3" s="118" t="s">
        <v>917</v>
      </c>
      <c r="D3" s="37" t="s">
        <v>918</v>
      </c>
      <c r="E3" s="37" t="s">
        <v>919</v>
      </c>
      <c r="F3" s="37" t="s">
        <v>920</v>
      </c>
      <c r="G3" s="37" t="s">
        <v>921</v>
      </c>
      <c r="H3" s="121"/>
      <c r="I3" s="125"/>
      <c r="J3" s="123"/>
      <c r="K3" s="124"/>
      <c r="L3" s="154"/>
      <c r="M3" s="123"/>
      <c r="N3"/>
      <c r="O3"/>
      <c r="P3"/>
      <c r="Q3"/>
      <c r="R3"/>
      <c r="S3" s="124"/>
      <c r="T3" s="12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  <c r="CQ3" s="112"/>
      <c r="CR3" s="112"/>
      <c r="CS3" s="112"/>
      <c r="CT3" s="112"/>
      <c r="CU3" s="112"/>
      <c r="CV3" s="112"/>
      <c r="CW3" s="112"/>
      <c r="CX3" s="112"/>
      <c r="CY3" s="112"/>
      <c r="CZ3" s="112"/>
      <c r="DA3" s="112"/>
      <c r="DB3" s="112"/>
      <c r="DC3" s="112"/>
      <c r="DD3" s="112"/>
      <c r="DE3" s="112"/>
      <c r="DF3" s="112"/>
      <c r="DG3" s="112"/>
      <c r="DH3" s="112"/>
      <c r="DI3" s="112"/>
      <c r="DJ3" s="112"/>
      <c r="DK3" s="112"/>
      <c r="DL3" s="112"/>
      <c r="DM3" s="112"/>
      <c r="DN3" s="112"/>
      <c r="DO3" s="112"/>
      <c r="DP3" s="112"/>
      <c r="DQ3" s="112"/>
      <c r="DR3" s="112"/>
      <c r="DS3" s="112"/>
      <c r="DT3" s="112"/>
      <c r="DU3" s="112"/>
      <c r="DV3" s="112"/>
      <c r="DW3" s="112"/>
      <c r="DX3" s="112"/>
      <c r="DY3" s="112"/>
      <c r="DZ3" s="112"/>
      <c r="EA3" s="112"/>
      <c r="EB3" s="112"/>
      <c r="EC3" s="112"/>
      <c r="ED3" s="112"/>
      <c r="EE3" s="112"/>
      <c r="EF3" s="112"/>
      <c r="EG3" s="112"/>
      <c r="EH3" s="112"/>
    </row>
    <row r="4" spans="1:138" ht="12.75" customHeight="1" x14ac:dyDescent="0.2">
      <c r="A4" s="1">
        <v>1</v>
      </c>
      <c r="B4" s="1">
        <v>1</v>
      </c>
      <c r="C4" s="269" t="s">
        <v>3287</v>
      </c>
      <c r="D4" s="259" t="s">
        <v>2911</v>
      </c>
      <c r="E4" s="260" t="s">
        <v>1154</v>
      </c>
      <c r="F4" s="260" t="s">
        <v>922</v>
      </c>
      <c r="G4" s="260" t="s">
        <v>926</v>
      </c>
      <c r="H4" s="121"/>
      <c r="I4" s="125"/>
      <c r="J4" s="123"/>
      <c r="K4" s="124" t="s">
        <v>922</v>
      </c>
      <c r="L4" s="154">
        <f>COUNTIF($F$4:$F$1053,"Bay")</f>
        <v>40</v>
      </c>
      <c r="M4" s="154" t="str">
        <f>IF(L4&gt;40,"over","")</f>
        <v/>
      </c>
      <c r="N4" s="1"/>
      <c r="O4" s="1">
        <v>1</v>
      </c>
      <c r="P4" t="s">
        <v>2603</v>
      </c>
      <c r="Q4"/>
      <c r="R4" s="237">
        <f>COUNTIF($E$4:$E$1053,"ArZ")</f>
        <v>30</v>
      </c>
      <c r="S4" s="124" t="str">
        <f>IF(R4&lt;30,"Check","")</f>
        <v/>
      </c>
      <c r="T4" s="124" t="str">
        <f>IF(R4&gt;30,"Check","")</f>
        <v/>
      </c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</row>
    <row r="5" spans="1:138" ht="12.75" customHeight="1" x14ac:dyDescent="0.2">
      <c r="A5" s="1">
        <v>1</v>
      </c>
      <c r="B5" s="1">
        <f>(B4+1)</f>
        <v>2</v>
      </c>
      <c r="C5" s="258" t="s">
        <v>813</v>
      </c>
      <c r="D5" s="259" t="s">
        <v>841</v>
      </c>
      <c r="E5" s="260" t="s">
        <v>941</v>
      </c>
      <c r="F5" s="261" t="s">
        <v>922</v>
      </c>
      <c r="G5" s="262" t="s">
        <v>926</v>
      </c>
      <c r="H5" s="121"/>
      <c r="I5" s="125"/>
      <c r="J5" s="123"/>
      <c r="K5" s="124" t="s">
        <v>1119</v>
      </c>
      <c r="L5" s="154">
        <f>COUNTIF($F$4:$F$1053,"Boca Raton")</f>
        <v>40</v>
      </c>
      <c r="M5" s="154" t="str">
        <f t="shared" ref="M5:M21" si="0">IF(L5&gt;40,"over","")</f>
        <v/>
      </c>
      <c r="N5" s="1"/>
      <c r="O5" s="1">
        <f>(O4+1)</f>
        <v>2</v>
      </c>
      <c r="P5" t="s">
        <v>2604</v>
      </c>
      <c r="Q5"/>
      <c r="R5" s="237">
        <f>COUNTIF($E$4:$E$1053,"ATL")</f>
        <v>30</v>
      </c>
      <c r="S5" s="124" t="str">
        <f t="shared" ref="S5:S33" si="1">IF(R5&lt;30,"Check","")</f>
        <v/>
      </c>
      <c r="T5" s="124" t="str">
        <f t="shared" ref="T5:T12" si="2">IF(R5&gt;30,"Check","")</f>
        <v/>
      </c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</row>
    <row r="6" spans="1:138" ht="12.75" customHeight="1" x14ac:dyDescent="0.2">
      <c r="A6" s="1"/>
      <c r="B6" s="1">
        <f t="shared" ref="B6:B69" si="3">(B5+1)</f>
        <v>3</v>
      </c>
      <c r="C6" s="258" t="s">
        <v>664</v>
      </c>
      <c r="D6" s="259" t="s">
        <v>665</v>
      </c>
      <c r="E6" s="261" t="s">
        <v>944</v>
      </c>
      <c r="F6" s="262" t="s">
        <v>922</v>
      </c>
      <c r="G6" s="262" t="s">
        <v>979</v>
      </c>
      <c r="H6" s="121"/>
      <c r="I6" s="125"/>
      <c r="J6" s="123"/>
      <c r="K6" s="124" t="s">
        <v>1472</v>
      </c>
      <c r="L6" s="154">
        <f>COUNTIF($F$4:$F$1053,"Capistrano")</f>
        <v>40</v>
      </c>
      <c r="M6" s="154" t="str">
        <f t="shared" si="0"/>
        <v/>
      </c>
      <c r="N6" s="1"/>
      <c r="O6" s="1">
        <f t="shared" ref="O6:O33" si="4">(O5+1)</f>
        <v>3</v>
      </c>
      <c r="P6" t="s">
        <v>2605</v>
      </c>
      <c r="Q6"/>
      <c r="R6" s="237">
        <f>COUNTIF($E$4:$E$1053,"CHC")</f>
        <v>30</v>
      </c>
      <c r="S6" s="124" t="str">
        <f t="shared" si="1"/>
        <v/>
      </c>
      <c r="T6" s="124" t="str">
        <f t="shared" si="2"/>
        <v/>
      </c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</row>
    <row r="7" spans="1:138" ht="12.75" customHeight="1" x14ac:dyDescent="0.2">
      <c r="A7" s="1"/>
      <c r="B7" s="1">
        <f t="shared" si="3"/>
        <v>4</v>
      </c>
      <c r="C7" s="258" t="s">
        <v>1073</v>
      </c>
      <c r="D7" s="259" t="s">
        <v>1074</v>
      </c>
      <c r="E7" s="260" t="s">
        <v>833</v>
      </c>
      <c r="F7" s="260" t="s">
        <v>922</v>
      </c>
      <c r="G7" s="262" t="s">
        <v>958</v>
      </c>
      <c r="H7" s="121"/>
      <c r="I7" s="125"/>
      <c r="J7" s="123"/>
      <c r="K7" s="124" t="s">
        <v>810</v>
      </c>
      <c r="L7" s="154">
        <f>COUNTIF($F$4:$F$1053,"Cazadero")</f>
        <v>40</v>
      </c>
      <c r="M7" s="154" t="str">
        <f t="shared" si="0"/>
        <v/>
      </c>
      <c r="N7" s="1"/>
      <c r="O7" s="1">
        <f t="shared" si="4"/>
        <v>4</v>
      </c>
      <c r="P7" t="s">
        <v>2606</v>
      </c>
      <c r="Q7"/>
      <c r="R7" s="237">
        <f>COUNTIF($E$4:$E$1053,"CIN")</f>
        <v>30</v>
      </c>
      <c r="S7" s="124" t="str">
        <f t="shared" si="1"/>
        <v/>
      </c>
      <c r="T7" s="124" t="str">
        <f t="shared" si="2"/>
        <v/>
      </c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</row>
    <row r="8" spans="1:138" ht="12.75" customHeight="1" x14ac:dyDescent="0.2">
      <c r="A8" s="1">
        <v>1</v>
      </c>
      <c r="B8" s="1">
        <f t="shared" si="3"/>
        <v>5</v>
      </c>
      <c r="C8" s="258" t="s">
        <v>759</v>
      </c>
      <c r="D8" s="258" t="s">
        <v>21</v>
      </c>
      <c r="E8" s="260" t="s">
        <v>916</v>
      </c>
      <c r="F8" s="290" t="s">
        <v>922</v>
      </c>
      <c r="G8" s="260" t="s">
        <v>949</v>
      </c>
      <c r="H8" s="121"/>
      <c r="I8" s="125"/>
      <c r="J8" s="127"/>
      <c r="K8" s="124" t="s">
        <v>318</v>
      </c>
      <c r="L8" s="154">
        <f>COUNTIF($F$4:$F$1053,"East Reading")</f>
        <v>40</v>
      </c>
      <c r="M8" s="154" t="str">
        <f t="shared" si="0"/>
        <v/>
      </c>
      <c r="N8" s="1"/>
      <c r="O8" s="1">
        <f t="shared" si="4"/>
        <v>5</v>
      </c>
      <c r="P8" t="s">
        <v>2607</v>
      </c>
      <c r="Q8"/>
      <c r="R8" s="237">
        <f>COUNTIF($E$4:$E$1053,"COL")</f>
        <v>30</v>
      </c>
      <c r="S8" s="124" t="str">
        <f t="shared" si="1"/>
        <v/>
      </c>
      <c r="T8" s="124" t="str">
        <f t="shared" si="2"/>
        <v/>
      </c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</row>
    <row r="9" spans="1:138" ht="12.75" customHeight="1" x14ac:dyDescent="0.2">
      <c r="A9" s="1">
        <v>1</v>
      </c>
      <c r="B9" s="1">
        <f t="shared" si="3"/>
        <v>6</v>
      </c>
      <c r="C9" s="258" t="s">
        <v>570</v>
      </c>
      <c r="D9" s="259" t="s">
        <v>2138</v>
      </c>
      <c r="E9" s="260" t="s">
        <v>946</v>
      </c>
      <c r="F9" s="262" t="s">
        <v>922</v>
      </c>
      <c r="G9" s="261" t="s">
        <v>935</v>
      </c>
      <c r="H9" s="121"/>
      <c r="I9" s="125"/>
      <c r="J9" s="127"/>
      <c r="K9" s="124" t="s">
        <v>858</v>
      </c>
      <c r="L9" s="154">
        <f>COUNTIF($F$4:$F$1053,"Groton")</f>
        <v>40</v>
      </c>
      <c r="M9" s="154" t="str">
        <f t="shared" si="0"/>
        <v/>
      </c>
      <c r="N9" s="1"/>
      <c r="O9" s="1">
        <f t="shared" si="4"/>
        <v>6</v>
      </c>
      <c r="P9" t="s">
        <v>2630</v>
      </c>
      <c r="Q9"/>
      <c r="R9" s="237">
        <f>COUNTIF($E$4:$E$1053,"LAD")</f>
        <v>30</v>
      </c>
      <c r="S9" s="124" t="str">
        <f t="shared" si="1"/>
        <v/>
      </c>
      <c r="T9" s="124" t="str">
        <f t="shared" si="2"/>
        <v/>
      </c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</row>
    <row r="10" spans="1:138" ht="12.75" customHeight="1" x14ac:dyDescent="0.2">
      <c r="A10" s="1">
        <v>1</v>
      </c>
      <c r="B10" s="1">
        <f t="shared" si="3"/>
        <v>7</v>
      </c>
      <c r="C10" s="258" t="s">
        <v>1801</v>
      </c>
      <c r="D10" s="258" t="s">
        <v>1802</v>
      </c>
      <c r="E10" s="261" t="s">
        <v>808</v>
      </c>
      <c r="F10" s="262" t="s">
        <v>922</v>
      </c>
      <c r="G10" s="266" t="s">
        <v>979</v>
      </c>
      <c r="H10" s="121"/>
      <c r="I10" s="125"/>
      <c r="J10" s="127"/>
      <c r="K10" s="124" t="s">
        <v>2641</v>
      </c>
      <c r="L10" s="154">
        <f>COUNTIF($F$4:$F$1053,"Fort Collins")</f>
        <v>35</v>
      </c>
      <c r="M10" s="154" t="str">
        <f t="shared" si="0"/>
        <v/>
      </c>
      <c r="N10" s="1"/>
      <c r="O10" s="1">
        <f t="shared" si="4"/>
        <v>7</v>
      </c>
      <c r="P10" t="s">
        <v>2608</v>
      </c>
      <c r="Q10"/>
      <c r="R10" s="237">
        <f>COUNTIF($E$4:$E$1053,"MIA")</f>
        <v>30</v>
      </c>
      <c r="S10" s="124" t="str">
        <f t="shared" si="1"/>
        <v/>
      </c>
      <c r="T10" s="124" t="str">
        <f t="shared" si="2"/>
        <v/>
      </c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</row>
    <row r="11" spans="1:138" ht="12.75" customHeight="1" x14ac:dyDescent="0.2">
      <c r="A11" s="1">
        <v>1</v>
      </c>
      <c r="B11" s="1">
        <f t="shared" si="3"/>
        <v>8</v>
      </c>
      <c r="C11" s="259" t="s">
        <v>2474</v>
      </c>
      <c r="D11" s="259" t="s">
        <v>975</v>
      </c>
      <c r="E11" s="260" t="s">
        <v>933</v>
      </c>
      <c r="F11" s="260" t="s">
        <v>922</v>
      </c>
      <c r="G11" s="260" t="s">
        <v>982</v>
      </c>
      <c r="H11" s="121"/>
      <c r="I11" s="125"/>
      <c r="J11" s="127"/>
      <c r="K11" s="124" t="s">
        <v>3080</v>
      </c>
      <c r="L11" s="154">
        <f>COUNTIF($F$4:$F$1053,"Iron City")</f>
        <v>40</v>
      </c>
      <c r="M11" s="154" t="str">
        <f t="shared" si="0"/>
        <v/>
      </c>
      <c r="N11" s="1"/>
      <c r="O11" s="1">
        <f t="shared" si="4"/>
        <v>8</v>
      </c>
      <c r="P11" t="s">
        <v>2609</v>
      </c>
      <c r="Q11"/>
      <c r="R11" s="237">
        <f>COUNTIF($E$4:$E$1053,"MIL")</f>
        <v>30</v>
      </c>
      <c r="S11" s="124" t="str">
        <f t="shared" si="1"/>
        <v/>
      </c>
      <c r="T11" s="124" t="str">
        <f t="shared" si="2"/>
        <v/>
      </c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</row>
    <row r="12" spans="1:138" ht="12.75" customHeight="1" x14ac:dyDescent="0.2">
      <c r="A12" s="1">
        <v>1</v>
      </c>
      <c r="B12" s="1">
        <f t="shared" si="3"/>
        <v>9</v>
      </c>
      <c r="C12" s="258" t="s">
        <v>1743</v>
      </c>
      <c r="D12" s="258" t="s">
        <v>776</v>
      </c>
      <c r="E12" s="261" t="s">
        <v>925</v>
      </c>
      <c r="F12" s="262" t="s">
        <v>922</v>
      </c>
      <c r="G12" s="266" t="s">
        <v>935</v>
      </c>
      <c r="H12" s="121"/>
      <c r="I12" s="125"/>
      <c r="J12" s="127"/>
      <c r="K12" s="124" t="s">
        <v>2651</v>
      </c>
      <c r="L12" s="154">
        <f>COUNTIF($F$4:$F$1053,"Northwest")</f>
        <v>40</v>
      </c>
      <c r="M12" s="154" t="str">
        <f t="shared" si="0"/>
        <v/>
      </c>
      <c r="N12" s="1"/>
      <c r="O12" s="1">
        <f t="shared" si="4"/>
        <v>9</v>
      </c>
      <c r="P12" t="s">
        <v>2610</v>
      </c>
      <c r="Q12"/>
      <c r="R12" s="237">
        <f>COUNTIF($E$4:$E$1053,"NYM")</f>
        <v>30</v>
      </c>
      <c r="S12" s="124" t="str">
        <f t="shared" si="1"/>
        <v/>
      </c>
      <c r="T12" s="124" t="str">
        <f t="shared" si="2"/>
        <v/>
      </c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</row>
    <row r="13" spans="1:138" ht="12.75" customHeight="1" x14ac:dyDescent="0.2">
      <c r="A13" s="1">
        <v>1</v>
      </c>
      <c r="B13" s="1">
        <f t="shared" si="3"/>
        <v>10</v>
      </c>
      <c r="C13" s="258" t="s">
        <v>931</v>
      </c>
      <c r="D13" s="259" t="s">
        <v>726</v>
      </c>
      <c r="E13" s="260" t="s">
        <v>968</v>
      </c>
      <c r="F13" s="290" t="s">
        <v>922</v>
      </c>
      <c r="G13" s="260" t="s">
        <v>926</v>
      </c>
      <c r="H13" s="121"/>
      <c r="I13" s="125"/>
      <c r="J13" s="127"/>
      <c r="K13" s="124" t="s">
        <v>1239</v>
      </c>
      <c r="L13" s="154">
        <f>COUNTIF($F$4:$F$1053,"Metroplex")</f>
        <v>40</v>
      </c>
      <c r="M13" s="154" t="str">
        <f t="shared" si="0"/>
        <v/>
      </c>
      <c r="N13" s="1"/>
      <c r="O13" s="1">
        <f t="shared" si="4"/>
        <v>10</v>
      </c>
      <c r="P13" t="s">
        <v>2634</v>
      </c>
      <c r="Q13"/>
      <c r="R13" s="237">
        <f>COUNTIF($E$4:$E$1053,"PHI")</f>
        <v>30</v>
      </c>
      <c r="S13" s="124" t="str">
        <f t="shared" si="1"/>
        <v/>
      </c>
      <c r="T13" s="124" t="str">
        <f t="shared" ref="T13:T31" si="5">IF(R14&gt;30,"Check","")</f>
        <v/>
      </c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</row>
    <row r="14" spans="1:138" ht="12.75" customHeight="1" x14ac:dyDescent="0.2">
      <c r="A14" s="1"/>
      <c r="B14" s="1">
        <f t="shared" si="3"/>
        <v>11</v>
      </c>
      <c r="C14" s="259" t="s">
        <v>728</v>
      </c>
      <c r="D14" s="259" t="s">
        <v>1425</v>
      </c>
      <c r="E14" s="260" t="s">
        <v>1008</v>
      </c>
      <c r="F14" s="261" t="s">
        <v>922</v>
      </c>
      <c r="G14" s="262" t="s">
        <v>926</v>
      </c>
      <c r="H14" s="121"/>
      <c r="I14" s="125"/>
      <c r="J14" s="127"/>
      <c r="K14" s="124" t="s">
        <v>714</v>
      </c>
      <c r="L14" s="154">
        <f>COUNTIF($F$4:$F$1053,"New England")</f>
        <v>40</v>
      </c>
      <c r="M14" s="154" t="str">
        <f t="shared" si="0"/>
        <v/>
      </c>
      <c r="N14" s="1"/>
      <c r="O14" s="1">
        <f t="shared" si="4"/>
        <v>11</v>
      </c>
      <c r="P14" t="s">
        <v>2611</v>
      </c>
      <c r="Q14"/>
      <c r="R14" s="237">
        <f>COUNTIF($E$4:$E$1053,"PIT")</f>
        <v>30</v>
      </c>
      <c r="S14" s="124" t="str">
        <f t="shared" si="1"/>
        <v/>
      </c>
      <c r="T14" s="124" t="str">
        <f t="shared" si="5"/>
        <v/>
      </c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</row>
    <row r="15" spans="1:138" ht="12.75" customHeight="1" x14ac:dyDescent="0.2">
      <c r="A15" s="1">
        <v>1</v>
      </c>
      <c r="B15" s="1">
        <f t="shared" si="3"/>
        <v>12</v>
      </c>
      <c r="C15" s="258" t="s">
        <v>2177</v>
      </c>
      <c r="D15" s="259" t="s">
        <v>776</v>
      </c>
      <c r="E15" s="261" t="s">
        <v>952</v>
      </c>
      <c r="F15" s="261" t="s">
        <v>922</v>
      </c>
      <c r="G15" s="261" t="s">
        <v>945</v>
      </c>
      <c r="H15" s="121"/>
      <c r="I15" s="125"/>
      <c r="J15" s="127"/>
      <c r="K15" s="124" t="s">
        <v>3081</v>
      </c>
      <c r="L15" s="154">
        <f>COUNTIF($F$4:$F$1053,"Stillwater")</f>
        <v>40</v>
      </c>
      <c r="M15" s="154" t="str">
        <f t="shared" si="0"/>
        <v/>
      </c>
      <c r="N15" s="1"/>
      <c r="O15" s="1">
        <f t="shared" si="4"/>
        <v>12</v>
      </c>
      <c r="P15" t="s">
        <v>2612</v>
      </c>
      <c r="Q15"/>
      <c r="R15" s="237">
        <f>COUNTIF($E$4:$E$1053,"STL")</f>
        <v>30</v>
      </c>
      <c r="S15" s="124" t="str">
        <f t="shared" si="1"/>
        <v/>
      </c>
      <c r="T15" s="124" t="str">
        <f t="shared" si="5"/>
        <v/>
      </c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</row>
    <row r="16" spans="1:138" ht="12.75" customHeight="1" x14ac:dyDescent="0.2">
      <c r="A16" s="1">
        <v>1</v>
      </c>
      <c r="B16" s="1">
        <f t="shared" si="3"/>
        <v>13</v>
      </c>
      <c r="C16" s="258" t="s">
        <v>1006</v>
      </c>
      <c r="D16" s="259" t="s">
        <v>886</v>
      </c>
      <c r="E16" s="260" t="s">
        <v>969</v>
      </c>
      <c r="F16" s="262" t="s">
        <v>922</v>
      </c>
      <c r="G16" s="262" t="s">
        <v>979</v>
      </c>
      <c r="H16" s="121"/>
      <c r="I16" s="125"/>
      <c r="J16" s="127"/>
      <c r="K16" s="124" t="s">
        <v>965</v>
      </c>
      <c r="L16" s="154">
        <f>COUNTIF($F$4:$F$1053,"Orlando")</f>
        <v>40</v>
      </c>
      <c r="M16" s="154" t="str">
        <f t="shared" si="0"/>
        <v/>
      </c>
      <c r="N16" s="1"/>
      <c r="O16" s="1">
        <f t="shared" si="4"/>
        <v>13</v>
      </c>
      <c r="P16" t="s">
        <v>323</v>
      </c>
      <c r="Q16"/>
      <c r="R16" s="237">
        <f>COUNTIF($E$4:$E$1053,"SD")</f>
        <v>30</v>
      </c>
      <c r="S16" s="124" t="str">
        <f t="shared" si="1"/>
        <v/>
      </c>
      <c r="T16" s="124" t="str">
        <f t="shared" si="5"/>
        <v/>
      </c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</row>
    <row r="17" spans="1:136" ht="12.75" customHeight="1" x14ac:dyDescent="0.2">
      <c r="A17" s="1">
        <v>1</v>
      </c>
      <c r="B17" s="1">
        <f t="shared" si="3"/>
        <v>14</v>
      </c>
      <c r="C17" s="258" t="s">
        <v>911</v>
      </c>
      <c r="D17" s="259" t="s">
        <v>2198</v>
      </c>
      <c r="E17" s="261" t="s">
        <v>808</v>
      </c>
      <c r="F17" s="261" t="s">
        <v>922</v>
      </c>
      <c r="G17" s="261" t="s">
        <v>945</v>
      </c>
      <c r="H17" s="121"/>
      <c r="I17" s="125"/>
      <c r="J17" s="127"/>
      <c r="K17" s="124" t="s">
        <v>780</v>
      </c>
      <c r="L17" s="154">
        <f>COUNTIF($F$4:$F$1053,"Red Arrow")</f>
        <v>40</v>
      </c>
      <c r="M17" s="154" t="str">
        <f t="shared" si="0"/>
        <v/>
      </c>
      <c r="N17" s="1"/>
      <c r="O17" s="1">
        <f t="shared" si="4"/>
        <v>14</v>
      </c>
      <c r="P17" t="s">
        <v>2613</v>
      </c>
      <c r="Q17"/>
      <c r="R17" s="237">
        <f>COUNTIF($E$4:$E$1053,"SF")</f>
        <v>30</v>
      </c>
      <c r="S17" s="124" t="str">
        <f t="shared" si="1"/>
        <v/>
      </c>
      <c r="T17" s="124" t="str">
        <f t="shared" si="5"/>
        <v/>
      </c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</row>
    <row r="18" spans="1:136" ht="12.75" customHeight="1" x14ac:dyDescent="0.2">
      <c r="A18" s="1"/>
      <c r="B18" s="1">
        <f t="shared" si="3"/>
        <v>15</v>
      </c>
      <c r="C18" s="258" t="s">
        <v>688</v>
      </c>
      <c r="D18" s="259" t="s">
        <v>1770</v>
      </c>
      <c r="E18" s="260" t="s">
        <v>914</v>
      </c>
      <c r="F18" s="260" t="s">
        <v>922</v>
      </c>
      <c r="G18" s="261" t="s">
        <v>949</v>
      </c>
      <c r="H18" s="121"/>
      <c r="I18" s="125"/>
      <c r="J18" s="127"/>
      <c r="K18" s="124" t="s">
        <v>63</v>
      </c>
      <c r="L18" s="154">
        <f>COUNTIF($F$4:$F$1053,"Ruppert")</f>
        <v>40</v>
      </c>
      <c r="M18" s="154" t="str">
        <f t="shared" si="0"/>
        <v/>
      </c>
      <c r="N18" s="1"/>
      <c r="O18" s="1">
        <f t="shared" si="4"/>
        <v>15</v>
      </c>
      <c r="P18" t="s">
        <v>2614</v>
      </c>
      <c r="Q18"/>
      <c r="R18" s="237">
        <f>COUNTIF($E$4:$E$1053,"WAS")</f>
        <v>30</v>
      </c>
      <c r="S18" s="124" t="str">
        <f t="shared" si="1"/>
        <v/>
      </c>
      <c r="T18" s="124" t="str">
        <f t="shared" si="5"/>
        <v/>
      </c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</row>
    <row r="19" spans="1:136" ht="12.75" customHeight="1" x14ac:dyDescent="0.2">
      <c r="A19" s="1">
        <v>1</v>
      </c>
      <c r="B19" s="1">
        <f t="shared" si="3"/>
        <v>16</v>
      </c>
      <c r="C19" s="259" t="s">
        <v>2903</v>
      </c>
      <c r="D19" s="259" t="s">
        <v>2913</v>
      </c>
      <c r="E19" s="260" t="s">
        <v>1012</v>
      </c>
      <c r="F19" s="260" t="s">
        <v>922</v>
      </c>
      <c r="G19" s="260" t="s">
        <v>923</v>
      </c>
      <c r="H19" s="121"/>
      <c r="I19" s="125"/>
      <c r="J19" s="127"/>
      <c r="K19" s="124" t="s">
        <v>796</v>
      </c>
      <c r="L19" s="154">
        <f>COUNTIF($F$4:$F$1053,"Shizuoka")</f>
        <v>40</v>
      </c>
      <c r="M19" s="154" t="str">
        <f t="shared" si="0"/>
        <v/>
      </c>
      <c r="N19" s="1"/>
      <c r="O19" s="1">
        <f t="shared" si="4"/>
        <v>16</v>
      </c>
      <c r="P19" t="s">
        <v>2615</v>
      </c>
      <c r="Q19"/>
      <c r="R19" s="237">
        <f>COUNTIF($E$4:$E$1053,"BAL")</f>
        <v>30</v>
      </c>
      <c r="S19" s="124" t="str">
        <f t="shared" si="1"/>
        <v/>
      </c>
      <c r="T19" s="124" t="str">
        <f t="shared" si="5"/>
        <v/>
      </c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</row>
    <row r="20" spans="1:136" ht="12.75" customHeight="1" x14ac:dyDescent="0.2">
      <c r="A20" s="1">
        <v>1</v>
      </c>
      <c r="B20" s="1">
        <f t="shared" si="3"/>
        <v>17</v>
      </c>
      <c r="C20" s="263" t="s">
        <v>175</v>
      </c>
      <c r="D20" s="263" t="s">
        <v>2266</v>
      </c>
      <c r="E20" s="260" t="s">
        <v>930</v>
      </c>
      <c r="F20" s="260" t="s">
        <v>922</v>
      </c>
      <c r="G20" s="260" t="s">
        <v>923</v>
      </c>
      <c r="H20" s="121"/>
      <c r="I20" s="125"/>
      <c r="J20" s="127"/>
      <c r="K20" s="124" t="s">
        <v>326</v>
      </c>
      <c r="L20" s="154">
        <f>COUNTIF($F$4:$F$1053,"Terrapin")</f>
        <v>40</v>
      </c>
      <c r="M20" s="154" t="str">
        <f t="shared" si="0"/>
        <v/>
      </c>
      <c r="N20" s="1"/>
      <c r="O20" s="1">
        <f t="shared" si="4"/>
        <v>17</v>
      </c>
      <c r="P20" t="s">
        <v>2616</v>
      </c>
      <c r="Q20"/>
      <c r="R20" s="237">
        <f>COUNTIF($E$4:$E$1053,"BOS")</f>
        <v>30</v>
      </c>
      <c r="S20" s="124" t="str">
        <f t="shared" si="1"/>
        <v/>
      </c>
      <c r="T20" s="124" t="str">
        <f t="shared" si="5"/>
        <v/>
      </c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</row>
    <row r="21" spans="1:136" ht="12.75" customHeight="1" x14ac:dyDescent="0.2">
      <c r="A21" s="1">
        <v>1</v>
      </c>
      <c r="B21" s="1">
        <f t="shared" si="3"/>
        <v>18</v>
      </c>
      <c r="C21" s="258" t="s">
        <v>1512</v>
      </c>
      <c r="D21" s="258" t="s">
        <v>822</v>
      </c>
      <c r="E21" s="260" t="s">
        <v>952</v>
      </c>
      <c r="F21" s="260" t="s">
        <v>922</v>
      </c>
      <c r="G21" s="260" t="s">
        <v>935</v>
      </c>
      <c r="H21" s="121"/>
      <c r="I21" s="125"/>
      <c r="J21" s="127"/>
      <c r="K21" s="124" t="s">
        <v>747</v>
      </c>
      <c r="L21" s="154">
        <f>COUNTIF($F$4:$F$1053,"Mission Viejo")</f>
        <v>40</v>
      </c>
      <c r="M21" s="154" t="str">
        <f t="shared" si="0"/>
        <v/>
      </c>
      <c r="N21" s="1"/>
      <c r="O21" s="1">
        <f t="shared" si="4"/>
        <v>18</v>
      </c>
      <c r="P21" t="s">
        <v>2617</v>
      </c>
      <c r="Q21"/>
      <c r="R21" s="237">
        <f>COUNTIF($E$4:$E$1053,"CSX")</f>
        <v>30</v>
      </c>
      <c r="S21" s="124" t="str">
        <f t="shared" si="1"/>
        <v/>
      </c>
      <c r="T21" s="124" t="str">
        <f t="shared" si="5"/>
        <v/>
      </c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</row>
    <row r="22" spans="1:136" ht="12.75" customHeight="1" x14ac:dyDescent="0.2">
      <c r="A22" s="1">
        <v>1</v>
      </c>
      <c r="B22" s="1">
        <f t="shared" si="3"/>
        <v>19</v>
      </c>
      <c r="C22" s="258" t="s">
        <v>2432</v>
      </c>
      <c r="D22" s="258" t="s">
        <v>2433</v>
      </c>
      <c r="E22" s="261" t="s">
        <v>2054</v>
      </c>
      <c r="F22" s="262" t="s">
        <v>922</v>
      </c>
      <c r="G22" s="261" t="s">
        <v>949</v>
      </c>
      <c r="H22" s="121"/>
      <c r="I22" s="125"/>
      <c r="J22" s="127"/>
      <c r="K22" s="124"/>
      <c r="L22" s="123"/>
      <c r="M22" s="128"/>
      <c r="N22" s="1"/>
      <c r="O22" s="1">
        <f t="shared" si="4"/>
        <v>19</v>
      </c>
      <c r="P22" t="s">
        <v>2618</v>
      </c>
      <c r="Q22"/>
      <c r="R22" s="237">
        <f>COUNTIF($E$4:$E$1053,"CLE")</f>
        <v>30</v>
      </c>
      <c r="S22" s="124" t="str">
        <f t="shared" si="1"/>
        <v/>
      </c>
      <c r="T22" s="124" t="str">
        <f t="shared" si="5"/>
        <v/>
      </c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</row>
    <row r="23" spans="1:136" ht="12.75" customHeight="1" thickBot="1" x14ac:dyDescent="0.25">
      <c r="A23" s="1">
        <v>1</v>
      </c>
      <c r="B23" s="1">
        <f t="shared" si="3"/>
        <v>20</v>
      </c>
      <c r="C23" s="258" t="s">
        <v>1617</v>
      </c>
      <c r="D23" s="258" t="s">
        <v>975</v>
      </c>
      <c r="E23" s="261" t="s">
        <v>812</v>
      </c>
      <c r="F23" s="260" t="s">
        <v>922</v>
      </c>
      <c r="G23" s="261" t="s">
        <v>926</v>
      </c>
      <c r="H23" s="121"/>
      <c r="I23" s="125"/>
      <c r="J23" s="127"/>
      <c r="K23" s="124"/>
      <c r="L23" s="123"/>
      <c r="M23" s="128"/>
      <c r="N23" s="1"/>
      <c r="O23" s="1">
        <f t="shared" si="4"/>
        <v>20</v>
      </c>
      <c r="P23" t="s">
        <v>2619</v>
      </c>
      <c r="Q23"/>
      <c r="R23" s="237">
        <f>COUNTIF($E$4:$E$1053,"DET")</f>
        <v>30</v>
      </c>
      <c r="S23" s="124" t="str">
        <f t="shared" si="1"/>
        <v/>
      </c>
      <c r="T23" s="124" t="str">
        <f t="shared" si="5"/>
        <v/>
      </c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</row>
    <row r="24" spans="1:136" ht="12.75" customHeight="1" thickBot="1" x14ac:dyDescent="0.25">
      <c r="A24" s="1">
        <v>1</v>
      </c>
      <c r="B24" s="1">
        <f t="shared" si="3"/>
        <v>21</v>
      </c>
      <c r="C24" s="258" t="s">
        <v>1805</v>
      </c>
      <c r="D24" s="259" t="s">
        <v>964</v>
      </c>
      <c r="E24" s="261" t="s">
        <v>955</v>
      </c>
      <c r="F24" s="260" t="s">
        <v>922</v>
      </c>
      <c r="G24" s="261" t="s">
        <v>982</v>
      </c>
      <c r="H24" s="121"/>
      <c r="I24" s="125"/>
      <c r="J24" s="127"/>
      <c r="K24" s="317" t="s">
        <v>3284</v>
      </c>
      <c r="L24" s="318"/>
      <c r="M24" s="128"/>
      <c r="N24" s="1"/>
      <c r="O24" s="1">
        <f t="shared" si="4"/>
        <v>21</v>
      </c>
      <c r="P24" t="s">
        <v>2620</v>
      </c>
      <c r="Q24"/>
      <c r="R24" s="237">
        <f>COUNTIF($E$4:$E$1053,"HOU")</f>
        <v>30</v>
      </c>
      <c r="S24" s="124" t="str">
        <f t="shared" si="1"/>
        <v/>
      </c>
      <c r="T24" s="124" t="str">
        <f t="shared" si="5"/>
        <v/>
      </c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</row>
    <row r="25" spans="1:136" ht="12.75" customHeight="1" x14ac:dyDescent="0.2">
      <c r="A25" s="1">
        <v>1</v>
      </c>
      <c r="B25" s="1">
        <f t="shared" si="3"/>
        <v>22</v>
      </c>
      <c r="C25" s="259" t="s">
        <v>2926</v>
      </c>
      <c r="D25" s="259" t="s">
        <v>2588</v>
      </c>
      <c r="E25" s="260" t="s">
        <v>808</v>
      </c>
      <c r="F25" s="261" t="s">
        <v>922</v>
      </c>
      <c r="G25" s="260" t="s">
        <v>935</v>
      </c>
      <c r="H25" s="121"/>
      <c r="I25" s="125"/>
      <c r="J25" s="127"/>
      <c r="K25" s="124"/>
      <c r="L25" s="123"/>
      <c r="M25" s="128"/>
      <c r="N25" s="1"/>
      <c r="O25" s="1">
        <f t="shared" si="4"/>
        <v>22</v>
      </c>
      <c r="P25" t="s">
        <v>2621</v>
      </c>
      <c r="Q25"/>
      <c r="R25" s="237">
        <f>COUNTIF($E$4:$E$1053,"KC")</f>
        <v>30</v>
      </c>
      <c r="S25" s="124" t="str">
        <f t="shared" si="1"/>
        <v/>
      </c>
      <c r="T25" s="124" t="str">
        <f t="shared" si="5"/>
        <v/>
      </c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</row>
    <row r="26" spans="1:136" ht="12.75" customHeight="1" x14ac:dyDescent="0.2">
      <c r="A26" s="1"/>
      <c r="B26" s="1">
        <f t="shared" si="3"/>
        <v>23</v>
      </c>
      <c r="C26" s="269" t="s">
        <v>3288</v>
      </c>
      <c r="D26" s="259" t="s">
        <v>2885</v>
      </c>
      <c r="E26" s="260" t="s">
        <v>925</v>
      </c>
      <c r="F26" s="260" t="s">
        <v>922</v>
      </c>
      <c r="G26" s="260" t="s">
        <v>926</v>
      </c>
      <c r="H26" s="121"/>
      <c r="I26" s="125"/>
      <c r="J26" s="127"/>
      <c r="K26" s="124" t="s">
        <v>922</v>
      </c>
      <c r="L26" s="302">
        <v>2013</v>
      </c>
      <c r="M26" s="128"/>
      <c r="N26" s="1"/>
      <c r="O26" s="1">
        <f t="shared" si="4"/>
        <v>23</v>
      </c>
      <c r="P26" t="s">
        <v>2622</v>
      </c>
      <c r="Q26"/>
      <c r="R26" s="237">
        <f>COUNTIF($E$4:$E$1053,"LAA")</f>
        <v>30</v>
      </c>
      <c r="S26" s="124" t="str">
        <f t="shared" si="1"/>
        <v/>
      </c>
      <c r="T26" s="124" t="str">
        <f t="shared" si="5"/>
        <v/>
      </c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</row>
    <row r="27" spans="1:136" ht="12.75" customHeight="1" x14ac:dyDescent="0.2">
      <c r="A27" s="1"/>
      <c r="B27" s="1">
        <f t="shared" si="3"/>
        <v>24</v>
      </c>
      <c r="C27" s="258" t="s">
        <v>1624</v>
      </c>
      <c r="D27" s="258" t="s">
        <v>839</v>
      </c>
      <c r="E27" s="261" t="s">
        <v>952</v>
      </c>
      <c r="F27" s="290" t="s">
        <v>922</v>
      </c>
      <c r="G27" s="261" t="s">
        <v>945</v>
      </c>
      <c r="H27" s="121"/>
      <c r="I27" s="125"/>
      <c r="J27" s="161"/>
      <c r="K27" s="124" t="s">
        <v>1119</v>
      </c>
      <c r="L27" s="302">
        <v>2007</v>
      </c>
      <c r="M27" s="128"/>
      <c r="N27" s="1"/>
      <c r="O27" s="1">
        <f t="shared" si="4"/>
        <v>24</v>
      </c>
      <c r="P27" t="s">
        <v>2623</v>
      </c>
      <c r="Q27"/>
      <c r="R27" s="237">
        <f>COUNTIF($E$4:$E$1053,"MIN")</f>
        <v>30</v>
      </c>
      <c r="S27" s="124" t="str">
        <f t="shared" si="1"/>
        <v/>
      </c>
      <c r="T27" s="124" t="str">
        <f t="shared" si="5"/>
        <v/>
      </c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</row>
    <row r="28" spans="1:136" ht="12.75" customHeight="1" x14ac:dyDescent="0.2">
      <c r="A28" s="1">
        <v>1</v>
      </c>
      <c r="B28" s="1">
        <f t="shared" si="3"/>
        <v>25</v>
      </c>
      <c r="C28" s="259" t="s">
        <v>2512</v>
      </c>
      <c r="D28" s="259" t="s">
        <v>817</v>
      </c>
      <c r="E28" s="260" t="s">
        <v>946</v>
      </c>
      <c r="F28" s="260" t="s">
        <v>922</v>
      </c>
      <c r="G28" s="260" t="s">
        <v>926</v>
      </c>
      <c r="H28" s="121"/>
      <c r="I28" s="125"/>
      <c r="J28" s="127"/>
      <c r="K28" s="124" t="s">
        <v>1472</v>
      </c>
      <c r="L28" s="302">
        <v>2006</v>
      </c>
      <c r="M28" s="128"/>
      <c r="N28" s="1"/>
      <c r="O28" s="1">
        <f t="shared" si="4"/>
        <v>25</v>
      </c>
      <c r="P28" t="s">
        <v>2625</v>
      </c>
      <c r="Q28"/>
      <c r="R28" s="237">
        <f>COUNTIF($E$4:$E$1053,"NYY")</f>
        <v>30</v>
      </c>
      <c r="S28" s="124" t="str">
        <f t="shared" si="1"/>
        <v/>
      </c>
      <c r="T28" s="124" t="str">
        <f t="shared" si="5"/>
        <v/>
      </c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</row>
    <row r="29" spans="1:136" ht="12.75" customHeight="1" x14ac:dyDescent="0.2">
      <c r="A29" s="1">
        <v>1</v>
      </c>
      <c r="B29" s="1">
        <f t="shared" si="3"/>
        <v>26</v>
      </c>
      <c r="C29" s="258" t="s">
        <v>2059</v>
      </c>
      <c r="D29" s="259" t="s">
        <v>1039</v>
      </c>
      <c r="E29" s="260" t="s">
        <v>925</v>
      </c>
      <c r="F29" s="260" t="s">
        <v>922</v>
      </c>
      <c r="G29" s="261" t="s">
        <v>935</v>
      </c>
      <c r="H29" s="121"/>
      <c r="I29" s="125"/>
      <c r="J29" s="161"/>
      <c r="K29" s="124" t="s">
        <v>810</v>
      </c>
      <c r="L29" s="302">
        <v>2006</v>
      </c>
      <c r="M29" s="128"/>
      <c r="N29" s="1"/>
      <c r="O29" s="1">
        <f t="shared" si="4"/>
        <v>26</v>
      </c>
      <c r="P29" t="s">
        <v>2626</v>
      </c>
      <c r="Q29"/>
      <c r="R29" s="237">
        <f>COUNTIF($E$4:$E$1053,"OAK")</f>
        <v>30</v>
      </c>
      <c r="S29" s="124" t="str">
        <f t="shared" si="1"/>
        <v/>
      </c>
      <c r="T29" s="124" t="str">
        <f t="shared" si="5"/>
        <v/>
      </c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</row>
    <row r="30" spans="1:136" ht="12.75" customHeight="1" x14ac:dyDescent="0.2">
      <c r="A30" s="1">
        <v>1</v>
      </c>
      <c r="B30" s="1">
        <f t="shared" si="3"/>
        <v>27</v>
      </c>
      <c r="C30" s="263" t="s">
        <v>2524</v>
      </c>
      <c r="D30" s="263" t="s">
        <v>902</v>
      </c>
      <c r="E30" s="260" t="s">
        <v>1018</v>
      </c>
      <c r="F30" s="260" t="s">
        <v>922</v>
      </c>
      <c r="G30" s="260" t="s">
        <v>923</v>
      </c>
      <c r="H30" s="112"/>
      <c r="I30" s="125"/>
      <c r="J30" s="122"/>
      <c r="K30" s="124" t="s">
        <v>318</v>
      </c>
      <c r="L30" s="302">
        <v>2010</v>
      </c>
      <c r="M30" s="124"/>
      <c r="N30" s="1"/>
      <c r="O30" s="1">
        <f t="shared" si="4"/>
        <v>27</v>
      </c>
      <c r="P30" t="s">
        <v>2624</v>
      </c>
      <c r="Q30"/>
      <c r="R30" s="237">
        <f>COUNTIF($E$4:$E$1053,"SEA")</f>
        <v>30</v>
      </c>
      <c r="S30" s="124" t="str">
        <f t="shared" si="1"/>
        <v/>
      </c>
      <c r="T30" s="124" t="str">
        <f t="shared" si="5"/>
        <v/>
      </c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</row>
    <row r="31" spans="1:136" ht="12.75" customHeight="1" x14ac:dyDescent="0.2">
      <c r="A31" s="1"/>
      <c r="B31" s="1">
        <f t="shared" si="3"/>
        <v>28</v>
      </c>
      <c r="C31" s="264" t="s">
        <v>206</v>
      </c>
      <c r="D31" s="264" t="s">
        <v>2963</v>
      </c>
      <c r="E31" s="260" t="s">
        <v>933</v>
      </c>
      <c r="F31" s="260" t="s">
        <v>922</v>
      </c>
      <c r="G31" s="260" t="s">
        <v>945</v>
      </c>
      <c r="H31" s="112"/>
      <c r="I31" s="125"/>
      <c r="J31" s="122"/>
      <c r="K31" s="124" t="s">
        <v>858</v>
      </c>
      <c r="L31" s="302">
        <v>2014</v>
      </c>
      <c r="M31" s="124"/>
      <c r="N31" s="1"/>
      <c r="O31" s="1">
        <f t="shared" si="4"/>
        <v>28</v>
      </c>
      <c r="P31" s="124" t="s">
        <v>2627</v>
      </c>
      <c r="Q31" s="124"/>
      <c r="R31" s="237">
        <f>COUNTIF($E$4:$E$1053,"TB")</f>
        <v>30</v>
      </c>
      <c r="S31" s="124" t="str">
        <f t="shared" si="1"/>
        <v/>
      </c>
      <c r="T31" s="124" t="str">
        <f t="shared" si="5"/>
        <v/>
      </c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</row>
    <row r="32" spans="1:136" ht="12.75" customHeight="1" x14ac:dyDescent="0.2">
      <c r="A32" s="1"/>
      <c r="B32" s="1">
        <f t="shared" si="3"/>
        <v>29</v>
      </c>
      <c r="C32" s="258" t="s">
        <v>2057</v>
      </c>
      <c r="D32" s="259" t="s">
        <v>1608</v>
      </c>
      <c r="E32" s="260" t="s">
        <v>925</v>
      </c>
      <c r="F32" s="262" t="s">
        <v>922</v>
      </c>
      <c r="G32" s="261" t="s">
        <v>926</v>
      </c>
      <c r="H32" s="112"/>
      <c r="I32" s="125"/>
      <c r="J32" s="126"/>
      <c r="K32" s="124" t="s">
        <v>2641</v>
      </c>
      <c r="L32" s="302">
        <v>2014</v>
      </c>
      <c r="M32" s="124"/>
      <c r="N32" s="1"/>
      <c r="O32" s="1">
        <f t="shared" si="4"/>
        <v>29</v>
      </c>
      <c r="P32" s="236" t="s">
        <v>2628</v>
      </c>
      <c r="Q32" s="124"/>
      <c r="R32" s="237">
        <f>COUNTIF($E$4:$E$1053,"TEX")</f>
        <v>30</v>
      </c>
      <c r="S32" s="124" t="str">
        <f t="shared" si="1"/>
        <v/>
      </c>
      <c r="T32" s="124">
        <f>SUM(R4:R33)</f>
        <v>900</v>
      </c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</row>
    <row r="33" spans="1:136" ht="12.75" customHeight="1" x14ac:dyDescent="0.2">
      <c r="A33" s="1">
        <v>1</v>
      </c>
      <c r="B33" s="1">
        <f t="shared" si="3"/>
        <v>30</v>
      </c>
      <c r="C33" s="259" t="s">
        <v>1648</v>
      </c>
      <c r="D33" s="259" t="s">
        <v>1836</v>
      </c>
      <c r="E33" s="260" t="s">
        <v>963</v>
      </c>
      <c r="F33" s="260" t="s">
        <v>922</v>
      </c>
      <c r="G33" s="260" t="s">
        <v>923</v>
      </c>
      <c r="H33" s="112"/>
      <c r="I33" s="108"/>
      <c r="J33" s="109"/>
      <c r="K33" s="124" t="s">
        <v>3080</v>
      </c>
      <c r="L33" s="302">
        <v>2006</v>
      </c>
      <c r="M33" s="122"/>
      <c r="N33" s="1"/>
      <c r="O33" s="1">
        <f t="shared" si="4"/>
        <v>30</v>
      </c>
      <c r="P33" s="236" t="s">
        <v>2629</v>
      </c>
      <c r="Q33" s="124"/>
      <c r="R33" s="237">
        <f>COUNTIF($E$4:$E$1053,"TOR")</f>
        <v>30</v>
      </c>
      <c r="S33" s="124" t="str">
        <f t="shared" si="1"/>
        <v/>
      </c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</row>
    <row r="34" spans="1:136" ht="12.75" customHeight="1" x14ac:dyDescent="0.2">
      <c r="A34" s="1">
        <v>1</v>
      </c>
      <c r="B34" s="1">
        <f t="shared" si="3"/>
        <v>31</v>
      </c>
      <c r="C34" s="258" t="s">
        <v>1817</v>
      </c>
      <c r="D34" s="259" t="s">
        <v>804</v>
      </c>
      <c r="E34" s="261" t="s">
        <v>961</v>
      </c>
      <c r="F34" s="261" t="s">
        <v>922</v>
      </c>
      <c r="G34" s="261" t="s">
        <v>926</v>
      </c>
      <c r="H34" s="112"/>
      <c r="I34" s="108"/>
      <c r="J34" s="110"/>
      <c r="K34" s="124" t="s">
        <v>2651</v>
      </c>
      <c r="L34" s="302">
        <v>2013</v>
      </c>
      <c r="M34" s="110"/>
      <c r="N34" s="1"/>
      <c r="O34" s="122"/>
      <c r="P34" s="122" t="s">
        <v>1715</v>
      </c>
      <c r="Q34" s="122"/>
      <c r="R34" s="237">
        <f>COUNTIF($E$4:$E$1053,"unc")</f>
        <v>21</v>
      </c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</row>
    <row r="35" spans="1:136" ht="12.75" customHeight="1" x14ac:dyDescent="0.2">
      <c r="A35" s="1">
        <v>1</v>
      </c>
      <c r="B35" s="1">
        <f t="shared" si="3"/>
        <v>32</v>
      </c>
      <c r="C35" s="264" t="s">
        <v>973</v>
      </c>
      <c r="D35" s="264" t="s">
        <v>924</v>
      </c>
      <c r="E35" s="260" t="s">
        <v>933</v>
      </c>
      <c r="F35" s="260" t="s">
        <v>922</v>
      </c>
      <c r="G35" s="260" t="s">
        <v>926</v>
      </c>
      <c r="H35" s="112"/>
      <c r="I35" s="108"/>
      <c r="J35" s="110"/>
      <c r="K35" s="124" t="s">
        <v>1239</v>
      </c>
      <c r="L35" s="302">
        <v>2006</v>
      </c>
      <c r="M35" s="110"/>
      <c r="N35" s="1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</row>
    <row r="36" spans="1:136" ht="12.75" customHeight="1" x14ac:dyDescent="0.2">
      <c r="A36" s="1">
        <v>1</v>
      </c>
      <c r="B36" s="1">
        <f t="shared" si="3"/>
        <v>33</v>
      </c>
      <c r="C36" s="259" t="s">
        <v>213</v>
      </c>
      <c r="D36" s="259" t="s">
        <v>1824</v>
      </c>
      <c r="E36" s="260" t="s">
        <v>915</v>
      </c>
      <c r="F36" s="260" t="s">
        <v>922</v>
      </c>
      <c r="G36" s="260" t="s">
        <v>923</v>
      </c>
      <c r="H36" s="112"/>
      <c r="I36" s="108"/>
      <c r="J36" s="110"/>
      <c r="K36" s="124" t="s">
        <v>714</v>
      </c>
      <c r="L36" s="302">
        <v>2014</v>
      </c>
      <c r="M36" s="110"/>
      <c r="N36" s="1"/>
      <c r="O36" s="110"/>
      <c r="P36" s="110"/>
      <c r="Q36" s="110"/>
      <c r="R36" s="110">
        <f>SUM(R4:R35)</f>
        <v>921</v>
      </c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</row>
    <row r="37" spans="1:136" ht="12.75" customHeight="1" x14ac:dyDescent="0.2">
      <c r="A37" s="1">
        <v>1</v>
      </c>
      <c r="B37" s="1">
        <f t="shared" si="3"/>
        <v>34</v>
      </c>
      <c r="C37" s="258" t="s">
        <v>2135</v>
      </c>
      <c r="D37" s="258" t="s">
        <v>797</v>
      </c>
      <c r="E37" s="261" t="s">
        <v>916</v>
      </c>
      <c r="F37" s="260" t="s">
        <v>922</v>
      </c>
      <c r="G37" s="262" t="s">
        <v>923</v>
      </c>
      <c r="H37" s="112"/>
      <c r="I37" s="111"/>
      <c r="J37" s="110"/>
      <c r="K37" s="124" t="s">
        <v>3081</v>
      </c>
      <c r="L37" s="302">
        <v>2006</v>
      </c>
      <c r="M37" s="110"/>
      <c r="N37" s="1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</row>
    <row r="38" spans="1:136" ht="12.75" customHeight="1" x14ac:dyDescent="0.2">
      <c r="A38" s="1">
        <v>1</v>
      </c>
      <c r="B38" s="1">
        <f t="shared" si="3"/>
        <v>35</v>
      </c>
      <c r="C38" s="258" t="s">
        <v>1657</v>
      </c>
      <c r="D38" s="258" t="s">
        <v>749</v>
      </c>
      <c r="E38" s="261" t="s">
        <v>916</v>
      </c>
      <c r="F38" s="260" t="s">
        <v>922</v>
      </c>
      <c r="G38" s="265" t="s">
        <v>923</v>
      </c>
      <c r="H38" s="112"/>
      <c r="I38" s="111"/>
      <c r="J38" s="110"/>
      <c r="K38" s="124" t="s">
        <v>965</v>
      </c>
      <c r="L38" s="302">
        <v>2014</v>
      </c>
      <c r="M38" s="110"/>
      <c r="N38" s="1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</row>
    <row r="39" spans="1:136" ht="12.75" customHeight="1" x14ac:dyDescent="0.2">
      <c r="A39" s="1"/>
      <c r="B39" s="1">
        <f t="shared" si="3"/>
        <v>36</v>
      </c>
      <c r="C39" s="259" t="s">
        <v>2553</v>
      </c>
      <c r="D39" s="259" t="s">
        <v>974</v>
      </c>
      <c r="E39" s="260" t="s">
        <v>833</v>
      </c>
      <c r="F39" s="260" t="s">
        <v>922</v>
      </c>
      <c r="G39" s="260" t="s">
        <v>935</v>
      </c>
      <c r="H39" s="112"/>
      <c r="I39" s="111"/>
      <c r="J39" s="110"/>
      <c r="K39" s="124" t="s">
        <v>780</v>
      </c>
      <c r="L39" s="302">
        <v>2006</v>
      </c>
      <c r="M39" s="110"/>
      <c r="N39" s="1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</row>
    <row r="40" spans="1:136" ht="12.75" customHeight="1" x14ac:dyDescent="0.2">
      <c r="A40" s="1">
        <v>1</v>
      </c>
      <c r="B40" s="1">
        <f t="shared" si="3"/>
        <v>37</v>
      </c>
      <c r="C40" s="263" t="s">
        <v>2556</v>
      </c>
      <c r="D40" s="263" t="s">
        <v>843</v>
      </c>
      <c r="E40" s="260" t="s">
        <v>970</v>
      </c>
      <c r="F40" s="260" t="s">
        <v>922</v>
      </c>
      <c r="G40" s="260" t="s">
        <v>935</v>
      </c>
      <c r="H40" s="132"/>
      <c r="I40" s="111"/>
      <c r="J40" s="110"/>
      <c r="K40" s="124" t="s">
        <v>63</v>
      </c>
      <c r="L40" s="302">
        <v>2006</v>
      </c>
      <c r="M40" s="110"/>
      <c r="N40" s="1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</row>
    <row r="41" spans="1:136" ht="12.75" customHeight="1" x14ac:dyDescent="0.2">
      <c r="A41" s="1">
        <v>1</v>
      </c>
      <c r="B41" s="1">
        <f t="shared" si="3"/>
        <v>38</v>
      </c>
      <c r="C41" s="263" t="s">
        <v>647</v>
      </c>
      <c r="D41" s="263" t="s">
        <v>874</v>
      </c>
      <c r="E41" s="260" t="s">
        <v>928</v>
      </c>
      <c r="F41" s="260" t="s">
        <v>922</v>
      </c>
      <c r="G41" s="260" t="s">
        <v>923</v>
      </c>
      <c r="H41" s="112"/>
      <c r="I41" s="112"/>
      <c r="J41" s="110"/>
      <c r="K41" s="124" t="s">
        <v>796</v>
      </c>
      <c r="L41" s="302">
        <v>2007</v>
      </c>
      <c r="M41" s="110"/>
      <c r="N41" s="1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</row>
    <row r="42" spans="1:136" ht="12.75" customHeight="1" x14ac:dyDescent="0.2">
      <c r="A42" s="1">
        <v>1</v>
      </c>
      <c r="B42" s="1">
        <f t="shared" si="3"/>
        <v>39</v>
      </c>
      <c r="C42" s="258" t="s">
        <v>1777</v>
      </c>
      <c r="D42" s="259" t="s">
        <v>794</v>
      </c>
      <c r="E42" s="260" t="s">
        <v>914</v>
      </c>
      <c r="F42" s="261" t="s">
        <v>922</v>
      </c>
      <c r="G42" s="261" t="s">
        <v>979</v>
      </c>
      <c r="H42" s="112"/>
      <c r="I42" s="108"/>
      <c r="J42" s="110"/>
      <c r="K42" s="124" t="s">
        <v>326</v>
      </c>
      <c r="L42" s="302">
        <v>2014</v>
      </c>
      <c r="M42" s="110"/>
      <c r="N42" s="1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</row>
    <row r="43" spans="1:136" ht="12.75" customHeight="1" x14ac:dyDescent="0.2">
      <c r="A43" s="1"/>
      <c r="B43" s="1">
        <f t="shared" si="3"/>
        <v>40</v>
      </c>
      <c r="C43" s="258" t="s">
        <v>712</v>
      </c>
      <c r="D43" s="259" t="s">
        <v>862</v>
      </c>
      <c r="E43" s="260" t="s">
        <v>946</v>
      </c>
      <c r="F43" s="260" t="s">
        <v>922</v>
      </c>
      <c r="G43" s="262" t="s">
        <v>923</v>
      </c>
      <c r="H43" s="112"/>
      <c r="I43" s="108"/>
      <c r="J43" s="110"/>
      <c r="K43" s="124" t="s">
        <v>747</v>
      </c>
      <c r="L43" s="302">
        <v>2006</v>
      </c>
      <c r="M43" s="110"/>
      <c r="N43" s="1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</row>
    <row r="44" spans="1:136" ht="12.75" customHeight="1" x14ac:dyDescent="0.2">
      <c r="A44" s="1">
        <v>1</v>
      </c>
      <c r="B44" s="1">
        <f t="shared" si="3"/>
        <v>41</v>
      </c>
      <c r="C44" s="259" t="s">
        <v>2879</v>
      </c>
      <c r="D44" s="259" t="s">
        <v>1748</v>
      </c>
      <c r="E44" s="260" t="s">
        <v>833</v>
      </c>
      <c r="F44" s="260" t="s">
        <v>1119</v>
      </c>
      <c r="G44" s="260" t="s">
        <v>945</v>
      </c>
      <c r="H44" s="112"/>
      <c r="I44" s="108"/>
      <c r="J44" s="110"/>
      <c r="K44" s="110"/>
      <c r="L44" s="110"/>
      <c r="M44" s="110"/>
      <c r="N44" s="1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</row>
    <row r="45" spans="1:136" ht="12.75" customHeight="1" x14ac:dyDescent="0.2">
      <c r="A45" s="1">
        <v>1</v>
      </c>
      <c r="B45" s="1">
        <f t="shared" si="3"/>
        <v>42</v>
      </c>
      <c r="C45" s="259" t="s">
        <v>2472</v>
      </c>
      <c r="D45" s="259" t="s">
        <v>2574</v>
      </c>
      <c r="E45" s="260" t="s">
        <v>961</v>
      </c>
      <c r="F45" s="260" t="s">
        <v>1119</v>
      </c>
      <c r="G45" s="260" t="s">
        <v>926</v>
      </c>
      <c r="H45" s="112"/>
      <c r="I45" s="108"/>
      <c r="J45" s="110"/>
      <c r="K45" s="110"/>
      <c r="L45" s="110"/>
      <c r="M45" s="110"/>
      <c r="N45" s="1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</row>
    <row r="46" spans="1:136" ht="12.75" customHeight="1" x14ac:dyDescent="0.2">
      <c r="A46" s="1">
        <v>1</v>
      </c>
      <c r="B46" s="1">
        <f t="shared" si="3"/>
        <v>43</v>
      </c>
      <c r="C46" s="263" t="s">
        <v>681</v>
      </c>
      <c r="D46" s="263" t="s">
        <v>841</v>
      </c>
      <c r="E46" s="260" t="s">
        <v>808</v>
      </c>
      <c r="F46" s="260" t="s">
        <v>1119</v>
      </c>
      <c r="G46" s="260" t="s">
        <v>935</v>
      </c>
      <c r="H46" s="112"/>
      <c r="I46" s="108"/>
      <c r="J46" s="110"/>
      <c r="K46" s="110"/>
      <c r="L46" s="110"/>
      <c r="M46" s="110"/>
      <c r="N46" s="1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</row>
    <row r="47" spans="1:136" ht="12.75" customHeight="1" x14ac:dyDescent="0.2">
      <c r="A47" s="1">
        <v>1</v>
      </c>
      <c r="B47" s="1">
        <f t="shared" si="3"/>
        <v>44</v>
      </c>
      <c r="C47" s="258" t="s">
        <v>720</v>
      </c>
      <c r="D47" s="259" t="s">
        <v>843</v>
      </c>
      <c r="E47" s="261" t="s">
        <v>916</v>
      </c>
      <c r="F47" s="262" t="s">
        <v>1119</v>
      </c>
      <c r="G47" s="262" t="s">
        <v>923</v>
      </c>
      <c r="H47" s="112"/>
      <c r="I47" s="108"/>
      <c r="J47" s="110"/>
      <c r="K47" s="110"/>
      <c r="L47" s="110"/>
      <c r="M47" s="110"/>
      <c r="N47" s="1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</row>
    <row r="48" spans="1:136" ht="12.75" customHeight="1" x14ac:dyDescent="0.2">
      <c r="A48" s="1">
        <v>1</v>
      </c>
      <c r="B48" s="1">
        <f t="shared" si="3"/>
        <v>45</v>
      </c>
      <c r="C48" s="258" t="s">
        <v>1796</v>
      </c>
      <c r="D48" s="259" t="s">
        <v>1797</v>
      </c>
      <c r="E48" s="260" t="s">
        <v>946</v>
      </c>
      <c r="F48" s="261" t="s">
        <v>1119</v>
      </c>
      <c r="G48" s="261" t="s">
        <v>926</v>
      </c>
      <c r="H48" s="112"/>
      <c r="I48" s="108"/>
      <c r="J48" s="110"/>
      <c r="K48" s="110"/>
      <c r="L48" s="110"/>
      <c r="M48" s="110"/>
      <c r="N48" s="1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</row>
    <row r="49" spans="1:60" ht="12.75" customHeight="1" x14ac:dyDescent="0.2">
      <c r="A49" s="1">
        <v>1</v>
      </c>
      <c r="B49" s="1">
        <f t="shared" si="3"/>
        <v>46</v>
      </c>
      <c r="C49" s="258" t="s">
        <v>1771</v>
      </c>
      <c r="D49" s="259" t="s">
        <v>762</v>
      </c>
      <c r="E49" s="260" t="s">
        <v>968</v>
      </c>
      <c r="F49" s="260" t="s">
        <v>1119</v>
      </c>
      <c r="G49" s="261" t="s">
        <v>935</v>
      </c>
      <c r="H49" s="112"/>
      <c r="I49" s="108"/>
      <c r="J49" s="110"/>
      <c r="K49" s="110"/>
      <c r="L49" s="110"/>
      <c r="M49" s="110"/>
      <c r="N49" s="1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</row>
    <row r="50" spans="1:60" ht="12.75" customHeight="1" x14ac:dyDescent="0.2">
      <c r="A50" s="1">
        <v>1</v>
      </c>
      <c r="B50" s="1">
        <f t="shared" si="3"/>
        <v>47</v>
      </c>
      <c r="C50" s="303" t="s">
        <v>3289</v>
      </c>
      <c r="D50" s="264" t="s">
        <v>1751</v>
      </c>
      <c r="E50" s="260" t="s">
        <v>2054</v>
      </c>
      <c r="F50" s="260" t="s">
        <v>1119</v>
      </c>
      <c r="G50" s="260" t="s">
        <v>923</v>
      </c>
      <c r="H50" s="112"/>
      <c r="I50" s="108"/>
      <c r="J50" s="110"/>
      <c r="K50" s="110"/>
      <c r="L50" s="110"/>
      <c r="M50" s="110"/>
      <c r="N50" s="1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</row>
    <row r="51" spans="1:60" ht="12.75" customHeight="1" x14ac:dyDescent="0.2">
      <c r="A51" s="1">
        <v>1</v>
      </c>
      <c r="B51" s="1">
        <f t="shared" si="3"/>
        <v>48</v>
      </c>
      <c r="C51" s="258" t="s">
        <v>761</v>
      </c>
      <c r="D51" s="259" t="s">
        <v>504</v>
      </c>
      <c r="E51" s="261" t="s">
        <v>969</v>
      </c>
      <c r="F51" s="261" t="s">
        <v>1119</v>
      </c>
      <c r="G51" s="262" t="s">
        <v>979</v>
      </c>
      <c r="H51" s="112"/>
      <c r="I51" s="108"/>
      <c r="J51" s="110"/>
      <c r="K51" s="110"/>
      <c r="L51" s="110"/>
      <c r="M51" s="110"/>
      <c r="N51" s="1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</row>
    <row r="52" spans="1:60" ht="12.75" customHeight="1" x14ac:dyDescent="0.2">
      <c r="A52" s="1">
        <v>1</v>
      </c>
      <c r="B52" s="1">
        <f t="shared" si="3"/>
        <v>49</v>
      </c>
      <c r="C52" s="264" t="s">
        <v>1099</v>
      </c>
      <c r="D52" s="264" t="s">
        <v>2978</v>
      </c>
      <c r="E52" s="260" t="s">
        <v>940</v>
      </c>
      <c r="F52" s="260" t="s">
        <v>1119</v>
      </c>
      <c r="G52" s="260" t="s">
        <v>949</v>
      </c>
      <c r="H52" s="112"/>
      <c r="I52" s="108"/>
      <c r="J52" s="110"/>
      <c r="K52" s="110"/>
      <c r="L52" s="110"/>
      <c r="M52" s="110"/>
      <c r="N52" s="1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</row>
    <row r="53" spans="1:60" ht="12.75" customHeight="1" x14ac:dyDescent="0.2">
      <c r="A53" s="1">
        <v>1</v>
      </c>
      <c r="B53" s="1">
        <f t="shared" si="3"/>
        <v>50</v>
      </c>
      <c r="C53" s="263" t="s">
        <v>2489</v>
      </c>
      <c r="D53" s="263" t="s">
        <v>1601</v>
      </c>
      <c r="E53" s="260" t="s">
        <v>952</v>
      </c>
      <c r="F53" s="260" t="s">
        <v>1119</v>
      </c>
      <c r="G53" s="260" t="s">
        <v>926</v>
      </c>
      <c r="H53" s="112"/>
      <c r="I53" s="108"/>
      <c r="J53" s="110"/>
      <c r="K53" s="110"/>
      <c r="L53" s="110"/>
      <c r="M53" s="110"/>
      <c r="N53" s="1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</row>
    <row r="54" spans="1:60" ht="12.75" customHeight="1" x14ac:dyDescent="0.2">
      <c r="A54" s="1">
        <v>1</v>
      </c>
      <c r="B54" s="1">
        <f t="shared" si="3"/>
        <v>51</v>
      </c>
      <c r="C54" s="258" t="s">
        <v>1167</v>
      </c>
      <c r="D54" s="259" t="s">
        <v>862</v>
      </c>
      <c r="E54" s="260" t="s">
        <v>963</v>
      </c>
      <c r="F54" s="262" t="s">
        <v>1119</v>
      </c>
      <c r="G54" s="262" t="s">
        <v>945</v>
      </c>
      <c r="H54" s="112"/>
      <c r="I54" s="108"/>
      <c r="J54" s="110"/>
      <c r="K54" s="110"/>
      <c r="L54" s="110"/>
      <c r="M54" s="110"/>
      <c r="N54" s="1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</row>
    <row r="55" spans="1:60" ht="12.75" customHeight="1" x14ac:dyDescent="0.2">
      <c r="A55" s="1">
        <v>1</v>
      </c>
      <c r="B55" s="1">
        <f t="shared" si="3"/>
        <v>52</v>
      </c>
      <c r="C55" s="258" t="s">
        <v>1089</v>
      </c>
      <c r="D55" s="269" t="s">
        <v>2083</v>
      </c>
      <c r="E55" s="261" t="s">
        <v>946</v>
      </c>
      <c r="F55" s="261" t="s">
        <v>1119</v>
      </c>
      <c r="G55" s="261" t="s">
        <v>949</v>
      </c>
      <c r="H55" s="112"/>
      <c r="I55" s="108"/>
      <c r="J55" s="110"/>
      <c r="K55" s="110"/>
      <c r="L55" s="110"/>
      <c r="M55" s="110"/>
      <c r="N55" s="1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</row>
    <row r="56" spans="1:60" ht="12.75" customHeight="1" x14ac:dyDescent="0.2">
      <c r="A56" s="1">
        <v>1</v>
      </c>
      <c r="B56" s="1">
        <f t="shared" si="3"/>
        <v>53</v>
      </c>
      <c r="C56" s="258" t="s">
        <v>1059</v>
      </c>
      <c r="D56" s="259" t="s">
        <v>850</v>
      </c>
      <c r="E56" s="260" t="s">
        <v>946</v>
      </c>
      <c r="F56" s="262" t="s">
        <v>1119</v>
      </c>
      <c r="G56" s="262" t="s">
        <v>945</v>
      </c>
      <c r="H56" s="112"/>
      <c r="I56" s="108"/>
      <c r="J56" s="110"/>
      <c r="K56" s="110"/>
      <c r="L56" s="110"/>
      <c r="M56" s="110"/>
      <c r="N56" s="1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</row>
    <row r="57" spans="1:60" ht="12.75" customHeight="1" x14ac:dyDescent="0.2">
      <c r="A57" s="1">
        <v>1</v>
      </c>
      <c r="B57" s="1">
        <f t="shared" si="3"/>
        <v>54</v>
      </c>
      <c r="C57" s="258" t="s">
        <v>790</v>
      </c>
      <c r="D57" s="259" t="s">
        <v>791</v>
      </c>
      <c r="E57" s="261" t="s">
        <v>1008</v>
      </c>
      <c r="F57" s="260" t="s">
        <v>1119</v>
      </c>
      <c r="G57" s="262" t="s">
        <v>926</v>
      </c>
      <c r="H57" s="112"/>
      <c r="I57" s="111"/>
      <c r="J57" s="110"/>
      <c r="K57" s="110"/>
      <c r="L57" s="110"/>
      <c r="M57" s="110"/>
      <c r="N57" s="1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</row>
    <row r="58" spans="1:60" ht="12.75" customHeight="1" x14ac:dyDescent="0.2">
      <c r="A58" s="1">
        <v>1</v>
      </c>
      <c r="B58" s="1">
        <f t="shared" si="3"/>
        <v>55</v>
      </c>
      <c r="C58" s="258" t="s">
        <v>2186</v>
      </c>
      <c r="D58" s="259" t="s">
        <v>2187</v>
      </c>
      <c r="E58" s="261" t="s">
        <v>962</v>
      </c>
      <c r="F58" s="261" t="s">
        <v>1119</v>
      </c>
      <c r="G58" s="261" t="s">
        <v>935</v>
      </c>
      <c r="H58" s="112"/>
      <c r="I58" s="112"/>
      <c r="J58" s="110"/>
      <c r="K58" s="110"/>
      <c r="L58" s="110"/>
      <c r="M58" s="110"/>
      <c r="N58" s="1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</row>
    <row r="59" spans="1:60" ht="12.75" customHeight="1" x14ac:dyDescent="0.2">
      <c r="A59" s="1">
        <v>1</v>
      </c>
      <c r="B59" s="1">
        <f t="shared" si="3"/>
        <v>56</v>
      </c>
      <c r="C59" s="258" t="s">
        <v>844</v>
      </c>
      <c r="D59" s="259" t="s">
        <v>807</v>
      </c>
      <c r="E59" s="260" t="s">
        <v>1008</v>
      </c>
      <c r="F59" s="260" t="s">
        <v>1119</v>
      </c>
      <c r="G59" s="261" t="s">
        <v>923</v>
      </c>
      <c r="H59" s="112"/>
      <c r="I59" s="108"/>
      <c r="J59" s="110"/>
      <c r="K59" s="110"/>
      <c r="L59" s="110"/>
      <c r="M59" s="110"/>
      <c r="N59" s="1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</row>
    <row r="60" spans="1:60" ht="12.75" customHeight="1" x14ac:dyDescent="0.2">
      <c r="A60" s="1">
        <v>1</v>
      </c>
      <c r="B60" s="1">
        <f t="shared" si="3"/>
        <v>57</v>
      </c>
      <c r="C60" s="258" t="s">
        <v>2094</v>
      </c>
      <c r="D60" s="259" t="s">
        <v>904</v>
      </c>
      <c r="E60" s="261" t="s">
        <v>1018</v>
      </c>
      <c r="F60" s="260" t="s">
        <v>1119</v>
      </c>
      <c r="G60" s="262" t="s">
        <v>935</v>
      </c>
      <c r="H60" s="112"/>
      <c r="I60" s="111"/>
      <c r="J60" s="110"/>
      <c r="K60" s="110"/>
      <c r="L60" s="110"/>
      <c r="M60" s="110"/>
      <c r="N60" s="1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</row>
    <row r="61" spans="1:60" ht="12.75" customHeight="1" x14ac:dyDescent="0.2">
      <c r="A61" s="1">
        <v>1</v>
      </c>
      <c r="B61" s="1">
        <f t="shared" si="3"/>
        <v>58</v>
      </c>
      <c r="C61" s="259" t="s">
        <v>1629</v>
      </c>
      <c r="D61" s="259" t="s">
        <v>726</v>
      </c>
      <c r="E61" s="260" t="s">
        <v>915</v>
      </c>
      <c r="F61" s="260" t="s">
        <v>1119</v>
      </c>
      <c r="G61" s="260" t="s">
        <v>923</v>
      </c>
      <c r="H61" s="112"/>
      <c r="I61" s="108"/>
      <c r="J61" s="110"/>
      <c r="K61" s="110"/>
      <c r="L61" s="110"/>
      <c r="M61" s="110"/>
      <c r="N61" s="1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</row>
    <row r="62" spans="1:60" ht="12.75" customHeight="1" x14ac:dyDescent="0.2">
      <c r="A62" s="1">
        <v>1</v>
      </c>
      <c r="B62" s="1">
        <f t="shared" si="3"/>
        <v>59</v>
      </c>
      <c r="C62" s="259" t="s">
        <v>671</v>
      </c>
      <c r="D62" s="259" t="s">
        <v>839</v>
      </c>
      <c r="E62" s="260" t="s">
        <v>966</v>
      </c>
      <c r="F62" s="260" t="s">
        <v>1119</v>
      </c>
      <c r="G62" s="260" t="s">
        <v>935</v>
      </c>
      <c r="H62" s="112"/>
      <c r="I62" s="111"/>
      <c r="J62" s="110"/>
      <c r="K62" s="110"/>
      <c r="L62" s="110"/>
      <c r="M62" s="110"/>
      <c r="N62" s="1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</row>
    <row r="63" spans="1:60" ht="12.75" customHeight="1" x14ac:dyDescent="0.2">
      <c r="A63" s="1"/>
      <c r="B63" s="1">
        <f t="shared" si="3"/>
        <v>60</v>
      </c>
      <c r="C63" s="267" t="s">
        <v>1518</v>
      </c>
      <c r="D63" s="267" t="s">
        <v>1519</v>
      </c>
      <c r="E63" s="260" t="s">
        <v>944</v>
      </c>
      <c r="F63" s="261" t="s">
        <v>1119</v>
      </c>
      <c r="G63" s="268" t="s">
        <v>935</v>
      </c>
      <c r="H63" s="112"/>
      <c r="I63" s="111"/>
      <c r="J63" s="110"/>
      <c r="K63" s="110"/>
      <c r="L63" s="110"/>
      <c r="M63" s="110"/>
      <c r="N63" s="1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</row>
    <row r="64" spans="1:60" ht="12.75" customHeight="1" x14ac:dyDescent="0.2">
      <c r="A64" s="1"/>
      <c r="B64" s="1">
        <f t="shared" si="3"/>
        <v>61</v>
      </c>
      <c r="C64" s="264" t="s">
        <v>2937</v>
      </c>
      <c r="D64" s="264" t="s">
        <v>731</v>
      </c>
      <c r="E64" s="260" t="s">
        <v>1008</v>
      </c>
      <c r="F64" s="260" t="s">
        <v>1119</v>
      </c>
      <c r="G64" s="260" t="s">
        <v>935</v>
      </c>
      <c r="H64" s="112"/>
      <c r="I64" s="111"/>
      <c r="J64" s="110"/>
      <c r="K64" s="110"/>
      <c r="L64" s="110"/>
      <c r="M64" s="110"/>
      <c r="N64" s="1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</row>
    <row r="65" spans="1:60" ht="12.75" customHeight="1" x14ac:dyDescent="0.2">
      <c r="A65" s="1"/>
      <c r="B65" s="1">
        <f t="shared" si="3"/>
        <v>62</v>
      </c>
      <c r="C65" s="258" t="s">
        <v>1068</v>
      </c>
      <c r="D65" s="259" t="s">
        <v>1069</v>
      </c>
      <c r="E65" s="261" t="s">
        <v>963</v>
      </c>
      <c r="F65" s="261" t="s">
        <v>1119</v>
      </c>
      <c r="G65" s="261" t="s">
        <v>979</v>
      </c>
      <c r="H65" s="112"/>
      <c r="I65" s="111"/>
      <c r="J65" s="110"/>
      <c r="K65" s="110"/>
      <c r="L65" s="110"/>
      <c r="M65" s="110"/>
      <c r="N65" s="1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</row>
    <row r="66" spans="1:60" ht="12.75" customHeight="1" x14ac:dyDescent="0.2">
      <c r="A66" s="1">
        <v>1</v>
      </c>
      <c r="B66" s="1">
        <f t="shared" si="3"/>
        <v>63</v>
      </c>
      <c r="C66" s="258" t="s">
        <v>1767</v>
      </c>
      <c r="D66" s="258" t="s">
        <v>1571</v>
      </c>
      <c r="E66" s="260" t="s">
        <v>968</v>
      </c>
      <c r="F66" s="261" t="s">
        <v>1119</v>
      </c>
      <c r="G66" s="261" t="s">
        <v>935</v>
      </c>
      <c r="H66" s="112"/>
      <c r="I66" s="112"/>
      <c r="J66" s="110"/>
      <c r="K66" s="110"/>
      <c r="L66" s="110"/>
      <c r="M66" s="110"/>
      <c r="N66" s="1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</row>
    <row r="67" spans="1:60" ht="12.75" customHeight="1" x14ac:dyDescent="0.2">
      <c r="A67" s="1"/>
      <c r="B67" s="1">
        <f t="shared" si="3"/>
        <v>64</v>
      </c>
      <c r="C67" s="258" t="s">
        <v>2250</v>
      </c>
      <c r="D67" s="259" t="s">
        <v>839</v>
      </c>
      <c r="E67" s="260" t="s">
        <v>969</v>
      </c>
      <c r="F67" s="290" t="s">
        <v>1119</v>
      </c>
      <c r="G67" s="262" t="s">
        <v>926</v>
      </c>
      <c r="H67" s="112"/>
      <c r="I67" s="108"/>
      <c r="J67" s="110"/>
      <c r="K67" s="110"/>
      <c r="L67" s="110"/>
      <c r="M67" s="110"/>
      <c r="N67" s="1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</row>
    <row r="68" spans="1:60" ht="12.75" customHeight="1" x14ac:dyDescent="0.2">
      <c r="A68" s="1">
        <v>1</v>
      </c>
      <c r="B68" s="1">
        <f t="shared" si="3"/>
        <v>65</v>
      </c>
      <c r="C68" s="264" t="s">
        <v>3002</v>
      </c>
      <c r="D68" s="264" t="s">
        <v>822</v>
      </c>
      <c r="E68" s="260" t="s">
        <v>966</v>
      </c>
      <c r="F68" s="260" t="s">
        <v>1119</v>
      </c>
      <c r="G68" s="260" t="s">
        <v>923</v>
      </c>
      <c r="H68" s="112"/>
      <c r="I68" s="111"/>
      <c r="J68" s="110"/>
      <c r="K68" s="110"/>
      <c r="L68" s="110"/>
      <c r="M68" s="110"/>
      <c r="N68" s="1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</row>
    <row r="69" spans="1:60" ht="12.75" customHeight="1" x14ac:dyDescent="0.2">
      <c r="A69" s="1">
        <v>1</v>
      </c>
      <c r="B69" s="1">
        <f t="shared" si="3"/>
        <v>66</v>
      </c>
      <c r="C69" s="264" t="s">
        <v>3022</v>
      </c>
      <c r="D69" s="264" t="s">
        <v>852</v>
      </c>
      <c r="E69" s="260" t="s">
        <v>930</v>
      </c>
      <c r="F69" s="260" t="s">
        <v>1119</v>
      </c>
      <c r="G69" s="260" t="s">
        <v>958</v>
      </c>
      <c r="H69" s="112"/>
      <c r="I69" s="108"/>
      <c r="J69" s="110"/>
      <c r="K69" s="110"/>
      <c r="L69" s="110"/>
      <c r="M69" s="110"/>
      <c r="N69" s="1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</row>
    <row r="70" spans="1:60" ht="12.75" customHeight="1" x14ac:dyDescent="0.2">
      <c r="A70" s="1">
        <v>1</v>
      </c>
      <c r="B70" s="1">
        <f t="shared" ref="B70:B132" si="6">(B69+1)</f>
        <v>67</v>
      </c>
      <c r="C70" s="258" t="s">
        <v>672</v>
      </c>
      <c r="D70" s="259" t="s">
        <v>1528</v>
      </c>
      <c r="E70" s="260" t="s">
        <v>812</v>
      </c>
      <c r="F70" s="260" t="s">
        <v>1119</v>
      </c>
      <c r="G70" s="260" t="s">
        <v>945</v>
      </c>
      <c r="H70" s="112"/>
      <c r="I70" s="108"/>
      <c r="J70" s="110"/>
      <c r="K70" s="110"/>
      <c r="L70" s="110"/>
      <c r="M70" s="110"/>
      <c r="N70" s="1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</row>
    <row r="71" spans="1:60" ht="12.75" customHeight="1" x14ac:dyDescent="0.2">
      <c r="A71" s="1">
        <v>1</v>
      </c>
      <c r="B71" s="1">
        <f t="shared" si="6"/>
        <v>68</v>
      </c>
      <c r="C71" s="259" t="s">
        <v>2546</v>
      </c>
      <c r="D71" s="259" t="s">
        <v>2598</v>
      </c>
      <c r="E71" s="260" t="s">
        <v>914</v>
      </c>
      <c r="F71" s="260" t="s">
        <v>1119</v>
      </c>
      <c r="G71" s="260" t="s">
        <v>935</v>
      </c>
      <c r="H71" s="112"/>
      <c r="I71" s="108"/>
      <c r="J71" s="110"/>
      <c r="K71" s="110"/>
      <c r="L71" s="110"/>
      <c r="M71" s="110"/>
      <c r="N71" s="1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</row>
    <row r="72" spans="1:60" ht="12.75" customHeight="1" x14ac:dyDescent="0.2">
      <c r="A72" s="1">
        <v>1</v>
      </c>
      <c r="B72" s="1">
        <f t="shared" si="6"/>
        <v>69</v>
      </c>
      <c r="C72" s="258" t="s">
        <v>1652</v>
      </c>
      <c r="D72" s="258" t="s">
        <v>834</v>
      </c>
      <c r="E72" s="260" t="s">
        <v>915</v>
      </c>
      <c r="F72" s="262" t="s">
        <v>1119</v>
      </c>
      <c r="G72" s="261" t="s">
        <v>923</v>
      </c>
      <c r="H72" s="112"/>
      <c r="I72" s="111"/>
      <c r="J72" s="110"/>
      <c r="K72" s="110"/>
      <c r="L72" s="110"/>
      <c r="M72" s="110"/>
      <c r="N72" s="1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</row>
    <row r="73" spans="1:60" ht="12.75" customHeight="1" x14ac:dyDescent="0.2">
      <c r="A73" s="1">
        <v>1</v>
      </c>
      <c r="B73" s="1">
        <f t="shared" si="6"/>
        <v>70</v>
      </c>
      <c r="C73" s="258" t="s">
        <v>321</v>
      </c>
      <c r="D73" s="259" t="s">
        <v>682</v>
      </c>
      <c r="E73" s="260" t="s">
        <v>928</v>
      </c>
      <c r="F73" s="261" t="s">
        <v>1119</v>
      </c>
      <c r="G73" s="261" t="s">
        <v>926</v>
      </c>
      <c r="H73" s="112"/>
      <c r="I73" s="108"/>
      <c r="J73" s="110"/>
      <c r="K73" s="110"/>
      <c r="L73" s="110"/>
      <c r="M73" s="110"/>
      <c r="N73" s="1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</row>
    <row r="74" spans="1:60" ht="12.75" customHeight="1" x14ac:dyDescent="0.2">
      <c r="A74" s="1">
        <v>1</v>
      </c>
      <c r="B74" s="1">
        <f t="shared" si="6"/>
        <v>71</v>
      </c>
      <c r="C74" s="259" t="s">
        <v>2552</v>
      </c>
      <c r="D74" s="259" t="s">
        <v>964</v>
      </c>
      <c r="E74" s="260" t="s">
        <v>952</v>
      </c>
      <c r="F74" s="260" t="s">
        <v>1119</v>
      </c>
      <c r="G74" s="260" t="s">
        <v>958</v>
      </c>
      <c r="H74" s="112"/>
      <c r="I74" s="112"/>
      <c r="J74" s="110"/>
      <c r="K74" s="110"/>
      <c r="L74" s="110"/>
      <c r="M74" s="110"/>
      <c r="N74" s="1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</row>
    <row r="75" spans="1:60" ht="12.75" customHeight="1" x14ac:dyDescent="0.2">
      <c r="A75" s="1">
        <v>1</v>
      </c>
      <c r="B75" s="1">
        <f t="shared" si="6"/>
        <v>72</v>
      </c>
      <c r="C75" s="258" t="s">
        <v>2098</v>
      </c>
      <c r="D75" s="259" t="s">
        <v>2246</v>
      </c>
      <c r="E75" s="261" t="s">
        <v>2054</v>
      </c>
      <c r="F75" s="262" t="s">
        <v>1119</v>
      </c>
      <c r="G75" s="261" t="s">
        <v>958</v>
      </c>
      <c r="H75" s="112"/>
      <c r="I75" s="108"/>
      <c r="J75" s="110"/>
      <c r="K75" s="110"/>
      <c r="L75" s="110"/>
      <c r="M75" s="110"/>
      <c r="N75" s="1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</row>
    <row r="76" spans="1:60" ht="12.75" customHeight="1" x14ac:dyDescent="0.2">
      <c r="A76" s="1">
        <v>1</v>
      </c>
      <c r="B76" s="1">
        <f t="shared" si="6"/>
        <v>73</v>
      </c>
      <c r="C76" s="258" t="s">
        <v>264</v>
      </c>
      <c r="D76" s="259" t="s">
        <v>951</v>
      </c>
      <c r="E76" s="261" t="s">
        <v>928</v>
      </c>
      <c r="F76" s="260" t="s">
        <v>1119</v>
      </c>
      <c r="G76" s="261" t="s">
        <v>935</v>
      </c>
      <c r="H76" s="112"/>
      <c r="I76" s="108"/>
      <c r="J76" s="110"/>
      <c r="K76" s="110"/>
      <c r="L76" s="110"/>
      <c r="M76" s="110"/>
      <c r="N76" s="1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</row>
    <row r="77" spans="1:60" ht="12.75" customHeight="1" x14ac:dyDescent="0.2">
      <c r="A77" s="1"/>
      <c r="B77" s="1">
        <f t="shared" si="6"/>
        <v>74</v>
      </c>
      <c r="C77" s="258" t="s">
        <v>2207</v>
      </c>
      <c r="D77" s="259" t="s">
        <v>964</v>
      </c>
      <c r="E77" s="261" t="s">
        <v>928</v>
      </c>
      <c r="F77" s="261" t="s">
        <v>1119</v>
      </c>
      <c r="G77" s="261" t="s">
        <v>935</v>
      </c>
      <c r="H77" s="112"/>
      <c r="I77" s="108"/>
      <c r="J77" s="110"/>
      <c r="K77" s="110"/>
      <c r="L77" s="110"/>
      <c r="M77" s="110"/>
      <c r="N77" s="1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</row>
    <row r="78" spans="1:60" ht="12.75" customHeight="1" x14ac:dyDescent="0.2">
      <c r="A78" s="1">
        <v>1</v>
      </c>
      <c r="B78" s="1">
        <f t="shared" si="6"/>
        <v>75</v>
      </c>
      <c r="C78" s="258" t="s">
        <v>1864</v>
      </c>
      <c r="D78" s="258" t="s">
        <v>1751</v>
      </c>
      <c r="E78" s="261" t="s">
        <v>933</v>
      </c>
      <c r="F78" s="260" t="s">
        <v>1119</v>
      </c>
      <c r="G78" s="262" t="s">
        <v>935</v>
      </c>
      <c r="H78" s="112"/>
      <c r="I78" s="108"/>
      <c r="J78" s="110"/>
      <c r="K78" s="110"/>
      <c r="L78" s="110"/>
      <c r="M78" s="110"/>
      <c r="N78" s="1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</row>
    <row r="79" spans="1:60" ht="12.75" customHeight="1" x14ac:dyDescent="0.2">
      <c r="A79" s="1">
        <v>1</v>
      </c>
      <c r="B79" s="1">
        <f t="shared" si="6"/>
        <v>76</v>
      </c>
      <c r="C79" s="258" t="s">
        <v>101</v>
      </c>
      <c r="D79" s="259" t="s">
        <v>660</v>
      </c>
      <c r="E79" s="260" t="s">
        <v>937</v>
      </c>
      <c r="F79" s="261" t="s">
        <v>1119</v>
      </c>
      <c r="G79" s="261" t="s">
        <v>926</v>
      </c>
      <c r="H79" s="112"/>
      <c r="I79" s="108"/>
      <c r="J79" s="110"/>
      <c r="K79" s="110"/>
      <c r="L79" s="110"/>
      <c r="M79" s="110"/>
      <c r="N79" s="1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</row>
    <row r="80" spans="1:60" ht="12.75" customHeight="1" x14ac:dyDescent="0.2">
      <c r="A80" s="1">
        <v>1</v>
      </c>
      <c r="B80" s="1">
        <f t="shared" si="6"/>
        <v>77</v>
      </c>
      <c r="C80" s="259" t="s">
        <v>1545</v>
      </c>
      <c r="D80" s="259" t="s">
        <v>936</v>
      </c>
      <c r="E80" s="260" t="s">
        <v>812</v>
      </c>
      <c r="F80" s="261" t="s">
        <v>1119</v>
      </c>
      <c r="G80" s="261" t="s">
        <v>982</v>
      </c>
      <c r="H80" s="112"/>
      <c r="I80" s="108"/>
      <c r="J80" s="110"/>
      <c r="K80" s="110"/>
      <c r="L80" s="110"/>
      <c r="M80" s="110"/>
      <c r="N80" s="1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</row>
    <row r="81" spans="1:60" ht="12.75" customHeight="1" x14ac:dyDescent="0.2">
      <c r="A81" s="1">
        <v>1</v>
      </c>
      <c r="B81" s="1">
        <f t="shared" si="6"/>
        <v>78</v>
      </c>
      <c r="C81" s="264" t="s">
        <v>2979</v>
      </c>
      <c r="D81" s="264" t="s">
        <v>711</v>
      </c>
      <c r="E81" s="260" t="s">
        <v>941</v>
      </c>
      <c r="F81" s="260" t="s">
        <v>1119</v>
      </c>
      <c r="G81" s="260" t="s">
        <v>935</v>
      </c>
      <c r="H81" s="112"/>
      <c r="I81" s="108"/>
      <c r="J81" s="110"/>
      <c r="K81" s="110"/>
      <c r="L81" s="110"/>
      <c r="M81" s="110"/>
      <c r="N81" s="1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</row>
    <row r="82" spans="1:60" ht="12.75" customHeight="1" x14ac:dyDescent="0.2">
      <c r="A82" s="1">
        <v>1</v>
      </c>
      <c r="B82" s="1">
        <f t="shared" si="6"/>
        <v>79</v>
      </c>
      <c r="C82" s="263" t="s">
        <v>2563</v>
      </c>
      <c r="D82" s="263" t="s">
        <v>975</v>
      </c>
      <c r="E82" s="260" t="s">
        <v>914</v>
      </c>
      <c r="F82" s="260" t="s">
        <v>1119</v>
      </c>
      <c r="G82" s="260" t="s">
        <v>923</v>
      </c>
      <c r="H82" s="112"/>
      <c r="I82" s="111"/>
      <c r="J82" s="110"/>
      <c r="K82" s="110"/>
      <c r="L82" s="110"/>
      <c r="M82" s="110"/>
      <c r="N82" s="1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</row>
    <row r="83" spans="1:60" ht="12.75" customHeight="1" x14ac:dyDescent="0.2">
      <c r="A83" s="1">
        <v>1</v>
      </c>
      <c r="B83" s="1">
        <f t="shared" si="6"/>
        <v>80</v>
      </c>
      <c r="C83" s="259" t="s">
        <v>856</v>
      </c>
      <c r="D83" s="258" t="s">
        <v>1014</v>
      </c>
      <c r="E83" s="260" t="s">
        <v>1154</v>
      </c>
      <c r="F83" s="262" t="s">
        <v>1119</v>
      </c>
      <c r="G83" s="265" t="s">
        <v>935</v>
      </c>
      <c r="H83" s="112"/>
      <c r="I83" s="108"/>
      <c r="J83" s="110"/>
      <c r="K83" s="110"/>
      <c r="L83" s="110"/>
      <c r="M83" s="110"/>
      <c r="N83" s="1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</row>
    <row r="84" spans="1:60" ht="12.75" customHeight="1" x14ac:dyDescent="0.2">
      <c r="A84" s="1">
        <v>1</v>
      </c>
      <c r="B84" s="1">
        <f t="shared" si="6"/>
        <v>81</v>
      </c>
      <c r="C84" s="258" t="s">
        <v>1756</v>
      </c>
      <c r="D84" s="258" t="s">
        <v>1757</v>
      </c>
      <c r="E84" s="261" t="s">
        <v>928</v>
      </c>
      <c r="F84" s="262" t="s">
        <v>1472</v>
      </c>
      <c r="G84" s="262" t="s">
        <v>982</v>
      </c>
      <c r="H84" s="112"/>
      <c r="I84" s="111"/>
      <c r="J84" s="110"/>
      <c r="K84" s="110"/>
      <c r="L84" s="110"/>
      <c r="M84" s="110"/>
      <c r="N84" s="1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</row>
    <row r="85" spans="1:60" ht="12.75" customHeight="1" x14ac:dyDescent="0.2">
      <c r="A85" s="1">
        <v>1</v>
      </c>
      <c r="B85" s="1">
        <f t="shared" si="6"/>
        <v>82</v>
      </c>
      <c r="C85" s="258" t="s">
        <v>562</v>
      </c>
      <c r="D85" s="259" t="s">
        <v>688</v>
      </c>
      <c r="E85" s="260" t="s">
        <v>915</v>
      </c>
      <c r="F85" s="262" t="s">
        <v>1472</v>
      </c>
      <c r="G85" s="262" t="s">
        <v>979</v>
      </c>
      <c r="H85" s="112"/>
      <c r="I85" s="108"/>
      <c r="J85" s="110"/>
      <c r="K85" s="110"/>
      <c r="L85" s="110"/>
      <c r="M85" s="110"/>
      <c r="N85" s="1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</row>
    <row r="86" spans="1:60" ht="12.75" customHeight="1" x14ac:dyDescent="0.2">
      <c r="A86" s="1"/>
      <c r="B86" s="1">
        <f t="shared" si="6"/>
        <v>83</v>
      </c>
      <c r="C86" s="259" t="s">
        <v>2164</v>
      </c>
      <c r="D86" s="259" t="s">
        <v>2236</v>
      </c>
      <c r="E86" s="260" t="s">
        <v>915</v>
      </c>
      <c r="F86" s="262" t="s">
        <v>1472</v>
      </c>
      <c r="G86" s="260" t="s">
        <v>926</v>
      </c>
      <c r="H86" s="112"/>
      <c r="I86" s="108"/>
      <c r="J86" s="110"/>
      <c r="K86" s="110"/>
      <c r="L86" s="110"/>
      <c r="M86" s="110"/>
      <c r="N86" s="1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</row>
    <row r="87" spans="1:60" ht="12.75" customHeight="1" x14ac:dyDescent="0.2">
      <c r="A87" s="1">
        <v>1</v>
      </c>
      <c r="B87" s="1">
        <f t="shared" si="6"/>
        <v>84</v>
      </c>
      <c r="C87" s="258" t="s">
        <v>2176</v>
      </c>
      <c r="D87" s="259" t="s">
        <v>975</v>
      </c>
      <c r="E87" s="261" t="s">
        <v>1018</v>
      </c>
      <c r="F87" s="262" t="s">
        <v>1472</v>
      </c>
      <c r="G87" s="261" t="s">
        <v>982</v>
      </c>
      <c r="H87" s="112"/>
      <c r="I87" s="108"/>
      <c r="J87" s="110"/>
      <c r="K87" s="110"/>
      <c r="L87" s="110"/>
      <c r="M87" s="110"/>
      <c r="N87" s="1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</row>
    <row r="88" spans="1:60" ht="12.75" customHeight="1" x14ac:dyDescent="0.2">
      <c r="A88" s="1"/>
      <c r="B88" s="1">
        <f t="shared" si="6"/>
        <v>85</v>
      </c>
      <c r="C88" s="258" t="s">
        <v>996</v>
      </c>
      <c r="D88" s="259" t="s">
        <v>902</v>
      </c>
      <c r="E88" s="260" t="s">
        <v>969</v>
      </c>
      <c r="F88" s="262" t="s">
        <v>1472</v>
      </c>
      <c r="G88" s="261" t="s">
        <v>935</v>
      </c>
      <c r="H88" s="112"/>
      <c r="I88" s="108"/>
      <c r="J88" s="110"/>
      <c r="K88" s="110"/>
      <c r="L88" s="110"/>
      <c r="M88" s="110"/>
      <c r="N88" s="1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</row>
    <row r="89" spans="1:60" ht="12.75" customHeight="1" x14ac:dyDescent="0.2">
      <c r="A89" s="1">
        <v>1</v>
      </c>
      <c r="B89" s="1">
        <f t="shared" si="6"/>
        <v>86</v>
      </c>
      <c r="C89" s="258" t="s">
        <v>1596</v>
      </c>
      <c r="D89" s="258" t="s">
        <v>1597</v>
      </c>
      <c r="E89" s="261" t="s">
        <v>968</v>
      </c>
      <c r="F89" s="262" t="s">
        <v>1472</v>
      </c>
      <c r="G89" s="261" t="s">
        <v>935</v>
      </c>
      <c r="H89" s="112"/>
      <c r="I89" s="108"/>
      <c r="J89" s="110"/>
      <c r="K89" s="110"/>
      <c r="L89" s="110"/>
      <c r="M89" s="110"/>
      <c r="N89" s="1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</row>
    <row r="90" spans="1:60" ht="12.75" customHeight="1" x14ac:dyDescent="0.2">
      <c r="A90" s="1">
        <v>1</v>
      </c>
      <c r="B90" s="1">
        <f t="shared" si="6"/>
        <v>87</v>
      </c>
      <c r="C90" s="264" t="s">
        <v>2949</v>
      </c>
      <c r="D90" s="264" t="s">
        <v>2253</v>
      </c>
      <c r="E90" s="260" t="s">
        <v>915</v>
      </c>
      <c r="F90" s="262" t="s">
        <v>1472</v>
      </c>
      <c r="G90" s="260" t="s">
        <v>982</v>
      </c>
      <c r="H90" s="112"/>
      <c r="I90" s="108"/>
      <c r="J90" s="110"/>
      <c r="K90" s="110"/>
      <c r="L90" s="110"/>
      <c r="M90" s="110"/>
      <c r="N90" s="1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</row>
    <row r="91" spans="1:60" ht="12.75" customHeight="1" x14ac:dyDescent="0.2">
      <c r="A91" s="1">
        <v>1</v>
      </c>
      <c r="B91" s="1">
        <f t="shared" si="6"/>
        <v>88</v>
      </c>
      <c r="C91" s="258" t="s">
        <v>1163</v>
      </c>
      <c r="D91" s="259" t="s">
        <v>667</v>
      </c>
      <c r="E91" s="261" t="s">
        <v>812</v>
      </c>
      <c r="F91" s="262" t="s">
        <v>1472</v>
      </c>
      <c r="G91" s="261" t="s">
        <v>935</v>
      </c>
      <c r="H91" s="112"/>
      <c r="I91" s="108"/>
      <c r="J91" s="110"/>
      <c r="K91" s="110"/>
      <c r="L91" s="110"/>
      <c r="M91" s="110"/>
      <c r="N91" s="1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</row>
    <row r="92" spans="1:60" ht="12.75" customHeight="1" x14ac:dyDescent="0.2">
      <c r="A92" s="1">
        <v>1</v>
      </c>
      <c r="B92" s="1">
        <f t="shared" si="6"/>
        <v>89</v>
      </c>
      <c r="C92" s="258" t="s">
        <v>728</v>
      </c>
      <c r="D92" s="258" t="s">
        <v>1039</v>
      </c>
      <c r="E92" s="261" t="s">
        <v>955</v>
      </c>
      <c r="F92" s="262" t="s">
        <v>1472</v>
      </c>
      <c r="G92" s="262" t="s">
        <v>935</v>
      </c>
      <c r="H92" s="112"/>
      <c r="I92" s="108"/>
      <c r="J92" s="110"/>
      <c r="K92" s="110"/>
      <c r="L92" s="110"/>
      <c r="M92" s="110"/>
      <c r="N92" s="1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</row>
    <row r="93" spans="1:60" ht="12.75" customHeight="1" x14ac:dyDescent="0.2">
      <c r="A93" s="1">
        <v>1</v>
      </c>
      <c r="B93" s="1">
        <f t="shared" si="6"/>
        <v>90</v>
      </c>
      <c r="C93" s="258" t="s">
        <v>716</v>
      </c>
      <c r="D93" s="259" t="s">
        <v>187</v>
      </c>
      <c r="E93" s="260" t="s">
        <v>916</v>
      </c>
      <c r="F93" s="262" t="s">
        <v>1472</v>
      </c>
      <c r="G93" s="262" t="s">
        <v>575</v>
      </c>
      <c r="H93" s="112"/>
      <c r="I93" s="108"/>
      <c r="J93" s="110"/>
      <c r="K93" s="110"/>
      <c r="L93" s="110"/>
      <c r="M93" s="110"/>
      <c r="N93" s="1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</row>
    <row r="94" spans="1:60" ht="12.75" customHeight="1" x14ac:dyDescent="0.2">
      <c r="A94" s="1">
        <v>1</v>
      </c>
      <c r="B94" s="1">
        <f t="shared" si="6"/>
        <v>91</v>
      </c>
      <c r="C94" s="259" t="s">
        <v>2114</v>
      </c>
      <c r="D94" s="259" t="s">
        <v>776</v>
      </c>
      <c r="E94" s="260" t="s">
        <v>940</v>
      </c>
      <c r="F94" s="262" t="s">
        <v>1472</v>
      </c>
      <c r="G94" s="262" t="s">
        <v>923</v>
      </c>
      <c r="H94" s="112"/>
      <c r="I94" s="108"/>
      <c r="J94" s="110"/>
      <c r="K94" s="110"/>
      <c r="L94" s="110"/>
      <c r="M94" s="110"/>
      <c r="N94" s="1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</row>
    <row r="95" spans="1:60" ht="12.75" customHeight="1" x14ac:dyDescent="0.2">
      <c r="A95" s="1">
        <v>1</v>
      </c>
      <c r="B95" s="1">
        <f t="shared" si="6"/>
        <v>92</v>
      </c>
      <c r="C95" s="259" t="s">
        <v>788</v>
      </c>
      <c r="D95" s="259" t="s">
        <v>850</v>
      </c>
      <c r="E95" s="260" t="s">
        <v>948</v>
      </c>
      <c r="F95" s="262" t="s">
        <v>1472</v>
      </c>
      <c r="G95" s="260" t="s">
        <v>958</v>
      </c>
      <c r="H95" s="112"/>
      <c r="I95" s="108"/>
      <c r="J95" s="110"/>
      <c r="K95" s="110"/>
      <c r="L95" s="110"/>
      <c r="M95" s="110"/>
      <c r="N95" s="1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</row>
    <row r="96" spans="1:60" ht="12.75" customHeight="1" x14ac:dyDescent="0.2">
      <c r="A96" s="1">
        <v>1</v>
      </c>
      <c r="B96" s="1">
        <f t="shared" si="6"/>
        <v>93</v>
      </c>
      <c r="C96" s="259" t="s">
        <v>2500</v>
      </c>
      <c r="D96" s="259" t="s">
        <v>2585</v>
      </c>
      <c r="E96" s="260" t="s">
        <v>928</v>
      </c>
      <c r="F96" s="262" t="s">
        <v>1472</v>
      </c>
      <c r="G96" s="260" t="s">
        <v>958</v>
      </c>
      <c r="H96" s="112"/>
      <c r="I96" s="112"/>
      <c r="J96" s="110"/>
      <c r="K96" s="110"/>
      <c r="L96" s="110"/>
      <c r="M96" s="110"/>
      <c r="N96" s="1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</row>
    <row r="97" spans="1:60" ht="12.75" customHeight="1" x14ac:dyDescent="0.2">
      <c r="A97" s="1">
        <v>1</v>
      </c>
      <c r="B97" s="1">
        <f t="shared" si="6"/>
        <v>94</v>
      </c>
      <c r="C97" s="258" t="s">
        <v>1027</v>
      </c>
      <c r="D97" s="259" t="s">
        <v>2162</v>
      </c>
      <c r="E97" s="261" t="s">
        <v>955</v>
      </c>
      <c r="F97" s="262" t="s">
        <v>1472</v>
      </c>
      <c r="G97" s="261" t="s">
        <v>923</v>
      </c>
      <c r="H97" s="112"/>
      <c r="I97" s="108"/>
      <c r="J97" s="110"/>
      <c r="K97" s="110"/>
      <c r="L97" s="110"/>
      <c r="M97" s="110"/>
      <c r="N97" s="1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</row>
    <row r="98" spans="1:60" ht="12.75" customHeight="1" x14ac:dyDescent="0.2">
      <c r="A98" s="1"/>
      <c r="B98" s="1">
        <f t="shared" si="6"/>
        <v>95</v>
      </c>
      <c r="C98" s="258" t="s">
        <v>1621</v>
      </c>
      <c r="D98" s="258" t="s">
        <v>822</v>
      </c>
      <c r="E98" s="261" t="s">
        <v>833</v>
      </c>
      <c r="F98" s="262" t="s">
        <v>1472</v>
      </c>
      <c r="G98" s="265" t="s">
        <v>926</v>
      </c>
      <c r="H98" s="112"/>
      <c r="I98" s="108"/>
      <c r="J98" s="110"/>
      <c r="K98" s="110"/>
      <c r="L98" s="110"/>
      <c r="M98" s="110"/>
      <c r="N98" s="1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</row>
    <row r="99" spans="1:60" ht="12.75" customHeight="1" x14ac:dyDescent="0.2">
      <c r="A99" s="1">
        <v>1</v>
      </c>
      <c r="B99" s="1">
        <f t="shared" si="6"/>
        <v>96</v>
      </c>
      <c r="C99" s="258" t="s">
        <v>993</v>
      </c>
      <c r="D99" s="259" t="s">
        <v>892</v>
      </c>
      <c r="E99" s="260" t="s">
        <v>948</v>
      </c>
      <c r="F99" s="262" t="s">
        <v>1472</v>
      </c>
      <c r="G99" s="262" t="s">
        <v>935</v>
      </c>
      <c r="H99" s="112"/>
      <c r="I99" s="112"/>
      <c r="J99" s="110"/>
      <c r="K99" s="110"/>
      <c r="L99" s="110"/>
      <c r="M99" s="110"/>
      <c r="N99" s="1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</row>
    <row r="100" spans="1:60" ht="12.75" customHeight="1" x14ac:dyDescent="0.2">
      <c r="A100" s="1">
        <v>1</v>
      </c>
      <c r="B100" s="1">
        <f t="shared" si="6"/>
        <v>97</v>
      </c>
      <c r="C100" s="259" t="s">
        <v>1515</v>
      </c>
      <c r="D100" s="259" t="s">
        <v>826</v>
      </c>
      <c r="E100" s="260" t="s">
        <v>933</v>
      </c>
      <c r="F100" s="262" t="s">
        <v>1472</v>
      </c>
      <c r="G100" s="261" t="s">
        <v>935</v>
      </c>
      <c r="H100" s="112"/>
      <c r="I100" s="108"/>
      <c r="J100" s="110"/>
      <c r="K100" s="110"/>
      <c r="L100" s="110"/>
      <c r="M100" s="110"/>
      <c r="N100" s="1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</row>
    <row r="101" spans="1:60" ht="12.75" customHeight="1" x14ac:dyDescent="0.2">
      <c r="A101" s="1">
        <v>1</v>
      </c>
      <c r="B101" s="1">
        <f t="shared" si="6"/>
        <v>98</v>
      </c>
      <c r="C101" s="258" t="s">
        <v>1622</v>
      </c>
      <c r="D101" s="258" t="s">
        <v>1623</v>
      </c>
      <c r="E101" s="261" t="s">
        <v>914</v>
      </c>
      <c r="F101" s="262" t="s">
        <v>1472</v>
      </c>
      <c r="G101" s="265" t="s">
        <v>923</v>
      </c>
      <c r="H101" s="112"/>
      <c r="I101" s="108"/>
      <c r="J101" s="110"/>
      <c r="K101" s="110"/>
      <c r="L101" s="110"/>
      <c r="M101" s="110"/>
      <c r="N101" s="1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</row>
    <row r="102" spans="1:60" ht="12.75" customHeight="1" x14ac:dyDescent="0.2">
      <c r="A102" s="1">
        <v>1</v>
      </c>
      <c r="B102" s="1">
        <f t="shared" si="6"/>
        <v>99</v>
      </c>
      <c r="C102" s="258" t="s">
        <v>1835</v>
      </c>
      <c r="D102" s="259" t="s">
        <v>716</v>
      </c>
      <c r="E102" s="261" t="s">
        <v>963</v>
      </c>
      <c r="F102" s="262" t="s">
        <v>1472</v>
      </c>
      <c r="G102" s="261" t="s">
        <v>926</v>
      </c>
      <c r="H102" s="112"/>
      <c r="I102" s="108"/>
      <c r="J102" s="110"/>
      <c r="K102" s="110"/>
      <c r="L102" s="110"/>
      <c r="M102" s="110"/>
      <c r="N102" s="1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</row>
    <row r="103" spans="1:60" ht="12.75" customHeight="1" x14ac:dyDescent="0.2">
      <c r="A103" s="1">
        <v>1</v>
      </c>
      <c r="B103" s="1">
        <f t="shared" si="6"/>
        <v>100</v>
      </c>
      <c r="C103" s="258" t="s">
        <v>1036</v>
      </c>
      <c r="D103" s="259" t="s">
        <v>760</v>
      </c>
      <c r="E103" s="261" t="s">
        <v>914</v>
      </c>
      <c r="F103" s="262" t="s">
        <v>1472</v>
      </c>
      <c r="G103" s="261" t="s">
        <v>935</v>
      </c>
      <c r="H103" s="112"/>
      <c r="I103" s="108"/>
      <c r="J103" s="110"/>
      <c r="K103" s="110"/>
      <c r="L103" s="110"/>
      <c r="M103" s="110"/>
      <c r="N103" s="1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</row>
    <row r="104" spans="1:60" ht="12.75" customHeight="1" x14ac:dyDescent="0.2">
      <c r="A104" s="1"/>
      <c r="B104" s="1">
        <f t="shared" si="6"/>
        <v>101</v>
      </c>
      <c r="C104" s="258" t="s">
        <v>506</v>
      </c>
      <c r="D104" s="259" t="s">
        <v>957</v>
      </c>
      <c r="E104" s="261" t="s">
        <v>916</v>
      </c>
      <c r="F104" s="262" t="s">
        <v>1472</v>
      </c>
      <c r="G104" s="261" t="s">
        <v>982</v>
      </c>
      <c r="H104" s="112"/>
      <c r="I104" s="108"/>
      <c r="J104" s="110"/>
      <c r="K104" s="110"/>
      <c r="L104" s="110"/>
      <c r="M104" s="110"/>
      <c r="N104" s="1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</row>
    <row r="105" spans="1:60" ht="12.75" customHeight="1" x14ac:dyDescent="0.2">
      <c r="A105" s="1">
        <v>1</v>
      </c>
      <c r="B105" s="1">
        <f t="shared" si="6"/>
        <v>102</v>
      </c>
      <c r="C105" s="258" t="s">
        <v>1842</v>
      </c>
      <c r="D105" s="259" t="s">
        <v>902</v>
      </c>
      <c r="E105" s="261" t="s">
        <v>969</v>
      </c>
      <c r="F105" s="262" t="s">
        <v>1472</v>
      </c>
      <c r="G105" s="261" t="s">
        <v>979</v>
      </c>
      <c r="H105" s="132"/>
      <c r="I105" s="111"/>
      <c r="J105" s="110"/>
      <c r="K105" s="110"/>
      <c r="L105" s="110"/>
      <c r="M105" s="110"/>
      <c r="N105" s="1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</row>
    <row r="106" spans="1:60" ht="12.75" customHeight="1" x14ac:dyDescent="0.2">
      <c r="A106" s="1">
        <v>1</v>
      </c>
      <c r="B106" s="1">
        <f t="shared" si="6"/>
        <v>103</v>
      </c>
      <c r="C106" s="259" t="s">
        <v>2511</v>
      </c>
      <c r="D106" s="259" t="s">
        <v>870</v>
      </c>
      <c r="E106" s="260" t="s">
        <v>981</v>
      </c>
      <c r="F106" s="262" t="s">
        <v>1472</v>
      </c>
      <c r="G106" s="260" t="s">
        <v>935</v>
      </c>
      <c r="H106" s="112"/>
      <c r="I106" s="108"/>
      <c r="J106" s="110"/>
      <c r="K106" s="110"/>
      <c r="L106" s="110"/>
      <c r="M106" s="110"/>
      <c r="N106" s="1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</row>
    <row r="107" spans="1:60" ht="12.75" customHeight="1" x14ac:dyDescent="0.2">
      <c r="A107" s="1">
        <v>1</v>
      </c>
      <c r="B107" s="1">
        <f t="shared" si="6"/>
        <v>104</v>
      </c>
      <c r="C107" s="264" t="s">
        <v>3009</v>
      </c>
      <c r="D107" s="264" t="s">
        <v>3017</v>
      </c>
      <c r="E107" s="260" t="s">
        <v>928</v>
      </c>
      <c r="F107" s="262" t="s">
        <v>1472</v>
      </c>
      <c r="G107" s="260" t="s">
        <v>926</v>
      </c>
      <c r="H107" s="112"/>
      <c r="I107" s="111"/>
      <c r="J107" s="110"/>
      <c r="K107" s="110"/>
      <c r="L107" s="110"/>
      <c r="M107" s="110"/>
      <c r="N107" s="1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</row>
    <row r="108" spans="1:60" ht="12.75" customHeight="1" x14ac:dyDescent="0.2">
      <c r="A108" s="1"/>
      <c r="B108" s="1">
        <f t="shared" si="6"/>
        <v>105</v>
      </c>
      <c r="C108" s="259" t="s">
        <v>1016</v>
      </c>
      <c r="D108" s="259" t="s">
        <v>1111</v>
      </c>
      <c r="E108" s="260" t="s">
        <v>946</v>
      </c>
      <c r="F108" s="262" t="s">
        <v>1472</v>
      </c>
      <c r="G108" s="262" t="s">
        <v>935</v>
      </c>
      <c r="H108" s="112"/>
      <c r="I108" s="111"/>
      <c r="J108" s="110"/>
      <c r="K108" s="110"/>
      <c r="L108" s="110"/>
      <c r="M108" s="110"/>
      <c r="N108" s="1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</row>
    <row r="109" spans="1:60" ht="12.75" customHeight="1" x14ac:dyDescent="0.2">
      <c r="A109" s="1">
        <v>1</v>
      </c>
      <c r="B109" s="1">
        <f t="shared" si="6"/>
        <v>106</v>
      </c>
      <c r="C109" s="258" t="s">
        <v>2178</v>
      </c>
      <c r="D109" s="259" t="s">
        <v>701</v>
      </c>
      <c r="E109" s="260" t="s">
        <v>933</v>
      </c>
      <c r="F109" s="261" t="s">
        <v>1472</v>
      </c>
      <c r="G109" s="261" t="s">
        <v>935</v>
      </c>
      <c r="H109" s="112"/>
      <c r="I109" s="108"/>
      <c r="J109" s="110"/>
      <c r="K109" s="110"/>
      <c r="L109" s="110"/>
      <c r="M109" s="110"/>
      <c r="N109" s="1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</row>
    <row r="110" spans="1:60" ht="12.75" customHeight="1" x14ac:dyDescent="0.2">
      <c r="A110" s="1"/>
      <c r="B110" s="1">
        <f t="shared" si="6"/>
        <v>107</v>
      </c>
      <c r="C110" s="258" t="s">
        <v>896</v>
      </c>
      <c r="D110" s="259" t="s">
        <v>513</v>
      </c>
      <c r="E110" s="261" t="s">
        <v>966</v>
      </c>
      <c r="F110" s="262" t="s">
        <v>1472</v>
      </c>
      <c r="G110" s="261" t="s">
        <v>945</v>
      </c>
      <c r="H110" s="112"/>
      <c r="I110" s="108"/>
      <c r="J110" s="110"/>
      <c r="K110" s="110"/>
      <c r="L110" s="110"/>
      <c r="M110" s="110"/>
      <c r="N110" s="1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</row>
    <row r="111" spans="1:60" ht="12.75" customHeight="1" x14ac:dyDescent="0.2">
      <c r="A111" s="1"/>
      <c r="B111" s="1">
        <f t="shared" si="6"/>
        <v>108</v>
      </c>
      <c r="C111" s="264" t="s">
        <v>196</v>
      </c>
      <c r="D111" s="264" t="s">
        <v>900</v>
      </c>
      <c r="E111" s="260" t="s">
        <v>940</v>
      </c>
      <c r="F111" s="262" t="s">
        <v>1472</v>
      </c>
      <c r="G111" s="260" t="s">
        <v>935</v>
      </c>
      <c r="H111" s="112"/>
      <c r="I111" s="108"/>
      <c r="J111" s="110"/>
      <c r="K111" s="110"/>
      <c r="L111" s="110"/>
      <c r="M111" s="110"/>
      <c r="N111" s="1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</row>
    <row r="112" spans="1:60" ht="12.75" customHeight="1" x14ac:dyDescent="0.2">
      <c r="A112" s="1">
        <v>1</v>
      </c>
      <c r="B112" s="1">
        <f t="shared" si="6"/>
        <v>109</v>
      </c>
      <c r="C112" s="258" t="s">
        <v>1638</v>
      </c>
      <c r="D112" s="258" t="s">
        <v>1034</v>
      </c>
      <c r="E112" s="261" t="s">
        <v>944</v>
      </c>
      <c r="F112" s="262" t="s">
        <v>1472</v>
      </c>
      <c r="G112" s="261" t="s">
        <v>926</v>
      </c>
      <c r="H112" s="112"/>
      <c r="I112" s="108"/>
      <c r="J112" s="110"/>
      <c r="K112" s="110"/>
      <c r="L112" s="110"/>
      <c r="M112" s="110"/>
      <c r="N112" s="1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</row>
    <row r="113" spans="1:60" ht="12.75" customHeight="1" x14ac:dyDescent="0.2">
      <c r="A113" s="1">
        <v>1</v>
      </c>
      <c r="B113" s="1">
        <f t="shared" si="6"/>
        <v>110</v>
      </c>
      <c r="C113" s="264" t="s">
        <v>3047</v>
      </c>
      <c r="D113" s="303" t="s">
        <v>3290</v>
      </c>
      <c r="E113" s="260" t="s">
        <v>944</v>
      </c>
      <c r="F113" s="262" t="s">
        <v>1472</v>
      </c>
      <c r="G113" s="260" t="s">
        <v>958</v>
      </c>
      <c r="H113" s="112"/>
      <c r="I113" s="108"/>
      <c r="J113" s="110"/>
      <c r="K113" s="110"/>
      <c r="L113" s="110"/>
      <c r="M113" s="110"/>
      <c r="N113" s="1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</row>
    <row r="114" spans="1:60" ht="12.75" customHeight="1" x14ac:dyDescent="0.2">
      <c r="A114" s="1">
        <v>1</v>
      </c>
      <c r="B114" s="1">
        <f t="shared" si="6"/>
        <v>111</v>
      </c>
      <c r="C114" s="259" t="s">
        <v>1648</v>
      </c>
      <c r="D114" s="259" t="s">
        <v>2673</v>
      </c>
      <c r="E114" s="260" t="s">
        <v>2054</v>
      </c>
      <c r="F114" s="262" t="s">
        <v>1472</v>
      </c>
      <c r="G114" s="260" t="s">
        <v>923</v>
      </c>
      <c r="H114" s="112"/>
      <c r="I114" s="108"/>
      <c r="J114" s="110"/>
      <c r="K114" s="110"/>
      <c r="L114" s="110"/>
      <c r="M114" s="110"/>
      <c r="N114" s="1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</row>
    <row r="115" spans="1:60" ht="12.75" customHeight="1" x14ac:dyDescent="0.2">
      <c r="A115" s="1"/>
      <c r="B115" s="1">
        <f t="shared" si="6"/>
        <v>112</v>
      </c>
      <c r="C115" s="258" t="s">
        <v>1648</v>
      </c>
      <c r="D115" s="258" t="s">
        <v>745</v>
      </c>
      <c r="E115" s="261" t="s">
        <v>916</v>
      </c>
      <c r="F115" s="262" t="s">
        <v>1472</v>
      </c>
      <c r="G115" s="265" t="s">
        <v>923</v>
      </c>
      <c r="H115" s="112"/>
      <c r="I115" s="108"/>
      <c r="J115" s="110"/>
      <c r="K115" s="110"/>
      <c r="L115" s="110"/>
      <c r="M115" s="110"/>
      <c r="N115" s="1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</row>
    <row r="116" spans="1:60" ht="12.75" customHeight="1" x14ac:dyDescent="0.2">
      <c r="A116" s="1">
        <v>1</v>
      </c>
      <c r="B116" s="1">
        <f t="shared" si="6"/>
        <v>113</v>
      </c>
      <c r="C116" s="259" t="s">
        <v>873</v>
      </c>
      <c r="D116" s="259" t="s">
        <v>3282</v>
      </c>
      <c r="E116" s="260" t="s">
        <v>948</v>
      </c>
      <c r="F116" s="262" t="s">
        <v>1472</v>
      </c>
      <c r="G116" s="260" t="s">
        <v>923</v>
      </c>
      <c r="H116" s="112"/>
      <c r="I116" s="108"/>
      <c r="J116" s="110"/>
      <c r="K116" s="110"/>
      <c r="L116" s="110"/>
      <c r="M116" s="110"/>
      <c r="N116" s="1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</row>
    <row r="117" spans="1:60" ht="12.75" customHeight="1" x14ac:dyDescent="0.2">
      <c r="A117" s="1">
        <v>1</v>
      </c>
      <c r="B117" s="1">
        <f t="shared" si="6"/>
        <v>114</v>
      </c>
      <c r="C117" s="258" t="s">
        <v>707</v>
      </c>
      <c r="D117" s="259" t="s">
        <v>2196</v>
      </c>
      <c r="E117" s="261" t="s">
        <v>944</v>
      </c>
      <c r="F117" s="260" t="s">
        <v>1472</v>
      </c>
      <c r="G117" s="261" t="s">
        <v>923</v>
      </c>
      <c r="H117" s="112"/>
      <c r="I117" s="108"/>
      <c r="J117" s="110"/>
      <c r="K117" s="110"/>
      <c r="L117" s="110"/>
      <c r="M117" s="110"/>
      <c r="N117" s="1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</row>
    <row r="118" spans="1:60" ht="12.75" customHeight="1" x14ac:dyDescent="0.2">
      <c r="A118" s="1">
        <v>1</v>
      </c>
      <c r="B118" s="1">
        <f t="shared" si="6"/>
        <v>115</v>
      </c>
      <c r="C118" s="258" t="s">
        <v>1653</v>
      </c>
      <c r="D118" s="258" t="s">
        <v>975</v>
      </c>
      <c r="E118" s="261" t="s">
        <v>1012</v>
      </c>
      <c r="F118" s="262" t="s">
        <v>1472</v>
      </c>
      <c r="G118" s="261" t="s">
        <v>923</v>
      </c>
      <c r="H118" s="112"/>
      <c r="I118" s="111"/>
      <c r="J118" s="110"/>
      <c r="K118" s="110"/>
      <c r="L118" s="110"/>
      <c r="M118" s="110"/>
      <c r="N118" s="1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</row>
    <row r="119" spans="1:60" ht="12.75" customHeight="1" x14ac:dyDescent="0.2">
      <c r="A119" s="1">
        <v>1</v>
      </c>
      <c r="B119" s="1">
        <f t="shared" si="6"/>
        <v>116</v>
      </c>
      <c r="C119" s="263" t="s">
        <v>2549</v>
      </c>
      <c r="D119" s="263" t="s">
        <v>960</v>
      </c>
      <c r="E119" s="260" t="s">
        <v>966</v>
      </c>
      <c r="F119" s="262" t="s">
        <v>1472</v>
      </c>
      <c r="G119" s="260" t="s">
        <v>923</v>
      </c>
      <c r="H119" s="112"/>
      <c r="I119" s="108"/>
      <c r="J119" s="110"/>
      <c r="K119" s="110"/>
      <c r="L119" s="110"/>
      <c r="M119" s="110"/>
      <c r="N119" s="1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</row>
    <row r="120" spans="1:60" ht="12.75" customHeight="1" x14ac:dyDescent="0.2">
      <c r="A120" s="1">
        <v>1</v>
      </c>
      <c r="B120" s="1">
        <f t="shared" si="6"/>
        <v>117</v>
      </c>
      <c r="C120" s="258" t="s">
        <v>995</v>
      </c>
      <c r="D120" s="259" t="s">
        <v>1014</v>
      </c>
      <c r="E120" s="261" t="s">
        <v>981</v>
      </c>
      <c r="F120" s="262" t="s">
        <v>1472</v>
      </c>
      <c r="G120" s="261" t="s">
        <v>926</v>
      </c>
      <c r="H120" s="112"/>
      <c r="I120" s="108"/>
      <c r="J120" s="110"/>
      <c r="K120" s="110"/>
      <c r="L120" s="110"/>
      <c r="M120" s="110"/>
      <c r="N120" s="1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</row>
    <row r="121" spans="1:60" ht="12.75" customHeight="1" x14ac:dyDescent="0.2">
      <c r="A121" s="1">
        <v>1</v>
      </c>
      <c r="B121" s="1">
        <f t="shared" si="6"/>
        <v>118</v>
      </c>
      <c r="C121" s="264" t="s">
        <v>3049</v>
      </c>
      <c r="D121" s="264" t="s">
        <v>2599</v>
      </c>
      <c r="E121" s="260" t="s">
        <v>969</v>
      </c>
      <c r="F121" s="262" t="s">
        <v>1472</v>
      </c>
      <c r="G121" s="260" t="s">
        <v>935</v>
      </c>
      <c r="H121" s="112"/>
      <c r="I121" s="108"/>
      <c r="J121" s="110"/>
      <c r="K121" s="110"/>
      <c r="L121" s="110"/>
      <c r="M121" s="110"/>
      <c r="N121" s="1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</row>
    <row r="122" spans="1:60" ht="12.75" customHeight="1" x14ac:dyDescent="0.2">
      <c r="A122" s="1"/>
      <c r="B122" s="1">
        <f t="shared" si="6"/>
        <v>119</v>
      </c>
      <c r="C122" s="258" t="s">
        <v>523</v>
      </c>
      <c r="D122" s="269" t="s">
        <v>2121</v>
      </c>
      <c r="E122" s="260" t="s">
        <v>833</v>
      </c>
      <c r="F122" s="262" t="s">
        <v>1472</v>
      </c>
      <c r="G122" s="260" t="s">
        <v>926</v>
      </c>
      <c r="H122" s="112"/>
      <c r="I122" s="108"/>
      <c r="J122" s="110"/>
      <c r="K122" s="110"/>
      <c r="L122" s="110"/>
      <c r="M122" s="110"/>
      <c r="N122" s="1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</row>
    <row r="123" spans="1:60" ht="12.75" customHeight="1" x14ac:dyDescent="0.2">
      <c r="A123" s="1">
        <v>1</v>
      </c>
      <c r="B123" s="1">
        <f t="shared" si="6"/>
        <v>120</v>
      </c>
      <c r="C123" s="258" t="s">
        <v>877</v>
      </c>
      <c r="D123" s="259" t="s">
        <v>817</v>
      </c>
      <c r="E123" s="261" t="s">
        <v>940</v>
      </c>
      <c r="F123" s="262" t="s">
        <v>1472</v>
      </c>
      <c r="G123" s="261" t="s">
        <v>979</v>
      </c>
      <c r="H123" s="112"/>
      <c r="I123" s="112"/>
      <c r="J123" s="110"/>
      <c r="K123" s="110"/>
      <c r="L123" s="110"/>
      <c r="M123" s="110"/>
      <c r="N123" s="1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</row>
    <row r="124" spans="1:60" ht="12.75" customHeight="1" x14ac:dyDescent="0.2">
      <c r="A124" s="1">
        <v>1</v>
      </c>
      <c r="B124" s="1">
        <f t="shared" si="6"/>
        <v>121</v>
      </c>
      <c r="C124" s="259" t="s">
        <v>2469</v>
      </c>
      <c r="D124" s="259" t="s">
        <v>1157</v>
      </c>
      <c r="E124" s="260" t="s">
        <v>968</v>
      </c>
      <c r="F124" s="260" t="s">
        <v>810</v>
      </c>
      <c r="G124" s="260" t="s">
        <v>926</v>
      </c>
      <c r="H124" s="112"/>
      <c r="I124" s="108"/>
      <c r="J124" s="110"/>
      <c r="K124" s="110"/>
      <c r="L124" s="110"/>
      <c r="M124" s="110"/>
      <c r="N124" s="1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</row>
    <row r="125" spans="1:60" ht="12.75" customHeight="1" x14ac:dyDescent="0.2">
      <c r="A125" s="1"/>
      <c r="B125" s="1">
        <f t="shared" si="6"/>
        <v>122</v>
      </c>
      <c r="C125" s="264" t="s">
        <v>3005</v>
      </c>
      <c r="D125" s="264" t="s">
        <v>2936</v>
      </c>
      <c r="E125" s="260" t="s">
        <v>928</v>
      </c>
      <c r="F125" s="260" t="s">
        <v>810</v>
      </c>
      <c r="G125" s="260" t="s">
        <v>935</v>
      </c>
      <c r="H125" s="112"/>
      <c r="I125" s="108"/>
      <c r="J125" s="110"/>
      <c r="K125" s="110"/>
      <c r="L125" s="110"/>
      <c r="M125" s="110"/>
      <c r="N125" s="1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</row>
    <row r="126" spans="1:60" ht="12.75" customHeight="1" x14ac:dyDescent="0.2">
      <c r="A126" s="1">
        <v>1</v>
      </c>
      <c r="B126" s="1">
        <f t="shared" si="6"/>
        <v>123</v>
      </c>
      <c r="C126" s="258" t="s">
        <v>1758</v>
      </c>
      <c r="D126" s="259" t="s">
        <v>1759</v>
      </c>
      <c r="E126" s="261" t="s">
        <v>812</v>
      </c>
      <c r="F126" s="262" t="s">
        <v>810</v>
      </c>
      <c r="G126" s="262" t="s">
        <v>923</v>
      </c>
      <c r="H126" s="112"/>
      <c r="I126" s="108"/>
      <c r="J126" s="110"/>
      <c r="K126" s="110"/>
      <c r="L126" s="110"/>
      <c r="M126" s="110"/>
      <c r="N126" s="1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</row>
    <row r="127" spans="1:60" ht="12.75" customHeight="1" x14ac:dyDescent="0.2">
      <c r="A127" s="1">
        <v>1</v>
      </c>
      <c r="B127" s="1">
        <f t="shared" si="6"/>
        <v>124</v>
      </c>
      <c r="C127" s="258" t="s">
        <v>1009</v>
      </c>
      <c r="D127" s="259" t="s">
        <v>1010</v>
      </c>
      <c r="E127" s="261" t="s">
        <v>914</v>
      </c>
      <c r="F127" s="262" t="s">
        <v>810</v>
      </c>
      <c r="G127" s="260" t="s">
        <v>926</v>
      </c>
      <c r="H127" s="112"/>
      <c r="I127" s="108"/>
      <c r="J127" s="110"/>
      <c r="K127" s="110"/>
      <c r="L127" s="110"/>
      <c r="M127" s="110"/>
      <c r="N127" s="1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</row>
    <row r="128" spans="1:60" ht="12.75" customHeight="1" x14ac:dyDescent="0.2">
      <c r="A128" s="1">
        <v>1</v>
      </c>
      <c r="B128" s="1">
        <f t="shared" si="6"/>
        <v>125</v>
      </c>
      <c r="C128" s="259" t="s">
        <v>2265</v>
      </c>
      <c r="D128" s="259" t="s">
        <v>1014</v>
      </c>
      <c r="E128" s="260" t="s">
        <v>940</v>
      </c>
      <c r="F128" s="260" t="s">
        <v>810</v>
      </c>
      <c r="G128" s="260" t="s">
        <v>945</v>
      </c>
      <c r="H128" s="112"/>
      <c r="I128" s="112"/>
      <c r="J128" s="110"/>
      <c r="K128" s="110"/>
      <c r="L128" s="110"/>
      <c r="M128" s="110"/>
      <c r="N128" s="1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</row>
    <row r="129" spans="1:60" ht="12.75" customHeight="1" x14ac:dyDescent="0.2">
      <c r="A129" s="1">
        <v>1</v>
      </c>
      <c r="B129" s="1">
        <f t="shared" si="6"/>
        <v>126</v>
      </c>
      <c r="C129" s="258" t="s">
        <v>1062</v>
      </c>
      <c r="D129" s="259" t="s">
        <v>1063</v>
      </c>
      <c r="E129" s="261" t="s">
        <v>969</v>
      </c>
      <c r="F129" s="262" t="s">
        <v>810</v>
      </c>
      <c r="G129" s="262" t="s">
        <v>923</v>
      </c>
      <c r="H129" s="112"/>
      <c r="I129" s="108"/>
      <c r="J129" s="110"/>
      <c r="K129" s="110"/>
      <c r="L129" s="110"/>
      <c r="M129" s="110"/>
      <c r="N129" s="1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</row>
    <row r="130" spans="1:60" ht="12.75" customHeight="1" x14ac:dyDescent="0.2">
      <c r="A130" s="1">
        <v>1</v>
      </c>
      <c r="B130" s="1">
        <f t="shared" si="6"/>
        <v>127</v>
      </c>
      <c r="C130" s="264" t="s">
        <v>3025</v>
      </c>
      <c r="D130" s="264" t="s">
        <v>3029</v>
      </c>
      <c r="E130" s="260" t="s">
        <v>962</v>
      </c>
      <c r="F130" s="260" t="s">
        <v>810</v>
      </c>
      <c r="G130" s="260" t="s">
        <v>935</v>
      </c>
      <c r="H130" s="112"/>
      <c r="I130" s="108"/>
      <c r="J130" s="110"/>
      <c r="K130" s="110"/>
      <c r="L130" s="110"/>
      <c r="M130" s="110"/>
      <c r="N130" s="1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</row>
    <row r="131" spans="1:60" ht="12.75" customHeight="1" x14ac:dyDescent="0.2">
      <c r="A131" s="1"/>
      <c r="B131" s="1">
        <f t="shared" si="6"/>
        <v>128</v>
      </c>
      <c r="C131" s="259" t="s">
        <v>2486</v>
      </c>
      <c r="D131" s="259" t="s">
        <v>776</v>
      </c>
      <c r="E131" s="260" t="s">
        <v>1018</v>
      </c>
      <c r="F131" s="260" t="s">
        <v>810</v>
      </c>
      <c r="G131" s="260" t="s">
        <v>923</v>
      </c>
      <c r="H131" s="112"/>
      <c r="I131" s="108"/>
      <c r="J131" s="110"/>
      <c r="K131" s="110"/>
      <c r="L131" s="110"/>
      <c r="M131" s="110"/>
      <c r="N131" s="1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</row>
    <row r="132" spans="1:60" ht="12.75" customHeight="1" x14ac:dyDescent="0.2">
      <c r="A132" s="1">
        <v>1</v>
      </c>
      <c r="B132" s="1">
        <f t="shared" si="6"/>
        <v>129</v>
      </c>
      <c r="C132" s="263" t="s">
        <v>911</v>
      </c>
      <c r="D132" s="263" t="s">
        <v>816</v>
      </c>
      <c r="E132" s="260" t="s">
        <v>963</v>
      </c>
      <c r="F132" s="260" t="s">
        <v>810</v>
      </c>
      <c r="G132" s="260" t="s">
        <v>923</v>
      </c>
      <c r="H132" s="112"/>
      <c r="I132" s="112"/>
      <c r="J132" s="110"/>
      <c r="K132" s="110"/>
      <c r="L132" s="110"/>
      <c r="M132" s="110"/>
      <c r="N132" s="1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</row>
    <row r="133" spans="1:60" ht="12.75" customHeight="1" x14ac:dyDescent="0.2">
      <c r="A133" s="1">
        <v>1</v>
      </c>
      <c r="B133" s="1">
        <f t="shared" ref="B133:B196" si="7">(B132+1)</f>
        <v>130</v>
      </c>
      <c r="C133" s="264" t="s">
        <v>3008</v>
      </c>
      <c r="D133" s="264" t="s">
        <v>686</v>
      </c>
      <c r="E133" s="260" t="s">
        <v>928</v>
      </c>
      <c r="F133" s="260" t="s">
        <v>810</v>
      </c>
      <c r="G133" s="260" t="s">
        <v>935</v>
      </c>
      <c r="H133" s="112"/>
      <c r="I133" s="108"/>
      <c r="J133" s="110"/>
      <c r="K133" s="110"/>
      <c r="L133" s="110"/>
      <c r="M133" s="110"/>
      <c r="N133" s="1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</row>
    <row r="134" spans="1:60" ht="12.75" customHeight="1" x14ac:dyDescent="0.2">
      <c r="A134" s="1">
        <v>1</v>
      </c>
      <c r="B134" s="1">
        <f t="shared" si="7"/>
        <v>131</v>
      </c>
      <c r="C134" s="258" t="s">
        <v>176</v>
      </c>
      <c r="D134" s="259" t="s">
        <v>177</v>
      </c>
      <c r="E134" s="261" t="s">
        <v>961</v>
      </c>
      <c r="F134" s="261" t="s">
        <v>810</v>
      </c>
      <c r="G134" s="261" t="s">
        <v>935</v>
      </c>
      <c r="H134" s="112"/>
      <c r="I134" s="111"/>
      <c r="J134" s="110"/>
      <c r="K134" s="110"/>
      <c r="L134" s="110"/>
      <c r="M134" s="110"/>
      <c r="N134" s="1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</row>
    <row r="135" spans="1:60" ht="12.75" customHeight="1" x14ac:dyDescent="0.2">
      <c r="A135" s="1">
        <v>1</v>
      </c>
      <c r="B135" s="1">
        <f t="shared" si="7"/>
        <v>132</v>
      </c>
      <c r="C135" s="259" t="s">
        <v>1426</v>
      </c>
      <c r="D135" s="258" t="s">
        <v>776</v>
      </c>
      <c r="E135" s="260" t="s">
        <v>915</v>
      </c>
      <c r="F135" s="262" t="s">
        <v>810</v>
      </c>
      <c r="G135" s="262" t="s">
        <v>926</v>
      </c>
      <c r="H135" s="112"/>
      <c r="I135" s="108"/>
      <c r="J135" s="110"/>
      <c r="K135" s="110"/>
      <c r="L135" s="110"/>
      <c r="M135" s="110"/>
      <c r="N135" s="1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</row>
    <row r="136" spans="1:60" ht="12.75" customHeight="1" x14ac:dyDescent="0.2">
      <c r="A136" s="1"/>
      <c r="B136" s="1">
        <f t="shared" si="7"/>
        <v>133</v>
      </c>
      <c r="C136" s="258" t="s">
        <v>2133</v>
      </c>
      <c r="D136" s="259" t="s">
        <v>2134</v>
      </c>
      <c r="E136" s="261" t="s">
        <v>916</v>
      </c>
      <c r="F136" s="262" t="s">
        <v>810</v>
      </c>
      <c r="G136" s="262" t="s">
        <v>926</v>
      </c>
      <c r="H136" s="112"/>
      <c r="I136" s="108"/>
      <c r="J136" s="110"/>
      <c r="K136" s="110"/>
      <c r="L136" s="110"/>
      <c r="M136" s="110"/>
      <c r="N136" s="1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</row>
    <row r="137" spans="1:60" ht="12.75" customHeight="1" x14ac:dyDescent="0.2">
      <c r="A137" s="1"/>
      <c r="B137" s="1">
        <f t="shared" si="7"/>
        <v>134</v>
      </c>
      <c r="C137" s="264" t="s">
        <v>2993</v>
      </c>
      <c r="D137" s="264" t="s">
        <v>776</v>
      </c>
      <c r="E137" s="260" t="s">
        <v>981</v>
      </c>
      <c r="F137" s="260" t="s">
        <v>810</v>
      </c>
      <c r="G137" s="260" t="s">
        <v>926</v>
      </c>
      <c r="H137" s="112"/>
      <c r="I137" s="108"/>
      <c r="J137" s="110"/>
      <c r="K137" s="110"/>
      <c r="L137" s="110"/>
      <c r="M137" s="110"/>
      <c r="N137" s="1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</row>
    <row r="138" spans="1:60" ht="12.75" customHeight="1" x14ac:dyDescent="0.2">
      <c r="A138" s="1">
        <v>1</v>
      </c>
      <c r="B138" s="1">
        <f t="shared" si="7"/>
        <v>135</v>
      </c>
      <c r="C138" s="258" t="s">
        <v>1058</v>
      </c>
      <c r="D138" s="259" t="s">
        <v>711</v>
      </c>
      <c r="E138" s="260" t="s">
        <v>941</v>
      </c>
      <c r="F138" s="261" t="s">
        <v>810</v>
      </c>
      <c r="G138" s="261" t="s">
        <v>979</v>
      </c>
      <c r="H138" s="112"/>
      <c r="I138" s="108"/>
      <c r="J138" s="110"/>
      <c r="K138" s="110"/>
      <c r="L138" s="110"/>
      <c r="M138" s="110"/>
      <c r="N138" s="1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</row>
    <row r="139" spans="1:60" ht="12.75" customHeight="1" x14ac:dyDescent="0.2">
      <c r="A139" s="1">
        <v>1</v>
      </c>
      <c r="B139" s="1">
        <f t="shared" si="7"/>
        <v>136</v>
      </c>
      <c r="C139" s="258" t="s">
        <v>821</v>
      </c>
      <c r="D139" s="259" t="s">
        <v>840</v>
      </c>
      <c r="E139" s="261" t="s">
        <v>962</v>
      </c>
      <c r="F139" s="261" t="s">
        <v>810</v>
      </c>
      <c r="G139" s="261" t="s">
        <v>935</v>
      </c>
      <c r="H139" s="112"/>
      <c r="I139" s="112"/>
      <c r="J139" s="110"/>
      <c r="K139" s="110"/>
      <c r="L139" s="110"/>
      <c r="M139" s="110"/>
      <c r="N139" s="1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</row>
    <row r="140" spans="1:60" ht="12.75" customHeight="1" x14ac:dyDescent="0.2">
      <c r="A140" s="1">
        <v>1</v>
      </c>
      <c r="B140" s="1">
        <f t="shared" si="7"/>
        <v>137</v>
      </c>
      <c r="C140" s="258" t="s">
        <v>655</v>
      </c>
      <c r="D140" s="259" t="s">
        <v>854</v>
      </c>
      <c r="E140" s="261" t="s">
        <v>925</v>
      </c>
      <c r="F140" s="260" t="s">
        <v>810</v>
      </c>
      <c r="G140" s="262" t="s">
        <v>958</v>
      </c>
      <c r="H140" s="112"/>
      <c r="I140" s="108"/>
      <c r="J140" s="110"/>
      <c r="K140" s="110"/>
      <c r="L140" s="110"/>
      <c r="M140" s="110"/>
      <c r="N140" s="1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</row>
    <row r="141" spans="1:60" ht="12.75" customHeight="1" x14ac:dyDescent="0.2">
      <c r="A141" s="1">
        <v>1</v>
      </c>
      <c r="B141" s="1">
        <f t="shared" si="7"/>
        <v>138</v>
      </c>
      <c r="C141" s="258" t="s">
        <v>950</v>
      </c>
      <c r="D141" s="259" t="s">
        <v>951</v>
      </c>
      <c r="E141" s="260" t="s">
        <v>930</v>
      </c>
      <c r="F141" s="290" t="s">
        <v>810</v>
      </c>
      <c r="G141" s="262" t="s">
        <v>935</v>
      </c>
      <c r="H141" s="112"/>
      <c r="I141" s="112"/>
      <c r="J141" s="110"/>
      <c r="K141" s="110"/>
      <c r="L141" s="110"/>
      <c r="M141" s="110"/>
      <c r="N141" s="1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</row>
    <row r="142" spans="1:60" ht="12.75" customHeight="1" x14ac:dyDescent="0.2">
      <c r="A142" s="1">
        <v>1</v>
      </c>
      <c r="B142" s="1">
        <f t="shared" si="7"/>
        <v>139</v>
      </c>
      <c r="C142" s="264" t="s">
        <v>3048</v>
      </c>
      <c r="D142" s="264" t="s">
        <v>749</v>
      </c>
      <c r="E142" s="260" t="s">
        <v>969</v>
      </c>
      <c r="F142" s="260" t="s">
        <v>810</v>
      </c>
      <c r="G142" s="260" t="s">
        <v>935</v>
      </c>
      <c r="H142" s="112"/>
      <c r="I142" s="108"/>
      <c r="J142" s="110"/>
      <c r="K142" s="110"/>
      <c r="L142" s="110"/>
      <c r="M142" s="110"/>
      <c r="N142" s="1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</row>
    <row r="143" spans="1:60" ht="12.75" customHeight="1" x14ac:dyDescent="0.2">
      <c r="A143" s="1">
        <v>1</v>
      </c>
      <c r="B143" s="1">
        <f t="shared" si="7"/>
        <v>140</v>
      </c>
      <c r="C143" s="259" t="s">
        <v>1835</v>
      </c>
      <c r="D143" s="259" t="s">
        <v>648</v>
      </c>
      <c r="E143" s="260" t="s">
        <v>2054</v>
      </c>
      <c r="F143" s="260" t="s">
        <v>810</v>
      </c>
      <c r="G143" s="260" t="s">
        <v>923</v>
      </c>
      <c r="H143" s="112"/>
      <c r="I143" s="108"/>
      <c r="J143" s="110"/>
      <c r="K143" s="110"/>
      <c r="L143" s="110"/>
      <c r="M143" s="110"/>
      <c r="N143" s="1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</row>
    <row r="144" spans="1:60" ht="12.75" customHeight="1" x14ac:dyDescent="0.2">
      <c r="A144" s="1">
        <v>1</v>
      </c>
      <c r="B144" s="1">
        <f t="shared" si="7"/>
        <v>141</v>
      </c>
      <c r="C144" s="264" t="s">
        <v>3033</v>
      </c>
      <c r="D144" s="264" t="s">
        <v>960</v>
      </c>
      <c r="E144" s="260" t="s">
        <v>963</v>
      </c>
      <c r="F144" s="260" t="s">
        <v>810</v>
      </c>
      <c r="G144" s="260" t="s">
        <v>926</v>
      </c>
      <c r="H144" s="112"/>
      <c r="I144" s="108"/>
      <c r="J144" s="110"/>
      <c r="K144" s="110"/>
      <c r="L144" s="110"/>
      <c r="M144" s="110"/>
      <c r="N144" s="1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</row>
    <row r="145" spans="1:60" ht="12.75" customHeight="1" x14ac:dyDescent="0.2">
      <c r="A145" s="1"/>
      <c r="B145" s="1">
        <f t="shared" si="7"/>
        <v>142</v>
      </c>
      <c r="C145" s="258" t="s">
        <v>2132</v>
      </c>
      <c r="D145" s="259" t="s">
        <v>751</v>
      </c>
      <c r="E145" s="261" t="s">
        <v>930</v>
      </c>
      <c r="F145" s="260" t="s">
        <v>810</v>
      </c>
      <c r="G145" s="262" t="s">
        <v>923</v>
      </c>
      <c r="H145" s="112"/>
      <c r="I145" s="108"/>
      <c r="J145" s="110"/>
      <c r="K145" s="110"/>
      <c r="L145" s="110"/>
      <c r="M145" s="110"/>
      <c r="N145" s="1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</row>
    <row r="146" spans="1:60" ht="12.75" customHeight="1" x14ac:dyDescent="0.2">
      <c r="A146" s="1"/>
      <c r="B146" s="1">
        <f t="shared" si="7"/>
        <v>143</v>
      </c>
      <c r="C146" s="258" t="s">
        <v>2105</v>
      </c>
      <c r="D146" s="258" t="s">
        <v>193</v>
      </c>
      <c r="E146" s="260" t="s">
        <v>970</v>
      </c>
      <c r="F146" s="260" t="s">
        <v>810</v>
      </c>
      <c r="G146" s="262" t="s">
        <v>945</v>
      </c>
      <c r="H146" s="112"/>
      <c r="I146" s="108"/>
      <c r="J146" s="110"/>
      <c r="K146" s="110"/>
      <c r="L146" s="110"/>
      <c r="M146" s="110"/>
      <c r="N146" s="1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</row>
    <row r="147" spans="1:60" ht="12.75" customHeight="1" x14ac:dyDescent="0.2">
      <c r="A147" s="1">
        <v>1</v>
      </c>
      <c r="B147" s="1">
        <f t="shared" si="7"/>
        <v>144</v>
      </c>
      <c r="C147" s="258" t="s">
        <v>1524</v>
      </c>
      <c r="D147" s="258" t="s">
        <v>816</v>
      </c>
      <c r="E147" s="260" t="s">
        <v>969</v>
      </c>
      <c r="F147" s="260" t="s">
        <v>810</v>
      </c>
      <c r="G147" s="260" t="s">
        <v>935</v>
      </c>
      <c r="H147" s="112"/>
      <c r="I147" s="108"/>
      <c r="J147" s="110"/>
      <c r="K147" s="110"/>
      <c r="L147" s="110"/>
      <c r="M147" s="110"/>
      <c r="N147" s="1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</row>
    <row r="148" spans="1:60" ht="12.75" customHeight="1" x14ac:dyDescent="0.2">
      <c r="A148" s="1">
        <v>1</v>
      </c>
      <c r="B148" s="1">
        <f t="shared" si="7"/>
        <v>145</v>
      </c>
      <c r="C148" s="258" t="s">
        <v>1806</v>
      </c>
      <c r="D148" s="258" t="s">
        <v>932</v>
      </c>
      <c r="E148" s="261" t="s">
        <v>955</v>
      </c>
      <c r="F148" s="262" t="s">
        <v>810</v>
      </c>
      <c r="G148" s="266" t="s">
        <v>979</v>
      </c>
      <c r="H148" s="112"/>
      <c r="I148" s="111"/>
      <c r="J148" s="110"/>
      <c r="K148" s="110"/>
      <c r="L148" s="110"/>
      <c r="M148" s="110"/>
      <c r="N148" s="1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</row>
    <row r="149" spans="1:60" ht="12.75" customHeight="1" x14ac:dyDescent="0.2">
      <c r="A149" s="1">
        <v>1</v>
      </c>
      <c r="B149" s="1">
        <f t="shared" si="7"/>
        <v>146</v>
      </c>
      <c r="C149" s="258" t="s">
        <v>1761</v>
      </c>
      <c r="D149" s="258" t="s">
        <v>886</v>
      </c>
      <c r="E149" s="260" t="s">
        <v>968</v>
      </c>
      <c r="F149" s="260" t="s">
        <v>810</v>
      </c>
      <c r="G149" s="261" t="s">
        <v>935</v>
      </c>
      <c r="H149" s="112"/>
      <c r="I149" s="108"/>
      <c r="J149" s="110"/>
      <c r="K149" s="110"/>
      <c r="L149" s="110"/>
      <c r="M149" s="110"/>
      <c r="N149" s="1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</row>
    <row r="150" spans="1:60" ht="12.75" customHeight="1" x14ac:dyDescent="0.2">
      <c r="A150" s="1"/>
      <c r="B150" s="1">
        <f t="shared" si="7"/>
        <v>147</v>
      </c>
      <c r="C150" s="258" t="s">
        <v>829</v>
      </c>
      <c r="D150" s="259" t="s">
        <v>830</v>
      </c>
      <c r="E150" s="261" t="s">
        <v>915</v>
      </c>
      <c r="F150" s="262" t="s">
        <v>810</v>
      </c>
      <c r="G150" s="262" t="s">
        <v>982</v>
      </c>
      <c r="H150" s="112"/>
      <c r="I150" s="108"/>
      <c r="J150" s="110"/>
      <c r="K150" s="110"/>
      <c r="L150" s="110"/>
      <c r="M150" s="110"/>
      <c r="N150" s="1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</row>
    <row r="151" spans="1:60" ht="12.75" customHeight="1" x14ac:dyDescent="0.2">
      <c r="A151" s="1">
        <v>1</v>
      </c>
      <c r="B151" s="1">
        <f t="shared" si="7"/>
        <v>148</v>
      </c>
      <c r="C151" s="258" t="s">
        <v>1064</v>
      </c>
      <c r="D151" s="259" t="s">
        <v>1486</v>
      </c>
      <c r="E151" s="261" t="s">
        <v>930</v>
      </c>
      <c r="F151" s="260" t="s">
        <v>810</v>
      </c>
      <c r="G151" s="262" t="s">
        <v>923</v>
      </c>
      <c r="H151" s="112"/>
      <c r="I151" s="112"/>
      <c r="J151" s="110"/>
      <c r="K151" s="110"/>
      <c r="L151" s="110"/>
      <c r="M151" s="110"/>
      <c r="N151" s="1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</row>
    <row r="152" spans="1:60" ht="12.75" customHeight="1" x14ac:dyDescent="0.2">
      <c r="A152" s="1">
        <v>1</v>
      </c>
      <c r="B152" s="1">
        <f t="shared" si="7"/>
        <v>149</v>
      </c>
      <c r="C152" s="258" t="s">
        <v>707</v>
      </c>
      <c r="D152" s="259" t="s">
        <v>2180</v>
      </c>
      <c r="E152" s="261" t="s">
        <v>928</v>
      </c>
      <c r="F152" s="261" t="s">
        <v>810</v>
      </c>
      <c r="G152" s="261" t="s">
        <v>935</v>
      </c>
      <c r="H152" s="112"/>
      <c r="I152" s="108"/>
      <c r="J152" s="110"/>
      <c r="K152" s="110"/>
      <c r="L152" s="110"/>
      <c r="M152" s="110"/>
      <c r="N152" s="1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</row>
    <row r="153" spans="1:60" ht="12.75" customHeight="1" x14ac:dyDescent="0.2">
      <c r="A153" s="1"/>
      <c r="B153" s="1">
        <f t="shared" si="7"/>
        <v>150</v>
      </c>
      <c r="C153" s="263" t="s">
        <v>2547</v>
      </c>
      <c r="D153" s="263" t="s">
        <v>924</v>
      </c>
      <c r="E153" s="260" t="s">
        <v>808</v>
      </c>
      <c r="F153" s="260" t="s">
        <v>810</v>
      </c>
      <c r="G153" s="260" t="s">
        <v>935</v>
      </c>
      <c r="H153" s="112"/>
      <c r="I153" s="108"/>
      <c r="J153" s="110"/>
      <c r="K153" s="110"/>
      <c r="L153" s="110"/>
      <c r="M153" s="110"/>
      <c r="N153" s="1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</row>
    <row r="154" spans="1:60" ht="12.75" customHeight="1" x14ac:dyDescent="0.2">
      <c r="A154" s="1">
        <v>1</v>
      </c>
      <c r="B154" s="1">
        <f t="shared" si="7"/>
        <v>151</v>
      </c>
      <c r="C154" s="258" t="s">
        <v>1570</v>
      </c>
      <c r="D154" s="259" t="s">
        <v>1571</v>
      </c>
      <c r="E154" s="260" t="s">
        <v>933</v>
      </c>
      <c r="F154" s="260" t="s">
        <v>810</v>
      </c>
      <c r="G154" s="262" t="s">
        <v>926</v>
      </c>
      <c r="H154" s="112"/>
      <c r="I154" s="108"/>
      <c r="J154" s="110"/>
      <c r="K154" s="110"/>
      <c r="L154" s="110"/>
      <c r="M154" s="110"/>
      <c r="N154" s="1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</row>
    <row r="155" spans="1:60" ht="12.75" customHeight="1" x14ac:dyDescent="0.2">
      <c r="A155" s="1">
        <v>1</v>
      </c>
      <c r="B155" s="1">
        <f t="shared" si="7"/>
        <v>152</v>
      </c>
      <c r="C155" s="258" t="s">
        <v>2063</v>
      </c>
      <c r="D155" s="259" t="s">
        <v>2064</v>
      </c>
      <c r="E155" s="261" t="s">
        <v>833</v>
      </c>
      <c r="F155" s="262" t="s">
        <v>810</v>
      </c>
      <c r="G155" s="261" t="s">
        <v>949</v>
      </c>
      <c r="H155" s="112"/>
      <c r="I155" s="108"/>
      <c r="J155" s="110"/>
      <c r="K155" s="110"/>
      <c r="L155" s="110"/>
      <c r="M155" s="110"/>
      <c r="N155" s="1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</row>
    <row r="156" spans="1:60" ht="12.75" customHeight="1" x14ac:dyDescent="0.2">
      <c r="A156" s="1">
        <v>1</v>
      </c>
      <c r="B156" s="1">
        <f t="shared" si="7"/>
        <v>153</v>
      </c>
      <c r="C156" s="264" t="s">
        <v>2942</v>
      </c>
      <c r="D156" s="264" t="s">
        <v>751</v>
      </c>
      <c r="E156" s="260" t="s">
        <v>1018</v>
      </c>
      <c r="F156" s="260" t="s">
        <v>810</v>
      </c>
      <c r="G156" s="260" t="s">
        <v>926</v>
      </c>
      <c r="H156" s="112"/>
      <c r="I156" s="111"/>
      <c r="J156" s="110"/>
      <c r="K156" s="110"/>
      <c r="L156" s="110"/>
      <c r="M156" s="110"/>
      <c r="N156" s="1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</row>
    <row r="157" spans="1:60" ht="12.75" customHeight="1" x14ac:dyDescent="0.2">
      <c r="A157" s="1">
        <v>1</v>
      </c>
      <c r="B157" s="1">
        <f t="shared" si="7"/>
        <v>154</v>
      </c>
      <c r="C157" s="258" t="s">
        <v>710</v>
      </c>
      <c r="D157" s="259" t="s">
        <v>711</v>
      </c>
      <c r="E157" s="261" t="s">
        <v>961</v>
      </c>
      <c r="F157" s="261" t="s">
        <v>810</v>
      </c>
      <c r="G157" s="262" t="s">
        <v>958</v>
      </c>
      <c r="H157" s="112"/>
      <c r="I157" s="108"/>
      <c r="J157" s="110"/>
      <c r="K157" s="110"/>
      <c r="L157" s="110"/>
      <c r="M157" s="110"/>
      <c r="N157" s="1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</row>
    <row r="158" spans="1:60" ht="12.75" customHeight="1" x14ac:dyDescent="0.2">
      <c r="A158" s="1">
        <v>1</v>
      </c>
      <c r="B158" s="1">
        <f t="shared" si="7"/>
        <v>155</v>
      </c>
      <c r="C158" s="264" t="s">
        <v>256</v>
      </c>
      <c r="D158" s="303" t="s">
        <v>3291</v>
      </c>
      <c r="E158" s="260" t="s">
        <v>933</v>
      </c>
      <c r="F158" s="260" t="s">
        <v>810</v>
      </c>
      <c r="G158" s="260" t="s">
        <v>982</v>
      </c>
      <c r="H158" s="112"/>
      <c r="I158" s="108"/>
      <c r="J158" s="110"/>
      <c r="K158" s="110"/>
      <c r="L158" s="110"/>
      <c r="M158" s="110"/>
      <c r="N158" s="1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</row>
    <row r="159" spans="1:60" ht="12.75" customHeight="1" x14ac:dyDescent="0.2">
      <c r="A159" s="1">
        <v>1</v>
      </c>
      <c r="B159" s="1">
        <f t="shared" si="7"/>
        <v>156</v>
      </c>
      <c r="C159" s="264" t="s">
        <v>2947</v>
      </c>
      <c r="D159" s="264" t="s">
        <v>2950</v>
      </c>
      <c r="E159" s="260" t="s">
        <v>955</v>
      </c>
      <c r="F159" s="260" t="s">
        <v>810</v>
      </c>
      <c r="G159" s="260" t="s">
        <v>935</v>
      </c>
      <c r="H159" s="112"/>
      <c r="I159" s="108"/>
      <c r="J159" s="110"/>
      <c r="K159" s="110"/>
      <c r="L159" s="110"/>
      <c r="M159" s="110"/>
      <c r="N159" s="1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</row>
    <row r="160" spans="1:60" ht="12.75" customHeight="1" x14ac:dyDescent="0.2">
      <c r="A160" s="1">
        <v>1</v>
      </c>
      <c r="B160" s="1">
        <f t="shared" si="7"/>
        <v>157</v>
      </c>
      <c r="C160" s="258" t="s">
        <v>1544</v>
      </c>
      <c r="D160" s="258" t="s">
        <v>841</v>
      </c>
      <c r="E160" s="260" t="s">
        <v>1154</v>
      </c>
      <c r="F160" s="262" t="s">
        <v>810</v>
      </c>
      <c r="G160" s="260" t="s">
        <v>923</v>
      </c>
      <c r="H160" s="112"/>
      <c r="I160" s="108"/>
      <c r="J160" s="110"/>
      <c r="K160" s="110"/>
      <c r="L160" s="110"/>
      <c r="M160" s="110"/>
      <c r="N160" s="1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</row>
    <row r="161" spans="1:60" ht="12.75" customHeight="1" x14ac:dyDescent="0.2">
      <c r="A161" s="1"/>
      <c r="B161" s="1">
        <f t="shared" si="7"/>
        <v>158</v>
      </c>
      <c r="C161" s="263" t="s">
        <v>2560</v>
      </c>
      <c r="D161" s="263" t="s">
        <v>169</v>
      </c>
      <c r="E161" s="260" t="s">
        <v>952</v>
      </c>
      <c r="F161" s="261" t="s">
        <v>810</v>
      </c>
      <c r="G161" s="260" t="s">
        <v>945</v>
      </c>
      <c r="H161" s="112"/>
      <c r="I161" s="108"/>
      <c r="J161" s="110"/>
      <c r="K161" s="110"/>
      <c r="L161" s="110"/>
      <c r="M161" s="110"/>
      <c r="N161" s="1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</row>
    <row r="162" spans="1:60" ht="12.75" customHeight="1" x14ac:dyDescent="0.2">
      <c r="A162" s="1">
        <v>1</v>
      </c>
      <c r="B162" s="1">
        <f t="shared" si="7"/>
        <v>159</v>
      </c>
      <c r="C162" s="263" t="s">
        <v>2561</v>
      </c>
      <c r="D162" s="263" t="s">
        <v>726</v>
      </c>
      <c r="E162" s="260" t="s">
        <v>966</v>
      </c>
      <c r="F162" s="260" t="s">
        <v>810</v>
      </c>
      <c r="G162" s="260" t="s">
        <v>935</v>
      </c>
      <c r="H162" s="112"/>
      <c r="I162" s="108"/>
      <c r="J162" s="110"/>
      <c r="K162" s="110"/>
      <c r="L162" s="110"/>
      <c r="M162" s="110"/>
      <c r="N162" s="1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</row>
    <row r="163" spans="1:60" ht="12.75" customHeight="1" x14ac:dyDescent="0.2">
      <c r="A163" s="1">
        <v>1</v>
      </c>
      <c r="B163" s="1">
        <f t="shared" si="7"/>
        <v>160</v>
      </c>
      <c r="C163" s="263" t="s">
        <v>745</v>
      </c>
      <c r="D163" s="263" t="s">
        <v>874</v>
      </c>
      <c r="E163" s="260" t="s">
        <v>937</v>
      </c>
      <c r="F163" s="260" t="s">
        <v>810</v>
      </c>
      <c r="G163" s="260" t="s">
        <v>923</v>
      </c>
      <c r="H163" s="112"/>
      <c r="I163" s="108"/>
      <c r="J163" s="110"/>
      <c r="K163" s="110"/>
      <c r="L163" s="110"/>
      <c r="M163" s="110"/>
      <c r="N163" s="1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</row>
    <row r="164" spans="1:60" ht="12.75" customHeight="1" x14ac:dyDescent="0.2">
      <c r="A164" s="1">
        <v>1</v>
      </c>
      <c r="B164" s="1">
        <f t="shared" si="7"/>
        <v>161</v>
      </c>
      <c r="C164" s="259" t="s">
        <v>857</v>
      </c>
      <c r="D164" s="259" t="s">
        <v>983</v>
      </c>
      <c r="E164" s="260" t="s">
        <v>1012</v>
      </c>
      <c r="F164" s="260" t="s">
        <v>318</v>
      </c>
      <c r="G164" s="260" t="s">
        <v>982</v>
      </c>
      <c r="H164" s="112"/>
      <c r="I164" s="108"/>
      <c r="J164" s="110"/>
      <c r="K164" s="110"/>
      <c r="L164" s="110"/>
      <c r="M164" s="110"/>
      <c r="N164" s="1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</row>
    <row r="165" spans="1:60" ht="12.75" customHeight="1" x14ac:dyDescent="0.2">
      <c r="A165" s="1">
        <v>1</v>
      </c>
      <c r="B165" s="1">
        <f t="shared" si="7"/>
        <v>162</v>
      </c>
      <c r="C165" s="258" t="s">
        <v>1827</v>
      </c>
      <c r="D165" s="259" t="s">
        <v>690</v>
      </c>
      <c r="E165" s="261" t="s">
        <v>962</v>
      </c>
      <c r="F165" s="262" t="s">
        <v>318</v>
      </c>
      <c r="G165" s="260" t="s">
        <v>926</v>
      </c>
      <c r="H165" s="112"/>
      <c r="I165" s="108"/>
      <c r="J165" s="110"/>
      <c r="K165" s="110"/>
      <c r="L165" s="110"/>
      <c r="M165" s="110"/>
      <c r="N165" s="1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</row>
    <row r="166" spans="1:60" ht="12.75" customHeight="1" x14ac:dyDescent="0.2">
      <c r="A166" s="1">
        <v>1</v>
      </c>
      <c r="B166" s="1">
        <f t="shared" si="7"/>
        <v>163</v>
      </c>
      <c r="C166" s="259" t="s">
        <v>17</v>
      </c>
      <c r="D166" s="259" t="s">
        <v>726</v>
      </c>
      <c r="E166" s="260" t="s">
        <v>808</v>
      </c>
      <c r="F166" s="260" t="s">
        <v>318</v>
      </c>
      <c r="G166" s="260" t="s">
        <v>926</v>
      </c>
      <c r="H166" s="112"/>
      <c r="I166" s="112"/>
      <c r="J166" s="110"/>
      <c r="K166" s="110"/>
      <c r="L166" s="110"/>
      <c r="M166" s="110"/>
      <c r="N166" s="1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</row>
    <row r="167" spans="1:60" ht="12.75" customHeight="1" x14ac:dyDescent="0.2">
      <c r="A167" s="1">
        <v>1</v>
      </c>
      <c r="B167" s="1">
        <f t="shared" si="7"/>
        <v>164</v>
      </c>
      <c r="C167" s="264" t="s">
        <v>2948</v>
      </c>
      <c r="D167" s="264" t="s">
        <v>749</v>
      </c>
      <c r="E167" s="260" t="s">
        <v>914</v>
      </c>
      <c r="F167" s="260" t="s">
        <v>318</v>
      </c>
      <c r="G167" s="260" t="s">
        <v>945</v>
      </c>
      <c r="H167" s="112"/>
      <c r="I167" s="108"/>
      <c r="J167" s="110"/>
      <c r="K167" s="110"/>
      <c r="L167" s="110"/>
      <c r="M167" s="110"/>
      <c r="N167" s="1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</row>
    <row r="168" spans="1:60" ht="12.75" customHeight="1" x14ac:dyDescent="0.2">
      <c r="A168" s="1">
        <v>1</v>
      </c>
      <c r="B168" s="1">
        <f t="shared" si="7"/>
        <v>165</v>
      </c>
      <c r="C168" s="258" t="s">
        <v>759</v>
      </c>
      <c r="D168" s="259" t="s">
        <v>163</v>
      </c>
      <c r="E168" s="261" t="s">
        <v>969</v>
      </c>
      <c r="F168" s="260" t="s">
        <v>318</v>
      </c>
      <c r="G168" s="261" t="s">
        <v>926</v>
      </c>
      <c r="H168" s="112"/>
      <c r="I168" s="108"/>
      <c r="J168" s="110"/>
      <c r="K168" s="110"/>
      <c r="L168" s="110"/>
      <c r="M168" s="110"/>
      <c r="N168" s="1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</row>
    <row r="169" spans="1:60" ht="12.75" customHeight="1" x14ac:dyDescent="0.2">
      <c r="A169" s="1"/>
      <c r="B169" s="1">
        <f t="shared" si="7"/>
        <v>166</v>
      </c>
      <c r="C169" s="264" t="s">
        <v>1731</v>
      </c>
      <c r="D169" s="264" t="s">
        <v>964</v>
      </c>
      <c r="E169" s="260" t="s">
        <v>940</v>
      </c>
      <c r="F169" s="260" t="s">
        <v>318</v>
      </c>
      <c r="G169" s="260" t="s">
        <v>979</v>
      </c>
      <c r="H169" s="112"/>
      <c r="I169" s="108"/>
      <c r="J169" s="110"/>
      <c r="K169" s="110"/>
      <c r="L169" s="110"/>
      <c r="M169" s="110"/>
      <c r="N169" s="1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</row>
    <row r="170" spans="1:60" ht="12.75" customHeight="1" x14ac:dyDescent="0.2">
      <c r="A170" s="1">
        <v>1</v>
      </c>
      <c r="B170" s="1">
        <f t="shared" si="7"/>
        <v>167</v>
      </c>
      <c r="C170" s="259" t="s">
        <v>574</v>
      </c>
      <c r="D170" s="259" t="s">
        <v>826</v>
      </c>
      <c r="E170" s="261" t="s">
        <v>1008</v>
      </c>
      <c r="F170" s="262" t="s">
        <v>318</v>
      </c>
      <c r="G170" s="260" t="s">
        <v>923</v>
      </c>
      <c r="H170" s="112"/>
      <c r="I170" s="108"/>
      <c r="J170" s="110"/>
      <c r="K170" s="110"/>
      <c r="L170" s="110"/>
      <c r="M170" s="110"/>
      <c r="N170" s="1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</row>
    <row r="171" spans="1:60" ht="12.75" customHeight="1" x14ac:dyDescent="0.2">
      <c r="A171" s="1">
        <v>1</v>
      </c>
      <c r="B171" s="1">
        <f t="shared" si="7"/>
        <v>168</v>
      </c>
      <c r="C171" s="263" t="s">
        <v>2475</v>
      </c>
      <c r="D171" s="263" t="s">
        <v>2576</v>
      </c>
      <c r="E171" s="260" t="s">
        <v>2054</v>
      </c>
      <c r="F171" s="262" t="s">
        <v>318</v>
      </c>
      <c r="G171" s="260" t="s">
        <v>923</v>
      </c>
      <c r="H171" s="112"/>
      <c r="I171" s="108"/>
      <c r="J171" s="110"/>
      <c r="K171" s="110"/>
      <c r="L171" s="110"/>
      <c r="M171" s="110"/>
      <c r="N171" s="1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</row>
    <row r="172" spans="1:60" ht="12.75" customHeight="1" x14ac:dyDescent="0.2">
      <c r="A172" s="1">
        <v>1</v>
      </c>
      <c r="B172" s="1">
        <f t="shared" si="7"/>
        <v>169</v>
      </c>
      <c r="C172" s="258" t="s">
        <v>2193</v>
      </c>
      <c r="D172" s="259" t="s">
        <v>2194</v>
      </c>
      <c r="E172" s="261" t="s">
        <v>944</v>
      </c>
      <c r="F172" s="261" t="s">
        <v>318</v>
      </c>
      <c r="G172" s="261" t="s">
        <v>935</v>
      </c>
      <c r="H172" s="112"/>
      <c r="I172" s="108"/>
      <c r="J172" s="110"/>
      <c r="K172" s="110"/>
      <c r="L172" s="110"/>
      <c r="M172" s="110"/>
      <c r="N172" s="1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</row>
    <row r="173" spans="1:60" ht="12.75" customHeight="1" x14ac:dyDescent="0.2">
      <c r="A173" s="1">
        <v>1</v>
      </c>
      <c r="B173" s="1">
        <f t="shared" si="7"/>
        <v>170</v>
      </c>
      <c r="C173" s="259" t="s">
        <v>2485</v>
      </c>
      <c r="D173" s="259" t="s">
        <v>983</v>
      </c>
      <c r="E173" s="260" t="s">
        <v>2054</v>
      </c>
      <c r="F173" s="260" t="s">
        <v>318</v>
      </c>
      <c r="G173" s="260" t="s">
        <v>935</v>
      </c>
      <c r="H173" s="112"/>
      <c r="I173" s="108"/>
      <c r="J173" s="110"/>
      <c r="K173" s="110"/>
      <c r="L173" s="110"/>
      <c r="M173" s="110"/>
      <c r="N173" s="1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</row>
    <row r="174" spans="1:60" ht="12.75" customHeight="1" x14ac:dyDescent="0.2">
      <c r="A174" s="1"/>
      <c r="B174" s="1">
        <f t="shared" si="7"/>
        <v>171</v>
      </c>
      <c r="C174" s="258" t="s">
        <v>2118</v>
      </c>
      <c r="D174" s="259" t="s">
        <v>750</v>
      </c>
      <c r="E174" s="261" t="s">
        <v>961</v>
      </c>
      <c r="F174" s="262" t="s">
        <v>318</v>
      </c>
      <c r="G174" s="262" t="s">
        <v>958</v>
      </c>
      <c r="H174" s="112"/>
      <c r="I174" s="108"/>
      <c r="J174" s="110"/>
      <c r="K174" s="110"/>
      <c r="L174" s="110"/>
      <c r="M174" s="110"/>
      <c r="N174" s="1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</row>
    <row r="175" spans="1:60" ht="12.75" customHeight="1" x14ac:dyDescent="0.2">
      <c r="A175" s="1"/>
      <c r="B175" s="1">
        <f t="shared" si="7"/>
        <v>172</v>
      </c>
      <c r="C175" s="258" t="s">
        <v>1778</v>
      </c>
      <c r="D175" s="259" t="s">
        <v>1779</v>
      </c>
      <c r="E175" s="261" t="s">
        <v>940</v>
      </c>
      <c r="F175" s="261" t="s">
        <v>318</v>
      </c>
      <c r="G175" s="262" t="s">
        <v>935</v>
      </c>
      <c r="H175" s="112"/>
      <c r="I175" s="108"/>
      <c r="J175" s="110"/>
      <c r="K175" s="110"/>
      <c r="L175" s="110"/>
      <c r="M175" s="110"/>
      <c r="N175" s="1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</row>
    <row r="176" spans="1:60" ht="12.75" customHeight="1" x14ac:dyDescent="0.2">
      <c r="A176" s="1">
        <v>1</v>
      </c>
      <c r="B176" s="1">
        <f t="shared" si="7"/>
        <v>173</v>
      </c>
      <c r="C176" s="258" t="s">
        <v>864</v>
      </c>
      <c r="D176" s="258" t="s">
        <v>976</v>
      </c>
      <c r="E176" s="261" t="s">
        <v>916</v>
      </c>
      <c r="F176" s="260" t="s">
        <v>318</v>
      </c>
      <c r="G176" s="262" t="s">
        <v>926</v>
      </c>
      <c r="H176" s="112"/>
      <c r="I176" s="108"/>
      <c r="J176" s="110"/>
      <c r="K176" s="110"/>
      <c r="L176" s="110"/>
      <c r="M176" s="110"/>
      <c r="N176" s="1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</row>
    <row r="177" spans="1:60" ht="12.75" customHeight="1" x14ac:dyDescent="0.2">
      <c r="A177" s="1">
        <v>1</v>
      </c>
      <c r="B177" s="1">
        <f t="shared" si="7"/>
        <v>174</v>
      </c>
      <c r="C177" s="258" t="s">
        <v>1051</v>
      </c>
      <c r="D177" s="259" t="s">
        <v>1052</v>
      </c>
      <c r="E177" s="261" t="s">
        <v>969</v>
      </c>
      <c r="F177" s="262" t="s">
        <v>318</v>
      </c>
      <c r="G177" s="262" t="s">
        <v>935</v>
      </c>
      <c r="H177" s="112"/>
      <c r="I177" s="108"/>
      <c r="J177" s="110"/>
      <c r="K177" s="110"/>
      <c r="L177" s="110"/>
      <c r="M177" s="110"/>
      <c r="N177" s="1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</row>
    <row r="178" spans="1:60" ht="12.75" customHeight="1" x14ac:dyDescent="0.2">
      <c r="A178" s="1"/>
      <c r="B178" s="1">
        <f t="shared" si="7"/>
        <v>175</v>
      </c>
      <c r="C178" s="258" t="s">
        <v>2601</v>
      </c>
      <c r="D178" s="259" t="s">
        <v>1083</v>
      </c>
      <c r="E178" s="261" t="s">
        <v>925</v>
      </c>
      <c r="F178" s="260" t="s">
        <v>318</v>
      </c>
      <c r="G178" s="260" t="s">
        <v>923</v>
      </c>
      <c r="H178" s="112"/>
      <c r="I178" s="108"/>
      <c r="J178" s="110"/>
      <c r="K178" s="110"/>
      <c r="L178" s="110"/>
      <c r="M178" s="110"/>
      <c r="N178" s="1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</row>
    <row r="179" spans="1:60" ht="12.75" customHeight="1" x14ac:dyDescent="0.2">
      <c r="A179" s="1"/>
      <c r="B179" s="1">
        <f t="shared" si="7"/>
        <v>176</v>
      </c>
      <c r="C179" s="264" t="s">
        <v>1618</v>
      </c>
      <c r="D179" s="264" t="s">
        <v>902</v>
      </c>
      <c r="E179" s="260" t="s">
        <v>955</v>
      </c>
      <c r="F179" s="260" t="s">
        <v>318</v>
      </c>
      <c r="G179" s="260" t="s">
        <v>945</v>
      </c>
      <c r="H179" s="112"/>
      <c r="I179" s="108"/>
      <c r="J179" s="110"/>
      <c r="K179" s="110"/>
      <c r="L179" s="110"/>
      <c r="M179" s="110"/>
      <c r="N179" s="1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</row>
    <row r="180" spans="1:60" ht="12.75" customHeight="1" x14ac:dyDescent="0.2">
      <c r="A180" s="1"/>
      <c r="B180" s="1">
        <f t="shared" si="7"/>
        <v>177</v>
      </c>
      <c r="C180" s="263" t="s">
        <v>821</v>
      </c>
      <c r="D180" s="263" t="s">
        <v>1836</v>
      </c>
      <c r="E180" s="260" t="s">
        <v>961</v>
      </c>
      <c r="F180" s="260" t="s">
        <v>318</v>
      </c>
      <c r="G180" s="260" t="s">
        <v>926</v>
      </c>
      <c r="H180" s="112"/>
      <c r="I180" s="108"/>
      <c r="J180" s="110"/>
      <c r="K180" s="110"/>
      <c r="L180" s="110"/>
      <c r="M180" s="110"/>
      <c r="N180" s="1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</row>
    <row r="181" spans="1:60" ht="12.75" customHeight="1" x14ac:dyDescent="0.2">
      <c r="A181" s="1">
        <v>1</v>
      </c>
      <c r="B181" s="1">
        <f t="shared" si="7"/>
        <v>178</v>
      </c>
      <c r="C181" s="258" t="s">
        <v>1112</v>
      </c>
      <c r="D181" s="259" t="s">
        <v>1574</v>
      </c>
      <c r="E181" s="261" t="s">
        <v>914</v>
      </c>
      <c r="F181" s="260" t="s">
        <v>318</v>
      </c>
      <c r="G181" s="261" t="s">
        <v>923</v>
      </c>
      <c r="H181" s="132"/>
      <c r="I181" s="108"/>
      <c r="J181" s="110"/>
      <c r="K181" s="110"/>
      <c r="L181" s="110"/>
      <c r="M181" s="110"/>
      <c r="N181" s="1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</row>
    <row r="182" spans="1:60" ht="12.75" customHeight="1" x14ac:dyDescent="0.2">
      <c r="A182" s="1">
        <v>1</v>
      </c>
      <c r="B182" s="1">
        <f t="shared" si="7"/>
        <v>179</v>
      </c>
      <c r="C182" s="258" t="s">
        <v>180</v>
      </c>
      <c r="D182" s="259" t="s">
        <v>880</v>
      </c>
      <c r="E182" s="261" t="s">
        <v>969</v>
      </c>
      <c r="F182" s="260" t="s">
        <v>318</v>
      </c>
      <c r="G182" s="260" t="s">
        <v>923</v>
      </c>
      <c r="H182" s="112"/>
      <c r="I182" s="108"/>
      <c r="J182" s="110"/>
      <c r="K182" s="110"/>
      <c r="L182" s="110"/>
      <c r="M182" s="110"/>
      <c r="N182" s="1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</row>
    <row r="183" spans="1:60" ht="12.75" customHeight="1" x14ac:dyDescent="0.2">
      <c r="A183" s="1">
        <v>1</v>
      </c>
      <c r="B183" s="1">
        <f t="shared" si="7"/>
        <v>180</v>
      </c>
      <c r="C183" s="259" t="s">
        <v>885</v>
      </c>
      <c r="D183" s="259" t="s">
        <v>1516</v>
      </c>
      <c r="E183" s="260" t="s">
        <v>946</v>
      </c>
      <c r="F183" s="262" t="s">
        <v>318</v>
      </c>
      <c r="G183" s="262" t="s">
        <v>935</v>
      </c>
      <c r="H183" s="112"/>
      <c r="I183" s="108"/>
      <c r="J183" s="110"/>
      <c r="K183" s="110"/>
      <c r="L183" s="110"/>
      <c r="M183" s="110"/>
      <c r="N183" s="1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</row>
    <row r="184" spans="1:60" ht="12.75" customHeight="1" x14ac:dyDescent="0.2">
      <c r="A184" s="1"/>
      <c r="B184" s="1">
        <f t="shared" si="7"/>
        <v>181</v>
      </c>
      <c r="C184" s="258" t="s">
        <v>1028</v>
      </c>
      <c r="D184" s="259" t="s">
        <v>978</v>
      </c>
      <c r="E184" s="268" t="s">
        <v>963</v>
      </c>
      <c r="F184" s="262" t="s">
        <v>318</v>
      </c>
      <c r="G184" s="262" t="s">
        <v>926</v>
      </c>
      <c r="H184" s="112"/>
      <c r="I184" s="108"/>
      <c r="J184" s="110"/>
      <c r="K184" s="110"/>
      <c r="L184" s="110"/>
      <c r="M184" s="110"/>
      <c r="N184" s="1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</row>
    <row r="185" spans="1:60" ht="12.75" customHeight="1" x14ac:dyDescent="0.2">
      <c r="A185" s="1">
        <v>1</v>
      </c>
      <c r="B185" s="1">
        <f t="shared" si="7"/>
        <v>182</v>
      </c>
      <c r="C185" s="259" t="s">
        <v>2504</v>
      </c>
      <c r="D185" s="259" t="s">
        <v>976</v>
      </c>
      <c r="E185" s="260" t="s">
        <v>952</v>
      </c>
      <c r="F185" s="260" t="s">
        <v>318</v>
      </c>
      <c r="G185" s="260" t="s">
        <v>935</v>
      </c>
      <c r="H185" s="112"/>
      <c r="I185" s="108"/>
      <c r="J185" s="110"/>
      <c r="K185" s="110"/>
      <c r="L185" s="110"/>
      <c r="M185" s="110"/>
      <c r="N185" s="1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</row>
    <row r="186" spans="1:60" ht="12.75" customHeight="1" x14ac:dyDescent="0.2">
      <c r="A186" s="1">
        <v>1</v>
      </c>
      <c r="B186" s="1">
        <f t="shared" si="7"/>
        <v>183</v>
      </c>
      <c r="C186" s="258" t="s">
        <v>913</v>
      </c>
      <c r="D186" s="259" t="s">
        <v>816</v>
      </c>
      <c r="E186" s="260" t="s">
        <v>914</v>
      </c>
      <c r="F186" s="260" t="s">
        <v>318</v>
      </c>
      <c r="G186" s="260" t="s">
        <v>923</v>
      </c>
      <c r="H186" s="112"/>
      <c r="I186" s="108"/>
      <c r="J186" s="110"/>
      <c r="K186" s="110"/>
      <c r="L186" s="110"/>
      <c r="M186" s="110"/>
      <c r="N186" s="1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</row>
    <row r="187" spans="1:60" ht="12.75" customHeight="1" x14ac:dyDescent="0.2">
      <c r="A187" s="1"/>
      <c r="B187" s="1">
        <f t="shared" si="7"/>
        <v>184</v>
      </c>
      <c r="C187" s="258" t="s">
        <v>1753</v>
      </c>
      <c r="D187" s="269" t="s">
        <v>2261</v>
      </c>
      <c r="E187" s="261" t="s">
        <v>968</v>
      </c>
      <c r="F187" s="262" t="s">
        <v>318</v>
      </c>
      <c r="G187" s="261" t="s">
        <v>958</v>
      </c>
      <c r="H187" s="112"/>
      <c r="I187" s="108"/>
      <c r="J187" s="110"/>
      <c r="K187" s="110"/>
      <c r="L187" s="110"/>
      <c r="M187" s="110"/>
      <c r="N187" s="1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</row>
    <row r="188" spans="1:60" ht="12.75" customHeight="1" x14ac:dyDescent="0.2">
      <c r="A188" s="1">
        <v>1</v>
      </c>
      <c r="B188" s="1">
        <f t="shared" si="7"/>
        <v>185</v>
      </c>
      <c r="C188" s="258" t="s">
        <v>724</v>
      </c>
      <c r="D188" s="259" t="s">
        <v>927</v>
      </c>
      <c r="E188" s="261" t="s">
        <v>946</v>
      </c>
      <c r="F188" s="290" t="s">
        <v>318</v>
      </c>
      <c r="G188" s="262" t="s">
        <v>935</v>
      </c>
      <c r="H188" s="112"/>
      <c r="I188" s="108"/>
      <c r="J188" s="110"/>
      <c r="K188" s="110"/>
      <c r="L188" s="110"/>
      <c r="M188" s="110"/>
      <c r="N188" s="1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</row>
    <row r="189" spans="1:60" ht="12.75" customHeight="1" x14ac:dyDescent="0.2">
      <c r="A189" s="1">
        <v>1</v>
      </c>
      <c r="B189" s="1">
        <f t="shared" si="7"/>
        <v>186</v>
      </c>
      <c r="C189" s="264" t="s">
        <v>253</v>
      </c>
      <c r="D189" s="264" t="s">
        <v>880</v>
      </c>
      <c r="E189" s="260" t="s">
        <v>2054</v>
      </c>
      <c r="F189" s="260" t="s">
        <v>318</v>
      </c>
      <c r="G189" s="260" t="s">
        <v>979</v>
      </c>
      <c r="H189" s="112"/>
      <c r="I189" s="108"/>
      <c r="J189" s="110"/>
      <c r="K189" s="110"/>
      <c r="L189" s="110"/>
      <c r="M189" s="110"/>
      <c r="N189" s="1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</row>
    <row r="190" spans="1:60" ht="12.75" customHeight="1" x14ac:dyDescent="0.2">
      <c r="A190" s="1">
        <v>1</v>
      </c>
      <c r="B190" s="1">
        <f t="shared" si="7"/>
        <v>187</v>
      </c>
      <c r="C190" s="258" t="s">
        <v>1669</v>
      </c>
      <c r="D190" s="258" t="s">
        <v>509</v>
      </c>
      <c r="E190" s="260" t="s">
        <v>962</v>
      </c>
      <c r="F190" s="262" t="s">
        <v>318</v>
      </c>
      <c r="G190" s="261" t="s">
        <v>926</v>
      </c>
      <c r="H190" s="112"/>
      <c r="I190" s="108"/>
      <c r="J190" s="110"/>
      <c r="K190" s="110"/>
      <c r="L190" s="110"/>
      <c r="M190" s="110"/>
      <c r="N190" s="1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</row>
    <row r="191" spans="1:60" ht="12.75" customHeight="1" x14ac:dyDescent="0.2">
      <c r="A191" s="1">
        <v>1</v>
      </c>
      <c r="B191" s="1">
        <f t="shared" si="7"/>
        <v>188</v>
      </c>
      <c r="C191" s="258" t="s">
        <v>2140</v>
      </c>
      <c r="D191" s="259" t="s">
        <v>494</v>
      </c>
      <c r="E191" s="261" t="s">
        <v>937</v>
      </c>
      <c r="F191" s="261" t="s">
        <v>318</v>
      </c>
      <c r="G191" s="261" t="s">
        <v>926</v>
      </c>
      <c r="H191" s="112"/>
      <c r="I191" s="108"/>
      <c r="J191" s="110"/>
      <c r="K191" s="110"/>
      <c r="L191" s="110"/>
      <c r="M191" s="110"/>
      <c r="N191" s="1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</row>
    <row r="192" spans="1:60" ht="12.75" customHeight="1" x14ac:dyDescent="0.2">
      <c r="A192" s="1"/>
      <c r="B192" s="1">
        <f t="shared" si="7"/>
        <v>189</v>
      </c>
      <c r="C192" s="259" t="s">
        <v>2905</v>
      </c>
      <c r="D192" s="259" t="s">
        <v>665</v>
      </c>
      <c r="E192" s="260" t="s">
        <v>1012</v>
      </c>
      <c r="F192" s="260" t="s">
        <v>318</v>
      </c>
      <c r="G192" s="260" t="s">
        <v>945</v>
      </c>
      <c r="H192" s="112"/>
      <c r="I192" s="108"/>
      <c r="J192" s="110"/>
      <c r="K192" s="110"/>
      <c r="L192" s="110"/>
      <c r="M192" s="110"/>
      <c r="N192" s="1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</row>
    <row r="193" spans="1:60" ht="12.75" customHeight="1" x14ac:dyDescent="0.2">
      <c r="A193" s="1"/>
      <c r="B193" s="1">
        <f t="shared" si="7"/>
        <v>190</v>
      </c>
      <c r="C193" s="258" t="s">
        <v>1514</v>
      </c>
      <c r="D193" s="259" t="s">
        <v>137</v>
      </c>
      <c r="E193" s="260" t="s">
        <v>946</v>
      </c>
      <c r="F193" s="262" t="s">
        <v>318</v>
      </c>
      <c r="G193" s="261" t="s">
        <v>935</v>
      </c>
      <c r="H193" s="112"/>
      <c r="I193" s="108"/>
      <c r="J193" s="110"/>
      <c r="K193" s="110"/>
      <c r="L193" s="110"/>
      <c r="M193" s="110"/>
      <c r="N193" s="1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</row>
    <row r="194" spans="1:60" ht="12.75" customHeight="1" x14ac:dyDescent="0.2">
      <c r="A194" s="1">
        <v>1</v>
      </c>
      <c r="B194" s="1">
        <f t="shared" si="7"/>
        <v>191</v>
      </c>
      <c r="C194" s="258" t="s">
        <v>2085</v>
      </c>
      <c r="D194" s="258" t="s">
        <v>1571</v>
      </c>
      <c r="E194" s="260" t="s">
        <v>925</v>
      </c>
      <c r="F194" s="260" t="s">
        <v>318</v>
      </c>
      <c r="G194" s="261" t="s">
        <v>979</v>
      </c>
      <c r="H194" s="112"/>
      <c r="I194" s="108"/>
      <c r="J194" s="110"/>
      <c r="K194" s="110"/>
      <c r="L194" s="110"/>
      <c r="M194" s="110"/>
      <c r="N194" s="1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</row>
    <row r="195" spans="1:60" ht="12.75" customHeight="1" x14ac:dyDescent="0.2">
      <c r="A195" s="1"/>
      <c r="B195" s="1">
        <f t="shared" si="7"/>
        <v>192</v>
      </c>
      <c r="C195" s="258" t="s">
        <v>972</v>
      </c>
      <c r="D195" s="259" t="s">
        <v>660</v>
      </c>
      <c r="E195" s="261" t="s">
        <v>966</v>
      </c>
      <c r="F195" s="261" t="s">
        <v>318</v>
      </c>
      <c r="G195" s="261" t="s">
        <v>926</v>
      </c>
      <c r="H195" s="112"/>
      <c r="I195" s="108"/>
      <c r="J195" s="110"/>
      <c r="K195" s="110"/>
      <c r="L195" s="110"/>
      <c r="M195" s="110"/>
      <c r="N195" s="1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</row>
    <row r="196" spans="1:60" ht="12.75" customHeight="1" x14ac:dyDescent="0.2">
      <c r="A196" s="1">
        <v>1</v>
      </c>
      <c r="B196" s="1">
        <f t="shared" si="7"/>
        <v>193</v>
      </c>
      <c r="C196" s="259" t="s">
        <v>2545</v>
      </c>
      <c r="D196" s="259" t="s">
        <v>669</v>
      </c>
      <c r="E196" s="260" t="s">
        <v>961</v>
      </c>
      <c r="F196" s="260" t="s">
        <v>318</v>
      </c>
      <c r="G196" s="260" t="s">
        <v>2602</v>
      </c>
      <c r="H196" s="112"/>
      <c r="I196" s="108"/>
      <c r="J196" s="110"/>
      <c r="K196" s="110"/>
      <c r="L196" s="110"/>
      <c r="M196" s="110"/>
      <c r="N196" s="1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</row>
    <row r="197" spans="1:60" ht="12.75" customHeight="1" x14ac:dyDescent="0.2">
      <c r="A197" s="1">
        <v>1</v>
      </c>
      <c r="B197" s="1">
        <f t="shared" ref="B197:B260" si="8">(B196+1)</f>
        <v>194</v>
      </c>
      <c r="C197" s="258" t="s">
        <v>2200</v>
      </c>
      <c r="D197" s="259" t="s">
        <v>2201</v>
      </c>
      <c r="E197" s="260" t="s">
        <v>1012</v>
      </c>
      <c r="F197" s="261" t="s">
        <v>318</v>
      </c>
      <c r="G197" s="261" t="s">
        <v>926</v>
      </c>
      <c r="H197" s="112"/>
      <c r="I197" s="108"/>
      <c r="J197" s="110"/>
      <c r="K197" s="110"/>
      <c r="L197" s="110"/>
      <c r="M197" s="110"/>
      <c r="N197" s="1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</row>
    <row r="198" spans="1:60" ht="12.75" customHeight="1" x14ac:dyDescent="0.2">
      <c r="A198" s="1">
        <v>1</v>
      </c>
      <c r="B198" s="1">
        <f t="shared" si="8"/>
        <v>195</v>
      </c>
      <c r="C198" s="264" t="s">
        <v>2939</v>
      </c>
      <c r="D198" s="264" t="s">
        <v>2944</v>
      </c>
      <c r="E198" s="260" t="s">
        <v>1008</v>
      </c>
      <c r="F198" s="260" t="s">
        <v>318</v>
      </c>
      <c r="G198" s="260" t="s">
        <v>949</v>
      </c>
      <c r="H198" s="112"/>
      <c r="I198" s="108"/>
      <c r="J198" s="110"/>
      <c r="K198" s="110"/>
      <c r="L198" s="110"/>
      <c r="M198" s="110"/>
      <c r="N198" s="1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</row>
    <row r="199" spans="1:60" ht="12.75" customHeight="1" x14ac:dyDescent="0.2">
      <c r="A199" s="1">
        <v>1</v>
      </c>
      <c r="B199" s="1">
        <f t="shared" si="8"/>
        <v>196</v>
      </c>
      <c r="C199" s="258" t="s">
        <v>645</v>
      </c>
      <c r="D199" s="258" t="s">
        <v>160</v>
      </c>
      <c r="E199" s="260" t="s">
        <v>933</v>
      </c>
      <c r="F199" s="262" t="s">
        <v>318</v>
      </c>
      <c r="G199" s="262" t="s">
        <v>945</v>
      </c>
      <c r="H199" s="112"/>
      <c r="I199" s="108"/>
      <c r="J199" s="110"/>
      <c r="K199" s="110"/>
      <c r="L199" s="110"/>
      <c r="M199" s="110"/>
      <c r="N199" s="1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</row>
    <row r="200" spans="1:60" ht="12.75" customHeight="1" x14ac:dyDescent="0.2">
      <c r="A200" s="1">
        <v>1</v>
      </c>
      <c r="B200" s="1">
        <f t="shared" si="8"/>
        <v>197</v>
      </c>
      <c r="C200" s="259" t="s">
        <v>2558</v>
      </c>
      <c r="D200" s="259" t="s">
        <v>1105</v>
      </c>
      <c r="E200" s="260" t="s">
        <v>1018</v>
      </c>
      <c r="F200" s="260" t="s">
        <v>318</v>
      </c>
      <c r="G200" s="260" t="s">
        <v>949</v>
      </c>
      <c r="H200" s="112"/>
      <c r="I200" s="108"/>
      <c r="J200" s="110"/>
      <c r="K200" s="110"/>
      <c r="L200" s="110"/>
      <c r="M200" s="110"/>
      <c r="N200" s="1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</row>
    <row r="201" spans="1:60" ht="12.75" customHeight="1" x14ac:dyDescent="0.2">
      <c r="A201" s="1">
        <v>1</v>
      </c>
      <c r="B201" s="1">
        <f t="shared" si="8"/>
        <v>198</v>
      </c>
      <c r="C201" s="258" t="s">
        <v>1782</v>
      </c>
      <c r="D201" s="259" t="s">
        <v>986</v>
      </c>
      <c r="E201" s="261" t="s">
        <v>981</v>
      </c>
      <c r="F201" s="262" t="s">
        <v>318</v>
      </c>
      <c r="G201" s="262" t="s">
        <v>923</v>
      </c>
      <c r="H201" s="112"/>
      <c r="I201" s="108"/>
      <c r="J201" s="110"/>
      <c r="K201" s="110"/>
      <c r="L201" s="110"/>
      <c r="M201" s="110"/>
      <c r="N201" s="1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</row>
    <row r="202" spans="1:60" ht="12.75" customHeight="1" x14ac:dyDescent="0.2">
      <c r="A202" s="1">
        <v>1</v>
      </c>
      <c r="B202" s="1">
        <f t="shared" si="8"/>
        <v>199</v>
      </c>
      <c r="C202" s="259" t="s">
        <v>712</v>
      </c>
      <c r="D202" s="259" t="s">
        <v>494</v>
      </c>
      <c r="E202" s="260" t="s">
        <v>1012</v>
      </c>
      <c r="F202" s="261" t="s">
        <v>318</v>
      </c>
      <c r="G202" s="260" t="s">
        <v>923</v>
      </c>
      <c r="H202" s="112"/>
      <c r="I202" s="112"/>
      <c r="J202" s="110"/>
      <c r="K202" s="110"/>
      <c r="L202" s="110"/>
      <c r="M202" s="110"/>
      <c r="N202" s="1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</row>
    <row r="203" spans="1:60" ht="12.75" customHeight="1" x14ac:dyDescent="0.2">
      <c r="A203" s="1">
        <v>1</v>
      </c>
      <c r="B203" s="1">
        <f t="shared" si="8"/>
        <v>200</v>
      </c>
      <c r="C203" s="258" t="s">
        <v>877</v>
      </c>
      <c r="D203" s="259" t="s">
        <v>1031</v>
      </c>
      <c r="E203" s="260" t="s">
        <v>1154</v>
      </c>
      <c r="F203" s="262" t="s">
        <v>318</v>
      </c>
      <c r="G203" s="262" t="s">
        <v>923</v>
      </c>
      <c r="H203" s="132"/>
      <c r="I203" s="108"/>
      <c r="J203" s="110"/>
      <c r="K203" s="110"/>
      <c r="L203" s="110"/>
      <c r="M203" s="110"/>
      <c r="N203" s="1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</row>
    <row r="204" spans="1:60" ht="12.75" customHeight="1" x14ac:dyDescent="0.2">
      <c r="A204" s="1">
        <v>1</v>
      </c>
      <c r="B204" s="1">
        <f t="shared" si="8"/>
        <v>201</v>
      </c>
      <c r="C204" s="259" t="s">
        <v>1769</v>
      </c>
      <c r="D204" s="259" t="s">
        <v>834</v>
      </c>
      <c r="E204" s="260" t="s">
        <v>952</v>
      </c>
      <c r="F204" s="260" t="s">
        <v>2641</v>
      </c>
      <c r="G204" s="260" t="s">
        <v>923</v>
      </c>
      <c r="H204" s="112"/>
      <c r="I204" s="108"/>
      <c r="J204" s="110"/>
      <c r="K204" s="110"/>
      <c r="L204" s="110"/>
      <c r="M204" s="110"/>
      <c r="N204" s="1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</row>
    <row r="205" spans="1:60" ht="12.75" customHeight="1" x14ac:dyDescent="0.2">
      <c r="A205" s="1">
        <v>1</v>
      </c>
      <c r="B205" s="1">
        <f t="shared" si="8"/>
        <v>202</v>
      </c>
      <c r="C205" s="258" t="s">
        <v>1814</v>
      </c>
      <c r="D205" s="259" t="s">
        <v>23</v>
      </c>
      <c r="E205" s="261" t="s">
        <v>928</v>
      </c>
      <c r="F205" s="260" t="s">
        <v>2641</v>
      </c>
      <c r="G205" s="260" t="s">
        <v>926</v>
      </c>
      <c r="H205" s="112"/>
      <c r="I205" s="108"/>
      <c r="J205" s="110"/>
      <c r="K205" s="110"/>
      <c r="L205" s="110"/>
      <c r="M205" s="110"/>
      <c r="N205" s="1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</row>
    <row r="206" spans="1:60" ht="12.75" customHeight="1" x14ac:dyDescent="0.2">
      <c r="A206" s="1"/>
      <c r="B206" s="1">
        <f t="shared" si="8"/>
        <v>203</v>
      </c>
      <c r="C206" s="258" t="s">
        <v>565</v>
      </c>
      <c r="D206" s="259" t="s">
        <v>726</v>
      </c>
      <c r="E206" s="261" t="s">
        <v>808</v>
      </c>
      <c r="F206" s="262" t="s">
        <v>2641</v>
      </c>
      <c r="G206" s="261" t="s">
        <v>926</v>
      </c>
      <c r="H206" s="112"/>
      <c r="I206" s="108"/>
      <c r="J206" s="110"/>
      <c r="K206" s="110"/>
      <c r="L206" s="110"/>
      <c r="M206" s="110"/>
      <c r="N206" s="1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</row>
    <row r="207" spans="1:60" ht="12.75" customHeight="1" x14ac:dyDescent="0.2">
      <c r="A207" s="1">
        <v>1</v>
      </c>
      <c r="B207" s="1">
        <f t="shared" si="8"/>
        <v>204</v>
      </c>
      <c r="C207" s="258" t="s">
        <v>1592</v>
      </c>
      <c r="D207" s="258" t="s">
        <v>1593</v>
      </c>
      <c r="E207" s="261" t="s">
        <v>930</v>
      </c>
      <c r="F207" s="260" t="s">
        <v>2641</v>
      </c>
      <c r="G207" s="262" t="s">
        <v>935</v>
      </c>
      <c r="H207" s="112"/>
      <c r="I207" s="108"/>
      <c r="J207" s="110"/>
      <c r="K207" s="110"/>
      <c r="L207" s="110"/>
      <c r="M207" s="110"/>
      <c r="N207" s="1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</row>
    <row r="208" spans="1:60" ht="12.75" customHeight="1" x14ac:dyDescent="0.2">
      <c r="A208" s="1">
        <v>1</v>
      </c>
      <c r="B208" s="1">
        <f t="shared" si="8"/>
        <v>205</v>
      </c>
      <c r="C208" s="258" t="s">
        <v>1102</v>
      </c>
      <c r="D208" s="259" t="s">
        <v>2159</v>
      </c>
      <c r="E208" s="261" t="s">
        <v>955</v>
      </c>
      <c r="F208" s="260" t="s">
        <v>2641</v>
      </c>
      <c r="G208" s="261" t="s">
        <v>926</v>
      </c>
      <c r="H208" s="112"/>
      <c r="I208" s="108"/>
      <c r="J208" s="110"/>
      <c r="K208" s="110"/>
      <c r="L208" s="110"/>
      <c r="M208" s="110"/>
      <c r="N208" s="1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</row>
    <row r="209" spans="1:60" ht="12.75" customHeight="1" x14ac:dyDescent="0.2">
      <c r="A209" s="1">
        <v>1</v>
      </c>
      <c r="B209" s="1">
        <f t="shared" si="8"/>
        <v>206</v>
      </c>
      <c r="C209" s="259" t="s">
        <v>2473</v>
      </c>
      <c r="D209" s="259" t="s">
        <v>986</v>
      </c>
      <c r="E209" s="260" t="s">
        <v>812</v>
      </c>
      <c r="F209" s="260" t="s">
        <v>2641</v>
      </c>
      <c r="G209" s="260" t="s">
        <v>935</v>
      </c>
      <c r="H209" s="112"/>
      <c r="I209" s="111"/>
      <c r="J209" s="110"/>
      <c r="K209" s="110"/>
      <c r="L209" s="110"/>
      <c r="M209" s="110"/>
      <c r="N209" s="1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</row>
    <row r="210" spans="1:60" ht="12.75" customHeight="1" x14ac:dyDescent="0.2">
      <c r="A210" s="1"/>
      <c r="B210" s="1">
        <f t="shared" si="8"/>
        <v>207</v>
      </c>
      <c r="C210" s="258" t="s">
        <v>1784</v>
      </c>
      <c r="D210" s="259" t="s">
        <v>494</v>
      </c>
      <c r="E210" s="261" t="s">
        <v>966</v>
      </c>
      <c r="F210" s="260" t="s">
        <v>2641</v>
      </c>
      <c r="G210" s="260" t="s">
        <v>949</v>
      </c>
      <c r="H210" s="112"/>
      <c r="I210" s="111"/>
      <c r="J210" s="110"/>
      <c r="K210" s="110"/>
      <c r="L210" s="110"/>
      <c r="M210" s="110"/>
      <c r="N210" s="1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</row>
    <row r="211" spans="1:60" ht="12.75" customHeight="1" x14ac:dyDescent="0.2">
      <c r="A211" s="1">
        <v>1</v>
      </c>
      <c r="B211" s="1">
        <f t="shared" si="8"/>
        <v>208</v>
      </c>
      <c r="C211" s="263" t="s">
        <v>2482</v>
      </c>
      <c r="D211" s="263" t="s">
        <v>2196</v>
      </c>
      <c r="E211" s="260" t="s">
        <v>928</v>
      </c>
      <c r="F211" s="260" t="s">
        <v>2641</v>
      </c>
      <c r="G211" s="260" t="s">
        <v>935</v>
      </c>
      <c r="H211" s="112"/>
      <c r="I211" s="108"/>
      <c r="J211" s="110"/>
      <c r="K211" s="110"/>
      <c r="L211" s="110"/>
      <c r="M211" s="110"/>
      <c r="N211" s="1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</row>
    <row r="212" spans="1:60" ht="12.75" customHeight="1" x14ac:dyDescent="0.2">
      <c r="A212" s="1"/>
      <c r="B212" s="1">
        <f t="shared" si="8"/>
        <v>209</v>
      </c>
      <c r="C212" s="258" t="s">
        <v>884</v>
      </c>
      <c r="D212" s="259" t="s">
        <v>2092</v>
      </c>
      <c r="E212" s="261" t="s">
        <v>1018</v>
      </c>
      <c r="F212" s="260" t="s">
        <v>2641</v>
      </c>
      <c r="G212" s="262" t="s">
        <v>949</v>
      </c>
      <c r="H212" s="112"/>
      <c r="I212" s="108"/>
      <c r="J212" s="110"/>
      <c r="K212" s="110"/>
      <c r="L212" s="110"/>
      <c r="M212" s="110"/>
      <c r="N212" s="1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</row>
    <row r="213" spans="1:60" ht="12.75" customHeight="1" x14ac:dyDescent="0.2">
      <c r="A213" s="1">
        <v>1</v>
      </c>
      <c r="B213" s="1">
        <f t="shared" si="8"/>
        <v>210</v>
      </c>
      <c r="C213" s="264" t="s">
        <v>2996</v>
      </c>
      <c r="D213" s="264" t="s">
        <v>3001</v>
      </c>
      <c r="E213" s="260" t="s">
        <v>966</v>
      </c>
      <c r="F213" s="260" t="s">
        <v>2641</v>
      </c>
      <c r="G213" s="260" t="s">
        <v>926</v>
      </c>
      <c r="H213" s="112"/>
      <c r="I213" s="108"/>
      <c r="J213" s="110"/>
      <c r="K213" s="110"/>
      <c r="L213" s="110"/>
      <c r="M213" s="110"/>
      <c r="N213" s="1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</row>
    <row r="214" spans="1:60" ht="12.75" customHeight="1" x14ac:dyDescent="0.2">
      <c r="A214" s="1">
        <v>1</v>
      </c>
      <c r="B214" s="1">
        <f t="shared" si="8"/>
        <v>211</v>
      </c>
      <c r="C214" s="258" t="s">
        <v>819</v>
      </c>
      <c r="D214" s="259" t="s">
        <v>820</v>
      </c>
      <c r="E214" s="260" t="s">
        <v>968</v>
      </c>
      <c r="F214" s="262" t="s">
        <v>2641</v>
      </c>
      <c r="G214" s="261" t="s">
        <v>923</v>
      </c>
      <c r="H214" s="112"/>
      <c r="I214" s="108"/>
      <c r="J214" s="110"/>
      <c r="K214" s="110"/>
      <c r="L214" s="110"/>
      <c r="M214" s="110"/>
      <c r="N214" s="1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</row>
    <row r="215" spans="1:60" ht="12.75" customHeight="1" x14ac:dyDescent="0.2">
      <c r="A215" s="1"/>
      <c r="B215" s="1">
        <f t="shared" si="8"/>
        <v>212</v>
      </c>
      <c r="C215" s="258" t="s">
        <v>184</v>
      </c>
      <c r="D215" s="259" t="s">
        <v>731</v>
      </c>
      <c r="E215" s="268" t="s">
        <v>961</v>
      </c>
      <c r="F215" s="260" t="s">
        <v>2641</v>
      </c>
      <c r="G215" s="261" t="s">
        <v>935</v>
      </c>
      <c r="H215" s="112"/>
      <c r="I215" s="108"/>
      <c r="J215" s="110"/>
      <c r="K215" s="110"/>
      <c r="L215" s="110"/>
      <c r="M215" s="110"/>
      <c r="N215" s="1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</row>
    <row r="216" spans="1:60" ht="12.75" customHeight="1" x14ac:dyDescent="0.2">
      <c r="A216" s="1"/>
      <c r="B216" s="1">
        <f t="shared" si="8"/>
        <v>213</v>
      </c>
      <c r="C216" s="259" t="s">
        <v>2506</v>
      </c>
      <c r="D216" s="259" t="s">
        <v>649</v>
      </c>
      <c r="E216" s="260" t="s">
        <v>2054</v>
      </c>
      <c r="F216" s="260" t="s">
        <v>2641</v>
      </c>
      <c r="G216" s="260" t="s">
        <v>935</v>
      </c>
      <c r="H216" s="112"/>
      <c r="I216" s="108"/>
      <c r="J216" s="110"/>
      <c r="K216" s="110"/>
      <c r="L216" s="110"/>
      <c r="M216" s="110"/>
      <c r="N216" s="1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</row>
    <row r="217" spans="1:60" ht="12.75" customHeight="1" x14ac:dyDescent="0.2">
      <c r="A217" s="1"/>
      <c r="B217" s="1">
        <f t="shared" si="8"/>
        <v>214</v>
      </c>
      <c r="C217" s="258" t="s">
        <v>191</v>
      </c>
      <c r="D217" s="259" t="s">
        <v>957</v>
      </c>
      <c r="E217" s="261" t="s">
        <v>969</v>
      </c>
      <c r="F217" s="260" t="s">
        <v>2641</v>
      </c>
      <c r="G217" s="261" t="s">
        <v>982</v>
      </c>
      <c r="H217" s="112"/>
      <c r="I217" s="108"/>
      <c r="J217" s="110"/>
      <c r="K217" s="110"/>
      <c r="L217" s="110"/>
      <c r="M217" s="110"/>
      <c r="N217" s="1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</row>
    <row r="218" spans="1:60" ht="12.75" customHeight="1" x14ac:dyDescent="0.2">
      <c r="A218" s="1">
        <v>1</v>
      </c>
      <c r="B218" s="1">
        <f t="shared" si="8"/>
        <v>215</v>
      </c>
      <c r="C218" s="258" t="s">
        <v>2136</v>
      </c>
      <c r="D218" s="258" t="s">
        <v>1021</v>
      </c>
      <c r="E218" s="260" t="s">
        <v>946</v>
      </c>
      <c r="F218" s="260" t="s">
        <v>2641</v>
      </c>
      <c r="G218" s="261" t="s">
        <v>979</v>
      </c>
      <c r="H218" s="112"/>
      <c r="I218" s="108"/>
      <c r="J218" s="110"/>
      <c r="K218" s="110"/>
      <c r="L218" s="110"/>
      <c r="M218" s="110"/>
      <c r="N218" s="1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</row>
    <row r="219" spans="1:60" ht="12.75" customHeight="1" x14ac:dyDescent="0.2">
      <c r="A219" s="1">
        <v>1</v>
      </c>
      <c r="B219" s="1">
        <f t="shared" si="8"/>
        <v>216</v>
      </c>
      <c r="C219" s="258" t="s">
        <v>511</v>
      </c>
      <c r="D219" s="259" t="s">
        <v>852</v>
      </c>
      <c r="E219" s="261" t="s">
        <v>933</v>
      </c>
      <c r="F219" s="260" t="s">
        <v>2641</v>
      </c>
      <c r="G219" s="261" t="s">
        <v>945</v>
      </c>
      <c r="H219" s="112"/>
      <c r="I219" s="108"/>
      <c r="J219" s="110"/>
      <c r="K219" s="110"/>
      <c r="L219" s="110"/>
      <c r="M219" s="110"/>
      <c r="N219" s="1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</row>
    <row r="220" spans="1:60" ht="12.75" customHeight="1" x14ac:dyDescent="0.2">
      <c r="A220" s="1">
        <v>1</v>
      </c>
      <c r="B220" s="1">
        <f t="shared" si="8"/>
        <v>217</v>
      </c>
      <c r="C220" s="259" t="s">
        <v>2518</v>
      </c>
      <c r="D220" s="259" t="s">
        <v>816</v>
      </c>
      <c r="E220" s="260" t="s">
        <v>962</v>
      </c>
      <c r="F220" s="260" t="s">
        <v>2641</v>
      </c>
      <c r="G220" s="260" t="s">
        <v>923</v>
      </c>
      <c r="H220" s="112"/>
      <c r="I220" s="108"/>
      <c r="J220" s="110"/>
      <c r="K220" s="110"/>
      <c r="L220" s="110"/>
      <c r="M220" s="110"/>
      <c r="N220" s="1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</row>
    <row r="221" spans="1:60" ht="12.75" customHeight="1" x14ac:dyDescent="0.2">
      <c r="A221" s="1">
        <v>1</v>
      </c>
      <c r="B221" s="1">
        <f t="shared" si="8"/>
        <v>218</v>
      </c>
      <c r="C221" s="258" t="s">
        <v>1844</v>
      </c>
      <c r="D221" s="259" t="s">
        <v>726</v>
      </c>
      <c r="E221" s="260" t="s">
        <v>968</v>
      </c>
      <c r="F221" s="260" t="s">
        <v>2641</v>
      </c>
      <c r="G221" s="262" t="s">
        <v>945</v>
      </c>
      <c r="H221" s="112"/>
      <c r="I221" s="108"/>
      <c r="J221" s="110"/>
      <c r="K221" s="110"/>
      <c r="L221" s="110"/>
      <c r="M221" s="110"/>
      <c r="N221" s="1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</row>
    <row r="222" spans="1:60" ht="12.75" customHeight="1" x14ac:dyDescent="0.2">
      <c r="A222" s="1">
        <v>1</v>
      </c>
      <c r="B222" s="1">
        <f t="shared" si="8"/>
        <v>219</v>
      </c>
      <c r="C222" s="258" t="s">
        <v>1768</v>
      </c>
      <c r="D222" s="258" t="s">
        <v>971</v>
      </c>
      <c r="E222" s="261" t="s">
        <v>981</v>
      </c>
      <c r="F222" s="260" t="s">
        <v>2641</v>
      </c>
      <c r="G222" s="266" t="s">
        <v>923</v>
      </c>
      <c r="H222" s="112"/>
      <c r="I222" s="108"/>
      <c r="J222" s="110"/>
      <c r="K222" s="110"/>
      <c r="L222" s="110"/>
      <c r="M222" s="110"/>
      <c r="N222" s="1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</row>
    <row r="223" spans="1:60" ht="12.75" customHeight="1" x14ac:dyDescent="0.2">
      <c r="A223" s="1">
        <v>1</v>
      </c>
      <c r="B223" s="1">
        <f t="shared" si="8"/>
        <v>220</v>
      </c>
      <c r="C223" s="263" t="s">
        <v>1863</v>
      </c>
      <c r="D223" s="263" t="s">
        <v>758</v>
      </c>
      <c r="E223" s="260" t="s">
        <v>966</v>
      </c>
      <c r="F223" s="260" t="s">
        <v>2641</v>
      </c>
      <c r="G223" s="260" t="s">
        <v>923</v>
      </c>
      <c r="H223" s="112"/>
      <c r="I223" s="108"/>
      <c r="J223" s="110"/>
      <c r="K223" s="110"/>
      <c r="L223" s="110"/>
      <c r="M223" s="110"/>
      <c r="N223" s="1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</row>
    <row r="224" spans="1:60" ht="12.75" customHeight="1" x14ac:dyDescent="0.2">
      <c r="A224" s="1">
        <v>1</v>
      </c>
      <c r="B224" s="1">
        <f t="shared" si="8"/>
        <v>221</v>
      </c>
      <c r="C224" s="258" t="s">
        <v>204</v>
      </c>
      <c r="D224" s="259" t="s">
        <v>772</v>
      </c>
      <c r="E224" s="261" t="s">
        <v>930</v>
      </c>
      <c r="F224" s="260" t="s">
        <v>2641</v>
      </c>
      <c r="G224" s="262" t="s">
        <v>926</v>
      </c>
      <c r="H224" s="112"/>
      <c r="I224" s="108"/>
      <c r="J224" s="110"/>
      <c r="K224" s="110"/>
      <c r="L224" s="110"/>
      <c r="M224" s="110"/>
      <c r="N224" s="1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</row>
    <row r="225" spans="1:60" ht="12.75" customHeight="1" x14ac:dyDescent="0.2">
      <c r="A225" s="1"/>
      <c r="B225" s="1">
        <f t="shared" si="8"/>
        <v>222</v>
      </c>
      <c r="C225" s="258" t="s">
        <v>1527</v>
      </c>
      <c r="D225" s="259" t="s">
        <v>1002</v>
      </c>
      <c r="E225" s="260" t="s">
        <v>970</v>
      </c>
      <c r="F225" s="260" t="s">
        <v>2641</v>
      </c>
      <c r="G225" s="260" t="s">
        <v>926</v>
      </c>
      <c r="H225" s="112"/>
      <c r="I225" s="108"/>
      <c r="J225" s="110"/>
      <c r="K225" s="110"/>
      <c r="L225" s="110"/>
      <c r="M225" s="110"/>
      <c r="N225" s="1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</row>
    <row r="226" spans="1:60" ht="12.75" customHeight="1" x14ac:dyDescent="0.2">
      <c r="A226" s="1"/>
      <c r="B226" s="1">
        <f t="shared" si="8"/>
        <v>223</v>
      </c>
      <c r="C226" s="263" t="s">
        <v>2529</v>
      </c>
      <c r="D226" s="263" t="s">
        <v>277</v>
      </c>
      <c r="E226" s="260" t="s">
        <v>962</v>
      </c>
      <c r="F226" s="260" t="s">
        <v>2641</v>
      </c>
      <c r="G226" s="260" t="s">
        <v>935</v>
      </c>
      <c r="H226" s="112"/>
      <c r="I226" s="108"/>
      <c r="J226" s="110"/>
      <c r="K226" s="110"/>
      <c r="L226" s="110"/>
      <c r="M226" s="110"/>
      <c r="N226" s="1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</row>
    <row r="227" spans="1:60" ht="12.75" customHeight="1" x14ac:dyDescent="0.2">
      <c r="A227" s="1"/>
      <c r="B227" s="1">
        <f t="shared" si="8"/>
        <v>224</v>
      </c>
      <c r="C227" s="258" t="s">
        <v>1529</v>
      </c>
      <c r="D227" s="258" t="s">
        <v>790</v>
      </c>
      <c r="E227" s="261" t="s">
        <v>930</v>
      </c>
      <c r="F227" s="260" t="s">
        <v>2641</v>
      </c>
      <c r="G227" s="260" t="s">
        <v>926</v>
      </c>
      <c r="H227" s="112"/>
      <c r="I227" s="108"/>
      <c r="J227" s="110"/>
      <c r="K227" s="110"/>
      <c r="L227" s="110"/>
      <c r="M227" s="110"/>
      <c r="N227" s="1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</row>
    <row r="228" spans="1:60" ht="12.75" customHeight="1" x14ac:dyDescent="0.2">
      <c r="A228" s="1">
        <v>1</v>
      </c>
      <c r="B228" s="1">
        <f t="shared" si="8"/>
        <v>225</v>
      </c>
      <c r="C228" s="258" t="s">
        <v>567</v>
      </c>
      <c r="D228" s="259" t="s">
        <v>739</v>
      </c>
      <c r="E228" s="261" t="s">
        <v>1008</v>
      </c>
      <c r="F228" s="260" t="s">
        <v>2641</v>
      </c>
      <c r="G228" s="260" t="s">
        <v>935</v>
      </c>
      <c r="H228" s="112"/>
      <c r="I228" s="108"/>
      <c r="J228" s="110"/>
      <c r="K228" s="110"/>
      <c r="L228" s="110"/>
      <c r="M228" s="110"/>
      <c r="N228" s="1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</row>
    <row r="229" spans="1:60" ht="12.75" customHeight="1" x14ac:dyDescent="0.2">
      <c r="A229" s="1">
        <v>1</v>
      </c>
      <c r="B229" s="1">
        <f t="shared" si="8"/>
        <v>226</v>
      </c>
      <c r="C229" s="258" t="s">
        <v>1019</v>
      </c>
      <c r="D229" s="259" t="s">
        <v>2189</v>
      </c>
      <c r="E229" s="261" t="s">
        <v>962</v>
      </c>
      <c r="F229" s="260" t="s">
        <v>2641</v>
      </c>
      <c r="G229" s="261" t="s">
        <v>935</v>
      </c>
      <c r="H229" s="112"/>
      <c r="I229" s="108"/>
      <c r="J229" s="110"/>
      <c r="K229" s="110"/>
      <c r="L229" s="110"/>
      <c r="M229" s="110"/>
      <c r="N229" s="1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</row>
    <row r="230" spans="1:60" ht="12.75" customHeight="1" x14ac:dyDescent="0.2">
      <c r="A230" s="1">
        <v>1</v>
      </c>
      <c r="B230" s="1">
        <f t="shared" si="8"/>
        <v>227</v>
      </c>
      <c r="C230" s="258" t="s">
        <v>873</v>
      </c>
      <c r="D230" s="258" t="s">
        <v>1006</v>
      </c>
      <c r="E230" s="260" t="s">
        <v>970</v>
      </c>
      <c r="F230" s="262" t="s">
        <v>2641</v>
      </c>
      <c r="G230" s="261" t="s">
        <v>923</v>
      </c>
      <c r="H230" s="112"/>
      <c r="I230" s="108"/>
      <c r="J230" s="110"/>
      <c r="K230" s="110"/>
      <c r="L230" s="110"/>
      <c r="M230" s="110"/>
      <c r="N230" s="1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</row>
    <row r="231" spans="1:60" ht="12.75" customHeight="1" x14ac:dyDescent="0.2">
      <c r="A231" s="1">
        <v>1</v>
      </c>
      <c r="B231" s="1">
        <f t="shared" si="8"/>
        <v>228</v>
      </c>
      <c r="C231" s="258" t="s">
        <v>1752</v>
      </c>
      <c r="D231" s="259" t="s">
        <v>870</v>
      </c>
      <c r="E231" s="260" t="s">
        <v>952</v>
      </c>
      <c r="F231" s="260" t="s">
        <v>2641</v>
      </c>
      <c r="G231" s="262" t="s">
        <v>935</v>
      </c>
      <c r="H231" s="112"/>
      <c r="I231" s="108"/>
      <c r="J231" s="110"/>
      <c r="K231" s="110"/>
      <c r="L231" s="110"/>
      <c r="M231" s="110"/>
      <c r="N231" s="1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</row>
    <row r="232" spans="1:60" ht="12.75" customHeight="1" x14ac:dyDescent="0.2">
      <c r="A232" s="1">
        <v>1</v>
      </c>
      <c r="B232" s="1">
        <f t="shared" si="8"/>
        <v>229</v>
      </c>
      <c r="C232" s="258" t="s">
        <v>1093</v>
      </c>
      <c r="D232" s="259" t="s">
        <v>1092</v>
      </c>
      <c r="E232" s="261" t="s">
        <v>970</v>
      </c>
      <c r="F232" s="262" t="s">
        <v>2641</v>
      </c>
      <c r="G232" s="262" t="s">
        <v>958</v>
      </c>
      <c r="H232" s="112"/>
      <c r="I232" s="108"/>
      <c r="J232" s="110"/>
      <c r="K232" s="110"/>
      <c r="L232" s="110"/>
      <c r="M232" s="110"/>
      <c r="N232" s="1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</row>
    <row r="233" spans="1:60" ht="12.75" customHeight="1" x14ac:dyDescent="0.2">
      <c r="A233" s="1">
        <v>1</v>
      </c>
      <c r="B233" s="1">
        <f t="shared" si="8"/>
        <v>230</v>
      </c>
      <c r="C233" s="263" t="s">
        <v>713</v>
      </c>
      <c r="D233" s="263" t="s">
        <v>502</v>
      </c>
      <c r="E233" s="260" t="s">
        <v>940</v>
      </c>
      <c r="F233" s="260" t="s">
        <v>2641</v>
      </c>
      <c r="G233" s="260" t="s">
        <v>935</v>
      </c>
      <c r="H233" s="112"/>
      <c r="I233" s="108"/>
      <c r="J233" s="110"/>
      <c r="K233" s="4"/>
      <c r="L233" s="110"/>
      <c r="M233" s="110"/>
      <c r="N233" s="1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</row>
    <row r="234" spans="1:60" ht="12.75" customHeight="1" x14ac:dyDescent="0.2">
      <c r="A234" s="1">
        <v>1</v>
      </c>
      <c r="B234" s="1">
        <f t="shared" si="8"/>
        <v>231</v>
      </c>
      <c r="C234" s="258" t="s">
        <v>1834</v>
      </c>
      <c r="D234" s="259" t="s">
        <v>649</v>
      </c>
      <c r="E234" s="261" t="s">
        <v>962</v>
      </c>
      <c r="F234" s="260" t="s">
        <v>2641</v>
      </c>
      <c r="G234" s="261" t="s">
        <v>923</v>
      </c>
      <c r="H234" s="112"/>
      <c r="I234" s="108"/>
      <c r="J234" s="110"/>
      <c r="K234" s="4"/>
      <c r="L234" s="110"/>
      <c r="M234" s="110"/>
      <c r="N234" s="1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</row>
    <row r="235" spans="1:60" ht="12.75" customHeight="1" x14ac:dyDescent="0.2">
      <c r="A235" s="1">
        <v>1</v>
      </c>
      <c r="B235" s="1">
        <f t="shared" si="8"/>
        <v>232</v>
      </c>
      <c r="C235" s="263" t="s">
        <v>2566</v>
      </c>
      <c r="D235" s="263" t="s">
        <v>816</v>
      </c>
      <c r="E235" s="260" t="s">
        <v>937</v>
      </c>
      <c r="F235" s="260" t="s">
        <v>2641</v>
      </c>
      <c r="G235" s="260" t="s">
        <v>923</v>
      </c>
      <c r="H235" s="112"/>
      <c r="I235" s="111"/>
      <c r="J235" s="110"/>
      <c r="K235" s="4"/>
      <c r="L235" s="110"/>
      <c r="M235" s="110"/>
      <c r="N235" s="1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</row>
    <row r="236" spans="1:60" ht="12.75" customHeight="1" x14ac:dyDescent="0.2">
      <c r="A236" s="1">
        <v>1</v>
      </c>
      <c r="B236" s="1">
        <f t="shared" si="8"/>
        <v>233</v>
      </c>
      <c r="C236" s="258" t="s">
        <v>1103</v>
      </c>
      <c r="D236" s="259" t="s">
        <v>862</v>
      </c>
      <c r="E236" s="261" t="s">
        <v>916</v>
      </c>
      <c r="F236" s="260" t="s">
        <v>2641</v>
      </c>
      <c r="G236" s="261" t="s">
        <v>979</v>
      </c>
      <c r="H236" s="112"/>
      <c r="I236" s="108"/>
      <c r="J236" s="110"/>
      <c r="K236" s="4"/>
      <c r="L236" s="110"/>
      <c r="M236" s="110"/>
      <c r="N236" s="1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</row>
    <row r="237" spans="1:60" ht="12.75" customHeight="1" x14ac:dyDescent="0.2">
      <c r="A237" s="1">
        <v>1</v>
      </c>
      <c r="B237" s="1">
        <f t="shared" si="8"/>
        <v>234</v>
      </c>
      <c r="C237" s="258" t="s">
        <v>106</v>
      </c>
      <c r="D237" s="259" t="s">
        <v>804</v>
      </c>
      <c r="E237" s="261" t="s">
        <v>963</v>
      </c>
      <c r="F237" s="262" t="s">
        <v>2641</v>
      </c>
      <c r="G237" s="261" t="s">
        <v>958</v>
      </c>
      <c r="H237" s="112"/>
      <c r="I237" s="108"/>
      <c r="J237" s="110"/>
      <c r="K237" s="4"/>
      <c r="L237" s="110"/>
      <c r="M237" s="110"/>
      <c r="N237" s="1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</row>
    <row r="238" spans="1:60" ht="12.75" customHeight="1" x14ac:dyDescent="0.2">
      <c r="A238" s="1">
        <v>1</v>
      </c>
      <c r="B238" s="1">
        <f t="shared" si="8"/>
        <v>235</v>
      </c>
      <c r="C238" s="259" t="s">
        <v>2569</v>
      </c>
      <c r="D238" s="259" t="s">
        <v>932</v>
      </c>
      <c r="E238" s="260" t="s">
        <v>962</v>
      </c>
      <c r="F238" s="260" t="s">
        <v>2641</v>
      </c>
      <c r="G238" s="260" t="s">
        <v>945</v>
      </c>
      <c r="H238" s="112"/>
      <c r="I238" s="108"/>
      <c r="J238" s="110"/>
      <c r="K238" s="4"/>
      <c r="L238" s="110"/>
      <c r="M238" s="110"/>
      <c r="N238" s="1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</row>
    <row r="239" spans="1:60" ht="12.75" customHeight="1" x14ac:dyDescent="0.2">
      <c r="A239" s="1"/>
      <c r="B239" s="1">
        <f t="shared" si="8"/>
        <v>236</v>
      </c>
      <c r="C239" s="258" t="s">
        <v>1567</v>
      </c>
      <c r="D239" s="259" t="s">
        <v>210</v>
      </c>
      <c r="E239" s="261" t="s">
        <v>808</v>
      </c>
      <c r="F239" s="261" t="s">
        <v>858</v>
      </c>
      <c r="G239" s="261" t="s">
        <v>923</v>
      </c>
      <c r="H239" s="112"/>
      <c r="I239" s="108"/>
      <c r="J239" s="110"/>
      <c r="K239" s="4"/>
      <c r="L239" s="110"/>
      <c r="M239" s="110"/>
      <c r="N239" s="1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</row>
    <row r="240" spans="1:60" ht="12.75" customHeight="1" x14ac:dyDescent="0.2">
      <c r="A240" s="1">
        <v>1</v>
      </c>
      <c r="B240" s="1">
        <f t="shared" si="8"/>
        <v>237</v>
      </c>
      <c r="C240" s="259" t="s">
        <v>2464</v>
      </c>
      <c r="D240" s="259" t="s">
        <v>2570</v>
      </c>
      <c r="E240" s="260" t="s">
        <v>933</v>
      </c>
      <c r="F240" s="260" t="s">
        <v>858</v>
      </c>
      <c r="G240" s="260" t="s">
        <v>926</v>
      </c>
      <c r="H240" s="112"/>
      <c r="I240" s="112"/>
      <c r="J240" s="110"/>
      <c r="K240" s="4"/>
      <c r="L240" s="110"/>
      <c r="M240" s="110"/>
      <c r="N240" s="1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</row>
    <row r="241" spans="1:60" ht="12.75" customHeight="1" x14ac:dyDescent="0.2">
      <c r="A241" s="1">
        <v>1</v>
      </c>
      <c r="B241" s="1">
        <f t="shared" si="8"/>
        <v>238</v>
      </c>
      <c r="C241" s="258" t="s">
        <v>1576</v>
      </c>
      <c r="D241" s="258" t="s">
        <v>828</v>
      </c>
      <c r="E241" s="261" t="s">
        <v>1154</v>
      </c>
      <c r="F241" s="261" t="s">
        <v>858</v>
      </c>
      <c r="G241" s="265" t="s">
        <v>935</v>
      </c>
      <c r="H241" s="112"/>
      <c r="I241" s="108"/>
      <c r="J241" s="110"/>
      <c r="K241" s="4"/>
      <c r="L241" s="110"/>
      <c r="M241" s="110"/>
      <c r="N241" s="1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</row>
    <row r="242" spans="1:60" ht="12.75" customHeight="1" x14ac:dyDescent="0.2">
      <c r="A242" s="1">
        <v>1</v>
      </c>
      <c r="B242" s="1">
        <f t="shared" si="8"/>
        <v>239</v>
      </c>
      <c r="C242" s="263" t="s">
        <v>2470</v>
      </c>
      <c r="D242" s="263" t="s">
        <v>2573</v>
      </c>
      <c r="E242" s="260" t="s">
        <v>937</v>
      </c>
      <c r="F242" s="260" t="s">
        <v>858</v>
      </c>
      <c r="G242" s="260" t="s">
        <v>926</v>
      </c>
      <c r="H242" s="112"/>
      <c r="I242" s="108"/>
      <c r="J242" s="110"/>
      <c r="K242" s="4"/>
      <c r="L242" s="110"/>
      <c r="M242" s="110"/>
      <c r="N242" s="1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</row>
    <row r="243" spans="1:60" ht="12.75" customHeight="1" x14ac:dyDescent="0.2">
      <c r="A243" s="1">
        <v>1</v>
      </c>
      <c r="B243" s="1">
        <f t="shared" si="8"/>
        <v>240</v>
      </c>
      <c r="C243" s="263" t="s">
        <v>165</v>
      </c>
      <c r="D243" s="263" t="s">
        <v>2176</v>
      </c>
      <c r="E243" s="260" t="s">
        <v>948</v>
      </c>
      <c r="F243" s="260" t="s">
        <v>858</v>
      </c>
      <c r="G243" s="260" t="s">
        <v>923</v>
      </c>
      <c r="H243" s="112"/>
      <c r="I243" s="111"/>
      <c r="J243" s="110"/>
      <c r="K243" s="110"/>
      <c r="L243" s="110"/>
      <c r="M243" s="110"/>
      <c r="N243" s="1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</row>
    <row r="244" spans="1:60" ht="12.75" customHeight="1" x14ac:dyDescent="0.2">
      <c r="A244" s="1"/>
      <c r="B244" s="1">
        <f t="shared" si="8"/>
        <v>241</v>
      </c>
      <c r="C244" s="264" t="s">
        <v>2933</v>
      </c>
      <c r="D244" s="264" t="s">
        <v>850</v>
      </c>
      <c r="E244" s="260" t="s">
        <v>1008</v>
      </c>
      <c r="F244" s="260" t="s">
        <v>858</v>
      </c>
      <c r="G244" s="260" t="s">
        <v>979</v>
      </c>
      <c r="H244" s="112"/>
      <c r="I244" s="111"/>
      <c r="J244" s="110"/>
      <c r="K244" s="110"/>
      <c r="L244" s="110"/>
      <c r="M244" s="110"/>
      <c r="N244" s="1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</row>
    <row r="245" spans="1:60" ht="12.75" customHeight="1" x14ac:dyDescent="0.2">
      <c r="A245" s="1">
        <v>1</v>
      </c>
      <c r="B245" s="1">
        <f t="shared" si="8"/>
        <v>242</v>
      </c>
      <c r="C245" s="258" t="s">
        <v>787</v>
      </c>
      <c r="D245" s="259" t="s">
        <v>862</v>
      </c>
      <c r="E245" s="261" t="s">
        <v>952</v>
      </c>
      <c r="F245" s="261" t="s">
        <v>858</v>
      </c>
      <c r="G245" s="261" t="s">
        <v>923</v>
      </c>
      <c r="H245" s="112"/>
      <c r="I245" s="108"/>
      <c r="J245" s="110"/>
      <c r="K245" s="110"/>
      <c r="L245" s="110"/>
      <c r="M245" s="110"/>
      <c r="N245" s="1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</row>
    <row r="246" spans="1:60" ht="12.75" customHeight="1" x14ac:dyDescent="0.2">
      <c r="A246" s="1">
        <v>1</v>
      </c>
      <c r="B246" s="1">
        <f t="shared" si="8"/>
        <v>243</v>
      </c>
      <c r="C246" s="263" t="s">
        <v>2479</v>
      </c>
      <c r="D246" s="263" t="s">
        <v>978</v>
      </c>
      <c r="E246" s="260" t="s">
        <v>948</v>
      </c>
      <c r="F246" s="260" t="s">
        <v>858</v>
      </c>
      <c r="G246" s="260" t="s">
        <v>979</v>
      </c>
      <c r="H246" s="112"/>
      <c r="I246" s="108"/>
      <c r="J246" s="110"/>
      <c r="K246" s="110"/>
      <c r="L246" s="110"/>
      <c r="M246" s="110"/>
      <c r="N246" s="1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</row>
    <row r="247" spans="1:60" ht="12.75" customHeight="1" x14ac:dyDescent="0.2">
      <c r="A247" s="1"/>
      <c r="B247" s="1">
        <f t="shared" si="8"/>
        <v>244</v>
      </c>
      <c r="C247" s="258" t="s">
        <v>728</v>
      </c>
      <c r="D247" s="259" t="s">
        <v>975</v>
      </c>
      <c r="E247" s="261" t="s">
        <v>946</v>
      </c>
      <c r="F247" s="262" t="s">
        <v>858</v>
      </c>
      <c r="G247" s="262" t="s">
        <v>982</v>
      </c>
      <c r="H247" s="112"/>
      <c r="I247" s="108"/>
      <c r="J247" s="110"/>
      <c r="K247" s="110"/>
      <c r="L247" s="110"/>
      <c r="M247" s="110"/>
      <c r="N247" s="1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</row>
    <row r="248" spans="1:60" ht="12.75" customHeight="1" x14ac:dyDescent="0.2">
      <c r="A248" s="1"/>
      <c r="B248" s="1">
        <f t="shared" si="8"/>
        <v>245</v>
      </c>
      <c r="C248" s="259" t="s">
        <v>1771</v>
      </c>
      <c r="D248" s="259" t="s">
        <v>1772</v>
      </c>
      <c r="E248" s="260" t="s">
        <v>937</v>
      </c>
      <c r="F248" s="261" t="s">
        <v>858</v>
      </c>
      <c r="G248" s="262" t="s">
        <v>923</v>
      </c>
      <c r="H248" s="112"/>
      <c r="I248" s="108"/>
      <c r="J248" s="110"/>
      <c r="K248" s="110"/>
      <c r="L248" s="110"/>
      <c r="M248" s="110"/>
      <c r="N248" s="1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</row>
    <row r="249" spans="1:60" ht="12.75" customHeight="1" x14ac:dyDescent="0.2">
      <c r="A249" s="1">
        <v>1</v>
      </c>
      <c r="B249" s="1">
        <f t="shared" si="8"/>
        <v>246</v>
      </c>
      <c r="C249" s="258" t="s">
        <v>774</v>
      </c>
      <c r="D249" s="259" t="s">
        <v>255</v>
      </c>
      <c r="E249" s="261" t="s">
        <v>955</v>
      </c>
      <c r="F249" s="262" t="s">
        <v>858</v>
      </c>
      <c r="G249" s="262" t="s">
        <v>949</v>
      </c>
      <c r="H249" s="112"/>
      <c r="I249" s="108"/>
      <c r="J249" s="110"/>
      <c r="K249" s="110"/>
      <c r="L249" s="110"/>
      <c r="M249" s="110"/>
      <c r="N249" s="1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</row>
    <row r="250" spans="1:60" ht="12.75" customHeight="1" x14ac:dyDescent="0.2">
      <c r="A250" s="1">
        <v>1</v>
      </c>
      <c r="B250" s="1">
        <f t="shared" si="8"/>
        <v>247</v>
      </c>
      <c r="C250" s="258" t="s">
        <v>1795</v>
      </c>
      <c r="D250" s="259" t="s">
        <v>843</v>
      </c>
      <c r="E250" s="261" t="s">
        <v>1012</v>
      </c>
      <c r="F250" s="260" t="s">
        <v>858</v>
      </c>
      <c r="G250" s="262" t="s">
        <v>945</v>
      </c>
      <c r="H250" s="112"/>
      <c r="I250" s="108"/>
      <c r="J250" s="110"/>
      <c r="K250" s="110"/>
      <c r="L250" s="110"/>
      <c r="M250" s="110"/>
      <c r="N250" s="1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</row>
    <row r="251" spans="1:60" ht="12.75" customHeight="1" x14ac:dyDescent="0.2">
      <c r="A251" s="1">
        <v>1</v>
      </c>
      <c r="B251" s="1">
        <f t="shared" si="8"/>
        <v>248</v>
      </c>
      <c r="C251" s="258" t="s">
        <v>130</v>
      </c>
      <c r="D251" s="259" t="s">
        <v>131</v>
      </c>
      <c r="E251" s="260" t="s">
        <v>1018</v>
      </c>
      <c r="F251" s="261" t="s">
        <v>858</v>
      </c>
      <c r="G251" s="260" t="s">
        <v>926</v>
      </c>
      <c r="H251" s="112"/>
      <c r="I251" s="111"/>
      <c r="J251" s="110"/>
      <c r="K251" s="110"/>
      <c r="L251" s="110"/>
      <c r="M251" s="110"/>
      <c r="N251" s="1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</row>
    <row r="252" spans="1:60" ht="12.75" customHeight="1" x14ac:dyDescent="0.2">
      <c r="A252" s="1"/>
      <c r="B252" s="1">
        <f t="shared" si="8"/>
        <v>249</v>
      </c>
      <c r="C252" s="258" t="s">
        <v>1510</v>
      </c>
      <c r="D252" s="258" t="s">
        <v>978</v>
      </c>
      <c r="E252" s="260" t="s">
        <v>970</v>
      </c>
      <c r="F252" s="262" t="s">
        <v>858</v>
      </c>
      <c r="G252" s="261" t="s">
        <v>935</v>
      </c>
      <c r="H252" s="112"/>
      <c r="I252" s="111"/>
      <c r="J252" s="110"/>
      <c r="K252" s="110"/>
      <c r="L252" s="110"/>
      <c r="M252" s="110"/>
      <c r="N252" s="1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</row>
    <row r="253" spans="1:60" ht="12.75" customHeight="1" x14ac:dyDescent="0.2">
      <c r="A253" s="1"/>
      <c r="B253" s="1">
        <f t="shared" si="8"/>
        <v>250</v>
      </c>
      <c r="C253" s="263" t="s">
        <v>2493</v>
      </c>
      <c r="D253" s="263" t="s">
        <v>731</v>
      </c>
      <c r="E253" s="260" t="s">
        <v>933</v>
      </c>
      <c r="F253" s="260" t="s">
        <v>858</v>
      </c>
      <c r="G253" s="260" t="s">
        <v>923</v>
      </c>
      <c r="H253" s="112"/>
      <c r="I253" s="111"/>
      <c r="J253" s="110"/>
      <c r="K253" s="110"/>
      <c r="L253" s="110"/>
      <c r="M253" s="110"/>
      <c r="N253" s="1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</row>
    <row r="254" spans="1:60" ht="12.75" customHeight="1" x14ac:dyDescent="0.2">
      <c r="A254" s="1">
        <v>1</v>
      </c>
      <c r="B254" s="1">
        <f t="shared" si="8"/>
        <v>251</v>
      </c>
      <c r="C254" s="258" t="s">
        <v>1744</v>
      </c>
      <c r="D254" s="258" t="s">
        <v>845</v>
      </c>
      <c r="E254" s="261" t="s">
        <v>925</v>
      </c>
      <c r="F254" s="262" t="s">
        <v>858</v>
      </c>
      <c r="G254" s="261" t="s">
        <v>982</v>
      </c>
      <c r="H254" s="112"/>
      <c r="I254" s="108"/>
      <c r="J254" s="110"/>
      <c r="K254" s="110"/>
      <c r="L254" s="110"/>
      <c r="M254" s="110"/>
      <c r="N254" s="1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</row>
    <row r="255" spans="1:60" ht="12.75" customHeight="1" x14ac:dyDescent="0.2">
      <c r="A255" s="1">
        <v>1</v>
      </c>
      <c r="B255" s="1">
        <f t="shared" si="8"/>
        <v>252</v>
      </c>
      <c r="C255" s="258" t="s">
        <v>2199</v>
      </c>
      <c r="D255" s="259" t="s">
        <v>1751</v>
      </c>
      <c r="E255" s="261" t="s">
        <v>969</v>
      </c>
      <c r="F255" s="261" t="s">
        <v>858</v>
      </c>
      <c r="G255" s="261" t="s">
        <v>926</v>
      </c>
      <c r="H255" s="112"/>
      <c r="I255" s="108"/>
      <c r="J255" s="110"/>
      <c r="K255" s="110"/>
      <c r="L255" s="110"/>
      <c r="M255" s="110"/>
      <c r="N255" s="1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</row>
    <row r="256" spans="1:60" ht="12.75" customHeight="1" x14ac:dyDescent="0.2">
      <c r="A256" s="1"/>
      <c r="B256" s="1">
        <f t="shared" si="8"/>
        <v>253</v>
      </c>
      <c r="C256" s="258" t="s">
        <v>501</v>
      </c>
      <c r="D256" s="259" t="s">
        <v>502</v>
      </c>
      <c r="E256" s="261" t="s">
        <v>914</v>
      </c>
      <c r="F256" s="262" t="s">
        <v>858</v>
      </c>
      <c r="G256" s="260" t="s">
        <v>923</v>
      </c>
      <c r="H256" s="112"/>
      <c r="I256" s="108"/>
      <c r="J256" s="110"/>
      <c r="K256" s="110"/>
      <c r="L256" s="110"/>
      <c r="M256" s="110"/>
      <c r="N256" s="1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</row>
    <row r="257" spans="1:60" ht="12.75" customHeight="1" x14ac:dyDescent="0.2">
      <c r="A257" s="1">
        <v>1</v>
      </c>
      <c r="B257" s="1">
        <f t="shared" si="8"/>
        <v>254</v>
      </c>
      <c r="C257" s="303" t="s">
        <v>2167</v>
      </c>
      <c r="D257" s="264" t="s">
        <v>2168</v>
      </c>
      <c r="E257" s="260" t="s">
        <v>955</v>
      </c>
      <c r="F257" s="260" t="s">
        <v>858</v>
      </c>
      <c r="G257" s="260" t="s">
        <v>935</v>
      </c>
      <c r="H257" s="112"/>
      <c r="I257" s="108"/>
      <c r="J257" s="110"/>
      <c r="K257" s="110"/>
      <c r="L257" s="110"/>
      <c r="M257" s="110"/>
      <c r="N257" s="1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</row>
    <row r="258" spans="1:60" ht="12.75" customHeight="1" x14ac:dyDescent="0.2">
      <c r="A258" s="1">
        <v>1</v>
      </c>
      <c r="B258" s="1">
        <f t="shared" si="8"/>
        <v>255</v>
      </c>
      <c r="C258" s="258" t="s">
        <v>1027</v>
      </c>
      <c r="D258" s="259" t="s">
        <v>3053</v>
      </c>
      <c r="E258" s="261" t="s">
        <v>940</v>
      </c>
      <c r="F258" s="260" t="s">
        <v>858</v>
      </c>
      <c r="G258" s="262" t="s">
        <v>575</v>
      </c>
      <c r="H258" s="112"/>
      <c r="I258" s="108"/>
      <c r="J258" s="110"/>
      <c r="K258" s="110"/>
      <c r="L258" s="110"/>
      <c r="M258" s="110"/>
      <c r="N258" s="1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</row>
    <row r="259" spans="1:60" ht="12.75" customHeight="1" x14ac:dyDescent="0.2">
      <c r="A259" s="1">
        <v>1</v>
      </c>
      <c r="B259" s="1">
        <f t="shared" si="8"/>
        <v>256</v>
      </c>
      <c r="C259" s="258" t="s">
        <v>950</v>
      </c>
      <c r="D259" s="258" t="s">
        <v>494</v>
      </c>
      <c r="E259" s="261" t="s">
        <v>948</v>
      </c>
      <c r="F259" s="260" t="s">
        <v>858</v>
      </c>
      <c r="G259" s="265" t="s">
        <v>935</v>
      </c>
      <c r="H259" s="112"/>
      <c r="I259" s="108"/>
      <c r="J259" s="110"/>
      <c r="K259" s="110"/>
      <c r="L259" s="110"/>
      <c r="M259" s="110"/>
      <c r="N259" s="1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</row>
    <row r="260" spans="1:60" ht="12.75" customHeight="1" x14ac:dyDescent="0.2">
      <c r="A260" s="1">
        <v>1</v>
      </c>
      <c r="B260" s="1">
        <f t="shared" si="8"/>
        <v>257</v>
      </c>
      <c r="C260" s="258" t="s">
        <v>866</v>
      </c>
      <c r="D260" s="259" t="s">
        <v>957</v>
      </c>
      <c r="E260" s="261" t="s">
        <v>946</v>
      </c>
      <c r="F260" s="261" t="s">
        <v>858</v>
      </c>
      <c r="G260" s="261" t="s">
        <v>926</v>
      </c>
      <c r="H260" s="112"/>
      <c r="I260" s="108"/>
      <c r="J260" s="110"/>
      <c r="K260" s="110"/>
      <c r="L260" s="110"/>
      <c r="M260" s="110"/>
      <c r="N260" s="1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</row>
    <row r="261" spans="1:60" ht="12.75" customHeight="1" x14ac:dyDescent="0.2">
      <c r="A261" s="1">
        <v>1</v>
      </c>
      <c r="B261" s="1">
        <f t="shared" ref="B261:B324" si="9">(B260+1)</f>
        <v>258</v>
      </c>
      <c r="C261" s="264" t="s">
        <v>2928</v>
      </c>
      <c r="D261" s="264" t="s">
        <v>701</v>
      </c>
      <c r="E261" s="260" t="s">
        <v>968</v>
      </c>
      <c r="F261" s="260" t="s">
        <v>858</v>
      </c>
      <c r="G261" s="260" t="s">
        <v>923</v>
      </c>
      <c r="H261" s="112"/>
      <c r="I261" s="111"/>
      <c r="J261" s="110"/>
      <c r="K261" s="110"/>
      <c r="L261" s="110"/>
      <c r="M261" s="110"/>
      <c r="N261" s="1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</row>
    <row r="262" spans="1:60" ht="12.75" customHeight="1" x14ac:dyDescent="0.2">
      <c r="A262" s="1"/>
      <c r="B262" s="1">
        <f t="shared" si="9"/>
        <v>259</v>
      </c>
      <c r="C262" s="264" t="s">
        <v>508</v>
      </c>
      <c r="D262" s="264" t="s">
        <v>3016</v>
      </c>
      <c r="E262" s="260" t="s">
        <v>928</v>
      </c>
      <c r="F262" s="260" t="s">
        <v>858</v>
      </c>
      <c r="G262" s="260" t="s">
        <v>926</v>
      </c>
      <c r="H262" s="112"/>
      <c r="I262" s="111"/>
      <c r="J262" s="110"/>
      <c r="K262" s="110"/>
      <c r="L262" s="110"/>
      <c r="M262" s="110"/>
      <c r="N262" s="1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  <c r="AE262" s="110"/>
      <c r="AF262" s="110"/>
      <c r="AG262" s="110"/>
      <c r="AH262" s="110"/>
      <c r="AI262" s="110"/>
      <c r="AJ262" s="110"/>
      <c r="AK262" s="110"/>
      <c r="AL262" s="110"/>
      <c r="AM262" s="110"/>
      <c r="AN262" s="110"/>
      <c r="AO262" s="110"/>
      <c r="AP262" s="110"/>
      <c r="AQ262" s="110"/>
      <c r="AR262" s="110"/>
      <c r="AS262" s="110"/>
      <c r="AT262" s="110"/>
      <c r="AU262" s="110"/>
      <c r="AV262" s="110"/>
      <c r="AW262" s="110"/>
      <c r="AX262" s="110"/>
      <c r="AY262" s="110"/>
      <c r="AZ262" s="110"/>
      <c r="BA262" s="110"/>
      <c r="BB262" s="110"/>
      <c r="BC262" s="110"/>
      <c r="BD262" s="110"/>
      <c r="BE262" s="110"/>
      <c r="BF262" s="110"/>
      <c r="BG262" s="110"/>
      <c r="BH262" s="110"/>
    </row>
    <row r="263" spans="1:60" ht="12.75" customHeight="1" x14ac:dyDescent="0.2">
      <c r="A263" s="1"/>
      <c r="B263" s="1">
        <f t="shared" si="9"/>
        <v>260</v>
      </c>
      <c r="C263" s="259" t="s">
        <v>2874</v>
      </c>
      <c r="D263" s="259" t="s">
        <v>1069</v>
      </c>
      <c r="E263" s="260" t="s">
        <v>925</v>
      </c>
      <c r="F263" s="260" t="s">
        <v>858</v>
      </c>
      <c r="G263" s="260" t="s">
        <v>935</v>
      </c>
      <c r="H263" s="112"/>
      <c r="I263" s="111"/>
      <c r="J263" s="110"/>
      <c r="K263" s="110"/>
      <c r="L263" s="110"/>
      <c r="M263" s="110"/>
      <c r="N263" s="1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  <c r="AE263" s="110"/>
      <c r="AF263" s="110"/>
      <c r="AG263" s="110"/>
      <c r="AH263" s="110"/>
      <c r="AI263" s="110"/>
      <c r="AJ263" s="110"/>
      <c r="AK263" s="110"/>
      <c r="AL263" s="110"/>
      <c r="AM263" s="110"/>
      <c r="AN263" s="110"/>
      <c r="AO263" s="110"/>
      <c r="AP263" s="110"/>
      <c r="AQ263" s="110"/>
      <c r="AR263" s="110"/>
      <c r="AS263" s="110"/>
      <c r="AT263" s="110"/>
      <c r="AU263" s="110"/>
      <c r="AV263" s="110"/>
      <c r="AW263" s="110"/>
      <c r="AX263" s="110"/>
      <c r="AY263" s="110"/>
      <c r="AZ263" s="110"/>
      <c r="BA263" s="110"/>
      <c r="BB263" s="110"/>
      <c r="BC263" s="110"/>
      <c r="BD263" s="110"/>
      <c r="BE263" s="110"/>
      <c r="BF263" s="110"/>
      <c r="BG263" s="110"/>
      <c r="BH263" s="110"/>
    </row>
    <row r="264" spans="1:60" ht="12.75" customHeight="1" x14ac:dyDescent="0.2">
      <c r="A264" s="1">
        <v>1</v>
      </c>
      <c r="B264" s="1">
        <f t="shared" si="9"/>
        <v>261</v>
      </c>
      <c r="C264" s="258" t="s">
        <v>1159</v>
      </c>
      <c r="D264" s="259" t="s">
        <v>794</v>
      </c>
      <c r="E264" s="260" t="s">
        <v>966</v>
      </c>
      <c r="F264" s="262" t="s">
        <v>858</v>
      </c>
      <c r="G264" s="261" t="s">
        <v>935</v>
      </c>
      <c r="H264" s="112"/>
      <c r="I264" s="111"/>
      <c r="J264" s="110"/>
      <c r="K264" s="110"/>
      <c r="L264" s="110"/>
      <c r="M264" s="110"/>
      <c r="N264" s="1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  <c r="AE264" s="110"/>
      <c r="AF264" s="110"/>
      <c r="AG264" s="110"/>
      <c r="AH264" s="110"/>
      <c r="AI264" s="110"/>
      <c r="AJ264" s="110"/>
      <c r="AK264" s="110"/>
      <c r="AL264" s="110"/>
      <c r="AM264" s="110"/>
      <c r="AN264" s="110"/>
      <c r="AO264" s="110"/>
      <c r="AP264" s="110"/>
      <c r="AQ264" s="110"/>
      <c r="AR264" s="110"/>
      <c r="AS264" s="110"/>
      <c r="AT264" s="110"/>
      <c r="AU264" s="110"/>
      <c r="AV264" s="110"/>
      <c r="AW264" s="110"/>
      <c r="AX264" s="110"/>
      <c r="AY264" s="110"/>
      <c r="AZ264" s="110"/>
      <c r="BA264" s="110"/>
      <c r="BB264" s="110"/>
      <c r="BC264" s="110"/>
      <c r="BD264" s="110"/>
      <c r="BE264" s="110"/>
      <c r="BF264" s="110"/>
      <c r="BG264" s="110"/>
      <c r="BH264" s="110"/>
    </row>
    <row r="265" spans="1:60" ht="12.75" customHeight="1" x14ac:dyDescent="0.2">
      <c r="A265" s="1"/>
      <c r="B265" s="1">
        <f t="shared" si="9"/>
        <v>262</v>
      </c>
      <c r="C265" s="258" t="s">
        <v>196</v>
      </c>
      <c r="D265" s="259" t="s">
        <v>984</v>
      </c>
      <c r="E265" s="261" t="s">
        <v>925</v>
      </c>
      <c r="F265" s="261" t="s">
        <v>858</v>
      </c>
      <c r="G265" s="260" t="s">
        <v>945</v>
      </c>
      <c r="H265" s="112"/>
      <c r="I265" s="111"/>
      <c r="J265" s="110"/>
      <c r="K265" s="110"/>
      <c r="L265" s="110"/>
      <c r="M265" s="110"/>
      <c r="N265" s="1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  <c r="AE265" s="110"/>
      <c r="AF265" s="110"/>
      <c r="AG265" s="110"/>
      <c r="AH265" s="110"/>
      <c r="AI265" s="110"/>
      <c r="AJ265" s="110"/>
      <c r="AK265" s="110"/>
      <c r="AL265" s="110"/>
      <c r="AM265" s="110"/>
      <c r="AN265" s="110"/>
      <c r="AO265" s="110"/>
      <c r="AP265" s="110"/>
      <c r="AQ265" s="110"/>
      <c r="AR265" s="110"/>
      <c r="AS265" s="110"/>
      <c r="AT265" s="110"/>
      <c r="AU265" s="110"/>
      <c r="AV265" s="110"/>
      <c r="AW265" s="110"/>
      <c r="AX265" s="110"/>
      <c r="AY265" s="110"/>
      <c r="AZ265" s="110"/>
      <c r="BA265" s="110"/>
      <c r="BB265" s="110"/>
      <c r="BC265" s="110"/>
      <c r="BD265" s="110"/>
      <c r="BE265" s="110"/>
      <c r="BF265" s="110"/>
      <c r="BG265" s="110"/>
      <c r="BH265" s="110"/>
    </row>
    <row r="266" spans="1:60" ht="12.75" customHeight="1" x14ac:dyDescent="0.2">
      <c r="A266" s="1">
        <v>1</v>
      </c>
      <c r="B266" s="1">
        <f t="shared" si="9"/>
        <v>263</v>
      </c>
      <c r="C266" s="258" t="s">
        <v>198</v>
      </c>
      <c r="D266" s="259" t="s">
        <v>494</v>
      </c>
      <c r="E266" s="261" t="s">
        <v>940</v>
      </c>
      <c r="F266" s="260" t="s">
        <v>858</v>
      </c>
      <c r="G266" s="260" t="s">
        <v>926</v>
      </c>
      <c r="H266" s="132"/>
      <c r="I266" s="112"/>
      <c r="J266" s="110"/>
      <c r="K266" s="110"/>
      <c r="L266" s="110"/>
      <c r="M266" s="110"/>
      <c r="N266" s="1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  <c r="AE266" s="110"/>
      <c r="AF266" s="110"/>
      <c r="AG266" s="110"/>
      <c r="AH266" s="110"/>
      <c r="AI266" s="110"/>
      <c r="AJ266" s="110"/>
      <c r="AK266" s="110"/>
      <c r="AL266" s="110"/>
      <c r="AM266" s="110"/>
      <c r="AN266" s="110"/>
      <c r="AO266" s="110"/>
      <c r="AP266" s="110"/>
      <c r="AQ266" s="110"/>
      <c r="AR266" s="110"/>
      <c r="AS266" s="110"/>
      <c r="AT266" s="110"/>
      <c r="AU266" s="110"/>
      <c r="AV266" s="110"/>
      <c r="AW266" s="110"/>
      <c r="AX266" s="110"/>
      <c r="AY266" s="110"/>
      <c r="AZ266" s="110"/>
      <c r="BA266" s="110"/>
      <c r="BB266" s="110"/>
      <c r="BC266" s="110"/>
      <c r="BD266" s="110"/>
      <c r="BE266" s="110"/>
      <c r="BF266" s="110"/>
      <c r="BG266" s="110"/>
      <c r="BH266" s="110"/>
    </row>
    <row r="267" spans="1:60" ht="12.75" customHeight="1" x14ac:dyDescent="0.2">
      <c r="A267" s="1">
        <v>1</v>
      </c>
      <c r="B267" s="1">
        <f t="shared" si="9"/>
        <v>264</v>
      </c>
      <c r="C267" s="264" t="s">
        <v>2931</v>
      </c>
      <c r="D267" s="264" t="s">
        <v>804</v>
      </c>
      <c r="E267" s="260" t="s">
        <v>968</v>
      </c>
      <c r="F267" s="260" t="s">
        <v>858</v>
      </c>
      <c r="G267" s="260" t="s">
        <v>982</v>
      </c>
      <c r="H267" s="112"/>
      <c r="I267" s="108"/>
      <c r="J267" s="110"/>
      <c r="K267" s="110"/>
      <c r="L267" s="110"/>
      <c r="M267" s="110"/>
      <c r="N267" s="1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  <c r="AE267" s="110"/>
      <c r="AF267" s="110"/>
      <c r="AG267" s="110"/>
      <c r="AH267" s="110"/>
      <c r="AI267" s="110"/>
      <c r="AJ267" s="110"/>
      <c r="AK267" s="110"/>
      <c r="AL267" s="110"/>
      <c r="AM267" s="110"/>
      <c r="AN267" s="110"/>
      <c r="AO267" s="110"/>
      <c r="AP267" s="110"/>
      <c r="AQ267" s="110"/>
      <c r="AR267" s="110"/>
      <c r="AS267" s="110"/>
      <c r="AT267" s="110"/>
      <c r="AU267" s="110"/>
      <c r="AV267" s="110"/>
      <c r="AW267" s="110"/>
      <c r="AX267" s="110"/>
      <c r="AY267" s="110"/>
      <c r="AZ267" s="110"/>
      <c r="BA267" s="110"/>
      <c r="BB267" s="110"/>
      <c r="BC267" s="110"/>
      <c r="BD267" s="110"/>
      <c r="BE267" s="110"/>
      <c r="BF267" s="110"/>
      <c r="BG267" s="110"/>
      <c r="BH267" s="110"/>
    </row>
    <row r="268" spans="1:60" ht="12.75" customHeight="1" x14ac:dyDescent="0.2">
      <c r="A268" s="1">
        <v>1</v>
      </c>
      <c r="B268" s="1">
        <f t="shared" si="9"/>
        <v>265</v>
      </c>
      <c r="C268" s="258" t="s">
        <v>205</v>
      </c>
      <c r="D268" s="259" t="s">
        <v>690</v>
      </c>
      <c r="E268" s="261" t="s">
        <v>937</v>
      </c>
      <c r="F268" s="261" t="s">
        <v>858</v>
      </c>
      <c r="G268" s="260" t="s">
        <v>958</v>
      </c>
      <c r="H268" s="112"/>
      <c r="I268" s="112"/>
      <c r="J268" s="110"/>
      <c r="K268" s="110"/>
      <c r="L268" s="110"/>
      <c r="M268" s="110"/>
      <c r="N268" s="1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  <c r="AE268" s="110"/>
      <c r="AF268" s="110"/>
      <c r="AG268" s="110"/>
      <c r="AH268" s="110"/>
      <c r="AI268" s="110"/>
      <c r="AJ268" s="110"/>
      <c r="AK268" s="110"/>
      <c r="AL268" s="110"/>
      <c r="AM268" s="110"/>
      <c r="AN268" s="110"/>
      <c r="AO268" s="110"/>
      <c r="AP268" s="110"/>
      <c r="AQ268" s="110"/>
      <c r="AR268" s="110"/>
      <c r="AS268" s="110"/>
      <c r="AT268" s="110"/>
      <c r="AU268" s="110"/>
      <c r="AV268" s="110"/>
      <c r="AW268" s="110"/>
      <c r="AX268" s="110"/>
      <c r="AY268" s="110"/>
      <c r="AZ268" s="110"/>
      <c r="BA268" s="110"/>
      <c r="BB268" s="110"/>
      <c r="BC268" s="110"/>
      <c r="BD268" s="110"/>
      <c r="BE268" s="110"/>
      <c r="BF268" s="110"/>
      <c r="BG268" s="110"/>
      <c r="BH268" s="110"/>
    </row>
    <row r="269" spans="1:60" ht="12.75" customHeight="1" x14ac:dyDescent="0.2">
      <c r="A269" s="1">
        <v>1</v>
      </c>
      <c r="B269" s="1">
        <f t="shared" si="9"/>
        <v>266</v>
      </c>
      <c r="C269" s="259" t="s">
        <v>1019</v>
      </c>
      <c r="D269" s="259" t="s">
        <v>1668</v>
      </c>
      <c r="E269" s="260" t="s">
        <v>1154</v>
      </c>
      <c r="F269" s="260" t="s">
        <v>858</v>
      </c>
      <c r="G269" s="260" t="s">
        <v>923</v>
      </c>
      <c r="H269" s="112"/>
      <c r="I269" s="108"/>
      <c r="J269" s="110"/>
      <c r="K269" s="110"/>
      <c r="L269" s="110"/>
      <c r="M269" s="110"/>
      <c r="N269" s="1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  <c r="AE269" s="110"/>
      <c r="AF269" s="110"/>
      <c r="AG269" s="110"/>
      <c r="AH269" s="110"/>
      <c r="AI269" s="110"/>
      <c r="AJ269" s="110"/>
      <c r="AK269" s="110"/>
      <c r="AL269" s="110"/>
      <c r="AM269" s="110"/>
      <c r="AN269" s="110"/>
      <c r="AO269" s="110"/>
      <c r="AP269" s="110"/>
      <c r="AQ269" s="110"/>
      <c r="AR269" s="110"/>
      <c r="AS269" s="110"/>
      <c r="AT269" s="110"/>
      <c r="AU269" s="110"/>
      <c r="AV269" s="110"/>
      <c r="AW269" s="110"/>
      <c r="AX269" s="110"/>
      <c r="AY269" s="110"/>
      <c r="AZ269" s="110"/>
      <c r="BA269" s="110"/>
      <c r="BB269" s="110"/>
      <c r="BC269" s="110"/>
      <c r="BD269" s="110"/>
      <c r="BE269" s="110"/>
      <c r="BF269" s="110"/>
      <c r="BG269" s="110"/>
      <c r="BH269" s="110"/>
    </row>
    <row r="270" spans="1:60" ht="12.75" customHeight="1" x14ac:dyDescent="0.2">
      <c r="A270" s="1">
        <v>1</v>
      </c>
      <c r="B270" s="1">
        <f t="shared" si="9"/>
        <v>267</v>
      </c>
      <c r="C270" s="258" t="s">
        <v>793</v>
      </c>
      <c r="D270" s="259" t="s">
        <v>811</v>
      </c>
      <c r="E270" s="261" t="s">
        <v>961</v>
      </c>
      <c r="F270" s="262" t="s">
        <v>858</v>
      </c>
      <c r="G270" s="262" t="s">
        <v>949</v>
      </c>
      <c r="H270" s="112"/>
      <c r="I270" s="108"/>
      <c r="J270" s="110"/>
      <c r="K270" s="110"/>
      <c r="L270" s="110"/>
      <c r="M270" s="110"/>
      <c r="N270" s="1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  <c r="AE270" s="110"/>
      <c r="AF270" s="110"/>
      <c r="AG270" s="110"/>
      <c r="AH270" s="110"/>
      <c r="AI270" s="110"/>
      <c r="AJ270" s="110"/>
      <c r="AK270" s="110"/>
      <c r="AL270" s="110"/>
      <c r="AM270" s="110"/>
      <c r="AN270" s="110"/>
      <c r="AO270" s="110"/>
      <c r="AP270" s="110"/>
      <c r="AQ270" s="110"/>
      <c r="AR270" s="110"/>
      <c r="AS270" s="110"/>
      <c r="AT270" s="110"/>
      <c r="AU270" s="110"/>
      <c r="AV270" s="110"/>
      <c r="AW270" s="110"/>
      <c r="AX270" s="110"/>
      <c r="AY270" s="110"/>
      <c r="AZ270" s="110"/>
      <c r="BA270" s="110"/>
      <c r="BB270" s="110"/>
      <c r="BC270" s="110"/>
      <c r="BD270" s="110"/>
      <c r="BE270" s="110"/>
      <c r="BF270" s="110"/>
      <c r="BG270" s="110"/>
      <c r="BH270" s="110"/>
    </row>
    <row r="271" spans="1:60" ht="12.75" customHeight="1" x14ac:dyDescent="0.2">
      <c r="A271" s="1"/>
      <c r="B271" s="1">
        <f t="shared" si="9"/>
        <v>268</v>
      </c>
      <c r="C271" s="259" t="s">
        <v>997</v>
      </c>
      <c r="D271" s="259" t="s">
        <v>998</v>
      </c>
      <c r="E271" s="260" t="s">
        <v>808</v>
      </c>
      <c r="F271" s="262" t="s">
        <v>858</v>
      </c>
      <c r="G271" s="260" t="s">
        <v>935</v>
      </c>
      <c r="H271" s="112"/>
      <c r="I271" s="108"/>
      <c r="J271" s="110"/>
      <c r="K271" s="110"/>
      <c r="L271" s="110"/>
      <c r="M271" s="110"/>
      <c r="N271" s="1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  <c r="AE271" s="110"/>
      <c r="AF271" s="110"/>
      <c r="AG271" s="110"/>
      <c r="AH271" s="110"/>
      <c r="AI271" s="110"/>
      <c r="AJ271" s="110"/>
      <c r="AK271" s="110"/>
      <c r="AL271" s="110"/>
      <c r="AM271" s="110"/>
      <c r="AN271" s="110"/>
      <c r="AO271" s="110"/>
      <c r="AP271" s="110"/>
      <c r="AQ271" s="110"/>
      <c r="AR271" s="110"/>
      <c r="AS271" s="110"/>
      <c r="AT271" s="110"/>
      <c r="AU271" s="110"/>
      <c r="AV271" s="110"/>
      <c r="AW271" s="110"/>
      <c r="AX271" s="110"/>
      <c r="AY271" s="110"/>
      <c r="AZ271" s="110"/>
      <c r="BA271" s="110"/>
      <c r="BB271" s="110"/>
      <c r="BC271" s="110"/>
      <c r="BD271" s="110"/>
      <c r="BE271" s="110"/>
      <c r="BF271" s="110"/>
      <c r="BG271" s="110"/>
      <c r="BH271" s="110"/>
    </row>
    <row r="272" spans="1:60" ht="12.75" customHeight="1" x14ac:dyDescent="0.2">
      <c r="A272" s="1"/>
      <c r="B272" s="1">
        <f t="shared" si="9"/>
        <v>269</v>
      </c>
      <c r="C272" s="258" t="s">
        <v>875</v>
      </c>
      <c r="D272" s="259" t="s">
        <v>212</v>
      </c>
      <c r="E272" s="261" t="s">
        <v>1008</v>
      </c>
      <c r="F272" s="261" t="s">
        <v>858</v>
      </c>
      <c r="G272" s="261" t="s">
        <v>935</v>
      </c>
      <c r="H272" s="112"/>
      <c r="I272" s="108"/>
      <c r="J272" s="110"/>
      <c r="K272" s="110"/>
      <c r="L272" s="110"/>
      <c r="M272" s="110"/>
      <c r="N272" s="1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  <c r="AE272" s="110"/>
      <c r="AF272" s="110"/>
      <c r="AG272" s="110"/>
      <c r="AH272" s="110"/>
      <c r="AI272" s="110"/>
      <c r="AJ272" s="110"/>
      <c r="AK272" s="110"/>
      <c r="AL272" s="110"/>
      <c r="AM272" s="110"/>
      <c r="AN272" s="110"/>
      <c r="AO272" s="110"/>
      <c r="AP272" s="110"/>
      <c r="AQ272" s="110"/>
      <c r="AR272" s="110"/>
      <c r="AS272" s="110"/>
      <c r="AT272" s="110"/>
      <c r="AU272" s="110"/>
      <c r="AV272" s="110"/>
      <c r="AW272" s="110"/>
      <c r="AX272" s="110"/>
      <c r="AY272" s="110"/>
      <c r="AZ272" s="110"/>
      <c r="BA272" s="110"/>
      <c r="BB272" s="110"/>
      <c r="BC272" s="110"/>
      <c r="BD272" s="110"/>
      <c r="BE272" s="110"/>
      <c r="BF272" s="110"/>
      <c r="BG272" s="110"/>
      <c r="BH272" s="110"/>
    </row>
    <row r="273" spans="1:60" ht="12.75" customHeight="1" x14ac:dyDescent="0.2">
      <c r="A273" s="1">
        <v>1</v>
      </c>
      <c r="B273" s="1">
        <f t="shared" si="9"/>
        <v>270</v>
      </c>
      <c r="C273" s="258" t="s">
        <v>214</v>
      </c>
      <c r="D273" s="259" t="s">
        <v>726</v>
      </c>
      <c r="E273" s="260" t="s">
        <v>948</v>
      </c>
      <c r="F273" s="260" t="s">
        <v>858</v>
      </c>
      <c r="G273" s="262" t="s">
        <v>926</v>
      </c>
      <c r="H273" s="112"/>
      <c r="I273" s="108"/>
      <c r="J273" s="110"/>
      <c r="K273" s="110"/>
      <c r="L273" s="110"/>
      <c r="M273" s="110"/>
      <c r="N273" s="1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  <c r="AE273" s="110"/>
      <c r="AF273" s="110"/>
      <c r="AG273" s="110"/>
      <c r="AH273" s="110"/>
      <c r="AI273" s="110"/>
      <c r="AJ273" s="110"/>
      <c r="AK273" s="110"/>
      <c r="AL273" s="110"/>
      <c r="AM273" s="110"/>
      <c r="AN273" s="110"/>
      <c r="AO273" s="110"/>
      <c r="AP273" s="110"/>
      <c r="AQ273" s="110"/>
      <c r="AR273" s="110"/>
      <c r="AS273" s="110"/>
      <c r="AT273" s="110"/>
      <c r="AU273" s="110"/>
      <c r="AV273" s="110"/>
      <c r="AW273" s="110"/>
      <c r="AX273" s="110"/>
      <c r="AY273" s="110"/>
      <c r="AZ273" s="110"/>
      <c r="BA273" s="110"/>
      <c r="BB273" s="110"/>
      <c r="BC273" s="110"/>
      <c r="BD273" s="110"/>
      <c r="BE273" s="110"/>
      <c r="BF273" s="110"/>
      <c r="BG273" s="110"/>
      <c r="BH273" s="110"/>
    </row>
    <row r="274" spans="1:60" ht="12.75" customHeight="1" x14ac:dyDescent="0.2">
      <c r="A274" s="1"/>
      <c r="B274" s="1">
        <f t="shared" si="9"/>
        <v>271</v>
      </c>
      <c r="C274" s="259" t="s">
        <v>2182</v>
      </c>
      <c r="D274" s="259" t="s">
        <v>1069</v>
      </c>
      <c r="E274" s="260" t="s">
        <v>952</v>
      </c>
      <c r="F274" s="260" t="s">
        <v>858</v>
      </c>
      <c r="G274" s="260" t="s">
        <v>923</v>
      </c>
      <c r="H274" s="112"/>
      <c r="I274" s="108"/>
      <c r="J274" s="110"/>
      <c r="K274" s="110"/>
      <c r="L274" s="110"/>
      <c r="M274" s="110"/>
      <c r="N274" s="1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  <c r="AF274" s="110"/>
      <c r="AG274" s="110"/>
      <c r="AH274" s="110"/>
      <c r="AI274" s="110"/>
      <c r="AJ274" s="110"/>
      <c r="AK274" s="110"/>
      <c r="AL274" s="110"/>
      <c r="AM274" s="110"/>
      <c r="AN274" s="110"/>
      <c r="AO274" s="110"/>
      <c r="AP274" s="110"/>
      <c r="AQ274" s="110"/>
      <c r="AR274" s="110"/>
      <c r="AS274" s="110"/>
      <c r="AT274" s="110"/>
      <c r="AU274" s="110"/>
      <c r="AV274" s="110"/>
      <c r="AW274" s="110"/>
      <c r="AX274" s="110"/>
      <c r="AY274" s="110"/>
      <c r="AZ274" s="110"/>
      <c r="BA274" s="110"/>
      <c r="BB274" s="110"/>
      <c r="BC274" s="110"/>
      <c r="BD274" s="110"/>
      <c r="BE274" s="110"/>
      <c r="BF274" s="110"/>
      <c r="BG274" s="110"/>
      <c r="BH274" s="110"/>
    </row>
    <row r="275" spans="1:60" ht="12.75" customHeight="1" x14ac:dyDescent="0.2">
      <c r="A275" s="1">
        <v>1</v>
      </c>
      <c r="B275" s="1">
        <f t="shared" si="9"/>
        <v>272</v>
      </c>
      <c r="C275" s="258" t="s">
        <v>1655</v>
      </c>
      <c r="D275" s="258" t="s">
        <v>794</v>
      </c>
      <c r="E275" s="261" t="s">
        <v>962</v>
      </c>
      <c r="F275" s="262" t="s">
        <v>858</v>
      </c>
      <c r="G275" s="261" t="s">
        <v>982</v>
      </c>
      <c r="H275" s="112"/>
      <c r="I275" s="108"/>
      <c r="J275" s="110"/>
      <c r="K275" s="110"/>
      <c r="L275" s="110"/>
      <c r="M275" s="110"/>
      <c r="N275" s="1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  <c r="AE275" s="110"/>
      <c r="AF275" s="110"/>
      <c r="AG275" s="110"/>
      <c r="AH275" s="110"/>
      <c r="AI275" s="110"/>
      <c r="AJ275" s="110"/>
      <c r="AK275" s="110"/>
      <c r="AL275" s="110"/>
      <c r="AM275" s="110"/>
      <c r="AN275" s="110"/>
      <c r="AO275" s="110"/>
      <c r="AP275" s="110"/>
      <c r="AQ275" s="110"/>
      <c r="AR275" s="110"/>
      <c r="AS275" s="110"/>
      <c r="AT275" s="110"/>
      <c r="AU275" s="110"/>
      <c r="AV275" s="110"/>
      <c r="AW275" s="110"/>
      <c r="AX275" s="110"/>
      <c r="AY275" s="110"/>
      <c r="AZ275" s="110"/>
      <c r="BA275" s="110"/>
      <c r="BB275" s="110"/>
      <c r="BC275" s="110"/>
      <c r="BD275" s="110"/>
      <c r="BE275" s="110"/>
      <c r="BF275" s="110"/>
      <c r="BG275" s="110"/>
      <c r="BH275" s="110"/>
    </row>
    <row r="276" spans="1:60" ht="12.75" customHeight="1" x14ac:dyDescent="0.2">
      <c r="A276" s="1">
        <v>1</v>
      </c>
      <c r="B276" s="1">
        <f t="shared" si="9"/>
        <v>273</v>
      </c>
      <c r="C276" s="258" t="s">
        <v>2156</v>
      </c>
      <c r="D276" s="259" t="s">
        <v>749</v>
      </c>
      <c r="E276" s="261" t="s">
        <v>963</v>
      </c>
      <c r="F276" s="261" t="s">
        <v>858</v>
      </c>
      <c r="G276" s="261" t="s">
        <v>935</v>
      </c>
      <c r="H276" s="112"/>
      <c r="I276" s="108"/>
      <c r="J276" s="110"/>
      <c r="K276" s="110"/>
      <c r="L276" s="110"/>
      <c r="M276" s="110"/>
      <c r="N276" s="1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  <c r="AL276" s="110"/>
      <c r="AM276" s="110"/>
      <c r="AN276" s="110"/>
      <c r="AO276" s="110"/>
      <c r="AP276" s="110"/>
      <c r="AQ276" s="110"/>
      <c r="AR276" s="110"/>
      <c r="AS276" s="110"/>
      <c r="AT276" s="110"/>
      <c r="AU276" s="110"/>
      <c r="AV276" s="110"/>
      <c r="AW276" s="110"/>
      <c r="AX276" s="110"/>
      <c r="AY276" s="110"/>
      <c r="AZ276" s="110"/>
      <c r="BA276" s="110"/>
      <c r="BB276" s="110"/>
      <c r="BC276" s="110"/>
      <c r="BD276" s="110"/>
      <c r="BE276" s="110"/>
      <c r="BF276" s="110"/>
      <c r="BG276" s="110"/>
      <c r="BH276" s="110"/>
    </row>
    <row r="277" spans="1:60" ht="12.75" customHeight="1" x14ac:dyDescent="0.2">
      <c r="A277" s="1"/>
      <c r="B277" s="1">
        <f t="shared" si="9"/>
        <v>274</v>
      </c>
      <c r="C277" s="259" t="s">
        <v>523</v>
      </c>
      <c r="D277" s="259" t="s">
        <v>794</v>
      </c>
      <c r="E277" s="260" t="s">
        <v>833</v>
      </c>
      <c r="F277" s="262" t="s">
        <v>858</v>
      </c>
      <c r="G277" s="260" t="s">
        <v>926</v>
      </c>
      <c r="H277" s="112"/>
      <c r="I277" s="108"/>
      <c r="J277" s="110"/>
      <c r="K277" s="110"/>
      <c r="L277" s="110"/>
      <c r="M277" s="110"/>
      <c r="N277" s="1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  <c r="AE277" s="110"/>
      <c r="AF277" s="110"/>
      <c r="AG277" s="110"/>
      <c r="AH277" s="110"/>
      <c r="AI277" s="110"/>
      <c r="AJ277" s="110"/>
      <c r="AK277" s="110"/>
      <c r="AL277" s="110"/>
      <c r="AM277" s="110"/>
      <c r="AN277" s="110"/>
      <c r="AO277" s="110"/>
      <c r="AP277" s="110"/>
      <c r="AQ277" s="110"/>
      <c r="AR277" s="110"/>
      <c r="AS277" s="110"/>
      <c r="AT277" s="110"/>
      <c r="AU277" s="110"/>
      <c r="AV277" s="110"/>
      <c r="AW277" s="110"/>
      <c r="AX277" s="110"/>
      <c r="AY277" s="110"/>
      <c r="AZ277" s="110"/>
      <c r="BA277" s="110"/>
      <c r="BB277" s="110"/>
      <c r="BC277" s="110"/>
      <c r="BD277" s="110"/>
      <c r="BE277" s="110"/>
      <c r="BF277" s="110"/>
      <c r="BG277" s="110"/>
      <c r="BH277" s="110"/>
    </row>
    <row r="278" spans="1:60" ht="12.75" customHeight="1" x14ac:dyDescent="0.2">
      <c r="A278" s="1">
        <v>1</v>
      </c>
      <c r="B278" s="1">
        <f t="shared" si="9"/>
        <v>275</v>
      </c>
      <c r="C278" s="259" t="s">
        <v>2898</v>
      </c>
      <c r="D278" s="259" t="s">
        <v>1748</v>
      </c>
      <c r="E278" s="260" t="s">
        <v>937</v>
      </c>
      <c r="F278" s="260" t="s">
        <v>858</v>
      </c>
      <c r="G278" s="260" t="s">
        <v>945</v>
      </c>
      <c r="H278" s="112"/>
      <c r="I278" s="108"/>
      <c r="J278" s="110"/>
      <c r="K278" s="110"/>
      <c r="L278" s="110"/>
      <c r="M278" s="110"/>
      <c r="N278" s="1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  <c r="AE278" s="110"/>
      <c r="AF278" s="110"/>
      <c r="AG278" s="110"/>
      <c r="AH278" s="110"/>
      <c r="AI278" s="110"/>
      <c r="AJ278" s="110"/>
      <c r="AK278" s="110"/>
      <c r="AL278" s="110"/>
      <c r="AM278" s="110"/>
      <c r="AN278" s="110"/>
      <c r="AO278" s="110"/>
      <c r="AP278" s="110"/>
      <c r="AQ278" s="110"/>
      <c r="AR278" s="110"/>
      <c r="AS278" s="110"/>
      <c r="AT278" s="110"/>
      <c r="AU278" s="110"/>
      <c r="AV278" s="110"/>
      <c r="AW278" s="110"/>
      <c r="AX278" s="110"/>
      <c r="AY278" s="110"/>
      <c r="AZ278" s="110"/>
      <c r="BA278" s="110"/>
      <c r="BB278" s="110"/>
      <c r="BC278" s="110"/>
      <c r="BD278" s="110"/>
      <c r="BE278" s="110"/>
      <c r="BF278" s="110"/>
      <c r="BG278" s="110"/>
      <c r="BH278" s="110"/>
    </row>
    <row r="279" spans="1:60" ht="12.75" customHeight="1" x14ac:dyDescent="0.2">
      <c r="A279" s="1">
        <v>1</v>
      </c>
      <c r="B279" s="1">
        <f t="shared" si="9"/>
        <v>276</v>
      </c>
      <c r="C279" s="259" t="s">
        <v>2103</v>
      </c>
      <c r="D279" s="259" t="s">
        <v>2104</v>
      </c>
      <c r="E279" s="260" t="s">
        <v>955</v>
      </c>
      <c r="F279" s="262" t="s">
        <v>3080</v>
      </c>
      <c r="G279" s="262" t="s">
        <v>926</v>
      </c>
      <c r="H279" s="112"/>
      <c r="I279" s="108"/>
      <c r="J279" s="110"/>
      <c r="K279" s="110"/>
      <c r="L279" s="110"/>
      <c r="M279" s="110"/>
      <c r="N279" s="1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  <c r="AE279" s="110"/>
      <c r="AF279" s="110"/>
      <c r="AG279" s="110"/>
      <c r="AH279" s="110"/>
      <c r="AI279" s="110"/>
      <c r="AJ279" s="110"/>
      <c r="AK279" s="110"/>
      <c r="AL279" s="110"/>
      <c r="AM279" s="110"/>
      <c r="AN279" s="110"/>
      <c r="AO279" s="110"/>
      <c r="AP279" s="110"/>
      <c r="AQ279" s="110"/>
      <c r="AR279" s="110"/>
      <c r="AS279" s="110"/>
      <c r="AT279" s="110"/>
      <c r="AU279" s="110"/>
      <c r="AV279" s="110"/>
      <c r="AW279" s="110"/>
      <c r="AX279" s="110"/>
      <c r="AY279" s="110"/>
      <c r="AZ279" s="110"/>
      <c r="BA279" s="110"/>
      <c r="BB279" s="110"/>
      <c r="BC279" s="110"/>
      <c r="BD279" s="110"/>
      <c r="BE279" s="110"/>
      <c r="BF279" s="110"/>
      <c r="BG279" s="110"/>
      <c r="BH279" s="110"/>
    </row>
    <row r="280" spans="1:60" ht="12.75" customHeight="1" x14ac:dyDescent="0.2">
      <c r="A280" s="1">
        <v>1</v>
      </c>
      <c r="B280" s="1">
        <f t="shared" si="9"/>
        <v>277</v>
      </c>
      <c r="C280" s="258" t="s">
        <v>484</v>
      </c>
      <c r="D280" s="259" t="s">
        <v>485</v>
      </c>
      <c r="E280" s="260" t="s">
        <v>925</v>
      </c>
      <c r="F280" s="262" t="s">
        <v>3080</v>
      </c>
      <c r="G280" s="261" t="s">
        <v>935</v>
      </c>
      <c r="H280" s="112"/>
      <c r="I280" s="108"/>
      <c r="J280" s="110"/>
      <c r="K280" s="110"/>
      <c r="L280" s="110"/>
      <c r="M280" s="110"/>
      <c r="N280" s="1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0"/>
      <c r="AO280" s="110"/>
      <c r="AP280" s="110"/>
      <c r="AQ280" s="110"/>
      <c r="AR280" s="110"/>
      <c r="AS280" s="110"/>
      <c r="AT280" s="110"/>
      <c r="AU280" s="110"/>
      <c r="AV280" s="110"/>
      <c r="AW280" s="110"/>
      <c r="AX280" s="110"/>
      <c r="AY280" s="110"/>
      <c r="AZ280" s="110"/>
      <c r="BA280" s="110"/>
      <c r="BB280" s="110"/>
      <c r="BC280" s="110"/>
      <c r="BD280" s="110"/>
      <c r="BE280" s="110"/>
      <c r="BF280" s="110"/>
      <c r="BG280" s="110"/>
      <c r="BH280" s="110"/>
    </row>
    <row r="281" spans="1:60" ht="12.75" customHeight="1" x14ac:dyDescent="0.2">
      <c r="A281" s="1">
        <v>1</v>
      </c>
      <c r="B281" s="1">
        <f t="shared" si="9"/>
        <v>278</v>
      </c>
      <c r="C281" s="259" t="s">
        <v>2466</v>
      </c>
      <c r="D281" s="259" t="s">
        <v>210</v>
      </c>
      <c r="E281" s="260" t="s">
        <v>961</v>
      </c>
      <c r="F281" s="262" t="s">
        <v>3080</v>
      </c>
      <c r="G281" s="260" t="s">
        <v>979</v>
      </c>
      <c r="H281" s="112"/>
      <c r="I281" s="108"/>
      <c r="J281" s="110"/>
      <c r="K281" s="110"/>
      <c r="L281" s="110"/>
      <c r="M281" s="110"/>
      <c r="N281" s="1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0"/>
      <c r="AK281" s="110"/>
      <c r="AL281" s="110"/>
      <c r="AM281" s="110"/>
      <c r="AN281" s="110"/>
      <c r="AO281" s="110"/>
      <c r="AP281" s="110"/>
      <c r="AQ281" s="110"/>
      <c r="AR281" s="110"/>
      <c r="AS281" s="110"/>
      <c r="AT281" s="110"/>
      <c r="AU281" s="110"/>
      <c r="AV281" s="110"/>
      <c r="AW281" s="110"/>
      <c r="AX281" s="110"/>
      <c r="AY281" s="110"/>
      <c r="AZ281" s="110"/>
      <c r="BA281" s="110"/>
      <c r="BB281" s="110"/>
      <c r="BC281" s="110"/>
      <c r="BD281" s="110"/>
      <c r="BE281" s="110"/>
      <c r="BF281" s="110"/>
      <c r="BG281" s="110"/>
      <c r="BH281" s="110"/>
    </row>
    <row r="282" spans="1:60" ht="12.75" customHeight="1" x14ac:dyDescent="0.2">
      <c r="A282" s="1">
        <v>1</v>
      </c>
      <c r="B282" s="1">
        <f>(B281+1)</f>
        <v>279</v>
      </c>
      <c r="C282" s="258" t="s">
        <v>136</v>
      </c>
      <c r="D282" s="259" t="s">
        <v>492</v>
      </c>
      <c r="E282" s="260" t="s">
        <v>937</v>
      </c>
      <c r="F282" s="260" t="s">
        <v>3080</v>
      </c>
      <c r="G282" s="260" t="s">
        <v>923</v>
      </c>
      <c r="H282" s="112"/>
      <c r="I282" s="108"/>
      <c r="J282" s="110"/>
      <c r="K282" s="110"/>
      <c r="L282" s="110"/>
      <c r="M282" s="110"/>
      <c r="N282" s="1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  <c r="AE282" s="110"/>
      <c r="AF282" s="110"/>
      <c r="AG282" s="110"/>
      <c r="AH282" s="110"/>
      <c r="AI282" s="110"/>
      <c r="AJ282" s="110"/>
      <c r="AK282" s="110"/>
      <c r="AL282" s="110"/>
      <c r="AM282" s="110"/>
      <c r="AN282" s="110"/>
      <c r="AO282" s="110"/>
      <c r="AP282" s="110"/>
      <c r="AQ282" s="110"/>
      <c r="AR282" s="110"/>
      <c r="AS282" s="110"/>
      <c r="AT282" s="110"/>
      <c r="AU282" s="110"/>
      <c r="AV282" s="110"/>
      <c r="AW282" s="110"/>
      <c r="AX282" s="110"/>
      <c r="AY282" s="110"/>
      <c r="AZ282" s="110"/>
      <c r="BA282" s="110"/>
      <c r="BB282" s="110"/>
      <c r="BC282" s="110"/>
      <c r="BD282" s="110"/>
      <c r="BE282" s="110"/>
      <c r="BF282" s="110"/>
      <c r="BG282" s="110"/>
      <c r="BH282" s="110"/>
    </row>
    <row r="283" spans="1:60" ht="12.75" customHeight="1" x14ac:dyDescent="0.2">
      <c r="A283" s="1"/>
      <c r="B283" s="1">
        <f t="shared" si="9"/>
        <v>280</v>
      </c>
      <c r="C283" s="259" t="s">
        <v>1025</v>
      </c>
      <c r="D283" s="259" t="s">
        <v>1026</v>
      </c>
      <c r="E283" s="260" t="s">
        <v>981</v>
      </c>
      <c r="F283" s="262" t="s">
        <v>3080</v>
      </c>
      <c r="G283" s="262" t="s">
        <v>949</v>
      </c>
      <c r="H283" s="112"/>
      <c r="I283" s="108"/>
      <c r="J283" s="110"/>
      <c r="K283" s="110"/>
      <c r="L283" s="110"/>
      <c r="M283" s="110"/>
      <c r="N283" s="1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  <c r="AE283" s="110"/>
      <c r="AF283" s="110"/>
      <c r="AG283" s="110"/>
      <c r="AH283" s="110"/>
      <c r="AI283" s="110"/>
      <c r="AJ283" s="110"/>
      <c r="AK283" s="110"/>
      <c r="AL283" s="110"/>
      <c r="AM283" s="110"/>
      <c r="AN283" s="110"/>
      <c r="AO283" s="110"/>
      <c r="AP283" s="110"/>
      <c r="AQ283" s="110"/>
      <c r="AR283" s="110"/>
      <c r="AS283" s="110"/>
      <c r="AT283" s="110"/>
      <c r="AU283" s="110"/>
      <c r="AV283" s="110"/>
      <c r="AW283" s="110"/>
      <c r="AX283" s="110"/>
      <c r="AY283" s="110"/>
      <c r="AZ283" s="110"/>
      <c r="BA283" s="110"/>
      <c r="BB283" s="110"/>
      <c r="BC283" s="110"/>
      <c r="BD283" s="110"/>
      <c r="BE283" s="110"/>
      <c r="BF283" s="110"/>
      <c r="BG283" s="110"/>
      <c r="BH283" s="110"/>
    </row>
    <row r="284" spans="1:60" ht="12.75" customHeight="1" x14ac:dyDescent="0.2">
      <c r="A284" s="1"/>
      <c r="B284" s="1">
        <f t="shared" si="9"/>
        <v>281</v>
      </c>
      <c r="C284" s="258" t="s">
        <v>493</v>
      </c>
      <c r="D284" s="269" t="s">
        <v>1608</v>
      </c>
      <c r="E284" s="260" t="s">
        <v>961</v>
      </c>
      <c r="F284" s="262" t="s">
        <v>3080</v>
      </c>
      <c r="G284" s="262" t="s">
        <v>935</v>
      </c>
      <c r="H284" s="112"/>
      <c r="I284" s="108"/>
      <c r="J284" s="110"/>
      <c r="K284" s="110"/>
      <c r="L284" s="110"/>
      <c r="M284" s="110"/>
      <c r="N284" s="1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  <c r="AE284" s="110"/>
      <c r="AF284" s="110"/>
      <c r="AG284" s="110"/>
      <c r="AH284" s="110"/>
      <c r="AI284" s="110"/>
      <c r="AJ284" s="110"/>
      <c r="AK284" s="110"/>
      <c r="AL284" s="110"/>
      <c r="AM284" s="110"/>
      <c r="AN284" s="110"/>
      <c r="AO284" s="110"/>
      <c r="AP284" s="110"/>
      <c r="AQ284" s="110"/>
      <c r="AR284" s="110"/>
      <c r="AS284" s="110"/>
      <c r="AT284" s="110"/>
      <c r="AU284" s="110"/>
      <c r="AV284" s="110"/>
      <c r="AW284" s="110"/>
      <c r="AX284" s="110"/>
      <c r="AY284" s="110"/>
      <c r="AZ284" s="110"/>
      <c r="BA284" s="110"/>
      <c r="BB284" s="110"/>
      <c r="BC284" s="110"/>
      <c r="BD284" s="110"/>
      <c r="BE284" s="110"/>
      <c r="BF284" s="110"/>
      <c r="BG284" s="110"/>
      <c r="BH284" s="110"/>
    </row>
    <row r="285" spans="1:60" ht="12.75" customHeight="1" x14ac:dyDescent="0.2">
      <c r="A285" s="1"/>
      <c r="B285" s="1">
        <f t="shared" si="9"/>
        <v>282</v>
      </c>
      <c r="C285" s="258" t="s">
        <v>863</v>
      </c>
      <c r="D285" s="258" t="s">
        <v>822</v>
      </c>
      <c r="E285" s="260" t="s">
        <v>1018</v>
      </c>
      <c r="F285" s="262" t="s">
        <v>3080</v>
      </c>
      <c r="G285" s="265" t="s">
        <v>945</v>
      </c>
      <c r="H285" s="112"/>
      <c r="I285" s="108"/>
      <c r="J285" s="110"/>
      <c r="K285" s="110"/>
      <c r="L285" s="110"/>
      <c r="M285" s="110"/>
      <c r="N285" s="1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  <c r="AE285" s="110"/>
      <c r="AF285" s="110"/>
      <c r="AG285" s="110"/>
      <c r="AH285" s="110"/>
      <c r="AI285" s="110"/>
      <c r="AJ285" s="110"/>
      <c r="AK285" s="110"/>
      <c r="AL285" s="110"/>
      <c r="AM285" s="110"/>
      <c r="AN285" s="110"/>
      <c r="AO285" s="110"/>
      <c r="AP285" s="110"/>
      <c r="AQ285" s="110"/>
      <c r="AR285" s="110"/>
      <c r="AS285" s="110"/>
      <c r="AT285" s="110"/>
      <c r="AU285" s="110"/>
      <c r="AV285" s="110"/>
      <c r="AW285" s="110"/>
      <c r="AX285" s="110"/>
      <c r="AY285" s="110"/>
      <c r="AZ285" s="110"/>
      <c r="BA285" s="110"/>
      <c r="BB285" s="110"/>
      <c r="BC285" s="110"/>
      <c r="BD285" s="110"/>
      <c r="BE285" s="110"/>
      <c r="BF285" s="110"/>
      <c r="BG285" s="110"/>
      <c r="BH285" s="110"/>
    </row>
    <row r="286" spans="1:60" ht="12.75" customHeight="1" x14ac:dyDescent="0.2">
      <c r="A286" s="1"/>
      <c r="B286" s="1">
        <f t="shared" si="9"/>
        <v>283</v>
      </c>
      <c r="C286" s="259" t="s">
        <v>177</v>
      </c>
      <c r="D286" s="259" t="s">
        <v>2575</v>
      </c>
      <c r="E286" s="260" t="s">
        <v>981</v>
      </c>
      <c r="F286" s="260" t="s">
        <v>3080</v>
      </c>
      <c r="G286" s="260" t="s">
        <v>935</v>
      </c>
      <c r="H286" s="112"/>
      <c r="I286" s="108"/>
      <c r="J286" s="110"/>
      <c r="K286" s="110"/>
      <c r="L286" s="110"/>
      <c r="M286" s="110"/>
      <c r="N286" s="1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  <c r="AE286" s="110"/>
      <c r="AF286" s="110"/>
      <c r="AG286" s="110"/>
      <c r="AH286" s="110"/>
      <c r="AI286" s="110"/>
      <c r="AJ286" s="110"/>
      <c r="AK286" s="110"/>
      <c r="AL286" s="110"/>
      <c r="AM286" s="110"/>
      <c r="AN286" s="110"/>
      <c r="AO286" s="110"/>
      <c r="AP286" s="110"/>
      <c r="AQ286" s="110"/>
      <c r="AR286" s="110"/>
      <c r="AS286" s="110"/>
      <c r="AT286" s="110"/>
      <c r="AU286" s="110"/>
      <c r="AV286" s="110"/>
      <c r="AW286" s="110"/>
      <c r="AX286" s="110"/>
      <c r="AY286" s="110"/>
      <c r="AZ286" s="110"/>
      <c r="BA286" s="110"/>
      <c r="BB286" s="110"/>
      <c r="BC286" s="110"/>
      <c r="BD286" s="110"/>
      <c r="BE286" s="110"/>
      <c r="BF286" s="110"/>
      <c r="BG286" s="110"/>
      <c r="BH286" s="110"/>
    </row>
    <row r="287" spans="1:60" ht="12.75" customHeight="1" x14ac:dyDescent="0.2">
      <c r="A287" s="1">
        <v>1</v>
      </c>
      <c r="B287" s="1">
        <f t="shared" si="9"/>
        <v>284</v>
      </c>
      <c r="C287" s="258" t="s">
        <v>797</v>
      </c>
      <c r="D287" s="258" t="s">
        <v>1567</v>
      </c>
      <c r="E287" s="260" t="s">
        <v>937</v>
      </c>
      <c r="F287" s="262" t="s">
        <v>3080</v>
      </c>
      <c r="G287" s="261" t="s">
        <v>926</v>
      </c>
      <c r="H287" s="112"/>
      <c r="I287" s="108"/>
      <c r="J287" s="110"/>
      <c r="K287" s="110"/>
      <c r="L287" s="110"/>
      <c r="M287" s="110"/>
      <c r="N287" s="1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10"/>
      <c r="AH287" s="110"/>
      <c r="AI287" s="110"/>
      <c r="AJ287" s="110"/>
      <c r="AK287" s="110"/>
      <c r="AL287" s="110"/>
      <c r="AM287" s="110"/>
      <c r="AN287" s="110"/>
      <c r="AO287" s="110"/>
      <c r="AP287" s="110"/>
      <c r="AQ287" s="110"/>
      <c r="AR287" s="110"/>
      <c r="AS287" s="110"/>
      <c r="AT287" s="110"/>
      <c r="AU287" s="110"/>
      <c r="AV287" s="110"/>
      <c r="AW287" s="110"/>
      <c r="AX287" s="110"/>
      <c r="AY287" s="110"/>
      <c r="AZ287" s="110"/>
      <c r="BA287" s="110"/>
      <c r="BB287" s="110"/>
      <c r="BC287" s="110"/>
      <c r="BD287" s="110"/>
      <c r="BE287" s="110"/>
      <c r="BF287" s="110"/>
      <c r="BG287" s="110"/>
      <c r="BH287" s="110"/>
    </row>
    <row r="288" spans="1:60" ht="12.75" customHeight="1" x14ac:dyDescent="0.2">
      <c r="A288" s="1">
        <v>1</v>
      </c>
      <c r="B288" s="1">
        <f t="shared" si="9"/>
        <v>285</v>
      </c>
      <c r="C288" s="258" t="s">
        <v>27</v>
      </c>
      <c r="D288" s="258" t="s">
        <v>839</v>
      </c>
      <c r="E288" s="260" t="s">
        <v>1012</v>
      </c>
      <c r="F288" s="260" t="s">
        <v>3080</v>
      </c>
      <c r="G288" s="261" t="s">
        <v>935</v>
      </c>
      <c r="H288" s="112"/>
      <c r="I288" s="108"/>
      <c r="J288" s="110"/>
      <c r="K288" s="110"/>
      <c r="L288" s="110"/>
      <c r="M288" s="110"/>
      <c r="N288" s="1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  <c r="AL288" s="110"/>
      <c r="AM288" s="110"/>
      <c r="AN288" s="110"/>
      <c r="AO288" s="110"/>
      <c r="AP288" s="110"/>
      <c r="AQ288" s="110"/>
      <c r="AR288" s="110"/>
      <c r="AS288" s="110"/>
      <c r="AT288" s="110"/>
      <c r="AU288" s="110"/>
      <c r="AV288" s="110"/>
      <c r="AW288" s="110"/>
      <c r="AX288" s="110"/>
      <c r="AY288" s="110"/>
      <c r="AZ288" s="110"/>
      <c r="BA288" s="110"/>
      <c r="BB288" s="110"/>
      <c r="BC288" s="110"/>
      <c r="BD288" s="110"/>
      <c r="BE288" s="110"/>
      <c r="BF288" s="110"/>
      <c r="BG288" s="110"/>
      <c r="BH288" s="110"/>
    </row>
    <row r="289" spans="1:60" ht="12.75" customHeight="1" x14ac:dyDescent="0.2">
      <c r="A289" s="1">
        <v>1</v>
      </c>
      <c r="B289" s="1">
        <f t="shared" si="9"/>
        <v>286</v>
      </c>
      <c r="C289" s="258" t="s">
        <v>496</v>
      </c>
      <c r="D289" s="259" t="s">
        <v>817</v>
      </c>
      <c r="E289" s="260" t="s">
        <v>963</v>
      </c>
      <c r="F289" s="260" t="s">
        <v>3080</v>
      </c>
      <c r="G289" s="261" t="s">
        <v>926</v>
      </c>
      <c r="H289" s="112"/>
      <c r="I289" s="108"/>
      <c r="J289" s="110"/>
      <c r="K289" s="110"/>
      <c r="L289" s="110"/>
      <c r="M289" s="110"/>
      <c r="N289" s="1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  <c r="AT289" s="110"/>
      <c r="AU289" s="110"/>
      <c r="AV289" s="110"/>
      <c r="AW289" s="110"/>
      <c r="AX289" s="110"/>
      <c r="AY289" s="110"/>
      <c r="AZ289" s="110"/>
      <c r="BA289" s="110"/>
      <c r="BB289" s="110"/>
      <c r="BC289" s="110"/>
      <c r="BD289" s="110"/>
      <c r="BE289" s="110"/>
      <c r="BF289" s="110"/>
      <c r="BG289" s="110"/>
      <c r="BH289" s="110"/>
    </row>
    <row r="290" spans="1:60" ht="12.75" customHeight="1" x14ac:dyDescent="0.2">
      <c r="A290" s="1">
        <v>1</v>
      </c>
      <c r="B290" s="1">
        <f t="shared" si="9"/>
        <v>287</v>
      </c>
      <c r="C290" s="259" t="s">
        <v>2120</v>
      </c>
      <c r="D290" s="259" t="s">
        <v>828</v>
      </c>
      <c r="E290" s="260" t="s">
        <v>961</v>
      </c>
      <c r="F290" s="262" t="s">
        <v>3080</v>
      </c>
      <c r="G290" s="262" t="s">
        <v>923</v>
      </c>
      <c r="H290" s="112"/>
      <c r="I290" s="108"/>
      <c r="J290" s="110"/>
      <c r="K290" s="110"/>
      <c r="L290" s="110"/>
      <c r="M290" s="110"/>
      <c r="N290" s="1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  <c r="AE290" s="110"/>
      <c r="AF290" s="110"/>
      <c r="AG290" s="110"/>
      <c r="AH290" s="110"/>
      <c r="AI290" s="110"/>
      <c r="AJ290" s="110"/>
      <c r="AK290" s="110"/>
      <c r="AL290" s="110"/>
      <c r="AM290" s="110"/>
      <c r="AN290" s="110"/>
      <c r="AO290" s="110"/>
      <c r="AP290" s="110"/>
      <c r="AQ290" s="110"/>
      <c r="AR290" s="110"/>
      <c r="AS290" s="110"/>
      <c r="AT290" s="110"/>
      <c r="AU290" s="110"/>
      <c r="AV290" s="110"/>
      <c r="AW290" s="110"/>
      <c r="AX290" s="110"/>
      <c r="AY290" s="110"/>
      <c r="AZ290" s="110"/>
      <c r="BA290" s="110"/>
      <c r="BB290" s="110"/>
      <c r="BC290" s="110"/>
      <c r="BD290" s="110"/>
      <c r="BE290" s="110"/>
      <c r="BF290" s="110"/>
      <c r="BG290" s="110"/>
      <c r="BH290" s="110"/>
    </row>
    <row r="291" spans="1:60" ht="12.75" customHeight="1" x14ac:dyDescent="0.2">
      <c r="A291" s="1"/>
      <c r="B291" s="1">
        <f t="shared" si="9"/>
        <v>288</v>
      </c>
      <c r="C291" s="263" t="s">
        <v>2483</v>
      </c>
      <c r="D291" s="263" t="s">
        <v>924</v>
      </c>
      <c r="E291" s="260" t="s">
        <v>962</v>
      </c>
      <c r="F291" s="262" t="s">
        <v>3080</v>
      </c>
      <c r="G291" s="260" t="s">
        <v>923</v>
      </c>
      <c r="H291" s="112"/>
      <c r="I291" s="108"/>
      <c r="J291" s="110"/>
      <c r="K291" s="110"/>
      <c r="L291" s="110"/>
      <c r="M291" s="110"/>
      <c r="N291" s="1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  <c r="AE291" s="110"/>
      <c r="AF291" s="110"/>
      <c r="AG291" s="110"/>
      <c r="AH291" s="110"/>
      <c r="AI291" s="110"/>
      <c r="AJ291" s="110"/>
      <c r="AK291" s="110"/>
      <c r="AL291" s="110"/>
      <c r="AM291" s="110"/>
      <c r="AN291" s="110"/>
      <c r="AO291" s="110"/>
      <c r="AP291" s="110"/>
      <c r="AQ291" s="110"/>
      <c r="AR291" s="110"/>
      <c r="AS291" s="110"/>
      <c r="AT291" s="110"/>
      <c r="AU291" s="110"/>
      <c r="AV291" s="110"/>
      <c r="AW291" s="110"/>
      <c r="AX291" s="110"/>
      <c r="AY291" s="110"/>
      <c r="AZ291" s="110"/>
      <c r="BA291" s="110"/>
      <c r="BB291" s="110"/>
      <c r="BC291" s="110"/>
      <c r="BD291" s="110"/>
      <c r="BE291" s="110"/>
      <c r="BF291" s="110"/>
      <c r="BG291" s="110"/>
      <c r="BH291" s="110"/>
    </row>
    <row r="292" spans="1:60" ht="12.75" customHeight="1" x14ac:dyDescent="0.2">
      <c r="A292" s="1">
        <v>1</v>
      </c>
      <c r="B292" s="1">
        <f t="shared" si="9"/>
        <v>289</v>
      </c>
      <c r="C292" s="258" t="s">
        <v>1088</v>
      </c>
      <c r="D292" s="259" t="s">
        <v>868</v>
      </c>
      <c r="E292" s="260" t="s">
        <v>962</v>
      </c>
      <c r="F292" s="261" t="s">
        <v>3080</v>
      </c>
      <c r="G292" s="262" t="s">
        <v>926</v>
      </c>
      <c r="H292" s="112"/>
      <c r="I292" s="111"/>
      <c r="J292" s="110"/>
      <c r="K292" s="110"/>
      <c r="L292" s="110"/>
      <c r="M292" s="110"/>
      <c r="N292" s="1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  <c r="AE292" s="110"/>
      <c r="AF292" s="110"/>
      <c r="AG292" s="110"/>
      <c r="AH292" s="110"/>
      <c r="AI292" s="110"/>
      <c r="AJ292" s="110"/>
      <c r="AK292" s="110"/>
      <c r="AL292" s="110"/>
      <c r="AM292" s="110"/>
      <c r="AN292" s="110"/>
      <c r="AO292" s="110"/>
      <c r="AP292" s="110"/>
      <c r="AQ292" s="110"/>
      <c r="AR292" s="110"/>
      <c r="AS292" s="110"/>
      <c r="AT292" s="110"/>
      <c r="AU292" s="110"/>
      <c r="AV292" s="110"/>
      <c r="AW292" s="110"/>
      <c r="AX292" s="110"/>
      <c r="AY292" s="110"/>
      <c r="AZ292" s="110"/>
      <c r="BA292" s="110"/>
      <c r="BB292" s="110"/>
      <c r="BC292" s="110"/>
      <c r="BD292" s="110"/>
      <c r="BE292" s="110"/>
      <c r="BF292" s="110"/>
      <c r="BG292" s="110"/>
      <c r="BH292" s="110"/>
    </row>
    <row r="293" spans="1:60" ht="12.75" customHeight="1" x14ac:dyDescent="0.2">
      <c r="A293" s="1">
        <v>1</v>
      </c>
      <c r="B293" s="1">
        <f t="shared" si="9"/>
        <v>290</v>
      </c>
      <c r="C293" s="258" t="s">
        <v>503</v>
      </c>
      <c r="D293" s="259" t="s">
        <v>978</v>
      </c>
      <c r="E293" s="261" t="s">
        <v>966</v>
      </c>
      <c r="F293" s="262" t="s">
        <v>3080</v>
      </c>
      <c r="G293" s="261" t="s">
        <v>926</v>
      </c>
      <c r="H293" s="112"/>
      <c r="I293" s="108"/>
      <c r="J293" s="110"/>
      <c r="K293" s="110"/>
      <c r="L293" s="110"/>
      <c r="M293" s="110"/>
      <c r="N293" s="1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  <c r="AE293" s="110"/>
      <c r="AF293" s="110"/>
      <c r="AG293" s="110"/>
      <c r="AH293" s="110"/>
      <c r="AI293" s="110"/>
      <c r="AJ293" s="110"/>
      <c r="AK293" s="110"/>
      <c r="AL293" s="110"/>
      <c r="AM293" s="110"/>
      <c r="AN293" s="110"/>
      <c r="AO293" s="110"/>
      <c r="AP293" s="110"/>
      <c r="AQ293" s="110"/>
      <c r="AR293" s="110"/>
      <c r="AS293" s="110"/>
      <c r="AT293" s="110"/>
      <c r="AU293" s="110"/>
      <c r="AV293" s="110"/>
      <c r="AW293" s="110"/>
      <c r="AX293" s="110"/>
      <c r="AY293" s="110"/>
      <c r="AZ293" s="110"/>
      <c r="BA293" s="110"/>
      <c r="BB293" s="110"/>
      <c r="BC293" s="110"/>
      <c r="BD293" s="110"/>
      <c r="BE293" s="110"/>
      <c r="BF293" s="110"/>
      <c r="BG293" s="110"/>
      <c r="BH293" s="110"/>
    </row>
    <row r="294" spans="1:60" ht="12.75" customHeight="1" x14ac:dyDescent="0.2">
      <c r="A294" s="1"/>
      <c r="B294" s="1">
        <f t="shared" si="9"/>
        <v>291</v>
      </c>
      <c r="C294" s="258" t="s">
        <v>691</v>
      </c>
      <c r="D294" s="259" t="s">
        <v>862</v>
      </c>
      <c r="E294" s="261" t="s">
        <v>961</v>
      </c>
      <c r="F294" s="261" t="s">
        <v>3080</v>
      </c>
      <c r="G294" s="261" t="s">
        <v>982</v>
      </c>
      <c r="H294" s="112"/>
      <c r="I294" s="108"/>
      <c r="J294" s="110"/>
      <c r="K294" s="110"/>
      <c r="L294" s="110"/>
      <c r="M294" s="110"/>
      <c r="N294" s="1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  <c r="AE294" s="110"/>
      <c r="AF294" s="110"/>
      <c r="AG294" s="110"/>
      <c r="AH294" s="110"/>
      <c r="AI294" s="110"/>
      <c r="AJ294" s="110"/>
      <c r="AK294" s="110"/>
      <c r="AL294" s="110"/>
      <c r="AM294" s="110"/>
      <c r="AN294" s="110"/>
      <c r="AO294" s="110"/>
      <c r="AP294" s="110"/>
      <c r="AQ294" s="110"/>
      <c r="AR294" s="110"/>
      <c r="AS294" s="110"/>
      <c r="AT294" s="110"/>
      <c r="AU294" s="110"/>
      <c r="AV294" s="110"/>
      <c r="AW294" s="110"/>
      <c r="AX294" s="110"/>
      <c r="AY294" s="110"/>
      <c r="AZ294" s="110"/>
      <c r="BA294" s="110"/>
      <c r="BB294" s="110"/>
      <c r="BC294" s="110"/>
      <c r="BD294" s="110"/>
      <c r="BE294" s="110"/>
      <c r="BF294" s="110"/>
      <c r="BG294" s="110"/>
      <c r="BH294" s="110"/>
    </row>
    <row r="295" spans="1:60" ht="12.75" customHeight="1" x14ac:dyDescent="0.2">
      <c r="A295" s="1"/>
      <c r="B295" s="1">
        <f t="shared" si="9"/>
        <v>292</v>
      </c>
      <c r="C295" s="263" t="s">
        <v>754</v>
      </c>
      <c r="D295" s="263" t="s">
        <v>817</v>
      </c>
      <c r="E295" s="260" t="s">
        <v>941</v>
      </c>
      <c r="F295" s="260" t="s">
        <v>3080</v>
      </c>
      <c r="G295" s="260" t="s">
        <v>923</v>
      </c>
      <c r="H295" s="112"/>
      <c r="I295" s="108"/>
      <c r="J295" s="110"/>
      <c r="K295" s="110"/>
      <c r="L295" s="110"/>
      <c r="M295" s="110"/>
      <c r="N295" s="1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  <c r="AE295" s="110"/>
      <c r="AF295" s="110"/>
      <c r="AG295" s="110"/>
      <c r="AH295" s="110"/>
      <c r="AI295" s="110"/>
      <c r="AJ295" s="110"/>
      <c r="AK295" s="110"/>
      <c r="AL295" s="110"/>
      <c r="AM295" s="110"/>
      <c r="AN295" s="110"/>
      <c r="AO295" s="110"/>
      <c r="AP295" s="110"/>
      <c r="AQ295" s="110"/>
      <c r="AR295" s="110"/>
      <c r="AS295" s="110"/>
      <c r="AT295" s="110"/>
      <c r="AU295" s="110"/>
      <c r="AV295" s="110"/>
      <c r="AW295" s="110"/>
      <c r="AX295" s="110"/>
      <c r="AY295" s="110"/>
      <c r="AZ295" s="110"/>
      <c r="BA295" s="110"/>
      <c r="BB295" s="110"/>
      <c r="BC295" s="110"/>
      <c r="BD295" s="110"/>
      <c r="BE295" s="110"/>
      <c r="BF295" s="110"/>
      <c r="BG295" s="110"/>
      <c r="BH295" s="110"/>
    </row>
    <row r="296" spans="1:60" ht="12.75" customHeight="1" x14ac:dyDescent="0.2">
      <c r="A296" s="1"/>
      <c r="B296" s="1">
        <f t="shared" si="9"/>
        <v>293</v>
      </c>
      <c r="C296" s="259" t="s">
        <v>1515</v>
      </c>
      <c r="D296" s="259" t="s">
        <v>2124</v>
      </c>
      <c r="E296" s="261" t="s">
        <v>981</v>
      </c>
      <c r="F296" s="262" t="s">
        <v>3080</v>
      </c>
      <c r="G296" s="260" t="s">
        <v>923</v>
      </c>
      <c r="H296" s="112"/>
      <c r="I296" s="108"/>
      <c r="J296" s="110"/>
      <c r="K296" s="110"/>
      <c r="L296" s="110"/>
      <c r="M296" s="110"/>
      <c r="N296" s="1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  <c r="AE296" s="110"/>
      <c r="AF296" s="110"/>
      <c r="AG296" s="110"/>
      <c r="AH296" s="110"/>
      <c r="AI296" s="110"/>
      <c r="AJ296" s="110"/>
      <c r="AK296" s="110"/>
      <c r="AL296" s="110"/>
      <c r="AM296" s="110"/>
      <c r="AN296" s="110"/>
      <c r="AO296" s="110"/>
      <c r="AP296" s="110"/>
      <c r="AQ296" s="110"/>
      <c r="AR296" s="110"/>
      <c r="AS296" s="110"/>
      <c r="AT296" s="110"/>
      <c r="AU296" s="110"/>
      <c r="AV296" s="110"/>
      <c r="AW296" s="110"/>
      <c r="AX296" s="110"/>
      <c r="AY296" s="110"/>
      <c r="AZ296" s="110"/>
      <c r="BA296" s="110"/>
      <c r="BB296" s="110"/>
      <c r="BC296" s="110"/>
      <c r="BD296" s="110"/>
      <c r="BE296" s="110"/>
      <c r="BF296" s="110"/>
      <c r="BG296" s="110"/>
      <c r="BH296" s="110"/>
    </row>
    <row r="297" spans="1:60" ht="12.75" customHeight="1" x14ac:dyDescent="0.2">
      <c r="A297" s="1">
        <v>1</v>
      </c>
      <c r="B297" s="1">
        <f t="shared" si="9"/>
        <v>294</v>
      </c>
      <c r="C297" s="258" t="s">
        <v>866</v>
      </c>
      <c r="D297" s="259" t="s">
        <v>888</v>
      </c>
      <c r="E297" s="260" t="s">
        <v>2054</v>
      </c>
      <c r="F297" s="260" t="s">
        <v>3080</v>
      </c>
      <c r="G297" s="262" t="s">
        <v>926</v>
      </c>
      <c r="H297" s="112"/>
      <c r="I297" s="108"/>
      <c r="J297" s="110"/>
      <c r="K297" s="110"/>
      <c r="L297" s="110"/>
      <c r="M297" s="110"/>
      <c r="N297" s="1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  <c r="AE297" s="110"/>
      <c r="AF297" s="110"/>
      <c r="AG297" s="110"/>
      <c r="AH297" s="110"/>
      <c r="AI297" s="110"/>
      <c r="AJ297" s="110"/>
      <c r="AK297" s="110"/>
      <c r="AL297" s="110"/>
      <c r="AM297" s="110"/>
      <c r="AN297" s="110"/>
      <c r="AO297" s="110"/>
      <c r="AP297" s="110"/>
      <c r="AQ297" s="110"/>
      <c r="AR297" s="110"/>
      <c r="AS297" s="110"/>
      <c r="AT297" s="110"/>
      <c r="AU297" s="110"/>
      <c r="AV297" s="110"/>
      <c r="AW297" s="110"/>
      <c r="AX297" s="110"/>
      <c r="AY297" s="110"/>
      <c r="AZ297" s="110"/>
      <c r="BA297" s="110"/>
      <c r="BB297" s="110"/>
      <c r="BC297" s="110"/>
      <c r="BD297" s="110"/>
      <c r="BE297" s="110"/>
      <c r="BF297" s="110"/>
      <c r="BG297" s="110"/>
      <c r="BH297" s="110"/>
    </row>
    <row r="298" spans="1:60" ht="12.75" customHeight="1" x14ac:dyDescent="0.2">
      <c r="A298" s="1">
        <v>1</v>
      </c>
      <c r="B298" s="1">
        <f t="shared" si="9"/>
        <v>295</v>
      </c>
      <c r="C298" s="258" t="s">
        <v>266</v>
      </c>
      <c r="D298" s="269" t="s">
        <v>2252</v>
      </c>
      <c r="E298" s="260" t="s">
        <v>812</v>
      </c>
      <c r="F298" s="262" t="s">
        <v>3080</v>
      </c>
      <c r="G298" s="261" t="s">
        <v>935</v>
      </c>
      <c r="H298" s="112"/>
      <c r="I298" s="108"/>
      <c r="J298" s="110"/>
      <c r="K298" s="110"/>
      <c r="L298" s="110"/>
      <c r="M298" s="110"/>
      <c r="N298" s="1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  <c r="AE298" s="110"/>
      <c r="AF298" s="110"/>
      <c r="AG298" s="110"/>
      <c r="AH298" s="110"/>
      <c r="AI298" s="110"/>
      <c r="AJ298" s="110"/>
      <c r="AK298" s="110"/>
      <c r="AL298" s="110"/>
      <c r="AM298" s="110"/>
      <c r="AN298" s="110"/>
      <c r="AO298" s="110"/>
      <c r="AP298" s="110"/>
      <c r="AQ298" s="110"/>
      <c r="AR298" s="110"/>
      <c r="AS298" s="110"/>
      <c r="AT298" s="110"/>
      <c r="AU298" s="110"/>
      <c r="AV298" s="110"/>
      <c r="AW298" s="110"/>
      <c r="AX298" s="110"/>
      <c r="AY298" s="110"/>
      <c r="AZ298" s="110"/>
      <c r="BA298" s="110"/>
      <c r="BB298" s="110"/>
      <c r="BC298" s="110"/>
      <c r="BD298" s="110"/>
      <c r="BE298" s="110"/>
      <c r="BF298" s="110"/>
      <c r="BG298" s="110"/>
      <c r="BH298" s="110"/>
    </row>
    <row r="299" spans="1:60" ht="12.75" customHeight="1" x14ac:dyDescent="0.2">
      <c r="A299" s="1"/>
      <c r="B299" s="1">
        <f t="shared" si="9"/>
        <v>296</v>
      </c>
      <c r="C299" s="258" t="s">
        <v>508</v>
      </c>
      <c r="D299" s="259" t="s">
        <v>1006</v>
      </c>
      <c r="E299" s="261" t="s">
        <v>981</v>
      </c>
      <c r="F299" s="260" t="s">
        <v>3080</v>
      </c>
      <c r="G299" s="262" t="s">
        <v>935</v>
      </c>
      <c r="H299" s="112"/>
      <c r="I299" s="108"/>
      <c r="J299" s="110"/>
      <c r="K299" s="110"/>
      <c r="L299" s="110"/>
      <c r="M299" s="110"/>
      <c r="N299" s="1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  <c r="AE299" s="110"/>
      <c r="AF299" s="110"/>
      <c r="AG299" s="110"/>
      <c r="AH299" s="110"/>
      <c r="AI299" s="110"/>
      <c r="AJ299" s="110"/>
      <c r="AK299" s="110"/>
      <c r="AL299" s="110"/>
      <c r="AM299" s="110"/>
      <c r="AN299" s="110"/>
      <c r="AO299" s="110"/>
      <c r="AP299" s="110"/>
      <c r="AQ299" s="110"/>
      <c r="AR299" s="110"/>
      <c r="AS299" s="110"/>
      <c r="AT299" s="110"/>
      <c r="AU299" s="110"/>
      <c r="AV299" s="110"/>
      <c r="AW299" s="110"/>
      <c r="AX299" s="110"/>
      <c r="AY299" s="110"/>
      <c r="AZ299" s="110"/>
      <c r="BA299" s="110"/>
      <c r="BB299" s="110"/>
      <c r="BC299" s="110"/>
      <c r="BD299" s="110"/>
      <c r="BE299" s="110"/>
      <c r="BF299" s="110"/>
      <c r="BG299" s="110"/>
      <c r="BH299" s="110"/>
    </row>
    <row r="300" spans="1:60" ht="12.75" customHeight="1" x14ac:dyDescent="0.2">
      <c r="A300" s="1"/>
      <c r="B300" s="1">
        <f t="shared" si="9"/>
        <v>297</v>
      </c>
      <c r="C300" s="258" t="s">
        <v>2190</v>
      </c>
      <c r="D300" s="259" t="s">
        <v>983</v>
      </c>
      <c r="E300" s="260" t="s">
        <v>916</v>
      </c>
      <c r="F300" s="260" t="s">
        <v>3080</v>
      </c>
      <c r="G300" s="261" t="s">
        <v>945</v>
      </c>
      <c r="H300" s="112"/>
      <c r="I300" s="108"/>
      <c r="J300" s="110"/>
      <c r="K300" s="110"/>
      <c r="L300" s="110"/>
      <c r="M300" s="110"/>
      <c r="N300" s="1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  <c r="AE300" s="110"/>
      <c r="AF300" s="110"/>
      <c r="AG300" s="110"/>
      <c r="AH300" s="110"/>
      <c r="AI300" s="110"/>
      <c r="AJ300" s="110"/>
      <c r="AK300" s="110"/>
      <c r="AL300" s="110"/>
      <c r="AM300" s="110"/>
      <c r="AN300" s="110"/>
      <c r="AO300" s="110"/>
      <c r="AP300" s="110"/>
      <c r="AQ300" s="110"/>
      <c r="AR300" s="110"/>
      <c r="AS300" s="110"/>
      <c r="AT300" s="110"/>
      <c r="AU300" s="110"/>
      <c r="AV300" s="110"/>
      <c r="AW300" s="110"/>
      <c r="AX300" s="110"/>
      <c r="AY300" s="110"/>
      <c r="AZ300" s="110"/>
      <c r="BA300" s="110"/>
      <c r="BB300" s="110"/>
      <c r="BC300" s="110"/>
      <c r="BD300" s="110"/>
      <c r="BE300" s="110"/>
      <c r="BF300" s="110"/>
      <c r="BG300" s="110"/>
      <c r="BH300" s="110"/>
    </row>
    <row r="301" spans="1:60" ht="12.75" customHeight="1" x14ac:dyDescent="0.2">
      <c r="A301" s="1">
        <v>1</v>
      </c>
      <c r="B301" s="1">
        <f t="shared" si="9"/>
        <v>298</v>
      </c>
      <c r="C301" s="267" t="s">
        <v>1633</v>
      </c>
      <c r="D301" s="267" t="s">
        <v>1634</v>
      </c>
      <c r="E301" s="260" t="s">
        <v>952</v>
      </c>
      <c r="F301" s="262" t="s">
        <v>3080</v>
      </c>
      <c r="G301" s="272" t="s">
        <v>958</v>
      </c>
      <c r="H301" s="112"/>
      <c r="I301" s="108"/>
      <c r="J301" s="110"/>
      <c r="K301" s="110"/>
      <c r="L301" s="110"/>
      <c r="M301" s="110"/>
      <c r="N301" s="1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  <c r="AE301" s="110"/>
      <c r="AF301" s="110"/>
      <c r="AG301" s="110"/>
      <c r="AH301" s="110"/>
      <c r="AI301" s="110"/>
      <c r="AJ301" s="110"/>
      <c r="AK301" s="110"/>
      <c r="AL301" s="110"/>
      <c r="AM301" s="110"/>
      <c r="AN301" s="110"/>
      <c r="AO301" s="110"/>
      <c r="AP301" s="110"/>
      <c r="AQ301" s="110"/>
      <c r="AR301" s="110"/>
      <c r="AS301" s="110"/>
      <c r="AT301" s="110"/>
      <c r="AU301" s="110"/>
      <c r="AV301" s="110"/>
      <c r="AW301" s="110"/>
      <c r="AX301" s="110"/>
      <c r="AY301" s="110"/>
      <c r="AZ301" s="110"/>
      <c r="BA301" s="110"/>
      <c r="BB301" s="110"/>
      <c r="BC301" s="110"/>
      <c r="BD301" s="110"/>
      <c r="BE301" s="110"/>
      <c r="BF301" s="110"/>
      <c r="BG301" s="110"/>
      <c r="BH301" s="110"/>
    </row>
    <row r="302" spans="1:60" ht="12.75" customHeight="1" x14ac:dyDescent="0.2">
      <c r="A302" s="1">
        <v>1</v>
      </c>
      <c r="B302" s="1">
        <f t="shared" si="9"/>
        <v>299</v>
      </c>
      <c r="C302" s="258" t="s">
        <v>197</v>
      </c>
      <c r="D302" s="259" t="s">
        <v>2445</v>
      </c>
      <c r="E302" s="261" t="s">
        <v>962</v>
      </c>
      <c r="F302" s="262" t="s">
        <v>3080</v>
      </c>
      <c r="G302" s="261" t="s">
        <v>982</v>
      </c>
      <c r="H302" s="112"/>
      <c r="I302" s="108"/>
      <c r="J302" s="110"/>
      <c r="K302" s="110"/>
      <c r="L302" s="110"/>
      <c r="M302" s="110"/>
      <c r="N302" s="1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  <c r="AE302" s="110"/>
      <c r="AF302" s="110"/>
      <c r="AG302" s="110"/>
      <c r="AH302" s="110"/>
      <c r="AI302" s="110"/>
      <c r="AJ302" s="110"/>
      <c r="AK302" s="110"/>
      <c r="AL302" s="110"/>
      <c r="AM302" s="110"/>
      <c r="AN302" s="110"/>
      <c r="AO302" s="110"/>
      <c r="AP302" s="110"/>
      <c r="AQ302" s="110"/>
      <c r="AR302" s="110"/>
      <c r="AS302" s="110"/>
      <c r="AT302" s="110"/>
      <c r="AU302" s="110"/>
      <c r="AV302" s="110"/>
      <c r="AW302" s="110"/>
      <c r="AX302" s="110"/>
      <c r="AY302" s="110"/>
      <c r="AZ302" s="110"/>
      <c r="BA302" s="110"/>
      <c r="BB302" s="110"/>
      <c r="BC302" s="110"/>
      <c r="BD302" s="110"/>
      <c r="BE302" s="110"/>
      <c r="BF302" s="110"/>
      <c r="BG302" s="110"/>
      <c r="BH302" s="110"/>
    </row>
    <row r="303" spans="1:60" ht="12.75" customHeight="1" x14ac:dyDescent="0.2">
      <c r="A303" s="1">
        <v>1</v>
      </c>
      <c r="B303" s="1">
        <f t="shared" si="9"/>
        <v>300</v>
      </c>
      <c r="C303" s="258" t="s">
        <v>1640</v>
      </c>
      <c r="D303" s="258" t="s">
        <v>2255</v>
      </c>
      <c r="E303" s="261" t="s">
        <v>940</v>
      </c>
      <c r="F303" s="262" t="s">
        <v>3080</v>
      </c>
      <c r="G303" s="261" t="s">
        <v>935</v>
      </c>
      <c r="H303" s="112"/>
      <c r="I303" s="108"/>
      <c r="J303" s="110"/>
      <c r="K303" s="110"/>
      <c r="L303" s="110"/>
      <c r="M303" s="110"/>
      <c r="N303" s="1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  <c r="AE303" s="110"/>
      <c r="AF303" s="110"/>
      <c r="AG303" s="110"/>
      <c r="AH303" s="110"/>
      <c r="AI303" s="110"/>
      <c r="AJ303" s="110"/>
      <c r="AK303" s="110"/>
      <c r="AL303" s="110"/>
      <c r="AM303" s="110"/>
      <c r="AN303" s="110"/>
      <c r="AO303" s="110"/>
      <c r="AP303" s="110"/>
      <c r="AQ303" s="110"/>
      <c r="AR303" s="110"/>
      <c r="AS303" s="110"/>
      <c r="AT303" s="110"/>
      <c r="AU303" s="110"/>
      <c r="AV303" s="110"/>
      <c r="AW303" s="110"/>
      <c r="AX303" s="110"/>
      <c r="AY303" s="110"/>
      <c r="AZ303" s="110"/>
      <c r="BA303" s="110"/>
      <c r="BB303" s="110"/>
      <c r="BC303" s="110"/>
      <c r="BD303" s="110"/>
      <c r="BE303" s="110"/>
      <c r="BF303" s="110"/>
      <c r="BG303" s="110"/>
      <c r="BH303" s="110"/>
    </row>
    <row r="304" spans="1:60" ht="12.75" customHeight="1" x14ac:dyDescent="0.2">
      <c r="A304" s="1">
        <v>1</v>
      </c>
      <c r="B304" s="1">
        <f t="shared" si="9"/>
        <v>301</v>
      </c>
      <c r="C304" s="258" t="s">
        <v>1049</v>
      </c>
      <c r="D304" s="259" t="s">
        <v>939</v>
      </c>
      <c r="E304" s="260" t="s">
        <v>925</v>
      </c>
      <c r="F304" s="260" t="s">
        <v>3080</v>
      </c>
      <c r="G304" s="262" t="s">
        <v>1158</v>
      </c>
      <c r="H304" s="112"/>
      <c r="I304" s="108"/>
      <c r="J304" s="110"/>
      <c r="K304" s="110"/>
      <c r="L304" s="110"/>
      <c r="M304" s="110"/>
      <c r="N304" s="1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0"/>
      <c r="AO304" s="110"/>
      <c r="AP304" s="110"/>
      <c r="AQ304" s="110"/>
      <c r="AR304" s="110"/>
      <c r="AS304" s="110"/>
      <c r="AT304" s="110"/>
      <c r="AU304" s="110"/>
      <c r="AV304" s="110"/>
      <c r="AW304" s="110"/>
      <c r="AX304" s="110"/>
      <c r="AY304" s="110"/>
      <c r="AZ304" s="110"/>
      <c r="BA304" s="110"/>
      <c r="BB304" s="110"/>
      <c r="BC304" s="110"/>
      <c r="BD304" s="110"/>
      <c r="BE304" s="110"/>
      <c r="BF304" s="110"/>
      <c r="BG304" s="110"/>
      <c r="BH304" s="110"/>
    </row>
    <row r="305" spans="1:60" ht="12.75" customHeight="1" x14ac:dyDescent="0.2">
      <c r="A305" s="1">
        <v>1</v>
      </c>
      <c r="B305" s="1">
        <f t="shared" si="9"/>
        <v>302</v>
      </c>
      <c r="C305" s="258" t="s">
        <v>699</v>
      </c>
      <c r="D305" s="258" t="s">
        <v>851</v>
      </c>
      <c r="E305" s="261" t="s">
        <v>963</v>
      </c>
      <c r="F305" s="262" t="s">
        <v>3080</v>
      </c>
      <c r="G305" s="261" t="s">
        <v>923</v>
      </c>
      <c r="H305" s="112"/>
      <c r="I305" s="108"/>
      <c r="J305" s="110"/>
      <c r="K305" s="110"/>
      <c r="L305" s="110"/>
      <c r="M305" s="110"/>
      <c r="N305" s="1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0"/>
      <c r="AK305" s="110"/>
      <c r="AL305" s="110"/>
      <c r="AM305" s="110"/>
      <c r="AN305" s="110"/>
      <c r="AO305" s="110"/>
      <c r="AP305" s="110"/>
      <c r="AQ305" s="110"/>
      <c r="AR305" s="110"/>
      <c r="AS305" s="110"/>
      <c r="AT305" s="110"/>
      <c r="AU305" s="110"/>
      <c r="AV305" s="110"/>
      <c r="AW305" s="110"/>
      <c r="AX305" s="110"/>
      <c r="AY305" s="110"/>
      <c r="AZ305" s="110"/>
      <c r="BA305" s="110"/>
      <c r="BB305" s="110"/>
      <c r="BC305" s="110"/>
      <c r="BD305" s="110"/>
      <c r="BE305" s="110"/>
      <c r="BF305" s="110"/>
      <c r="BG305" s="110"/>
      <c r="BH305" s="110"/>
    </row>
    <row r="306" spans="1:60" ht="12.75" customHeight="1" x14ac:dyDescent="0.2">
      <c r="A306" s="1"/>
      <c r="B306" s="1">
        <f t="shared" si="9"/>
        <v>303</v>
      </c>
      <c r="C306" s="263" t="s">
        <v>2532</v>
      </c>
      <c r="D306" s="263" t="s">
        <v>828</v>
      </c>
      <c r="E306" s="260" t="s">
        <v>1012</v>
      </c>
      <c r="F306" s="262" t="s">
        <v>3080</v>
      </c>
      <c r="G306" s="260" t="s">
        <v>923</v>
      </c>
      <c r="H306" s="112"/>
      <c r="I306" s="108"/>
      <c r="J306" s="110"/>
      <c r="K306" s="110"/>
      <c r="L306" s="110"/>
      <c r="M306" s="110"/>
      <c r="N306" s="1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  <c r="AE306" s="110"/>
      <c r="AF306" s="110"/>
      <c r="AG306" s="110"/>
      <c r="AH306" s="110"/>
      <c r="AI306" s="110"/>
      <c r="AJ306" s="110"/>
      <c r="AK306" s="110"/>
      <c r="AL306" s="110"/>
      <c r="AM306" s="110"/>
      <c r="AN306" s="110"/>
      <c r="AO306" s="110"/>
      <c r="AP306" s="110"/>
      <c r="AQ306" s="110"/>
      <c r="AR306" s="110"/>
      <c r="AS306" s="110"/>
      <c r="AT306" s="110"/>
      <c r="AU306" s="110"/>
      <c r="AV306" s="110"/>
      <c r="AW306" s="110"/>
      <c r="AX306" s="110"/>
      <c r="AY306" s="110"/>
      <c r="AZ306" s="110"/>
      <c r="BA306" s="110"/>
      <c r="BB306" s="110"/>
      <c r="BC306" s="110"/>
      <c r="BD306" s="110"/>
      <c r="BE306" s="110"/>
      <c r="BF306" s="110"/>
      <c r="BG306" s="110"/>
      <c r="BH306" s="110"/>
    </row>
    <row r="307" spans="1:60" ht="12.75" customHeight="1" x14ac:dyDescent="0.2">
      <c r="A307" s="1">
        <v>1</v>
      </c>
      <c r="B307" s="1">
        <f t="shared" si="9"/>
        <v>304</v>
      </c>
      <c r="C307" s="258" t="s">
        <v>2173</v>
      </c>
      <c r="D307" s="259" t="s">
        <v>817</v>
      </c>
      <c r="E307" s="261" t="s">
        <v>941</v>
      </c>
      <c r="F307" s="262" t="s">
        <v>3080</v>
      </c>
      <c r="G307" s="261" t="s">
        <v>923</v>
      </c>
      <c r="H307" s="112"/>
      <c r="I307" s="112"/>
      <c r="J307" s="110"/>
      <c r="K307" s="110"/>
      <c r="L307" s="110"/>
      <c r="M307" s="110"/>
      <c r="N307" s="1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  <c r="AE307" s="110"/>
      <c r="AF307" s="110"/>
      <c r="AG307" s="110"/>
      <c r="AH307" s="110"/>
      <c r="AI307" s="110"/>
      <c r="AJ307" s="110"/>
      <c r="AK307" s="110"/>
      <c r="AL307" s="110"/>
      <c r="AM307" s="110"/>
      <c r="AN307" s="110"/>
      <c r="AO307" s="110"/>
      <c r="AP307" s="110"/>
      <c r="AQ307" s="110"/>
      <c r="AR307" s="110"/>
      <c r="AS307" s="110"/>
      <c r="AT307" s="110"/>
      <c r="AU307" s="110"/>
      <c r="AV307" s="110"/>
      <c r="AW307" s="110"/>
      <c r="AX307" s="110"/>
      <c r="AY307" s="110"/>
      <c r="AZ307" s="110"/>
      <c r="BA307" s="110"/>
      <c r="BB307" s="110"/>
      <c r="BC307" s="110"/>
      <c r="BD307" s="110"/>
      <c r="BE307" s="110"/>
      <c r="BF307" s="110"/>
      <c r="BG307" s="110"/>
      <c r="BH307" s="110"/>
    </row>
    <row r="308" spans="1:60" ht="12.75" customHeight="1" x14ac:dyDescent="0.2">
      <c r="A308" s="1">
        <v>1</v>
      </c>
      <c r="B308" s="1">
        <f t="shared" si="9"/>
        <v>305</v>
      </c>
      <c r="C308" s="264" t="s">
        <v>765</v>
      </c>
      <c r="D308" s="264" t="s">
        <v>2999</v>
      </c>
      <c r="E308" s="260" t="s">
        <v>981</v>
      </c>
      <c r="F308" s="260" t="s">
        <v>3080</v>
      </c>
      <c r="G308" s="260" t="s">
        <v>926</v>
      </c>
      <c r="H308" s="112"/>
      <c r="I308" s="113"/>
      <c r="J308" s="110"/>
      <c r="K308" s="110"/>
      <c r="L308" s="110"/>
      <c r="M308" s="110"/>
      <c r="N308" s="1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  <c r="AE308" s="110"/>
      <c r="AF308" s="110"/>
      <c r="AG308" s="110"/>
      <c r="AH308" s="110"/>
      <c r="AI308" s="110"/>
      <c r="AJ308" s="110"/>
      <c r="AK308" s="110"/>
      <c r="AL308" s="110"/>
      <c r="AM308" s="110"/>
      <c r="AN308" s="110"/>
      <c r="AO308" s="110"/>
      <c r="AP308" s="110"/>
      <c r="AQ308" s="110"/>
      <c r="AR308" s="110"/>
      <c r="AS308" s="110"/>
      <c r="AT308" s="110"/>
      <c r="AU308" s="110"/>
      <c r="AV308" s="110"/>
      <c r="AW308" s="110"/>
      <c r="AX308" s="110"/>
      <c r="AY308" s="110"/>
      <c r="AZ308" s="110"/>
      <c r="BA308" s="110"/>
      <c r="BB308" s="110"/>
      <c r="BC308" s="110"/>
      <c r="BD308" s="110"/>
      <c r="BE308" s="110"/>
      <c r="BF308" s="110"/>
      <c r="BG308" s="110"/>
      <c r="BH308" s="110"/>
    </row>
    <row r="309" spans="1:60" ht="12.75" customHeight="1" x14ac:dyDescent="0.2">
      <c r="A309" s="1">
        <v>1</v>
      </c>
      <c r="B309" s="1">
        <f t="shared" si="9"/>
        <v>306</v>
      </c>
      <c r="C309" s="258" t="s">
        <v>1019</v>
      </c>
      <c r="D309" s="259" t="s">
        <v>1161</v>
      </c>
      <c r="E309" s="261" t="s">
        <v>1012</v>
      </c>
      <c r="F309" s="262" t="s">
        <v>3080</v>
      </c>
      <c r="G309" s="261" t="s">
        <v>958</v>
      </c>
      <c r="H309" s="112"/>
      <c r="I309" s="108"/>
      <c r="J309" s="110"/>
      <c r="K309" s="110"/>
      <c r="L309" s="110"/>
      <c r="M309" s="110"/>
      <c r="N309" s="1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  <c r="AE309" s="110"/>
      <c r="AF309" s="110"/>
      <c r="AG309" s="110"/>
      <c r="AH309" s="110"/>
      <c r="AI309" s="110"/>
      <c r="AJ309" s="110"/>
      <c r="AK309" s="110"/>
      <c r="AL309" s="110"/>
      <c r="AM309" s="110"/>
      <c r="AN309" s="110"/>
      <c r="AO309" s="110"/>
      <c r="AP309" s="110"/>
      <c r="AQ309" s="110"/>
      <c r="AR309" s="110"/>
      <c r="AS309" s="110"/>
      <c r="AT309" s="110"/>
      <c r="AU309" s="110"/>
      <c r="AV309" s="110"/>
      <c r="AW309" s="110"/>
      <c r="AX309" s="110"/>
      <c r="AY309" s="110"/>
      <c r="AZ309" s="110"/>
      <c r="BA309" s="110"/>
      <c r="BB309" s="110"/>
      <c r="BC309" s="110"/>
      <c r="BD309" s="110"/>
      <c r="BE309" s="110"/>
      <c r="BF309" s="110"/>
      <c r="BG309" s="110"/>
      <c r="BH309" s="110"/>
    </row>
    <row r="310" spans="1:60" ht="12.75" customHeight="1" x14ac:dyDescent="0.2">
      <c r="A310" s="1"/>
      <c r="B310" s="1">
        <f t="shared" si="9"/>
        <v>307</v>
      </c>
      <c r="C310" s="258" t="s">
        <v>705</v>
      </c>
      <c r="D310" s="259" t="s">
        <v>874</v>
      </c>
      <c r="E310" s="261" t="s">
        <v>944</v>
      </c>
      <c r="F310" s="261" t="s">
        <v>3080</v>
      </c>
      <c r="G310" s="261" t="s">
        <v>926</v>
      </c>
      <c r="H310" s="112"/>
      <c r="I310" s="108"/>
      <c r="J310" s="110"/>
      <c r="K310" s="110"/>
      <c r="L310" s="110"/>
      <c r="M310" s="110"/>
      <c r="N310" s="1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  <c r="AE310" s="110"/>
      <c r="AF310" s="110"/>
      <c r="AG310" s="110"/>
      <c r="AH310" s="110"/>
      <c r="AI310" s="110"/>
      <c r="AJ310" s="110"/>
      <c r="AK310" s="110"/>
      <c r="AL310" s="110"/>
      <c r="AM310" s="110"/>
      <c r="AN310" s="110"/>
      <c r="AO310" s="110"/>
      <c r="AP310" s="110"/>
      <c r="AQ310" s="110"/>
      <c r="AR310" s="110"/>
      <c r="AS310" s="110"/>
      <c r="AT310" s="110"/>
      <c r="AU310" s="110"/>
      <c r="AV310" s="110"/>
      <c r="AW310" s="110"/>
      <c r="AX310" s="110"/>
      <c r="AY310" s="110"/>
      <c r="AZ310" s="110"/>
      <c r="BA310" s="110"/>
      <c r="BB310" s="110"/>
      <c r="BC310" s="110"/>
      <c r="BD310" s="110"/>
      <c r="BE310" s="110"/>
      <c r="BF310" s="110"/>
      <c r="BG310" s="110"/>
      <c r="BH310" s="110"/>
    </row>
    <row r="311" spans="1:60" ht="12.75" customHeight="1" x14ac:dyDescent="0.2">
      <c r="A311" s="1">
        <v>1</v>
      </c>
      <c r="B311" s="1">
        <f t="shared" si="9"/>
        <v>308</v>
      </c>
      <c r="C311" s="258" t="s">
        <v>211</v>
      </c>
      <c r="D311" s="259" t="s">
        <v>841</v>
      </c>
      <c r="E311" s="261" t="s">
        <v>961</v>
      </c>
      <c r="F311" s="262" t="s">
        <v>3080</v>
      </c>
      <c r="G311" s="261" t="s">
        <v>945</v>
      </c>
      <c r="H311" s="112"/>
      <c r="I311" s="113"/>
      <c r="J311" s="110"/>
      <c r="K311" s="110"/>
      <c r="L311" s="110"/>
      <c r="M311" s="110"/>
      <c r="N311" s="1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  <c r="AE311" s="110"/>
      <c r="AF311" s="110"/>
      <c r="AG311" s="110"/>
      <c r="AH311" s="110"/>
      <c r="AI311" s="110"/>
      <c r="AJ311" s="110"/>
      <c r="AK311" s="110"/>
      <c r="AL311" s="110"/>
      <c r="AM311" s="110"/>
      <c r="AN311" s="110"/>
      <c r="AO311" s="110"/>
      <c r="AP311" s="110"/>
      <c r="AQ311" s="110"/>
      <c r="AR311" s="110"/>
      <c r="AS311" s="110"/>
      <c r="AT311" s="110"/>
      <c r="AU311" s="110"/>
      <c r="AV311" s="110"/>
      <c r="AW311" s="110"/>
      <c r="AX311" s="110"/>
      <c r="AY311" s="110"/>
      <c r="AZ311" s="110"/>
      <c r="BA311" s="110"/>
      <c r="BB311" s="110"/>
      <c r="BC311" s="110"/>
      <c r="BD311" s="110"/>
      <c r="BE311" s="110"/>
      <c r="BF311" s="110"/>
      <c r="BG311" s="110"/>
      <c r="BH311" s="110"/>
    </row>
    <row r="312" spans="1:60" ht="12.75" customHeight="1" x14ac:dyDescent="0.2">
      <c r="A312" s="1">
        <v>1</v>
      </c>
      <c r="B312" s="1">
        <f t="shared" si="9"/>
        <v>309</v>
      </c>
      <c r="C312" s="259" t="s">
        <v>2889</v>
      </c>
      <c r="D312" s="259" t="s">
        <v>1105</v>
      </c>
      <c r="E312" s="260" t="s">
        <v>946</v>
      </c>
      <c r="F312" s="260" t="s">
        <v>3080</v>
      </c>
      <c r="G312" s="260" t="s">
        <v>958</v>
      </c>
      <c r="H312" s="112"/>
      <c r="I312" s="108"/>
      <c r="J312" s="110"/>
      <c r="K312" s="110"/>
      <c r="L312" s="110"/>
      <c r="M312" s="110"/>
      <c r="N312" s="1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  <c r="AE312" s="110"/>
      <c r="AF312" s="110"/>
      <c r="AG312" s="110"/>
      <c r="AH312" s="110"/>
      <c r="AI312" s="110"/>
      <c r="AJ312" s="110"/>
      <c r="AK312" s="110"/>
      <c r="AL312" s="110"/>
      <c r="AM312" s="110"/>
      <c r="AN312" s="110"/>
      <c r="AO312" s="110"/>
      <c r="AP312" s="110"/>
      <c r="AQ312" s="110"/>
      <c r="AR312" s="110"/>
      <c r="AS312" s="110"/>
      <c r="AT312" s="110"/>
      <c r="AU312" s="110"/>
      <c r="AV312" s="110"/>
      <c r="AW312" s="110"/>
      <c r="AX312" s="110"/>
      <c r="AY312" s="110"/>
      <c r="AZ312" s="110"/>
      <c r="BA312" s="110"/>
      <c r="BB312" s="110"/>
      <c r="BC312" s="110"/>
      <c r="BD312" s="110"/>
      <c r="BE312" s="110"/>
      <c r="BF312" s="110"/>
      <c r="BG312" s="110"/>
      <c r="BH312" s="110"/>
    </row>
    <row r="313" spans="1:60" ht="12.75" customHeight="1" x14ac:dyDescent="0.2">
      <c r="A313" s="1">
        <v>1</v>
      </c>
      <c r="B313" s="1">
        <f t="shared" si="9"/>
        <v>310</v>
      </c>
      <c r="C313" s="264" t="s">
        <v>3044</v>
      </c>
      <c r="D313" s="264" t="s">
        <v>838</v>
      </c>
      <c r="E313" s="260" t="s">
        <v>944</v>
      </c>
      <c r="F313" s="260" t="s">
        <v>3080</v>
      </c>
      <c r="G313" s="260" t="s">
        <v>923</v>
      </c>
      <c r="H313" s="112"/>
      <c r="I313" s="108"/>
      <c r="J313" s="110"/>
      <c r="K313" s="110"/>
      <c r="L313" s="110"/>
      <c r="M313" s="110"/>
      <c r="N313" s="1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  <c r="AE313" s="110"/>
      <c r="AF313" s="110"/>
      <c r="AG313" s="110"/>
      <c r="AH313" s="110"/>
      <c r="AI313" s="110"/>
      <c r="AJ313" s="110"/>
      <c r="AK313" s="110"/>
      <c r="AL313" s="110"/>
      <c r="AM313" s="110"/>
      <c r="AN313" s="110"/>
      <c r="AO313" s="110"/>
      <c r="AP313" s="110"/>
      <c r="AQ313" s="110"/>
      <c r="AR313" s="110"/>
      <c r="AS313" s="110"/>
      <c r="AT313" s="110"/>
      <c r="AU313" s="110"/>
      <c r="AV313" s="110"/>
      <c r="AW313" s="110"/>
      <c r="AX313" s="110"/>
      <c r="AY313" s="110"/>
      <c r="AZ313" s="110"/>
      <c r="BA313" s="110"/>
      <c r="BB313" s="110"/>
      <c r="BC313" s="110"/>
      <c r="BD313" s="110"/>
      <c r="BE313" s="110"/>
      <c r="BF313" s="110"/>
      <c r="BG313" s="110"/>
      <c r="BH313" s="110"/>
    </row>
    <row r="314" spans="1:60" ht="12.75" customHeight="1" x14ac:dyDescent="0.2">
      <c r="A314" s="1"/>
      <c r="B314" s="1">
        <f t="shared" si="9"/>
        <v>311</v>
      </c>
      <c r="C314" s="258" t="s">
        <v>722</v>
      </c>
      <c r="D314" s="259" t="s">
        <v>723</v>
      </c>
      <c r="E314" s="261" t="s">
        <v>937</v>
      </c>
      <c r="F314" s="262" t="s">
        <v>3080</v>
      </c>
      <c r="G314" s="262" t="s">
        <v>935</v>
      </c>
      <c r="H314" s="112"/>
      <c r="I314" s="108"/>
      <c r="J314" s="110"/>
      <c r="K314" s="110"/>
      <c r="L314" s="110"/>
      <c r="M314" s="110"/>
      <c r="N314" s="1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  <c r="AE314" s="110"/>
      <c r="AF314" s="110"/>
      <c r="AG314" s="110"/>
      <c r="AH314" s="110"/>
      <c r="AI314" s="110"/>
      <c r="AJ314" s="110"/>
      <c r="AK314" s="110"/>
      <c r="AL314" s="110"/>
      <c r="AM314" s="110"/>
      <c r="AN314" s="110"/>
      <c r="AO314" s="110"/>
      <c r="AP314" s="110"/>
      <c r="AQ314" s="110"/>
      <c r="AR314" s="110"/>
      <c r="AS314" s="110"/>
      <c r="AT314" s="110"/>
      <c r="AU314" s="110"/>
      <c r="AV314" s="110"/>
      <c r="AW314" s="110"/>
      <c r="AX314" s="110"/>
      <c r="AY314" s="110"/>
      <c r="AZ314" s="110"/>
      <c r="BA314" s="110"/>
      <c r="BB314" s="110"/>
      <c r="BC314" s="110"/>
      <c r="BD314" s="110"/>
      <c r="BE314" s="110"/>
      <c r="BF314" s="110"/>
      <c r="BG314" s="110"/>
      <c r="BH314" s="110"/>
    </row>
    <row r="315" spans="1:60" ht="12.75" customHeight="1" x14ac:dyDescent="0.2">
      <c r="A315" s="1">
        <v>1</v>
      </c>
      <c r="B315" s="1">
        <f t="shared" si="9"/>
        <v>312</v>
      </c>
      <c r="C315" s="259" t="s">
        <v>778</v>
      </c>
      <c r="D315" s="259" t="s">
        <v>886</v>
      </c>
      <c r="E315" s="260" t="s">
        <v>914</v>
      </c>
      <c r="F315" s="262" t="s">
        <v>3080</v>
      </c>
      <c r="G315" s="262" t="s">
        <v>949</v>
      </c>
      <c r="H315" s="112"/>
      <c r="I315" s="108"/>
      <c r="J315" s="110"/>
      <c r="K315" s="110"/>
      <c r="L315" s="110"/>
      <c r="M315" s="110"/>
      <c r="N315" s="1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  <c r="AE315" s="110"/>
      <c r="AF315" s="110"/>
      <c r="AG315" s="110"/>
      <c r="AH315" s="110"/>
      <c r="AI315" s="110"/>
      <c r="AJ315" s="110"/>
      <c r="AK315" s="110"/>
      <c r="AL315" s="110"/>
      <c r="AM315" s="110"/>
      <c r="AN315" s="110"/>
      <c r="AO315" s="110"/>
      <c r="AP315" s="110"/>
      <c r="AQ315" s="110"/>
      <c r="AR315" s="110"/>
      <c r="AS315" s="110"/>
      <c r="AT315" s="110"/>
      <c r="AU315" s="110"/>
      <c r="AV315" s="110"/>
      <c r="AW315" s="110"/>
      <c r="AX315" s="110"/>
      <c r="AY315" s="110"/>
      <c r="AZ315" s="110"/>
      <c r="BA315" s="110"/>
      <c r="BB315" s="110"/>
      <c r="BC315" s="110"/>
      <c r="BD315" s="110"/>
      <c r="BE315" s="110"/>
      <c r="BF315" s="110"/>
      <c r="BG315" s="110"/>
      <c r="BH315" s="110"/>
    </row>
    <row r="316" spans="1:60" ht="12.75" customHeight="1" x14ac:dyDescent="0.2">
      <c r="A316" s="1">
        <v>1</v>
      </c>
      <c r="B316" s="1">
        <f t="shared" si="9"/>
        <v>313</v>
      </c>
      <c r="C316" s="258" t="s">
        <v>837</v>
      </c>
      <c r="D316" s="258" t="s">
        <v>1668</v>
      </c>
      <c r="E316" s="261" t="s">
        <v>981</v>
      </c>
      <c r="F316" s="262" t="s">
        <v>3080</v>
      </c>
      <c r="G316" s="261" t="s">
        <v>958</v>
      </c>
      <c r="H316" s="112"/>
      <c r="I316" s="108"/>
      <c r="J316" s="110"/>
      <c r="K316" s="110"/>
      <c r="L316" s="110"/>
      <c r="M316" s="110"/>
      <c r="N316" s="1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0"/>
      <c r="AO316" s="110"/>
      <c r="AP316" s="110"/>
      <c r="AQ316" s="110"/>
      <c r="AR316" s="110"/>
      <c r="AS316" s="110"/>
      <c r="AT316" s="110"/>
      <c r="AU316" s="110"/>
      <c r="AV316" s="110"/>
      <c r="AW316" s="110"/>
      <c r="AX316" s="110"/>
      <c r="AY316" s="110"/>
      <c r="AZ316" s="110"/>
      <c r="BA316" s="110"/>
      <c r="BB316" s="110"/>
      <c r="BC316" s="110"/>
      <c r="BD316" s="110"/>
      <c r="BE316" s="110"/>
      <c r="BF316" s="110"/>
      <c r="BG316" s="110"/>
      <c r="BH316" s="110"/>
    </row>
    <row r="317" spans="1:60" ht="12.75" customHeight="1" x14ac:dyDescent="0.2">
      <c r="A317" s="1">
        <v>1</v>
      </c>
      <c r="B317" s="1">
        <f t="shared" si="9"/>
        <v>314</v>
      </c>
      <c r="C317" s="258" t="s">
        <v>745</v>
      </c>
      <c r="D317" s="269" t="s">
        <v>2253</v>
      </c>
      <c r="E317" s="261" t="s">
        <v>915</v>
      </c>
      <c r="F317" s="262" t="s">
        <v>3080</v>
      </c>
      <c r="G317" s="261" t="s">
        <v>935</v>
      </c>
      <c r="H317" s="112"/>
      <c r="I317" s="112"/>
      <c r="J317" s="110"/>
      <c r="K317" s="110"/>
      <c r="L317" s="110"/>
      <c r="M317" s="110"/>
      <c r="N317" s="1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0"/>
      <c r="AK317" s="110"/>
      <c r="AL317" s="110"/>
      <c r="AM317" s="110"/>
      <c r="AN317" s="110"/>
      <c r="AO317" s="110"/>
      <c r="AP317" s="110"/>
      <c r="AQ317" s="110"/>
      <c r="AR317" s="110"/>
      <c r="AS317" s="110"/>
      <c r="AT317" s="110"/>
      <c r="AU317" s="110"/>
      <c r="AV317" s="110"/>
      <c r="AW317" s="110"/>
      <c r="AX317" s="110"/>
      <c r="AY317" s="110"/>
      <c r="AZ317" s="110"/>
      <c r="BA317" s="110"/>
      <c r="BB317" s="110"/>
      <c r="BC317" s="110"/>
      <c r="BD317" s="110"/>
      <c r="BE317" s="110"/>
      <c r="BF317" s="110"/>
      <c r="BG317" s="110"/>
      <c r="BH317" s="110"/>
    </row>
    <row r="318" spans="1:60" ht="12.75" customHeight="1" x14ac:dyDescent="0.2">
      <c r="A318" s="1">
        <v>1</v>
      </c>
      <c r="B318" s="1">
        <f t="shared" si="9"/>
        <v>315</v>
      </c>
      <c r="C318" s="259" t="s">
        <v>2567</v>
      </c>
      <c r="D318" s="259" t="s">
        <v>1748</v>
      </c>
      <c r="E318" s="260" t="s">
        <v>2054</v>
      </c>
      <c r="F318" s="262" t="s">
        <v>3080</v>
      </c>
      <c r="G318" s="260" t="s">
        <v>926</v>
      </c>
      <c r="H318" s="112"/>
      <c r="I318" s="108"/>
      <c r="J318" s="110"/>
      <c r="K318" s="110"/>
      <c r="L318" s="110"/>
      <c r="M318" s="110"/>
      <c r="N318" s="1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  <c r="AE318" s="110"/>
      <c r="AF318" s="110"/>
      <c r="AG318" s="110"/>
      <c r="AH318" s="110"/>
      <c r="AI318" s="110"/>
      <c r="AJ318" s="110"/>
      <c r="AK318" s="110"/>
      <c r="AL318" s="110"/>
      <c r="AM318" s="110"/>
      <c r="AN318" s="110"/>
      <c r="AO318" s="110"/>
      <c r="AP318" s="110"/>
      <c r="AQ318" s="110"/>
      <c r="AR318" s="110"/>
      <c r="AS318" s="110"/>
      <c r="AT318" s="110"/>
      <c r="AU318" s="110"/>
      <c r="AV318" s="110"/>
      <c r="AW318" s="110"/>
      <c r="AX318" s="110"/>
      <c r="AY318" s="110"/>
      <c r="AZ318" s="110"/>
      <c r="BA318" s="110"/>
      <c r="BB318" s="110"/>
      <c r="BC318" s="110"/>
      <c r="BD318" s="110"/>
      <c r="BE318" s="110"/>
      <c r="BF318" s="110"/>
      <c r="BG318" s="110"/>
      <c r="BH318" s="110"/>
    </row>
    <row r="319" spans="1:60" ht="12.75" customHeight="1" x14ac:dyDescent="0.2">
      <c r="A319" s="1"/>
      <c r="B319" s="1">
        <f t="shared" si="9"/>
        <v>316</v>
      </c>
      <c r="C319" s="258" t="s">
        <v>770</v>
      </c>
      <c r="D319" s="258" t="s">
        <v>978</v>
      </c>
      <c r="E319" s="261" t="s">
        <v>966</v>
      </c>
      <c r="F319" s="262" t="s">
        <v>1239</v>
      </c>
      <c r="G319" s="271" t="s">
        <v>982</v>
      </c>
      <c r="H319" s="112"/>
      <c r="I319" s="112"/>
      <c r="J319" s="110"/>
      <c r="K319" s="110"/>
      <c r="L319" s="110"/>
      <c r="M319" s="110"/>
      <c r="N319" s="1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  <c r="AE319" s="110"/>
      <c r="AF319" s="110"/>
      <c r="AG319" s="110"/>
      <c r="AH319" s="110"/>
      <c r="AI319" s="110"/>
      <c r="AJ319" s="110"/>
      <c r="AK319" s="110"/>
      <c r="AL319" s="110"/>
      <c r="AM319" s="110"/>
      <c r="AN319" s="110"/>
      <c r="AO319" s="110"/>
      <c r="AP319" s="110"/>
      <c r="AQ319" s="110"/>
      <c r="AR319" s="110"/>
      <c r="AS319" s="110"/>
      <c r="AT319" s="110"/>
      <c r="AU319" s="110"/>
      <c r="AV319" s="110"/>
      <c r="AW319" s="110"/>
      <c r="AX319" s="110"/>
      <c r="AY319" s="110"/>
      <c r="AZ319" s="110"/>
      <c r="BA319" s="110"/>
      <c r="BB319" s="110"/>
      <c r="BC319" s="110"/>
      <c r="BD319" s="110"/>
      <c r="BE319" s="110"/>
      <c r="BF319" s="110"/>
      <c r="BG319" s="110"/>
      <c r="BH319" s="110"/>
    </row>
    <row r="320" spans="1:60" ht="12.75" customHeight="1" x14ac:dyDescent="0.2">
      <c r="A320" s="1"/>
      <c r="B320" s="1">
        <f t="shared" si="9"/>
        <v>317</v>
      </c>
      <c r="C320" s="259" t="s">
        <v>2890</v>
      </c>
      <c r="D320" s="259" t="s">
        <v>2894</v>
      </c>
      <c r="E320" s="260" t="s">
        <v>937</v>
      </c>
      <c r="F320" s="260" t="s">
        <v>1239</v>
      </c>
      <c r="G320" s="260" t="s">
        <v>926</v>
      </c>
      <c r="H320" s="112"/>
      <c r="I320" s="112"/>
      <c r="J320" s="110"/>
      <c r="K320" s="110"/>
      <c r="L320" s="110"/>
      <c r="M320" s="110"/>
      <c r="N320" s="1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  <c r="AE320" s="110"/>
      <c r="AF320" s="110"/>
      <c r="AG320" s="110"/>
      <c r="AH320" s="110"/>
      <c r="AI320" s="110"/>
      <c r="AJ320" s="110"/>
      <c r="AK320" s="110"/>
      <c r="AL320" s="110"/>
      <c r="AM320" s="110"/>
      <c r="AN320" s="110"/>
      <c r="AO320" s="110"/>
      <c r="AP320" s="110"/>
      <c r="AQ320" s="110"/>
      <c r="AR320" s="110"/>
      <c r="AS320" s="110"/>
      <c r="AT320" s="110"/>
      <c r="AU320" s="110"/>
      <c r="AV320" s="110"/>
      <c r="AW320" s="110"/>
      <c r="AX320" s="110"/>
      <c r="AY320" s="110"/>
      <c r="AZ320" s="110"/>
      <c r="BA320" s="110"/>
      <c r="BB320" s="110"/>
      <c r="BC320" s="110"/>
      <c r="BD320" s="110"/>
      <c r="BE320" s="110"/>
      <c r="BF320" s="110"/>
      <c r="BG320" s="110"/>
      <c r="BH320" s="110"/>
    </row>
    <row r="321" spans="1:60" ht="12.75" customHeight="1" x14ac:dyDescent="0.2">
      <c r="A321" s="1">
        <v>1</v>
      </c>
      <c r="B321" s="1">
        <f t="shared" si="9"/>
        <v>318</v>
      </c>
      <c r="C321" s="264" t="s">
        <v>3031</v>
      </c>
      <c r="D321" s="264" t="s">
        <v>737</v>
      </c>
      <c r="E321" s="260" t="s">
        <v>963</v>
      </c>
      <c r="F321" s="260" t="s">
        <v>1239</v>
      </c>
      <c r="G321" s="260" t="s">
        <v>923</v>
      </c>
      <c r="H321" s="112"/>
      <c r="I321" s="108"/>
      <c r="J321" s="110"/>
      <c r="K321" s="110"/>
      <c r="L321" s="110"/>
      <c r="M321" s="110"/>
      <c r="N321" s="1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0"/>
      <c r="AH321" s="110"/>
      <c r="AI321" s="110"/>
      <c r="AJ321" s="110"/>
      <c r="AK321" s="110"/>
      <c r="AL321" s="110"/>
      <c r="AM321" s="110"/>
      <c r="AN321" s="110"/>
      <c r="AO321" s="110"/>
      <c r="AP321" s="110"/>
      <c r="AQ321" s="110"/>
      <c r="AR321" s="110"/>
      <c r="AS321" s="110"/>
      <c r="AT321" s="110"/>
      <c r="AU321" s="110"/>
      <c r="AV321" s="110"/>
      <c r="AW321" s="110"/>
      <c r="AX321" s="110"/>
      <c r="AY321" s="110"/>
      <c r="AZ321" s="110"/>
      <c r="BA321" s="110"/>
      <c r="BB321" s="110"/>
      <c r="BC321" s="110"/>
      <c r="BD321" s="110"/>
      <c r="BE321" s="110"/>
      <c r="BF321" s="110"/>
      <c r="BG321" s="110"/>
      <c r="BH321" s="110"/>
    </row>
    <row r="322" spans="1:60" ht="12.75" customHeight="1" x14ac:dyDescent="0.2">
      <c r="A322" s="1">
        <v>1</v>
      </c>
      <c r="B322" s="1">
        <f t="shared" si="9"/>
        <v>319</v>
      </c>
      <c r="C322" s="258" t="s">
        <v>1162</v>
      </c>
      <c r="D322" s="259" t="s">
        <v>967</v>
      </c>
      <c r="E322" s="261" t="s">
        <v>812</v>
      </c>
      <c r="F322" s="262" t="s">
        <v>1239</v>
      </c>
      <c r="G322" s="262" t="s">
        <v>926</v>
      </c>
      <c r="H322" s="112"/>
      <c r="I322" s="108"/>
      <c r="J322" s="110"/>
      <c r="K322" s="110"/>
      <c r="L322" s="110"/>
      <c r="M322" s="110"/>
      <c r="N322" s="1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  <c r="AE322" s="110"/>
      <c r="AF322" s="110"/>
      <c r="AG322" s="110"/>
      <c r="AH322" s="110"/>
      <c r="AI322" s="110"/>
      <c r="AJ322" s="110"/>
      <c r="AK322" s="110"/>
      <c r="AL322" s="110"/>
      <c r="AM322" s="110"/>
      <c r="AN322" s="110"/>
      <c r="AO322" s="110"/>
      <c r="AP322" s="110"/>
      <c r="AQ322" s="110"/>
      <c r="AR322" s="110"/>
      <c r="AS322" s="110"/>
      <c r="AT322" s="110"/>
      <c r="AU322" s="110"/>
      <c r="AV322" s="110"/>
      <c r="AW322" s="110"/>
      <c r="AX322" s="110"/>
      <c r="AY322" s="110"/>
      <c r="AZ322" s="110"/>
      <c r="BA322" s="110"/>
      <c r="BB322" s="110"/>
      <c r="BC322" s="110"/>
      <c r="BD322" s="110"/>
      <c r="BE322" s="110"/>
      <c r="BF322" s="110"/>
      <c r="BG322" s="110"/>
      <c r="BH322" s="110"/>
    </row>
    <row r="323" spans="1:60" ht="12.75" customHeight="1" x14ac:dyDescent="0.2">
      <c r="A323" s="1">
        <v>1</v>
      </c>
      <c r="B323" s="1">
        <f t="shared" si="9"/>
        <v>320</v>
      </c>
      <c r="C323" s="258" t="s">
        <v>863</v>
      </c>
      <c r="D323" s="258" t="s">
        <v>1595</v>
      </c>
      <c r="E323" s="261" t="s">
        <v>1154</v>
      </c>
      <c r="F323" s="262" t="s">
        <v>1239</v>
      </c>
      <c r="G323" s="265" t="s">
        <v>949</v>
      </c>
      <c r="H323" s="112"/>
      <c r="I323" s="108"/>
      <c r="J323" s="110"/>
      <c r="K323" s="110"/>
      <c r="L323" s="110"/>
      <c r="M323" s="110"/>
      <c r="N323" s="1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  <c r="AE323" s="110"/>
      <c r="AF323" s="110"/>
      <c r="AG323" s="110"/>
      <c r="AH323" s="110"/>
      <c r="AI323" s="110"/>
      <c r="AJ323" s="110"/>
      <c r="AK323" s="110"/>
      <c r="AL323" s="110"/>
      <c r="AM323" s="110"/>
      <c r="AN323" s="110"/>
      <c r="AO323" s="110"/>
      <c r="AP323" s="110"/>
      <c r="AQ323" s="110"/>
      <c r="AR323" s="110"/>
      <c r="AS323" s="110"/>
      <c r="AT323" s="110"/>
      <c r="AU323" s="110"/>
      <c r="AV323" s="110"/>
      <c r="AW323" s="110"/>
      <c r="AX323" s="110"/>
      <c r="AY323" s="110"/>
      <c r="AZ323" s="110"/>
      <c r="BA323" s="110"/>
      <c r="BB323" s="110"/>
      <c r="BC323" s="110"/>
      <c r="BD323" s="110"/>
      <c r="BE323" s="110"/>
      <c r="BF323" s="110"/>
      <c r="BG323" s="110"/>
      <c r="BH323" s="110"/>
    </row>
    <row r="324" spans="1:60" ht="12.75" customHeight="1" x14ac:dyDescent="0.2">
      <c r="A324" s="1"/>
      <c r="B324" s="1">
        <f t="shared" si="9"/>
        <v>321</v>
      </c>
      <c r="C324" s="263" t="s">
        <v>881</v>
      </c>
      <c r="D324" s="263" t="s">
        <v>686</v>
      </c>
      <c r="E324" s="260" t="s">
        <v>952</v>
      </c>
      <c r="F324" s="260" t="s">
        <v>1239</v>
      </c>
      <c r="G324" s="260" t="s">
        <v>923</v>
      </c>
      <c r="H324" s="112"/>
      <c r="I324" s="108"/>
      <c r="J324" s="110"/>
      <c r="K324" s="110"/>
      <c r="L324" s="110"/>
      <c r="M324" s="110"/>
      <c r="N324" s="1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  <c r="AE324" s="110"/>
      <c r="AF324" s="110"/>
      <c r="AG324" s="110"/>
      <c r="AH324" s="110"/>
      <c r="AI324" s="110"/>
      <c r="AJ324" s="110"/>
      <c r="AK324" s="110"/>
      <c r="AL324" s="110"/>
      <c r="AM324" s="110"/>
      <c r="AN324" s="110"/>
      <c r="AO324" s="110"/>
      <c r="AP324" s="110"/>
      <c r="AQ324" s="110"/>
      <c r="AR324" s="110"/>
      <c r="AS324" s="110"/>
      <c r="AT324" s="110"/>
      <c r="AU324" s="110"/>
      <c r="AV324" s="110"/>
      <c r="AW324" s="110"/>
      <c r="AX324" s="110"/>
      <c r="AY324" s="110"/>
      <c r="AZ324" s="110"/>
      <c r="BA324" s="110"/>
      <c r="BB324" s="110"/>
      <c r="BC324" s="110"/>
      <c r="BD324" s="110"/>
      <c r="BE324" s="110"/>
      <c r="BF324" s="110"/>
      <c r="BG324" s="110"/>
      <c r="BH324" s="110"/>
    </row>
    <row r="325" spans="1:60" ht="12.75" customHeight="1" x14ac:dyDescent="0.2">
      <c r="A325" s="1">
        <v>1</v>
      </c>
      <c r="B325" s="1">
        <f t="shared" ref="B325:B388" si="10">(B324+1)</f>
        <v>322</v>
      </c>
      <c r="C325" s="258" t="s">
        <v>2060</v>
      </c>
      <c r="D325" s="258" t="s">
        <v>2061</v>
      </c>
      <c r="E325" s="260" t="s">
        <v>948</v>
      </c>
      <c r="F325" s="262" t="s">
        <v>1239</v>
      </c>
      <c r="G325" s="271" t="s">
        <v>935</v>
      </c>
      <c r="H325" s="112"/>
      <c r="I325" s="108"/>
      <c r="J325" s="110"/>
      <c r="K325" s="110"/>
      <c r="L325" s="110"/>
      <c r="M325" s="110"/>
      <c r="N325" s="1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  <c r="AE325" s="110"/>
      <c r="AF325" s="110"/>
      <c r="AG325" s="110"/>
      <c r="AH325" s="110"/>
      <c r="AI325" s="110"/>
      <c r="AJ325" s="110"/>
      <c r="AK325" s="110"/>
      <c r="AL325" s="110"/>
      <c r="AM325" s="110"/>
      <c r="AN325" s="110"/>
      <c r="AO325" s="110"/>
      <c r="AP325" s="110"/>
      <c r="AQ325" s="110"/>
      <c r="AR325" s="110"/>
      <c r="AS325" s="110"/>
      <c r="AT325" s="110"/>
      <c r="AU325" s="110"/>
      <c r="AV325" s="110"/>
      <c r="AW325" s="110"/>
      <c r="AX325" s="110"/>
      <c r="AY325" s="110"/>
      <c r="AZ325" s="110"/>
      <c r="BA325" s="110"/>
      <c r="BB325" s="110"/>
      <c r="BC325" s="110"/>
      <c r="BD325" s="110"/>
      <c r="BE325" s="110"/>
      <c r="BF325" s="110"/>
      <c r="BG325" s="110"/>
      <c r="BH325" s="110"/>
    </row>
    <row r="326" spans="1:60" ht="12.75" customHeight="1" x14ac:dyDescent="0.2">
      <c r="A326" s="1">
        <v>1</v>
      </c>
      <c r="B326" s="1">
        <f t="shared" si="10"/>
        <v>323</v>
      </c>
      <c r="C326" s="259" t="s">
        <v>783</v>
      </c>
      <c r="D326" s="259" t="s">
        <v>2925</v>
      </c>
      <c r="E326" s="260" t="s">
        <v>812</v>
      </c>
      <c r="F326" s="261" t="s">
        <v>1239</v>
      </c>
      <c r="G326" s="261" t="s">
        <v>923</v>
      </c>
      <c r="H326" s="112"/>
      <c r="I326" s="108"/>
      <c r="J326" s="110"/>
      <c r="K326" s="110"/>
      <c r="L326" s="110"/>
      <c r="M326" s="110"/>
      <c r="N326" s="1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  <c r="AE326" s="110"/>
      <c r="AF326" s="110"/>
      <c r="AG326" s="110"/>
      <c r="AH326" s="110"/>
      <c r="AI326" s="110"/>
      <c r="AJ326" s="110"/>
      <c r="AK326" s="110"/>
      <c r="AL326" s="110"/>
      <c r="AM326" s="110"/>
      <c r="AN326" s="110"/>
      <c r="AO326" s="110"/>
      <c r="AP326" s="110"/>
      <c r="AQ326" s="110"/>
      <c r="AR326" s="110"/>
      <c r="AS326" s="110"/>
      <c r="AT326" s="110"/>
      <c r="AU326" s="110"/>
      <c r="AV326" s="110"/>
      <c r="AW326" s="110"/>
      <c r="AX326" s="110"/>
      <c r="AY326" s="110"/>
      <c r="AZ326" s="110"/>
      <c r="BA326" s="110"/>
      <c r="BB326" s="110"/>
      <c r="BC326" s="110"/>
      <c r="BD326" s="110"/>
      <c r="BE326" s="110"/>
      <c r="BF326" s="110"/>
      <c r="BG326" s="110"/>
      <c r="BH326" s="110"/>
    </row>
    <row r="327" spans="1:60" ht="12.75" customHeight="1" x14ac:dyDescent="0.2">
      <c r="A327" s="1">
        <v>1</v>
      </c>
      <c r="B327" s="1">
        <f t="shared" si="10"/>
        <v>324</v>
      </c>
      <c r="C327" s="258" t="s">
        <v>2181</v>
      </c>
      <c r="D327" s="259" t="s">
        <v>847</v>
      </c>
      <c r="E327" s="261" t="s">
        <v>952</v>
      </c>
      <c r="F327" s="261" t="s">
        <v>1239</v>
      </c>
      <c r="G327" s="261" t="s">
        <v>923</v>
      </c>
      <c r="H327" s="112"/>
      <c r="I327" s="112"/>
      <c r="J327" s="110"/>
      <c r="K327" s="110"/>
      <c r="L327" s="110"/>
      <c r="M327" s="110"/>
      <c r="N327" s="1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  <c r="AE327" s="110"/>
      <c r="AF327" s="110"/>
      <c r="AG327" s="110"/>
      <c r="AH327" s="110"/>
      <c r="AI327" s="110"/>
      <c r="AJ327" s="110"/>
      <c r="AK327" s="110"/>
      <c r="AL327" s="110"/>
      <c r="AM327" s="110"/>
      <c r="AN327" s="110"/>
      <c r="AO327" s="110"/>
      <c r="AP327" s="110"/>
      <c r="AQ327" s="110"/>
      <c r="AR327" s="110"/>
      <c r="AS327" s="110"/>
      <c r="AT327" s="110"/>
      <c r="AU327" s="110"/>
      <c r="AV327" s="110"/>
      <c r="AW327" s="110"/>
      <c r="AX327" s="110"/>
      <c r="AY327" s="110"/>
      <c r="AZ327" s="110"/>
      <c r="BA327" s="110"/>
      <c r="BB327" s="110"/>
      <c r="BC327" s="110"/>
      <c r="BD327" s="110"/>
      <c r="BE327" s="110"/>
      <c r="BF327" s="110"/>
      <c r="BG327" s="110"/>
      <c r="BH327" s="110"/>
    </row>
    <row r="328" spans="1:60" ht="12.75" customHeight="1" x14ac:dyDescent="0.2">
      <c r="A328" s="1"/>
      <c r="B328" s="1">
        <f t="shared" si="10"/>
        <v>325</v>
      </c>
      <c r="C328" s="258" t="s">
        <v>171</v>
      </c>
      <c r="D328" s="259" t="s">
        <v>172</v>
      </c>
      <c r="E328" s="261" t="s">
        <v>914</v>
      </c>
      <c r="F328" s="262" t="s">
        <v>1239</v>
      </c>
      <c r="G328" s="261" t="s">
        <v>926</v>
      </c>
      <c r="H328" s="112"/>
      <c r="I328" s="112"/>
      <c r="J328" s="110"/>
      <c r="K328" s="110"/>
      <c r="L328" s="110"/>
      <c r="M328" s="110"/>
      <c r="N328" s="1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0"/>
      <c r="AO328" s="110"/>
      <c r="AP328" s="110"/>
      <c r="AQ328" s="110"/>
      <c r="AR328" s="110"/>
      <c r="AS328" s="110"/>
      <c r="AT328" s="110"/>
      <c r="AU328" s="110"/>
      <c r="AV328" s="110"/>
      <c r="AW328" s="110"/>
      <c r="AX328" s="110"/>
      <c r="AY328" s="110"/>
      <c r="AZ328" s="110"/>
      <c r="BA328" s="110"/>
      <c r="BB328" s="110"/>
      <c r="BC328" s="110"/>
      <c r="BD328" s="110"/>
      <c r="BE328" s="110"/>
      <c r="BF328" s="110"/>
      <c r="BG328" s="110"/>
      <c r="BH328" s="110"/>
    </row>
    <row r="329" spans="1:60" ht="12.75" customHeight="1" x14ac:dyDescent="0.2">
      <c r="A329" s="1">
        <v>1</v>
      </c>
      <c r="B329" s="1">
        <f t="shared" si="10"/>
        <v>326</v>
      </c>
      <c r="C329" s="259" t="s">
        <v>2487</v>
      </c>
      <c r="D329" s="259" t="s">
        <v>880</v>
      </c>
      <c r="E329" s="260" t="s">
        <v>933</v>
      </c>
      <c r="F329" s="260" t="s">
        <v>1239</v>
      </c>
      <c r="G329" s="260" t="s">
        <v>923</v>
      </c>
      <c r="H329" s="112"/>
      <c r="I329" s="108"/>
      <c r="J329" s="110"/>
      <c r="K329" s="110"/>
      <c r="L329" s="110"/>
      <c r="M329" s="110"/>
      <c r="N329" s="1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0"/>
      <c r="AK329" s="110"/>
      <c r="AL329" s="110"/>
      <c r="AM329" s="110"/>
      <c r="AN329" s="110"/>
      <c r="AO329" s="110"/>
      <c r="AP329" s="110"/>
      <c r="AQ329" s="110"/>
      <c r="AR329" s="110"/>
      <c r="AS329" s="110"/>
      <c r="AT329" s="110"/>
      <c r="AU329" s="110"/>
      <c r="AV329" s="110"/>
      <c r="AW329" s="110"/>
      <c r="AX329" s="110"/>
      <c r="AY329" s="110"/>
      <c r="AZ329" s="110"/>
      <c r="BA329" s="110"/>
      <c r="BB329" s="110"/>
      <c r="BC329" s="110"/>
      <c r="BD329" s="110"/>
      <c r="BE329" s="110"/>
      <c r="BF329" s="110"/>
      <c r="BG329" s="110"/>
      <c r="BH329" s="110"/>
    </row>
    <row r="330" spans="1:60" ht="12.75" customHeight="1" x14ac:dyDescent="0.2">
      <c r="A330" s="1">
        <v>1</v>
      </c>
      <c r="B330" s="1">
        <f t="shared" si="10"/>
        <v>327</v>
      </c>
      <c r="C330" s="258" t="s">
        <v>1755</v>
      </c>
      <c r="D330" s="258" t="s">
        <v>943</v>
      </c>
      <c r="E330" s="261" t="s">
        <v>812</v>
      </c>
      <c r="F330" s="262" t="s">
        <v>1239</v>
      </c>
      <c r="G330" s="266" t="s">
        <v>979</v>
      </c>
      <c r="H330" s="112"/>
      <c r="I330" s="108"/>
      <c r="J330" s="110"/>
      <c r="K330" s="110"/>
      <c r="L330" s="110"/>
      <c r="M330" s="110"/>
      <c r="N330" s="1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  <c r="AE330" s="110"/>
      <c r="AF330" s="110"/>
      <c r="AG330" s="110"/>
      <c r="AH330" s="110"/>
      <c r="AI330" s="110"/>
      <c r="AJ330" s="110"/>
      <c r="AK330" s="110"/>
      <c r="AL330" s="110"/>
      <c r="AM330" s="110"/>
      <c r="AN330" s="110"/>
      <c r="AO330" s="110"/>
      <c r="AP330" s="110"/>
      <c r="AQ330" s="110"/>
      <c r="AR330" s="110"/>
      <c r="AS330" s="110"/>
      <c r="AT330" s="110"/>
      <c r="AU330" s="110"/>
      <c r="AV330" s="110"/>
      <c r="AW330" s="110"/>
      <c r="AX330" s="110"/>
      <c r="AY330" s="110"/>
      <c r="AZ330" s="110"/>
      <c r="BA330" s="110"/>
      <c r="BB330" s="110"/>
      <c r="BC330" s="110"/>
      <c r="BD330" s="110"/>
      <c r="BE330" s="110"/>
      <c r="BF330" s="110"/>
      <c r="BG330" s="110"/>
      <c r="BH330" s="110"/>
    </row>
    <row r="331" spans="1:60" ht="12.75" customHeight="1" x14ac:dyDescent="0.2">
      <c r="A331" s="1">
        <v>1</v>
      </c>
      <c r="B331" s="1">
        <f t="shared" si="10"/>
        <v>328</v>
      </c>
      <c r="C331" s="258" t="s">
        <v>1783</v>
      </c>
      <c r="D331" s="258" t="s">
        <v>822</v>
      </c>
      <c r="E331" s="260" t="s">
        <v>915</v>
      </c>
      <c r="F331" s="262" t="s">
        <v>1239</v>
      </c>
      <c r="G331" s="274" t="s">
        <v>923</v>
      </c>
      <c r="H331" s="112"/>
      <c r="I331" s="108"/>
      <c r="J331" s="110"/>
      <c r="K331" s="110"/>
      <c r="L331" s="110"/>
      <c r="M331" s="110"/>
      <c r="N331" s="1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  <c r="AE331" s="110"/>
      <c r="AF331" s="110"/>
      <c r="AG331" s="110"/>
      <c r="AH331" s="110"/>
      <c r="AI331" s="110"/>
      <c r="AJ331" s="110"/>
      <c r="AK331" s="110"/>
      <c r="AL331" s="110"/>
      <c r="AM331" s="110"/>
      <c r="AN331" s="110"/>
      <c r="AO331" s="110"/>
      <c r="AP331" s="110"/>
      <c r="AQ331" s="110"/>
      <c r="AR331" s="110"/>
      <c r="AS331" s="110"/>
      <c r="AT331" s="110"/>
      <c r="AU331" s="110"/>
      <c r="AV331" s="110"/>
      <c r="AW331" s="110"/>
      <c r="AX331" s="110"/>
      <c r="AY331" s="110"/>
      <c r="AZ331" s="110"/>
      <c r="BA331" s="110"/>
      <c r="BB331" s="110"/>
      <c r="BC331" s="110"/>
      <c r="BD331" s="110"/>
      <c r="BE331" s="110"/>
      <c r="BF331" s="110"/>
      <c r="BG331" s="110"/>
      <c r="BH331" s="110"/>
    </row>
    <row r="332" spans="1:60" ht="12.75" customHeight="1" x14ac:dyDescent="0.2">
      <c r="A332" s="1">
        <v>1</v>
      </c>
      <c r="B332" s="1">
        <f t="shared" si="10"/>
        <v>329</v>
      </c>
      <c r="C332" s="264" t="s">
        <v>3032</v>
      </c>
      <c r="D332" s="264" t="s">
        <v>816</v>
      </c>
      <c r="E332" s="260" t="s">
        <v>963</v>
      </c>
      <c r="F332" s="260" t="s">
        <v>1239</v>
      </c>
      <c r="G332" s="260" t="s">
        <v>926</v>
      </c>
      <c r="H332" s="112"/>
      <c r="I332" s="108"/>
      <c r="J332" s="110"/>
      <c r="K332" s="110"/>
      <c r="L332" s="110"/>
      <c r="M332" s="110"/>
      <c r="N332" s="1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  <c r="AE332" s="110"/>
      <c r="AF332" s="110"/>
      <c r="AG332" s="110"/>
      <c r="AH332" s="110"/>
      <c r="AI332" s="110"/>
      <c r="AJ332" s="110"/>
      <c r="AK332" s="110"/>
      <c r="AL332" s="110"/>
      <c r="AM332" s="110"/>
      <c r="AN332" s="110"/>
      <c r="AO332" s="110"/>
      <c r="AP332" s="110"/>
      <c r="AQ332" s="110"/>
      <c r="AR332" s="110"/>
      <c r="AS332" s="110"/>
      <c r="AT332" s="110"/>
      <c r="AU332" s="110"/>
      <c r="AV332" s="110"/>
      <c r="AW332" s="110"/>
      <c r="AX332" s="110"/>
      <c r="AY332" s="110"/>
      <c r="AZ332" s="110"/>
      <c r="BA332" s="110"/>
      <c r="BB332" s="110"/>
      <c r="BC332" s="110"/>
      <c r="BD332" s="110"/>
      <c r="BE332" s="110"/>
      <c r="BF332" s="110"/>
      <c r="BG332" s="110"/>
      <c r="BH332" s="110"/>
    </row>
    <row r="333" spans="1:60" ht="12.75" customHeight="1" x14ac:dyDescent="0.2">
      <c r="A333" s="1">
        <v>1</v>
      </c>
      <c r="B333" s="1">
        <f t="shared" si="10"/>
        <v>330</v>
      </c>
      <c r="C333" s="259" t="s">
        <v>821</v>
      </c>
      <c r="D333" s="259" t="s">
        <v>2264</v>
      </c>
      <c r="E333" s="260" t="s">
        <v>914</v>
      </c>
      <c r="F333" s="260" t="s">
        <v>1239</v>
      </c>
      <c r="G333" s="260" t="s">
        <v>935</v>
      </c>
      <c r="H333" s="112"/>
      <c r="I333" s="108"/>
      <c r="J333" s="110"/>
      <c r="K333" s="110"/>
      <c r="L333" s="110"/>
      <c r="M333" s="110"/>
      <c r="N333" s="1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  <c r="AE333" s="110"/>
      <c r="AF333" s="110"/>
      <c r="AG333" s="110"/>
      <c r="AH333" s="110"/>
      <c r="AI333" s="110"/>
      <c r="AJ333" s="110"/>
      <c r="AK333" s="110"/>
      <c r="AL333" s="110"/>
      <c r="AM333" s="110"/>
      <c r="AN333" s="110"/>
      <c r="AO333" s="110"/>
      <c r="AP333" s="110"/>
      <c r="AQ333" s="110"/>
      <c r="AR333" s="110"/>
      <c r="AS333" s="110"/>
      <c r="AT333" s="110"/>
      <c r="AU333" s="110"/>
      <c r="AV333" s="110"/>
      <c r="AW333" s="110"/>
      <c r="AX333" s="110"/>
      <c r="AY333" s="110"/>
      <c r="AZ333" s="110"/>
      <c r="BA333" s="110"/>
      <c r="BB333" s="110"/>
      <c r="BC333" s="110"/>
      <c r="BD333" s="110"/>
      <c r="BE333" s="110"/>
      <c r="BF333" s="110"/>
      <c r="BG333" s="110"/>
      <c r="BH333" s="110"/>
    </row>
    <row r="334" spans="1:60" ht="12.75" customHeight="1" x14ac:dyDescent="0.2">
      <c r="A334" s="1">
        <v>1</v>
      </c>
      <c r="B334" s="1">
        <f t="shared" si="10"/>
        <v>331</v>
      </c>
      <c r="C334" s="259" t="s">
        <v>1800</v>
      </c>
      <c r="D334" s="258" t="s">
        <v>822</v>
      </c>
      <c r="E334" s="261" t="s">
        <v>808</v>
      </c>
      <c r="F334" s="260" t="s">
        <v>1239</v>
      </c>
      <c r="G334" s="261" t="s">
        <v>958</v>
      </c>
      <c r="H334" s="112"/>
      <c r="I334" s="108"/>
      <c r="J334" s="110"/>
      <c r="K334" s="110"/>
      <c r="L334" s="110"/>
      <c r="M334" s="110"/>
      <c r="N334" s="1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  <c r="AE334" s="110"/>
      <c r="AF334" s="110"/>
      <c r="AG334" s="110"/>
      <c r="AH334" s="110"/>
      <c r="AI334" s="110"/>
      <c r="AJ334" s="110"/>
      <c r="AK334" s="110"/>
      <c r="AL334" s="110"/>
      <c r="AM334" s="110"/>
      <c r="AN334" s="110"/>
      <c r="AO334" s="110"/>
      <c r="AP334" s="110"/>
      <c r="AQ334" s="110"/>
      <c r="AR334" s="110"/>
      <c r="AS334" s="110"/>
      <c r="AT334" s="110"/>
      <c r="AU334" s="110"/>
      <c r="AV334" s="110"/>
      <c r="AW334" s="110"/>
      <c r="AX334" s="110"/>
      <c r="AY334" s="110"/>
      <c r="AZ334" s="110"/>
      <c r="BA334" s="110"/>
      <c r="BB334" s="110"/>
      <c r="BC334" s="110"/>
      <c r="BD334" s="110"/>
      <c r="BE334" s="110"/>
      <c r="BF334" s="110"/>
      <c r="BG334" s="110"/>
      <c r="BH334" s="110"/>
    </row>
    <row r="335" spans="1:60" ht="12.75" customHeight="1" x14ac:dyDescent="0.2">
      <c r="A335" s="1">
        <v>1</v>
      </c>
      <c r="B335" s="1">
        <f t="shared" si="10"/>
        <v>332</v>
      </c>
      <c r="C335" s="258" t="s">
        <v>2152</v>
      </c>
      <c r="D335" s="259" t="s">
        <v>868</v>
      </c>
      <c r="E335" s="261" t="s">
        <v>808</v>
      </c>
      <c r="F335" s="261" t="s">
        <v>1239</v>
      </c>
      <c r="G335" s="261" t="s">
        <v>935</v>
      </c>
      <c r="H335" s="112"/>
      <c r="I335" s="108"/>
      <c r="J335" s="110"/>
      <c r="K335" s="110"/>
      <c r="L335" s="110"/>
      <c r="M335" s="110"/>
      <c r="N335" s="1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  <c r="AE335" s="110"/>
      <c r="AF335" s="110"/>
      <c r="AG335" s="110"/>
      <c r="AH335" s="110"/>
      <c r="AI335" s="110"/>
      <c r="AJ335" s="110"/>
      <c r="AK335" s="110"/>
      <c r="AL335" s="110"/>
      <c r="AM335" s="110"/>
      <c r="AN335" s="110"/>
      <c r="AO335" s="110"/>
      <c r="AP335" s="110"/>
      <c r="AQ335" s="110"/>
      <c r="AR335" s="110"/>
      <c r="AS335" s="110"/>
      <c r="AT335" s="110"/>
      <c r="AU335" s="110"/>
      <c r="AV335" s="110"/>
      <c r="AW335" s="110"/>
      <c r="AX335" s="110"/>
      <c r="AY335" s="110"/>
      <c r="AZ335" s="110"/>
      <c r="BA335" s="110"/>
      <c r="BB335" s="110"/>
      <c r="BC335" s="110"/>
      <c r="BD335" s="110"/>
      <c r="BE335" s="110"/>
      <c r="BF335" s="110"/>
      <c r="BG335" s="110"/>
      <c r="BH335" s="110"/>
    </row>
    <row r="336" spans="1:60" ht="12.75" customHeight="1" x14ac:dyDescent="0.2">
      <c r="A336" s="1"/>
      <c r="B336" s="1">
        <f t="shared" si="10"/>
        <v>333</v>
      </c>
      <c r="C336" s="264" t="s">
        <v>3052</v>
      </c>
      <c r="D336" s="264" t="s">
        <v>701</v>
      </c>
      <c r="E336" s="260" t="s">
        <v>928</v>
      </c>
      <c r="F336" s="260" t="s">
        <v>1239</v>
      </c>
      <c r="G336" s="260" t="s">
        <v>982</v>
      </c>
      <c r="H336" s="112"/>
      <c r="I336" s="108"/>
      <c r="J336" s="110"/>
      <c r="K336" s="110"/>
      <c r="L336" s="110"/>
      <c r="M336" s="110"/>
      <c r="N336" s="1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  <c r="AE336" s="110"/>
      <c r="AF336" s="110"/>
      <c r="AG336" s="110"/>
      <c r="AH336" s="110"/>
      <c r="AI336" s="110"/>
      <c r="AJ336" s="110"/>
      <c r="AK336" s="110"/>
      <c r="AL336" s="110"/>
      <c r="AM336" s="110"/>
      <c r="AN336" s="110"/>
      <c r="AO336" s="110"/>
      <c r="AP336" s="110"/>
      <c r="AQ336" s="110"/>
      <c r="AR336" s="110"/>
      <c r="AS336" s="110"/>
      <c r="AT336" s="110"/>
      <c r="AU336" s="110"/>
      <c r="AV336" s="110"/>
      <c r="AW336" s="110"/>
      <c r="AX336" s="110"/>
      <c r="AY336" s="110"/>
      <c r="AZ336" s="110"/>
      <c r="BA336" s="110"/>
      <c r="BB336" s="110"/>
      <c r="BC336" s="110"/>
      <c r="BD336" s="110"/>
      <c r="BE336" s="110"/>
      <c r="BF336" s="110"/>
      <c r="BG336" s="110"/>
      <c r="BH336" s="110"/>
    </row>
    <row r="337" spans="1:60" ht="12.75" customHeight="1" x14ac:dyDescent="0.2">
      <c r="A337" s="1">
        <v>1</v>
      </c>
      <c r="B337" s="1">
        <f t="shared" si="10"/>
        <v>334</v>
      </c>
      <c r="C337" s="259" t="s">
        <v>1016</v>
      </c>
      <c r="D337" s="259" t="s">
        <v>737</v>
      </c>
      <c r="E337" s="260" t="s">
        <v>962</v>
      </c>
      <c r="F337" s="260" t="s">
        <v>1239</v>
      </c>
      <c r="G337" s="260" t="s">
        <v>949</v>
      </c>
      <c r="H337" s="112"/>
      <c r="I337" s="108"/>
      <c r="J337" s="110"/>
      <c r="K337" s="110"/>
      <c r="L337" s="110"/>
      <c r="M337" s="110"/>
      <c r="N337" s="1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  <c r="AE337" s="110"/>
      <c r="AF337" s="110"/>
      <c r="AG337" s="110"/>
      <c r="AH337" s="110"/>
      <c r="AI337" s="110"/>
      <c r="AJ337" s="110"/>
      <c r="AK337" s="110"/>
      <c r="AL337" s="110"/>
      <c r="AM337" s="110"/>
      <c r="AN337" s="110"/>
      <c r="AO337" s="110"/>
      <c r="AP337" s="110"/>
      <c r="AQ337" s="110"/>
      <c r="AR337" s="110"/>
      <c r="AS337" s="110"/>
      <c r="AT337" s="110"/>
      <c r="AU337" s="110"/>
      <c r="AV337" s="110"/>
      <c r="AW337" s="110"/>
      <c r="AX337" s="110"/>
      <c r="AY337" s="110"/>
      <c r="AZ337" s="110"/>
      <c r="BA337" s="110"/>
      <c r="BB337" s="110"/>
      <c r="BC337" s="110"/>
      <c r="BD337" s="110"/>
      <c r="BE337" s="110"/>
      <c r="BF337" s="110"/>
      <c r="BG337" s="110"/>
      <c r="BH337" s="110"/>
    </row>
    <row r="338" spans="1:60" ht="12.75" customHeight="1" x14ac:dyDescent="0.2">
      <c r="A338" s="1"/>
      <c r="B338" s="1">
        <f t="shared" si="10"/>
        <v>335</v>
      </c>
      <c r="C338" s="258" t="s">
        <v>2091</v>
      </c>
      <c r="D338" s="259" t="s">
        <v>978</v>
      </c>
      <c r="E338" s="260" t="s">
        <v>948</v>
      </c>
      <c r="F338" s="261" t="s">
        <v>1239</v>
      </c>
      <c r="G338" s="261" t="s">
        <v>935</v>
      </c>
      <c r="H338" s="112"/>
      <c r="I338" s="108"/>
      <c r="J338" s="110"/>
      <c r="K338" s="110"/>
      <c r="L338" s="110"/>
      <c r="M338" s="110"/>
      <c r="N338" s="1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  <c r="AE338" s="110"/>
      <c r="AF338" s="110"/>
      <c r="AG338" s="110"/>
      <c r="AH338" s="110"/>
      <c r="AI338" s="110"/>
      <c r="AJ338" s="110"/>
      <c r="AK338" s="110"/>
      <c r="AL338" s="110"/>
      <c r="AM338" s="110"/>
      <c r="AN338" s="110"/>
      <c r="AO338" s="110"/>
      <c r="AP338" s="110"/>
      <c r="AQ338" s="110"/>
      <c r="AR338" s="110"/>
      <c r="AS338" s="110"/>
      <c r="AT338" s="110"/>
      <c r="AU338" s="110"/>
      <c r="AV338" s="110"/>
      <c r="AW338" s="110"/>
      <c r="AX338" s="110"/>
      <c r="AY338" s="110"/>
      <c r="AZ338" s="110"/>
      <c r="BA338" s="110"/>
      <c r="BB338" s="110"/>
      <c r="BC338" s="110"/>
      <c r="BD338" s="110"/>
      <c r="BE338" s="110"/>
      <c r="BF338" s="110"/>
      <c r="BG338" s="110"/>
      <c r="BH338" s="110"/>
    </row>
    <row r="339" spans="1:60" ht="12.75" customHeight="1" x14ac:dyDescent="0.2">
      <c r="A339" s="1">
        <v>1</v>
      </c>
      <c r="B339" s="1">
        <f t="shared" si="10"/>
        <v>336</v>
      </c>
      <c r="C339" s="264" t="s">
        <v>2951</v>
      </c>
      <c r="D339" s="264" t="s">
        <v>932</v>
      </c>
      <c r="E339" s="260" t="s">
        <v>915</v>
      </c>
      <c r="F339" s="260" t="s">
        <v>1239</v>
      </c>
      <c r="G339" s="260" t="s">
        <v>923</v>
      </c>
      <c r="H339" s="112"/>
      <c r="I339" s="108"/>
      <c r="J339" s="110"/>
      <c r="K339" s="110"/>
      <c r="L339" s="110"/>
      <c r="M339" s="110"/>
      <c r="N339" s="1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  <c r="AE339" s="110"/>
      <c r="AF339" s="110"/>
      <c r="AG339" s="110"/>
      <c r="AH339" s="110"/>
      <c r="AI339" s="110"/>
      <c r="AJ339" s="110"/>
      <c r="AK339" s="110"/>
      <c r="AL339" s="110"/>
      <c r="AM339" s="110"/>
      <c r="AN339" s="110"/>
      <c r="AO339" s="110"/>
      <c r="AP339" s="110"/>
      <c r="AQ339" s="110"/>
      <c r="AR339" s="110"/>
      <c r="AS339" s="110"/>
      <c r="AT339" s="110"/>
      <c r="AU339" s="110"/>
      <c r="AV339" s="110"/>
      <c r="AW339" s="110"/>
      <c r="AX339" s="110"/>
      <c r="AY339" s="110"/>
      <c r="AZ339" s="110"/>
      <c r="BA339" s="110"/>
      <c r="BB339" s="110"/>
      <c r="BC339" s="110"/>
      <c r="BD339" s="110"/>
      <c r="BE339" s="110"/>
      <c r="BF339" s="110"/>
      <c r="BG339" s="110"/>
      <c r="BH339" s="110"/>
    </row>
    <row r="340" spans="1:60" ht="12.75" customHeight="1" x14ac:dyDescent="0.2">
      <c r="A340" s="1">
        <v>1</v>
      </c>
      <c r="B340" s="1">
        <f t="shared" si="10"/>
        <v>337</v>
      </c>
      <c r="C340" s="259" t="s">
        <v>849</v>
      </c>
      <c r="D340" s="259" t="s">
        <v>1077</v>
      </c>
      <c r="E340" s="260" t="s">
        <v>963</v>
      </c>
      <c r="F340" s="260" t="s">
        <v>1239</v>
      </c>
      <c r="G340" s="260" t="s">
        <v>926</v>
      </c>
      <c r="H340" s="112"/>
      <c r="I340" s="108"/>
      <c r="J340" s="110"/>
      <c r="K340" s="110"/>
      <c r="L340" s="110"/>
      <c r="M340" s="110"/>
      <c r="N340" s="1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0"/>
      <c r="AO340" s="110"/>
      <c r="AP340" s="110"/>
      <c r="AQ340" s="110"/>
      <c r="AR340" s="110"/>
      <c r="AS340" s="110"/>
      <c r="AT340" s="110"/>
      <c r="AU340" s="110"/>
      <c r="AV340" s="110"/>
      <c r="AW340" s="110"/>
      <c r="AX340" s="110"/>
      <c r="AY340" s="110"/>
      <c r="AZ340" s="110"/>
      <c r="BA340" s="110"/>
      <c r="BB340" s="110"/>
      <c r="BC340" s="110"/>
      <c r="BD340" s="110"/>
      <c r="BE340" s="110"/>
      <c r="BF340" s="110"/>
      <c r="BG340" s="110"/>
      <c r="BH340" s="110"/>
    </row>
    <row r="341" spans="1:60" ht="12.75" customHeight="1" x14ac:dyDescent="0.2">
      <c r="A341" s="1">
        <v>1</v>
      </c>
      <c r="B341" s="1">
        <f t="shared" si="10"/>
        <v>338</v>
      </c>
      <c r="C341" s="264" t="s">
        <v>2109</v>
      </c>
      <c r="D341" s="264" t="s">
        <v>2110</v>
      </c>
      <c r="E341" s="260" t="s">
        <v>940</v>
      </c>
      <c r="F341" s="260" t="s">
        <v>1239</v>
      </c>
      <c r="G341" s="260" t="s">
        <v>926</v>
      </c>
      <c r="H341" s="112"/>
      <c r="I341" s="108"/>
      <c r="J341" s="110"/>
      <c r="K341" s="110"/>
      <c r="L341" s="110"/>
      <c r="M341" s="110"/>
      <c r="N341" s="1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0"/>
      <c r="AK341" s="110"/>
      <c r="AL341" s="110"/>
      <c r="AM341" s="110"/>
      <c r="AN341" s="110"/>
      <c r="AO341" s="110"/>
      <c r="AP341" s="110"/>
      <c r="AQ341" s="110"/>
      <c r="AR341" s="110"/>
      <c r="AS341" s="110"/>
      <c r="AT341" s="110"/>
      <c r="AU341" s="110"/>
      <c r="AV341" s="110"/>
      <c r="AW341" s="110"/>
      <c r="AX341" s="110"/>
      <c r="AY341" s="110"/>
      <c r="AZ341" s="110"/>
      <c r="BA341" s="110"/>
      <c r="BB341" s="110"/>
      <c r="BC341" s="110"/>
      <c r="BD341" s="110"/>
      <c r="BE341" s="110"/>
      <c r="BF341" s="110"/>
      <c r="BG341" s="110"/>
      <c r="BH341" s="110"/>
    </row>
    <row r="342" spans="1:60" ht="12.75" customHeight="1" x14ac:dyDescent="0.2">
      <c r="A342" s="1">
        <v>1</v>
      </c>
      <c r="B342" s="1">
        <f t="shared" si="10"/>
        <v>339</v>
      </c>
      <c r="C342" s="258" t="s">
        <v>1514</v>
      </c>
      <c r="D342" s="259" t="s">
        <v>892</v>
      </c>
      <c r="E342" s="261" t="s">
        <v>952</v>
      </c>
      <c r="F342" s="261" t="s">
        <v>1239</v>
      </c>
      <c r="G342" s="261" t="s">
        <v>945</v>
      </c>
      <c r="H342" s="112"/>
      <c r="I342" s="108"/>
      <c r="J342" s="110"/>
      <c r="K342" s="110"/>
      <c r="L342" s="110"/>
      <c r="M342" s="110"/>
      <c r="N342" s="1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  <c r="AE342" s="110"/>
      <c r="AF342" s="110"/>
      <c r="AG342" s="110"/>
      <c r="AH342" s="110"/>
      <c r="AI342" s="110"/>
      <c r="AJ342" s="110"/>
      <c r="AK342" s="110"/>
      <c r="AL342" s="110"/>
      <c r="AM342" s="110"/>
      <c r="AN342" s="110"/>
      <c r="AO342" s="110"/>
      <c r="AP342" s="110"/>
      <c r="AQ342" s="110"/>
      <c r="AR342" s="110"/>
      <c r="AS342" s="110"/>
      <c r="AT342" s="110"/>
      <c r="AU342" s="110"/>
      <c r="AV342" s="110"/>
      <c r="AW342" s="110"/>
      <c r="AX342" s="110"/>
      <c r="AY342" s="110"/>
      <c r="AZ342" s="110"/>
      <c r="BA342" s="110"/>
      <c r="BB342" s="110"/>
      <c r="BC342" s="110"/>
      <c r="BD342" s="110"/>
      <c r="BE342" s="110"/>
      <c r="BF342" s="110"/>
      <c r="BG342" s="110"/>
      <c r="BH342" s="110"/>
    </row>
    <row r="343" spans="1:60" ht="12.75" customHeight="1" x14ac:dyDescent="0.2">
      <c r="A343" s="1"/>
      <c r="B343" s="1">
        <f t="shared" si="10"/>
        <v>340</v>
      </c>
      <c r="C343" s="258" t="s">
        <v>1641</v>
      </c>
      <c r="D343" s="258" t="s">
        <v>792</v>
      </c>
      <c r="E343" s="260" t="s">
        <v>948</v>
      </c>
      <c r="F343" s="262" t="s">
        <v>1239</v>
      </c>
      <c r="G343" s="261" t="s">
        <v>935</v>
      </c>
      <c r="H343" s="112"/>
      <c r="I343" s="108"/>
      <c r="J343" s="110"/>
      <c r="K343" s="110"/>
      <c r="L343" s="110"/>
      <c r="M343" s="110"/>
      <c r="N343" s="1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  <c r="AE343" s="110"/>
      <c r="AF343" s="110"/>
      <c r="AG343" s="110"/>
      <c r="AH343" s="110"/>
      <c r="AI343" s="110"/>
      <c r="AJ343" s="110"/>
      <c r="AK343" s="110"/>
      <c r="AL343" s="110"/>
      <c r="AM343" s="110"/>
      <c r="AN343" s="110"/>
      <c r="AO343" s="110"/>
      <c r="AP343" s="110"/>
      <c r="AQ343" s="110"/>
      <c r="AR343" s="110"/>
      <c r="AS343" s="110"/>
      <c r="AT343" s="110"/>
      <c r="AU343" s="110"/>
      <c r="AV343" s="110"/>
      <c r="AW343" s="110"/>
      <c r="AX343" s="110"/>
      <c r="AY343" s="110"/>
      <c r="AZ343" s="110"/>
      <c r="BA343" s="110"/>
      <c r="BB343" s="110"/>
      <c r="BC343" s="110"/>
      <c r="BD343" s="110"/>
      <c r="BE343" s="110"/>
      <c r="BF343" s="110"/>
      <c r="BG343" s="110"/>
      <c r="BH343" s="110"/>
    </row>
    <row r="344" spans="1:60" ht="12.75" customHeight="1" x14ac:dyDescent="0.2">
      <c r="A344" s="1">
        <v>1</v>
      </c>
      <c r="B344" s="1">
        <f t="shared" si="10"/>
        <v>341</v>
      </c>
      <c r="C344" s="259" t="s">
        <v>519</v>
      </c>
      <c r="D344" s="259" t="s">
        <v>773</v>
      </c>
      <c r="E344" s="260" t="s">
        <v>1018</v>
      </c>
      <c r="F344" s="260" t="s">
        <v>1239</v>
      </c>
      <c r="G344" s="260" t="s">
        <v>923</v>
      </c>
      <c r="H344" s="112"/>
      <c r="I344" s="108"/>
      <c r="J344" s="110"/>
      <c r="K344" s="110"/>
      <c r="L344" s="110"/>
      <c r="M344" s="110"/>
      <c r="N344" s="1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  <c r="AE344" s="110"/>
      <c r="AF344" s="110"/>
      <c r="AG344" s="110"/>
      <c r="AH344" s="110"/>
      <c r="AI344" s="110"/>
      <c r="AJ344" s="110"/>
      <c r="AK344" s="110"/>
      <c r="AL344" s="110"/>
      <c r="AM344" s="110"/>
      <c r="AN344" s="110"/>
      <c r="AO344" s="110"/>
      <c r="AP344" s="110"/>
      <c r="AQ344" s="110"/>
      <c r="AR344" s="110"/>
      <c r="AS344" s="110"/>
      <c r="AT344" s="110"/>
      <c r="AU344" s="110"/>
      <c r="AV344" s="110"/>
      <c r="AW344" s="110"/>
      <c r="AX344" s="110"/>
      <c r="AY344" s="110"/>
      <c r="AZ344" s="110"/>
      <c r="BA344" s="110"/>
      <c r="BB344" s="110"/>
      <c r="BC344" s="110"/>
      <c r="BD344" s="110"/>
      <c r="BE344" s="110"/>
      <c r="BF344" s="110"/>
      <c r="BG344" s="110"/>
      <c r="BH344" s="110"/>
    </row>
    <row r="345" spans="1:60" ht="12.75" customHeight="1" x14ac:dyDescent="0.2">
      <c r="A345" s="1">
        <v>1</v>
      </c>
      <c r="B345" s="1">
        <f t="shared" si="10"/>
        <v>342</v>
      </c>
      <c r="C345" s="258" t="s">
        <v>2165</v>
      </c>
      <c r="D345" s="259" t="s">
        <v>888</v>
      </c>
      <c r="E345" s="261" t="s">
        <v>915</v>
      </c>
      <c r="F345" s="261" t="s">
        <v>1239</v>
      </c>
      <c r="G345" s="261" t="s">
        <v>923</v>
      </c>
      <c r="H345" s="112"/>
      <c r="I345" s="108"/>
      <c r="J345" s="110"/>
      <c r="K345" s="110"/>
      <c r="L345" s="110"/>
      <c r="M345" s="110"/>
      <c r="N345" s="1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  <c r="AE345" s="110"/>
      <c r="AF345" s="110"/>
      <c r="AG345" s="110"/>
      <c r="AH345" s="110"/>
      <c r="AI345" s="110"/>
      <c r="AJ345" s="110"/>
      <c r="AK345" s="110"/>
      <c r="AL345" s="110"/>
      <c r="AM345" s="110"/>
      <c r="AN345" s="110"/>
      <c r="AO345" s="110"/>
      <c r="AP345" s="110"/>
      <c r="AQ345" s="110"/>
      <c r="AR345" s="110"/>
      <c r="AS345" s="110"/>
      <c r="AT345" s="110"/>
      <c r="AU345" s="110"/>
      <c r="AV345" s="110"/>
      <c r="AW345" s="110"/>
      <c r="AX345" s="110"/>
      <c r="AY345" s="110"/>
      <c r="AZ345" s="110"/>
      <c r="BA345" s="110"/>
      <c r="BB345" s="110"/>
      <c r="BC345" s="110"/>
      <c r="BD345" s="110"/>
      <c r="BE345" s="110"/>
      <c r="BF345" s="110"/>
      <c r="BG345" s="110"/>
      <c r="BH345" s="110"/>
    </row>
    <row r="346" spans="1:60" ht="12.75" customHeight="1" x14ac:dyDescent="0.2">
      <c r="A346" s="1">
        <v>1</v>
      </c>
      <c r="B346" s="1">
        <f t="shared" si="10"/>
        <v>343</v>
      </c>
      <c r="C346" s="264" t="s">
        <v>853</v>
      </c>
      <c r="D346" s="264" t="s">
        <v>3018</v>
      </c>
      <c r="E346" s="260" t="s">
        <v>928</v>
      </c>
      <c r="F346" s="260" t="s">
        <v>1239</v>
      </c>
      <c r="G346" s="260" t="s">
        <v>945</v>
      </c>
      <c r="H346" s="112"/>
      <c r="I346" s="108"/>
      <c r="J346" s="110"/>
      <c r="K346" s="110"/>
      <c r="L346" s="110"/>
      <c r="M346" s="110"/>
      <c r="N346" s="1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  <c r="AE346" s="110"/>
      <c r="AF346" s="110"/>
      <c r="AG346" s="110"/>
      <c r="AH346" s="110"/>
      <c r="AI346" s="110"/>
      <c r="AJ346" s="110"/>
      <c r="AK346" s="110"/>
      <c r="AL346" s="110"/>
      <c r="AM346" s="110"/>
      <c r="AN346" s="110"/>
      <c r="AO346" s="110"/>
      <c r="AP346" s="110"/>
      <c r="AQ346" s="110"/>
      <c r="AR346" s="110"/>
      <c r="AS346" s="110"/>
      <c r="AT346" s="110"/>
      <c r="AU346" s="110"/>
      <c r="AV346" s="110"/>
      <c r="AW346" s="110"/>
      <c r="AX346" s="110"/>
      <c r="AY346" s="110"/>
      <c r="AZ346" s="110"/>
      <c r="BA346" s="110"/>
      <c r="BB346" s="110"/>
      <c r="BC346" s="110"/>
      <c r="BD346" s="110"/>
      <c r="BE346" s="110"/>
      <c r="BF346" s="110"/>
      <c r="BG346" s="110"/>
      <c r="BH346" s="110"/>
    </row>
    <row r="347" spans="1:60" ht="12.75" customHeight="1" x14ac:dyDescent="0.2">
      <c r="A347" s="1">
        <v>1</v>
      </c>
      <c r="B347" s="1">
        <f t="shared" si="10"/>
        <v>344</v>
      </c>
      <c r="C347" s="263" t="s">
        <v>2541</v>
      </c>
      <c r="D347" s="263" t="s">
        <v>2197</v>
      </c>
      <c r="E347" s="260" t="s">
        <v>916</v>
      </c>
      <c r="F347" s="260" t="s">
        <v>1239</v>
      </c>
      <c r="G347" s="260" t="s">
        <v>935</v>
      </c>
      <c r="H347" s="112"/>
      <c r="I347" s="108"/>
      <c r="J347" s="110"/>
      <c r="K347" s="193"/>
      <c r="L347" s="193"/>
      <c r="M347" s="193"/>
      <c r="N347" s="1"/>
      <c r="O347" s="193"/>
      <c r="P347" s="193"/>
      <c r="Q347" s="193"/>
      <c r="R347" s="193"/>
      <c r="S347" s="193"/>
      <c r="T347" s="193"/>
      <c r="U347" s="193"/>
      <c r="V347" s="110"/>
      <c r="W347" s="110"/>
      <c r="X347" s="110"/>
      <c r="Y347" s="110"/>
      <c r="Z347" s="110"/>
      <c r="AA347" s="110"/>
      <c r="AB347" s="110"/>
      <c r="AC347" s="110"/>
      <c r="AD347" s="110"/>
      <c r="AE347" s="110"/>
      <c r="AF347" s="110"/>
      <c r="AG347" s="110"/>
      <c r="AH347" s="110"/>
      <c r="AI347" s="110"/>
      <c r="AJ347" s="110"/>
      <c r="AK347" s="110"/>
      <c r="AL347" s="110"/>
      <c r="AM347" s="110"/>
      <c r="AN347" s="110"/>
      <c r="AO347" s="110"/>
      <c r="AP347" s="110"/>
      <c r="AQ347" s="110"/>
      <c r="AR347" s="110"/>
      <c r="AS347" s="110"/>
      <c r="AT347" s="110"/>
      <c r="AU347" s="110"/>
      <c r="AV347" s="110"/>
      <c r="AW347" s="110"/>
      <c r="AX347" s="110"/>
      <c r="AY347" s="110"/>
      <c r="AZ347" s="110"/>
      <c r="BA347" s="110"/>
      <c r="BB347" s="110"/>
      <c r="BC347" s="110"/>
      <c r="BD347" s="110"/>
      <c r="BE347" s="110"/>
      <c r="BF347" s="110"/>
      <c r="BG347" s="110"/>
      <c r="BH347" s="110"/>
    </row>
    <row r="348" spans="1:60" ht="12.75" customHeight="1" x14ac:dyDescent="0.2">
      <c r="A348" s="1"/>
      <c r="B348" s="1">
        <f t="shared" si="10"/>
        <v>345</v>
      </c>
      <c r="C348" s="263" t="s">
        <v>1568</v>
      </c>
      <c r="D348" s="263" t="s">
        <v>957</v>
      </c>
      <c r="E348" s="260" t="s">
        <v>944</v>
      </c>
      <c r="F348" s="260" t="s">
        <v>1239</v>
      </c>
      <c r="G348" s="260" t="s">
        <v>2602</v>
      </c>
      <c r="H348" s="112"/>
      <c r="I348" s="191"/>
      <c r="J348" s="110"/>
      <c r="K348" s="124"/>
      <c r="L348" s="124"/>
      <c r="M348" s="124"/>
      <c r="N348" s="1"/>
      <c r="O348" s="124"/>
      <c r="P348" s="124"/>
      <c r="Q348" s="124"/>
      <c r="R348" s="124"/>
      <c r="S348" s="124"/>
      <c r="T348" s="124"/>
      <c r="U348" s="124"/>
      <c r="V348" s="120"/>
      <c r="W348" s="110"/>
      <c r="X348" s="110"/>
      <c r="Y348" s="110"/>
      <c r="Z348" s="110"/>
      <c r="AA348" s="110"/>
      <c r="AB348" s="110"/>
      <c r="AC348" s="110"/>
      <c r="AD348" s="110"/>
      <c r="AE348" s="110"/>
      <c r="AF348" s="110"/>
      <c r="AG348" s="110"/>
      <c r="AH348" s="110"/>
      <c r="AI348" s="110"/>
      <c r="AJ348" s="110"/>
      <c r="AK348" s="110"/>
      <c r="AL348" s="110"/>
      <c r="AM348" s="110"/>
      <c r="AN348" s="110"/>
      <c r="AO348" s="110"/>
      <c r="AP348" s="110"/>
      <c r="AQ348" s="110"/>
      <c r="AR348" s="110"/>
      <c r="AS348" s="110"/>
      <c r="AT348" s="110"/>
      <c r="AU348" s="110"/>
      <c r="AV348" s="110"/>
      <c r="AW348" s="110"/>
      <c r="AX348" s="110"/>
      <c r="AY348" s="110"/>
      <c r="AZ348" s="110"/>
      <c r="BA348" s="110"/>
      <c r="BB348" s="110"/>
      <c r="BC348" s="110"/>
      <c r="BD348" s="110"/>
      <c r="BE348" s="110"/>
      <c r="BF348" s="110"/>
      <c r="BG348" s="110"/>
      <c r="BH348" s="110"/>
    </row>
    <row r="349" spans="1:60" ht="12.75" customHeight="1" x14ac:dyDescent="0.2">
      <c r="A349" s="1">
        <v>1</v>
      </c>
      <c r="B349" s="1">
        <f t="shared" si="10"/>
        <v>346</v>
      </c>
      <c r="C349" s="259" t="s">
        <v>2544</v>
      </c>
      <c r="D349" s="259" t="s">
        <v>842</v>
      </c>
      <c r="E349" s="260" t="s">
        <v>966</v>
      </c>
      <c r="F349" s="260" t="s">
        <v>1239</v>
      </c>
      <c r="G349" s="260" t="s">
        <v>923</v>
      </c>
      <c r="H349" s="112"/>
      <c r="I349" s="191"/>
      <c r="J349" s="110"/>
      <c r="K349" s="124"/>
      <c r="L349" s="124"/>
      <c r="M349" s="124"/>
      <c r="N349" s="1"/>
      <c r="O349" s="124"/>
      <c r="P349" s="124"/>
      <c r="Q349" s="124"/>
      <c r="R349" s="124"/>
      <c r="S349" s="124"/>
      <c r="T349" s="124"/>
      <c r="U349" s="124"/>
      <c r="V349" s="120"/>
      <c r="W349" s="110"/>
      <c r="X349" s="110"/>
      <c r="Y349" s="110"/>
      <c r="Z349" s="110"/>
      <c r="AA349" s="110"/>
      <c r="AB349" s="110"/>
      <c r="AC349" s="110"/>
      <c r="AD349" s="110"/>
      <c r="AE349" s="110"/>
      <c r="AF349" s="110"/>
      <c r="AG349" s="110"/>
      <c r="AH349" s="110"/>
      <c r="AI349" s="110"/>
      <c r="AJ349" s="110"/>
      <c r="AK349" s="110"/>
      <c r="AL349" s="110"/>
      <c r="AM349" s="110"/>
      <c r="AN349" s="110"/>
      <c r="AO349" s="110"/>
      <c r="AP349" s="110"/>
      <c r="AQ349" s="110"/>
      <c r="AR349" s="110"/>
      <c r="AS349" s="110"/>
      <c r="AT349" s="110"/>
      <c r="AU349" s="110"/>
      <c r="AV349" s="110"/>
      <c r="AW349" s="110"/>
      <c r="AX349" s="110"/>
      <c r="AY349" s="110"/>
      <c r="AZ349" s="110"/>
      <c r="BA349" s="110"/>
      <c r="BB349" s="110"/>
      <c r="BC349" s="110"/>
      <c r="BD349" s="110"/>
      <c r="BE349" s="110"/>
      <c r="BF349" s="110"/>
      <c r="BG349" s="110"/>
      <c r="BH349" s="110"/>
    </row>
    <row r="350" spans="1:60" ht="12.75" customHeight="1" x14ac:dyDescent="0.25">
      <c r="A350" s="1">
        <v>1</v>
      </c>
      <c r="B350" s="1">
        <f t="shared" si="10"/>
        <v>347</v>
      </c>
      <c r="C350" s="264" t="s">
        <v>3108</v>
      </c>
      <c r="D350" s="264" t="s">
        <v>854</v>
      </c>
      <c r="E350" s="260" t="s">
        <v>969</v>
      </c>
      <c r="F350" s="260" t="s">
        <v>1239</v>
      </c>
      <c r="G350" s="260" t="s">
        <v>923</v>
      </c>
      <c r="H350" s="132"/>
      <c r="I350" s="121"/>
      <c r="J350" s="110"/>
      <c r="K350" s="194"/>
      <c r="L350" s="195"/>
      <c r="M350" s="195"/>
      <c r="N350" s="1"/>
      <c r="O350" s="195"/>
      <c r="P350" s="124"/>
      <c r="Q350" s="124"/>
      <c r="R350" s="124"/>
      <c r="S350" s="124"/>
      <c r="T350" s="124"/>
      <c r="U350" s="124"/>
      <c r="V350" s="120"/>
      <c r="W350" s="110"/>
      <c r="X350" s="110"/>
      <c r="Y350" s="110"/>
      <c r="Z350" s="110"/>
      <c r="AA350" s="110"/>
      <c r="AB350" s="110"/>
      <c r="AC350" s="110"/>
      <c r="AD350" s="110"/>
      <c r="AE350" s="110"/>
      <c r="AF350" s="110"/>
      <c r="AG350" s="110"/>
      <c r="AH350" s="110"/>
      <c r="AI350" s="110"/>
      <c r="AJ350" s="110"/>
      <c r="AK350" s="110"/>
      <c r="AL350" s="110"/>
      <c r="AM350" s="110"/>
      <c r="AN350" s="110"/>
      <c r="AO350" s="110"/>
      <c r="AP350" s="110"/>
      <c r="AQ350" s="110"/>
      <c r="AR350" s="110"/>
      <c r="AS350" s="110"/>
      <c r="AT350" s="110"/>
      <c r="AU350" s="110"/>
      <c r="AV350" s="110"/>
      <c r="AW350" s="110"/>
      <c r="AX350" s="110"/>
      <c r="AY350" s="110"/>
      <c r="AZ350" s="110"/>
      <c r="BA350" s="110"/>
      <c r="BB350" s="110"/>
      <c r="BC350" s="110"/>
      <c r="BD350" s="110"/>
      <c r="BE350" s="110"/>
      <c r="BF350" s="110"/>
      <c r="BG350" s="110"/>
      <c r="BH350" s="110"/>
    </row>
    <row r="351" spans="1:60" ht="12.75" customHeight="1" x14ac:dyDescent="0.25">
      <c r="A351" s="1">
        <v>1</v>
      </c>
      <c r="B351" s="1">
        <f t="shared" si="10"/>
        <v>348</v>
      </c>
      <c r="C351" s="258" t="s">
        <v>1829</v>
      </c>
      <c r="D351" s="259" t="s">
        <v>731</v>
      </c>
      <c r="E351" s="261" t="s">
        <v>962</v>
      </c>
      <c r="F351" s="260" t="s">
        <v>1239</v>
      </c>
      <c r="G351" s="261" t="s">
        <v>979</v>
      </c>
      <c r="H351" s="112"/>
      <c r="I351" s="192"/>
      <c r="J351" s="110"/>
      <c r="K351" s="194"/>
      <c r="L351" s="196"/>
      <c r="M351" s="195"/>
      <c r="N351" s="1"/>
      <c r="O351" s="196"/>
      <c r="P351" s="124"/>
      <c r="Q351" s="124"/>
      <c r="R351" s="124"/>
      <c r="S351" s="124"/>
      <c r="T351" s="124"/>
      <c r="U351" s="124"/>
      <c r="V351" s="120"/>
      <c r="W351" s="110"/>
      <c r="X351" s="110"/>
      <c r="Y351" s="110"/>
      <c r="Z351" s="110"/>
      <c r="AA351" s="110"/>
      <c r="AB351" s="110"/>
      <c r="AC351" s="110"/>
      <c r="AD351" s="110"/>
      <c r="AE351" s="110"/>
      <c r="AF351" s="110"/>
      <c r="AG351" s="110"/>
      <c r="AH351" s="110"/>
      <c r="AI351" s="110"/>
      <c r="AJ351" s="110"/>
      <c r="AK351" s="110"/>
      <c r="AL351" s="110"/>
      <c r="AM351" s="110"/>
      <c r="AN351" s="110"/>
      <c r="AO351" s="110"/>
      <c r="AP351" s="110"/>
      <c r="AQ351" s="110"/>
      <c r="AR351" s="110"/>
      <c r="AS351" s="110"/>
      <c r="AT351" s="110"/>
      <c r="AU351" s="110"/>
      <c r="AV351" s="110"/>
      <c r="AW351" s="110"/>
      <c r="AX351" s="110"/>
      <c r="AY351" s="110"/>
      <c r="AZ351" s="110"/>
      <c r="BA351" s="110"/>
      <c r="BB351" s="110"/>
      <c r="BC351" s="110"/>
      <c r="BD351" s="110"/>
      <c r="BE351" s="110"/>
      <c r="BF351" s="110"/>
      <c r="BG351" s="110"/>
      <c r="BH351" s="110"/>
    </row>
    <row r="352" spans="1:60" ht="12.75" customHeight="1" x14ac:dyDescent="0.25">
      <c r="A352" s="1">
        <v>1</v>
      </c>
      <c r="B352" s="1">
        <f t="shared" si="10"/>
        <v>349</v>
      </c>
      <c r="C352" s="259" t="s">
        <v>321</v>
      </c>
      <c r="D352" s="259" t="s">
        <v>852</v>
      </c>
      <c r="E352" s="260" t="s">
        <v>915</v>
      </c>
      <c r="F352" s="260" t="s">
        <v>1239</v>
      </c>
      <c r="G352" s="261" t="s">
        <v>923</v>
      </c>
      <c r="H352" s="112"/>
      <c r="I352" s="191"/>
      <c r="J352" s="124"/>
      <c r="K352" s="194"/>
      <c r="L352" s="196"/>
      <c r="M352" s="195"/>
      <c r="N352" s="1"/>
      <c r="O352" s="196"/>
      <c r="P352" s="124"/>
      <c r="Q352" s="124"/>
      <c r="R352" s="124"/>
      <c r="S352" s="124"/>
      <c r="T352" s="124"/>
      <c r="U352" s="124"/>
      <c r="V352" s="120"/>
      <c r="W352" s="110"/>
      <c r="X352" s="110"/>
      <c r="Y352" s="110"/>
      <c r="Z352" s="110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0"/>
      <c r="AO352" s="110"/>
      <c r="AP352" s="110"/>
      <c r="AQ352" s="110"/>
      <c r="AR352" s="110"/>
      <c r="AS352" s="110"/>
      <c r="AT352" s="110"/>
      <c r="AU352" s="110"/>
      <c r="AV352" s="110"/>
      <c r="AW352" s="110"/>
      <c r="AX352" s="110"/>
      <c r="AY352" s="110"/>
      <c r="AZ352" s="110"/>
      <c r="BA352" s="110"/>
      <c r="BB352" s="110"/>
      <c r="BC352" s="110"/>
      <c r="BD352" s="110"/>
      <c r="BE352" s="110"/>
      <c r="BF352" s="110"/>
      <c r="BG352" s="110"/>
      <c r="BH352" s="110"/>
    </row>
    <row r="353" spans="1:60" ht="12.75" customHeight="1" x14ac:dyDescent="0.25">
      <c r="A353" s="1">
        <v>1</v>
      </c>
      <c r="B353" s="1">
        <f t="shared" si="10"/>
        <v>350</v>
      </c>
      <c r="C353" s="258" t="s">
        <v>1536</v>
      </c>
      <c r="D353" s="258" t="s">
        <v>1537</v>
      </c>
      <c r="E353" s="260" t="s">
        <v>1008</v>
      </c>
      <c r="F353" s="262" t="s">
        <v>1239</v>
      </c>
      <c r="G353" s="261" t="s">
        <v>923</v>
      </c>
      <c r="H353" s="112"/>
      <c r="I353" s="191"/>
      <c r="J353" s="124"/>
      <c r="K353" s="194"/>
      <c r="L353" s="195"/>
      <c r="M353" s="195"/>
      <c r="N353" s="1"/>
      <c r="O353" s="196"/>
      <c r="P353" s="124"/>
      <c r="Q353" s="124"/>
      <c r="R353" s="124"/>
      <c r="S353" s="124"/>
      <c r="T353" s="124"/>
      <c r="U353" s="124"/>
      <c r="V353" s="120"/>
      <c r="W353" s="110"/>
      <c r="X353" s="110"/>
      <c r="Y353" s="110"/>
      <c r="Z353" s="110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0"/>
      <c r="AK353" s="110"/>
      <c r="AL353" s="110"/>
      <c r="AM353" s="110"/>
      <c r="AN353" s="110"/>
      <c r="AO353" s="110"/>
      <c r="AP353" s="110"/>
      <c r="AQ353" s="110"/>
      <c r="AR353" s="110"/>
      <c r="AS353" s="110"/>
      <c r="AT353" s="110"/>
      <c r="AU353" s="110"/>
      <c r="AV353" s="110"/>
      <c r="AW353" s="110"/>
      <c r="AX353" s="110"/>
      <c r="AY353" s="110"/>
      <c r="AZ353" s="110"/>
      <c r="BA353" s="110"/>
      <c r="BB353" s="110"/>
      <c r="BC353" s="110"/>
      <c r="BD353" s="110"/>
      <c r="BE353" s="110"/>
      <c r="BF353" s="110"/>
      <c r="BG353" s="110"/>
      <c r="BH353" s="110"/>
    </row>
    <row r="354" spans="1:60" ht="12.75" customHeight="1" x14ac:dyDescent="0.2">
      <c r="A354" s="1">
        <v>1</v>
      </c>
      <c r="B354" s="1">
        <f t="shared" si="10"/>
        <v>351</v>
      </c>
      <c r="C354" s="258" t="s">
        <v>1791</v>
      </c>
      <c r="D354" s="259" t="s">
        <v>879</v>
      </c>
      <c r="E354" s="260" t="s">
        <v>1154</v>
      </c>
      <c r="F354" s="260" t="s">
        <v>1239</v>
      </c>
      <c r="G354" s="262" t="s">
        <v>923</v>
      </c>
      <c r="H354" s="112"/>
      <c r="I354" s="191"/>
      <c r="J354" s="124"/>
      <c r="K354" s="194"/>
      <c r="L354" s="196"/>
      <c r="M354" s="196"/>
      <c r="N354" s="1"/>
      <c r="O354" s="196"/>
      <c r="P354" s="124"/>
      <c r="Q354" s="124"/>
      <c r="R354" s="124"/>
      <c r="S354" s="124"/>
      <c r="T354" s="124"/>
      <c r="U354" s="124"/>
      <c r="V354" s="120"/>
      <c r="W354" s="110"/>
      <c r="X354" s="110"/>
      <c r="Y354" s="110"/>
      <c r="Z354" s="110"/>
      <c r="AA354" s="110"/>
      <c r="AB354" s="110"/>
      <c r="AC354" s="110"/>
      <c r="AD354" s="110"/>
      <c r="AE354" s="110"/>
      <c r="AF354" s="110"/>
      <c r="AG354" s="110"/>
      <c r="AH354" s="110"/>
      <c r="AI354" s="110"/>
      <c r="AJ354" s="110"/>
      <c r="AK354" s="110"/>
      <c r="AL354" s="110"/>
      <c r="AM354" s="110"/>
      <c r="AN354" s="110"/>
      <c r="AO354" s="110"/>
      <c r="AP354" s="110"/>
      <c r="AQ354" s="110"/>
      <c r="AR354" s="110"/>
      <c r="AS354" s="110"/>
      <c r="AT354" s="110"/>
      <c r="AU354" s="110"/>
      <c r="AV354" s="110"/>
      <c r="AW354" s="110"/>
      <c r="AX354" s="110"/>
      <c r="AY354" s="110"/>
      <c r="AZ354" s="110"/>
      <c r="BA354" s="110"/>
      <c r="BB354" s="110"/>
      <c r="BC354" s="110"/>
      <c r="BD354" s="110"/>
      <c r="BE354" s="110"/>
      <c r="BF354" s="110"/>
      <c r="BG354" s="110"/>
      <c r="BH354" s="110"/>
    </row>
    <row r="355" spans="1:60" ht="12.75" customHeight="1" x14ac:dyDescent="0.25">
      <c r="A355" s="1">
        <v>1</v>
      </c>
      <c r="B355" s="1">
        <f t="shared" si="10"/>
        <v>352</v>
      </c>
      <c r="C355" s="259" t="s">
        <v>662</v>
      </c>
      <c r="D355" s="259" t="s">
        <v>862</v>
      </c>
      <c r="E355" s="260" t="s">
        <v>1154</v>
      </c>
      <c r="F355" s="260" t="s">
        <v>1239</v>
      </c>
      <c r="G355" s="260" t="s">
        <v>926</v>
      </c>
      <c r="H355" s="112"/>
      <c r="I355" s="191"/>
      <c r="J355" s="124"/>
      <c r="K355" s="194"/>
      <c r="L355" s="196"/>
      <c r="M355" s="195"/>
      <c r="N355" s="1"/>
      <c r="O355" s="195"/>
      <c r="P355" s="124"/>
      <c r="Q355" s="124"/>
      <c r="R355" s="124"/>
      <c r="S355" s="124"/>
      <c r="T355" s="124"/>
      <c r="U355" s="124"/>
      <c r="V355" s="120"/>
      <c r="W355" s="110"/>
      <c r="X355" s="110"/>
      <c r="Y355" s="110"/>
      <c r="Z355" s="110"/>
      <c r="AA355" s="110"/>
      <c r="AB355" s="110"/>
      <c r="AC355" s="110"/>
      <c r="AD355" s="110"/>
      <c r="AE355" s="110"/>
      <c r="AF355" s="110"/>
      <c r="AG355" s="110"/>
      <c r="AH355" s="110"/>
      <c r="AI355" s="110"/>
      <c r="AJ355" s="110"/>
      <c r="AK355" s="110"/>
      <c r="AL355" s="110"/>
      <c r="AM355" s="110"/>
      <c r="AN355" s="110"/>
      <c r="AO355" s="110"/>
      <c r="AP355" s="110"/>
      <c r="AQ355" s="110"/>
      <c r="AR355" s="110"/>
      <c r="AS355" s="110"/>
      <c r="AT355" s="110"/>
      <c r="AU355" s="110"/>
      <c r="AV355" s="110"/>
      <c r="AW355" s="110"/>
      <c r="AX355" s="110"/>
      <c r="AY355" s="110"/>
      <c r="AZ355" s="110"/>
      <c r="BA355" s="110"/>
      <c r="BB355" s="110"/>
      <c r="BC355" s="110"/>
      <c r="BD355" s="110"/>
      <c r="BE355" s="110"/>
      <c r="BF355" s="110"/>
      <c r="BG355" s="110"/>
      <c r="BH355" s="110"/>
    </row>
    <row r="356" spans="1:60" ht="12.75" customHeight="1" x14ac:dyDescent="0.25">
      <c r="A356" s="1"/>
      <c r="B356" s="1">
        <f t="shared" si="10"/>
        <v>353</v>
      </c>
      <c r="C356" s="258" t="s">
        <v>1813</v>
      </c>
      <c r="D356" s="259" t="s">
        <v>932</v>
      </c>
      <c r="E356" s="261" t="s">
        <v>915</v>
      </c>
      <c r="F356" s="260" t="s">
        <v>1239</v>
      </c>
      <c r="G356" s="262" t="s">
        <v>926</v>
      </c>
      <c r="H356" s="112"/>
      <c r="I356" s="191"/>
      <c r="J356" s="124"/>
      <c r="K356" s="194"/>
      <c r="L356" s="196"/>
      <c r="M356" s="196"/>
      <c r="N356" s="1"/>
      <c r="O356" s="195"/>
      <c r="P356" s="124"/>
      <c r="Q356" s="124"/>
      <c r="R356" s="124"/>
      <c r="S356" s="124"/>
      <c r="T356" s="124"/>
      <c r="U356" s="124"/>
      <c r="V356" s="120"/>
      <c r="W356" s="110"/>
      <c r="X356" s="110"/>
      <c r="Y356" s="110"/>
      <c r="Z356" s="110"/>
      <c r="AA356" s="110"/>
      <c r="AB356" s="110"/>
      <c r="AC356" s="110"/>
      <c r="AD356" s="110"/>
      <c r="AE356" s="110"/>
      <c r="AF356" s="110"/>
      <c r="AG356" s="110"/>
      <c r="AH356" s="110"/>
      <c r="AI356" s="110"/>
      <c r="AJ356" s="110"/>
      <c r="AK356" s="110"/>
      <c r="AL356" s="110"/>
      <c r="AM356" s="110"/>
      <c r="AN356" s="110"/>
      <c r="AO356" s="110"/>
      <c r="AP356" s="110"/>
      <c r="AQ356" s="110"/>
      <c r="AR356" s="110"/>
      <c r="AS356" s="110"/>
      <c r="AT356" s="110"/>
      <c r="AU356" s="110"/>
      <c r="AV356" s="110"/>
      <c r="AW356" s="110"/>
      <c r="AX356" s="110"/>
      <c r="AY356" s="110"/>
      <c r="AZ356" s="110"/>
      <c r="BA356" s="110"/>
      <c r="BB356" s="110"/>
      <c r="BC356" s="110"/>
      <c r="BD356" s="110"/>
      <c r="BE356" s="110"/>
      <c r="BF356" s="110"/>
      <c r="BG356" s="110"/>
      <c r="BH356" s="110"/>
    </row>
    <row r="357" spans="1:60" ht="12.75" customHeight="1" x14ac:dyDescent="0.25">
      <c r="A357" s="1">
        <v>1</v>
      </c>
      <c r="B357" s="1">
        <f t="shared" si="10"/>
        <v>354</v>
      </c>
      <c r="C357" s="258" t="s">
        <v>102</v>
      </c>
      <c r="D357" s="259" t="s">
        <v>957</v>
      </c>
      <c r="E357" s="261" t="s">
        <v>966</v>
      </c>
      <c r="F357" s="262" t="s">
        <v>1239</v>
      </c>
      <c r="G357" s="262" t="s">
        <v>935</v>
      </c>
      <c r="H357" s="112"/>
      <c r="I357" s="191"/>
      <c r="J357" s="124"/>
      <c r="K357" s="194"/>
      <c r="L357" s="196"/>
      <c r="M357" s="195"/>
      <c r="N357" s="1"/>
      <c r="O357" s="195"/>
      <c r="P357" s="124"/>
      <c r="Q357" s="124"/>
      <c r="R357" s="124"/>
      <c r="S357" s="124"/>
      <c r="T357" s="124"/>
      <c r="U357" s="124"/>
      <c r="V357" s="120"/>
      <c r="W357" s="110"/>
      <c r="X357" s="110"/>
      <c r="Y357" s="110"/>
      <c r="Z357" s="110"/>
      <c r="AA357" s="110"/>
      <c r="AB357" s="110"/>
      <c r="AC357" s="110"/>
      <c r="AD357" s="110"/>
      <c r="AE357" s="110"/>
      <c r="AF357" s="110"/>
      <c r="AG357" s="110"/>
      <c r="AH357" s="110"/>
      <c r="AI357" s="110"/>
      <c r="AJ357" s="110"/>
      <c r="AK357" s="110"/>
      <c r="AL357" s="110"/>
      <c r="AM357" s="110"/>
      <c r="AN357" s="110"/>
      <c r="AO357" s="110"/>
      <c r="AP357" s="110"/>
      <c r="AQ357" s="110"/>
      <c r="AR357" s="110"/>
      <c r="AS357" s="110"/>
      <c r="AT357" s="110"/>
      <c r="AU357" s="110"/>
      <c r="AV357" s="110"/>
      <c r="AW357" s="110"/>
      <c r="AX357" s="110"/>
      <c r="AY357" s="110"/>
      <c r="AZ357" s="110"/>
      <c r="BA357" s="110"/>
      <c r="BB357" s="110"/>
      <c r="BC357" s="110"/>
      <c r="BD357" s="110"/>
      <c r="BE357" s="110"/>
      <c r="BF357" s="110"/>
      <c r="BG357" s="110"/>
      <c r="BH357" s="110"/>
    </row>
    <row r="358" spans="1:60" ht="12.75" customHeight="1" x14ac:dyDescent="0.25">
      <c r="A358" s="1">
        <v>1</v>
      </c>
      <c r="B358" s="1">
        <f t="shared" si="10"/>
        <v>355</v>
      </c>
      <c r="C358" s="258" t="s">
        <v>721</v>
      </c>
      <c r="D358" s="259" t="s">
        <v>978</v>
      </c>
      <c r="E358" s="261" t="s">
        <v>946</v>
      </c>
      <c r="F358" s="262" t="s">
        <v>1239</v>
      </c>
      <c r="G358" s="260" t="s">
        <v>945</v>
      </c>
      <c r="H358" s="112"/>
      <c r="I358" s="191"/>
      <c r="J358" s="124"/>
      <c r="K358" s="194"/>
      <c r="L358" s="196"/>
      <c r="M358" s="195"/>
      <c r="N358" s="1"/>
      <c r="O358" s="196"/>
      <c r="P358" s="124"/>
      <c r="Q358" s="124"/>
      <c r="R358" s="124"/>
      <c r="S358" s="124"/>
      <c r="T358" s="124"/>
      <c r="U358" s="124"/>
      <c r="V358" s="120"/>
      <c r="W358" s="110"/>
      <c r="X358" s="110"/>
      <c r="Y358" s="110"/>
      <c r="Z358" s="110"/>
      <c r="AA358" s="110"/>
      <c r="AB358" s="110"/>
      <c r="AC358" s="110"/>
      <c r="AD358" s="110"/>
      <c r="AE358" s="110"/>
      <c r="AF358" s="110"/>
      <c r="AG358" s="110"/>
      <c r="AH358" s="110"/>
      <c r="AI358" s="110"/>
      <c r="AJ358" s="110"/>
      <c r="AK358" s="110"/>
      <c r="AL358" s="110"/>
      <c r="AM358" s="110"/>
      <c r="AN358" s="110"/>
      <c r="AO358" s="110"/>
      <c r="AP358" s="110"/>
      <c r="AQ358" s="110"/>
      <c r="AR358" s="110"/>
      <c r="AS358" s="110"/>
      <c r="AT358" s="110"/>
      <c r="AU358" s="110"/>
      <c r="AV358" s="110"/>
      <c r="AW358" s="110"/>
      <c r="AX358" s="110"/>
      <c r="AY358" s="110"/>
      <c r="AZ358" s="110"/>
      <c r="BA358" s="110"/>
      <c r="BB358" s="110"/>
      <c r="BC358" s="110"/>
      <c r="BD358" s="110"/>
      <c r="BE358" s="110"/>
      <c r="BF358" s="110"/>
      <c r="BG358" s="110"/>
      <c r="BH358" s="110"/>
    </row>
    <row r="359" spans="1:60" ht="12.75" customHeight="1" x14ac:dyDescent="0.25">
      <c r="A359" s="1">
        <v>1</v>
      </c>
      <c r="B359" s="1">
        <f t="shared" si="10"/>
        <v>356</v>
      </c>
      <c r="C359" s="258" t="s">
        <v>1572</v>
      </c>
      <c r="D359" s="259" t="s">
        <v>1843</v>
      </c>
      <c r="E359" s="261" t="s">
        <v>2054</v>
      </c>
      <c r="F359" s="261" t="s">
        <v>747</v>
      </c>
      <c r="G359" s="261" t="s">
        <v>935</v>
      </c>
      <c r="H359" s="112"/>
      <c r="I359" s="191"/>
      <c r="J359" s="124"/>
      <c r="K359" s="194"/>
      <c r="L359" s="196"/>
      <c r="M359" s="195"/>
      <c r="N359" s="1"/>
      <c r="O359" s="196"/>
      <c r="P359" s="124"/>
      <c r="Q359" s="124"/>
      <c r="R359" s="124"/>
      <c r="S359" s="124"/>
      <c r="T359" s="124"/>
      <c r="U359" s="124"/>
      <c r="V359" s="120"/>
      <c r="W359" s="110"/>
      <c r="X359" s="110"/>
      <c r="Y359" s="110"/>
      <c r="Z359" s="110"/>
      <c r="AA359" s="110"/>
      <c r="AB359" s="110"/>
      <c r="AC359" s="110"/>
      <c r="AD359" s="110"/>
      <c r="AE359" s="110"/>
      <c r="AF359" s="110"/>
      <c r="AG359" s="110"/>
      <c r="AH359" s="110"/>
      <c r="AI359" s="110"/>
      <c r="AJ359" s="110"/>
      <c r="AK359" s="110"/>
      <c r="AL359" s="110"/>
      <c r="AM359" s="110"/>
      <c r="AN359" s="110"/>
      <c r="AO359" s="110"/>
      <c r="AP359" s="110"/>
      <c r="AQ359" s="110"/>
      <c r="AR359" s="110"/>
      <c r="AS359" s="110"/>
      <c r="AT359" s="110"/>
      <c r="AU359" s="110"/>
      <c r="AV359" s="110"/>
      <c r="AW359" s="110"/>
      <c r="AX359" s="110"/>
      <c r="AY359" s="110"/>
      <c r="AZ359" s="110"/>
      <c r="BA359" s="110"/>
      <c r="BB359" s="110"/>
      <c r="BC359" s="110"/>
      <c r="BD359" s="110"/>
      <c r="BE359" s="110"/>
      <c r="BF359" s="110"/>
      <c r="BG359" s="110"/>
      <c r="BH359" s="110"/>
    </row>
    <row r="360" spans="1:60" ht="12.75" customHeight="1" x14ac:dyDescent="0.2">
      <c r="A360" s="1">
        <v>1</v>
      </c>
      <c r="B360" s="1">
        <f t="shared" si="10"/>
        <v>357</v>
      </c>
      <c r="C360" s="263" t="s">
        <v>2463</v>
      </c>
      <c r="D360" s="263" t="s">
        <v>975</v>
      </c>
      <c r="E360" s="260" t="s">
        <v>963</v>
      </c>
      <c r="F360" s="260" t="s">
        <v>747</v>
      </c>
      <c r="G360" s="260" t="s">
        <v>935</v>
      </c>
      <c r="H360" s="112"/>
      <c r="I360" s="191"/>
      <c r="J360" s="124"/>
      <c r="K360" s="124"/>
      <c r="L360" s="124"/>
      <c r="M360" s="124"/>
      <c r="N360" s="1"/>
      <c r="O360" s="124"/>
      <c r="P360" s="124"/>
      <c r="Q360" s="124"/>
      <c r="R360" s="124"/>
      <c r="S360" s="124"/>
      <c r="T360" s="124"/>
      <c r="U360" s="124"/>
      <c r="V360" s="120"/>
      <c r="W360" s="110"/>
      <c r="X360" s="110"/>
      <c r="Y360" s="110"/>
      <c r="Z360" s="110"/>
      <c r="AA360" s="110"/>
      <c r="AB360" s="110"/>
      <c r="AC360" s="110"/>
      <c r="AD360" s="110"/>
      <c r="AE360" s="110"/>
      <c r="AF360" s="110"/>
      <c r="AG360" s="110"/>
      <c r="AH360" s="110"/>
      <c r="AI360" s="110"/>
      <c r="AJ360" s="110"/>
      <c r="AK360" s="110"/>
      <c r="AL360" s="110"/>
      <c r="AM360" s="110"/>
      <c r="AN360" s="110"/>
      <c r="AO360" s="110"/>
      <c r="AP360" s="110"/>
      <c r="AQ360" s="110"/>
      <c r="AR360" s="110"/>
      <c r="AS360" s="110"/>
      <c r="AT360" s="110"/>
      <c r="AU360" s="110"/>
      <c r="AV360" s="110"/>
      <c r="AW360" s="110"/>
      <c r="AX360" s="110"/>
      <c r="AY360" s="110"/>
      <c r="AZ360" s="110"/>
      <c r="BA360" s="110"/>
      <c r="BB360" s="110"/>
      <c r="BC360" s="110"/>
      <c r="BD360" s="110"/>
      <c r="BE360" s="110"/>
      <c r="BF360" s="110"/>
      <c r="BG360" s="110"/>
      <c r="BH360" s="110"/>
    </row>
    <row r="361" spans="1:60" ht="12.75" customHeight="1" x14ac:dyDescent="0.2">
      <c r="A361" s="1"/>
      <c r="B361" s="1">
        <f t="shared" si="10"/>
        <v>358</v>
      </c>
      <c r="C361" s="258" t="s">
        <v>2234</v>
      </c>
      <c r="D361" s="259" t="s">
        <v>932</v>
      </c>
      <c r="E361" s="261" t="s">
        <v>808</v>
      </c>
      <c r="F361" s="260" t="s">
        <v>747</v>
      </c>
      <c r="G361" s="260" t="s">
        <v>949</v>
      </c>
      <c r="H361" s="112"/>
      <c r="I361" s="108"/>
      <c r="J361" s="122"/>
      <c r="K361" s="122"/>
      <c r="L361" s="122"/>
      <c r="M361" s="122"/>
      <c r="N361" s="1"/>
      <c r="O361" s="122"/>
      <c r="P361" s="122"/>
      <c r="Q361" s="122"/>
      <c r="R361" s="122"/>
      <c r="S361" s="122"/>
      <c r="T361" s="122"/>
      <c r="U361" s="122"/>
      <c r="V361" s="110"/>
      <c r="W361" s="110"/>
      <c r="X361" s="110"/>
      <c r="Y361" s="110"/>
      <c r="Z361" s="110"/>
      <c r="AA361" s="110"/>
      <c r="AB361" s="110"/>
      <c r="AC361" s="110"/>
      <c r="AD361" s="110"/>
      <c r="AE361" s="110"/>
      <c r="AF361" s="110"/>
      <c r="AG361" s="110"/>
      <c r="AH361" s="110"/>
      <c r="AI361" s="110"/>
      <c r="AJ361" s="110"/>
      <c r="AK361" s="110"/>
      <c r="AL361" s="110"/>
      <c r="AM361" s="110"/>
      <c r="AN361" s="110"/>
      <c r="AO361" s="110"/>
      <c r="AP361" s="110"/>
      <c r="AQ361" s="110"/>
      <c r="AR361" s="110"/>
      <c r="AS361" s="110"/>
      <c r="AT361" s="110"/>
      <c r="AU361" s="110"/>
      <c r="AV361" s="110"/>
      <c r="AW361" s="110"/>
      <c r="AX361" s="110"/>
      <c r="AY361" s="110"/>
      <c r="AZ361" s="110"/>
      <c r="BA361" s="110"/>
      <c r="BB361" s="110"/>
      <c r="BC361" s="110"/>
      <c r="BD361" s="110"/>
      <c r="BE361" s="110"/>
      <c r="BF361" s="110"/>
      <c r="BG361" s="110"/>
      <c r="BH361" s="110"/>
    </row>
    <row r="362" spans="1:60" ht="12.75" customHeight="1" x14ac:dyDescent="0.2">
      <c r="A362" s="1"/>
      <c r="B362" s="1">
        <f t="shared" si="10"/>
        <v>359</v>
      </c>
      <c r="C362" s="258" t="s">
        <v>15</v>
      </c>
      <c r="D362" s="258" t="s">
        <v>16</v>
      </c>
      <c r="E362" s="261" t="s">
        <v>812</v>
      </c>
      <c r="F362" s="260" t="s">
        <v>747</v>
      </c>
      <c r="G362" s="260" t="s">
        <v>935</v>
      </c>
      <c r="H362" s="112"/>
      <c r="I362" s="108"/>
      <c r="J362" s="110"/>
      <c r="K362" s="110"/>
      <c r="L362" s="110"/>
      <c r="M362" s="110"/>
      <c r="N362" s="1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  <c r="AE362" s="110"/>
      <c r="AF362" s="110"/>
      <c r="AG362" s="110"/>
      <c r="AH362" s="110"/>
      <c r="AI362" s="110"/>
      <c r="AJ362" s="110"/>
      <c r="AK362" s="110"/>
      <c r="AL362" s="110"/>
      <c r="AM362" s="110"/>
      <c r="AN362" s="110"/>
      <c r="AO362" s="110"/>
      <c r="AP362" s="110"/>
      <c r="AQ362" s="110"/>
      <c r="AR362" s="110"/>
      <c r="AS362" s="110"/>
      <c r="AT362" s="110"/>
      <c r="AU362" s="110"/>
      <c r="AV362" s="110"/>
      <c r="AW362" s="110"/>
      <c r="AX362" s="110"/>
      <c r="AY362" s="110"/>
      <c r="AZ362" s="110"/>
      <c r="BA362" s="110"/>
      <c r="BB362" s="110"/>
      <c r="BC362" s="110"/>
      <c r="BD362" s="110"/>
      <c r="BE362" s="110"/>
      <c r="BF362" s="110"/>
      <c r="BG362" s="110"/>
      <c r="BH362" s="110"/>
    </row>
    <row r="363" spans="1:60" ht="12.75" customHeight="1" x14ac:dyDescent="0.2">
      <c r="A363" s="1"/>
      <c r="B363" s="1">
        <f t="shared" si="10"/>
        <v>360</v>
      </c>
      <c r="C363" s="259" t="s">
        <v>2918</v>
      </c>
      <c r="D363" s="259" t="s">
        <v>2924</v>
      </c>
      <c r="E363" s="260" t="s">
        <v>812</v>
      </c>
      <c r="F363" s="261" t="s">
        <v>747</v>
      </c>
      <c r="G363" s="261" t="s">
        <v>945</v>
      </c>
      <c r="H363" s="112"/>
      <c r="I363" s="108"/>
      <c r="J363" s="110"/>
      <c r="K363" s="110"/>
      <c r="L363" s="110"/>
      <c r="M363" s="110"/>
      <c r="N363" s="1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  <c r="AE363" s="110"/>
      <c r="AF363" s="110"/>
      <c r="AG363" s="110"/>
      <c r="AH363" s="110"/>
      <c r="AI363" s="110"/>
      <c r="AJ363" s="110"/>
      <c r="AK363" s="110"/>
      <c r="AL363" s="110"/>
      <c r="AM363" s="110"/>
      <c r="AN363" s="110"/>
      <c r="AO363" s="110"/>
      <c r="AP363" s="110"/>
      <c r="AQ363" s="110"/>
      <c r="AR363" s="110"/>
      <c r="AS363" s="110"/>
      <c r="AT363" s="110"/>
      <c r="AU363" s="110"/>
      <c r="AV363" s="110"/>
      <c r="AW363" s="110"/>
      <c r="AX363" s="110"/>
      <c r="AY363" s="110"/>
      <c r="AZ363" s="110"/>
      <c r="BA363" s="110"/>
      <c r="BB363" s="110"/>
      <c r="BC363" s="110"/>
      <c r="BD363" s="110"/>
      <c r="BE363" s="110"/>
      <c r="BF363" s="110"/>
      <c r="BG363" s="110"/>
      <c r="BH363" s="110"/>
    </row>
    <row r="364" spans="1:60" ht="12.75" customHeight="1" x14ac:dyDescent="0.2">
      <c r="A364" s="1"/>
      <c r="B364" s="1">
        <f t="shared" si="10"/>
        <v>361</v>
      </c>
      <c r="C364" s="259" t="s">
        <v>2921</v>
      </c>
      <c r="D364" s="259" t="s">
        <v>842</v>
      </c>
      <c r="E364" s="260" t="s">
        <v>808</v>
      </c>
      <c r="F364" s="261" t="s">
        <v>747</v>
      </c>
      <c r="G364" s="260" t="s">
        <v>935</v>
      </c>
      <c r="H364" s="112"/>
      <c r="I364" s="108"/>
      <c r="J364" s="110"/>
      <c r="K364" s="110"/>
      <c r="L364" s="110"/>
      <c r="M364" s="110"/>
      <c r="N364" s="1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  <c r="AE364" s="110"/>
      <c r="AF364" s="110"/>
      <c r="AG364" s="110"/>
      <c r="AH364" s="110"/>
      <c r="AI364" s="110"/>
      <c r="AJ364" s="110"/>
      <c r="AK364" s="110"/>
      <c r="AL364" s="110"/>
      <c r="AM364" s="110"/>
      <c r="AN364" s="110"/>
      <c r="AO364" s="110"/>
      <c r="AP364" s="110"/>
      <c r="AQ364" s="110"/>
      <c r="AR364" s="110"/>
      <c r="AS364" s="110"/>
      <c r="AT364" s="110"/>
      <c r="AU364" s="110"/>
      <c r="AV364" s="110"/>
      <c r="AW364" s="110"/>
      <c r="AX364" s="110"/>
      <c r="AY364" s="110"/>
      <c r="AZ364" s="110"/>
      <c r="BA364" s="110"/>
      <c r="BB364" s="110"/>
      <c r="BC364" s="110"/>
      <c r="BD364" s="110"/>
      <c r="BE364" s="110"/>
      <c r="BF364" s="110"/>
      <c r="BG364" s="110"/>
      <c r="BH364" s="110"/>
    </row>
    <row r="365" spans="1:60" ht="12.75" customHeight="1" x14ac:dyDescent="0.2">
      <c r="A365" s="1"/>
      <c r="B365" s="1">
        <f t="shared" si="10"/>
        <v>362</v>
      </c>
      <c r="C365" s="258" t="s">
        <v>18</v>
      </c>
      <c r="D365" s="258" t="s">
        <v>862</v>
      </c>
      <c r="E365" s="260" t="s">
        <v>970</v>
      </c>
      <c r="F365" s="262" t="s">
        <v>747</v>
      </c>
      <c r="G365" s="262" t="s">
        <v>926</v>
      </c>
      <c r="H365" s="112"/>
      <c r="I365" s="108"/>
      <c r="J365" s="110"/>
      <c r="K365" s="110"/>
      <c r="L365" s="110"/>
      <c r="M365" s="110"/>
      <c r="N365" s="1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  <c r="AE365" s="110"/>
      <c r="AF365" s="110"/>
      <c r="AG365" s="110"/>
      <c r="AH365" s="110"/>
      <c r="AI365" s="110"/>
      <c r="AJ365" s="110"/>
      <c r="AK365" s="110"/>
      <c r="AL365" s="110"/>
      <c r="AM365" s="110"/>
      <c r="AN365" s="110"/>
      <c r="AO365" s="110"/>
      <c r="AP365" s="110"/>
      <c r="AQ365" s="110"/>
      <c r="AR365" s="110"/>
      <c r="AS365" s="110"/>
      <c r="AT365" s="110"/>
      <c r="AU365" s="110"/>
      <c r="AV365" s="110"/>
      <c r="AW365" s="110"/>
      <c r="AX365" s="110"/>
      <c r="AY365" s="110"/>
      <c r="AZ365" s="110"/>
      <c r="BA365" s="110"/>
      <c r="BB365" s="110"/>
      <c r="BC365" s="110"/>
      <c r="BD365" s="110"/>
      <c r="BE365" s="110"/>
      <c r="BF365" s="110"/>
      <c r="BG365" s="110"/>
      <c r="BH365" s="110"/>
    </row>
    <row r="366" spans="1:60" ht="12.75" customHeight="1" x14ac:dyDescent="0.2">
      <c r="A366" s="1"/>
      <c r="B366" s="1">
        <f t="shared" si="10"/>
        <v>363</v>
      </c>
      <c r="C366" s="258" t="s">
        <v>907</v>
      </c>
      <c r="D366" s="259" t="s">
        <v>972</v>
      </c>
      <c r="E366" s="260" t="s">
        <v>962</v>
      </c>
      <c r="F366" s="262" t="s">
        <v>747</v>
      </c>
      <c r="G366" s="262" t="s">
        <v>958</v>
      </c>
      <c r="H366" s="112"/>
      <c r="I366" s="108"/>
      <c r="J366" s="110"/>
      <c r="K366" s="110"/>
      <c r="L366" s="110"/>
      <c r="M366" s="110"/>
      <c r="N366" s="1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  <c r="AE366" s="110"/>
      <c r="AF366" s="110"/>
      <c r="AG366" s="110"/>
      <c r="AH366" s="110"/>
      <c r="AI366" s="110"/>
      <c r="AJ366" s="110"/>
      <c r="AK366" s="110"/>
      <c r="AL366" s="110"/>
      <c r="AM366" s="110"/>
      <c r="AN366" s="110"/>
      <c r="AO366" s="110"/>
      <c r="AP366" s="110"/>
      <c r="AQ366" s="110"/>
      <c r="AR366" s="110"/>
      <c r="AS366" s="110"/>
      <c r="AT366" s="110"/>
      <c r="AU366" s="110"/>
      <c r="AV366" s="110"/>
      <c r="AW366" s="110"/>
      <c r="AX366" s="110"/>
      <c r="AY366" s="110"/>
      <c r="AZ366" s="110"/>
      <c r="BA366" s="110"/>
      <c r="BB366" s="110"/>
      <c r="BC366" s="110"/>
      <c r="BD366" s="110"/>
      <c r="BE366" s="110"/>
      <c r="BF366" s="110"/>
      <c r="BG366" s="110"/>
      <c r="BH366" s="110"/>
    </row>
    <row r="367" spans="1:60" ht="12.75" customHeight="1" x14ac:dyDescent="0.2">
      <c r="A367" s="1"/>
      <c r="B367" s="1">
        <f t="shared" si="10"/>
        <v>364</v>
      </c>
      <c r="C367" s="259" t="s">
        <v>24</v>
      </c>
      <c r="D367" s="259" t="s">
        <v>25</v>
      </c>
      <c r="E367" s="260" t="s">
        <v>1008</v>
      </c>
      <c r="F367" s="260" t="s">
        <v>747</v>
      </c>
      <c r="G367" s="260" t="s">
        <v>923</v>
      </c>
      <c r="H367" s="112"/>
      <c r="I367" s="108"/>
      <c r="J367" s="110"/>
      <c r="K367" s="110"/>
      <c r="L367" s="110"/>
      <c r="M367" s="110"/>
      <c r="N367" s="1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  <c r="AE367" s="110"/>
      <c r="AF367" s="110"/>
      <c r="AG367" s="110"/>
      <c r="AH367" s="110"/>
      <c r="AI367" s="110"/>
      <c r="AJ367" s="110"/>
      <c r="AK367" s="110"/>
      <c r="AL367" s="110"/>
      <c r="AM367" s="110"/>
      <c r="AN367" s="110"/>
      <c r="AO367" s="110"/>
      <c r="AP367" s="110"/>
      <c r="AQ367" s="110"/>
      <c r="AR367" s="110"/>
      <c r="AS367" s="110"/>
      <c r="AT367" s="110"/>
      <c r="AU367" s="110"/>
      <c r="AV367" s="110"/>
      <c r="AW367" s="110"/>
      <c r="AX367" s="110"/>
      <c r="AY367" s="110"/>
      <c r="AZ367" s="110"/>
      <c r="BA367" s="110"/>
      <c r="BB367" s="110"/>
      <c r="BC367" s="110"/>
      <c r="BD367" s="110"/>
      <c r="BE367" s="110"/>
      <c r="BF367" s="110"/>
      <c r="BG367" s="110"/>
      <c r="BH367" s="110"/>
    </row>
    <row r="368" spans="1:60" ht="12.75" customHeight="1" x14ac:dyDescent="0.2">
      <c r="A368" s="1"/>
      <c r="B368" s="1">
        <f t="shared" si="10"/>
        <v>365</v>
      </c>
      <c r="C368" s="258" t="s">
        <v>1605</v>
      </c>
      <c r="D368" s="258" t="s">
        <v>1606</v>
      </c>
      <c r="E368" s="261" t="s">
        <v>940</v>
      </c>
      <c r="F368" s="261" t="s">
        <v>747</v>
      </c>
      <c r="G368" s="260" t="s">
        <v>982</v>
      </c>
      <c r="H368" s="112"/>
      <c r="I368" s="108"/>
      <c r="J368" s="110"/>
      <c r="K368" s="110"/>
      <c r="L368" s="110"/>
      <c r="M368" s="110"/>
      <c r="N368" s="1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  <c r="AE368" s="110"/>
      <c r="AF368" s="110"/>
      <c r="AG368" s="110"/>
      <c r="AH368" s="110"/>
      <c r="AI368" s="110"/>
      <c r="AJ368" s="110"/>
      <c r="AK368" s="110"/>
      <c r="AL368" s="110"/>
      <c r="AM368" s="110"/>
      <c r="AN368" s="110"/>
      <c r="AO368" s="110"/>
      <c r="AP368" s="110"/>
      <c r="AQ368" s="110"/>
      <c r="AR368" s="110"/>
      <c r="AS368" s="110"/>
      <c r="AT368" s="110"/>
      <c r="AU368" s="110"/>
      <c r="AV368" s="110"/>
      <c r="AW368" s="110"/>
      <c r="AX368" s="110"/>
      <c r="AY368" s="110"/>
      <c r="AZ368" s="110"/>
      <c r="BA368" s="110"/>
      <c r="BB368" s="110"/>
      <c r="BC368" s="110"/>
      <c r="BD368" s="110"/>
      <c r="BE368" s="110"/>
      <c r="BF368" s="110"/>
      <c r="BG368" s="110"/>
      <c r="BH368" s="110"/>
    </row>
    <row r="369" spans="1:60" ht="12.75" customHeight="1" x14ac:dyDescent="0.2">
      <c r="A369" s="1"/>
      <c r="B369" s="1">
        <f t="shared" si="10"/>
        <v>366</v>
      </c>
      <c r="C369" s="258" t="s">
        <v>1809</v>
      </c>
      <c r="D369" s="259" t="s">
        <v>924</v>
      </c>
      <c r="E369" s="260" t="s">
        <v>955</v>
      </c>
      <c r="F369" s="260" t="s">
        <v>747</v>
      </c>
      <c r="G369" s="260" t="s">
        <v>935</v>
      </c>
      <c r="H369" s="112"/>
      <c r="I369" s="108"/>
      <c r="J369" s="110"/>
      <c r="K369" s="110"/>
      <c r="L369" s="110"/>
      <c r="M369" s="110"/>
      <c r="N369" s="1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  <c r="AE369" s="110"/>
      <c r="AF369" s="110"/>
      <c r="AG369" s="110"/>
      <c r="AH369" s="110"/>
      <c r="AI369" s="110"/>
      <c r="AJ369" s="110"/>
      <c r="AK369" s="110"/>
      <c r="AL369" s="110"/>
      <c r="AM369" s="110"/>
      <c r="AN369" s="110"/>
      <c r="AO369" s="110"/>
      <c r="AP369" s="110"/>
      <c r="AQ369" s="110"/>
      <c r="AR369" s="110"/>
      <c r="AS369" s="110"/>
      <c r="AT369" s="110"/>
      <c r="AU369" s="110"/>
      <c r="AV369" s="110"/>
      <c r="AW369" s="110"/>
      <c r="AX369" s="110"/>
      <c r="AY369" s="110"/>
      <c r="AZ369" s="110"/>
      <c r="BA369" s="110"/>
      <c r="BB369" s="110"/>
      <c r="BC369" s="110"/>
      <c r="BD369" s="110"/>
      <c r="BE369" s="110"/>
      <c r="BF369" s="110"/>
      <c r="BG369" s="110"/>
      <c r="BH369" s="110"/>
    </row>
    <row r="370" spans="1:60" ht="12.75" customHeight="1" x14ac:dyDescent="0.2">
      <c r="A370" s="1">
        <v>1</v>
      </c>
      <c r="B370" s="1">
        <f t="shared" si="10"/>
        <v>367</v>
      </c>
      <c r="C370" s="258" t="s">
        <v>1611</v>
      </c>
      <c r="D370" s="258" t="s">
        <v>817</v>
      </c>
      <c r="E370" s="260" t="s">
        <v>915</v>
      </c>
      <c r="F370" s="260" t="s">
        <v>747</v>
      </c>
      <c r="G370" s="261" t="s">
        <v>979</v>
      </c>
      <c r="H370" s="112"/>
      <c r="I370" s="108"/>
      <c r="J370" s="110"/>
      <c r="K370" s="110"/>
      <c r="L370" s="110"/>
      <c r="M370" s="110"/>
      <c r="N370" s="1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  <c r="AE370" s="110"/>
      <c r="AF370" s="110"/>
      <c r="AG370" s="110"/>
      <c r="AH370" s="110"/>
      <c r="AI370" s="110"/>
      <c r="AJ370" s="110"/>
      <c r="AK370" s="110"/>
      <c r="AL370" s="110"/>
      <c r="AM370" s="110"/>
      <c r="AN370" s="110"/>
      <c r="AO370" s="110"/>
      <c r="AP370" s="110"/>
      <c r="AQ370" s="110"/>
      <c r="AR370" s="110"/>
      <c r="AS370" s="110"/>
      <c r="AT370" s="110"/>
      <c r="AU370" s="110"/>
      <c r="AV370" s="110"/>
      <c r="AW370" s="110"/>
      <c r="AX370" s="110"/>
      <c r="AY370" s="110"/>
      <c r="AZ370" s="110"/>
      <c r="BA370" s="110"/>
      <c r="BB370" s="110"/>
      <c r="BC370" s="110"/>
      <c r="BD370" s="110"/>
      <c r="BE370" s="110"/>
      <c r="BF370" s="110"/>
      <c r="BG370" s="110"/>
      <c r="BH370" s="110"/>
    </row>
    <row r="371" spans="1:60" ht="12.75" customHeight="1" x14ac:dyDescent="0.2">
      <c r="A371" s="1">
        <v>1</v>
      </c>
      <c r="B371" s="1">
        <f t="shared" si="10"/>
        <v>368</v>
      </c>
      <c r="C371" s="258" t="s">
        <v>688</v>
      </c>
      <c r="D371" s="258" t="s">
        <v>874</v>
      </c>
      <c r="E371" s="260" t="s">
        <v>955</v>
      </c>
      <c r="F371" s="262" t="s">
        <v>747</v>
      </c>
      <c r="G371" s="260" t="s">
        <v>926</v>
      </c>
      <c r="H371" s="112"/>
      <c r="I371" s="108"/>
      <c r="J371" s="110"/>
      <c r="K371" s="110"/>
      <c r="L371" s="110"/>
      <c r="M371" s="110"/>
      <c r="N371" s="1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  <c r="AE371" s="110"/>
      <c r="AF371" s="110"/>
      <c r="AG371" s="110"/>
      <c r="AH371" s="110"/>
      <c r="AI371" s="110"/>
      <c r="AJ371" s="110"/>
      <c r="AK371" s="110"/>
      <c r="AL371" s="110"/>
      <c r="AM371" s="110"/>
      <c r="AN371" s="110"/>
      <c r="AO371" s="110"/>
      <c r="AP371" s="110"/>
      <c r="AQ371" s="110"/>
      <c r="AR371" s="110"/>
      <c r="AS371" s="110"/>
      <c r="AT371" s="110"/>
      <c r="AU371" s="110"/>
      <c r="AV371" s="110"/>
      <c r="AW371" s="110"/>
      <c r="AX371" s="110"/>
      <c r="AY371" s="110"/>
      <c r="AZ371" s="110"/>
      <c r="BA371" s="110"/>
      <c r="BB371" s="110"/>
      <c r="BC371" s="110"/>
      <c r="BD371" s="110"/>
      <c r="BE371" s="110"/>
      <c r="BF371" s="110"/>
      <c r="BG371" s="110"/>
      <c r="BH371" s="110"/>
    </row>
    <row r="372" spans="1:60" ht="12.75" customHeight="1" x14ac:dyDescent="0.2">
      <c r="A372" s="1">
        <v>1</v>
      </c>
      <c r="B372" s="1">
        <f t="shared" si="10"/>
        <v>369</v>
      </c>
      <c r="C372" s="259" t="s">
        <v>2497</v>
      </c>
      <c r="D372" s="259" t="s">
        <v>794</v>
      </c>
      <c r="E372" s="260" t="s">
        <v>1154</v>
      </c>
      <c r="F372" s="260" t="s">
        <v>747</v>
      </c>
      <c r="G372" s="260" t="s">
        <v>923</v>
      </c>
      <c r="H372" s="112"/>
      <c r="I372" s="108"/>
      <c r="J372" s="110"/>
      <c r="K372" s="110"/>
      <c r="L372" s="110"/>
      <c r="M372" s="110"/>
      <c r="N372" s="1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  <c r="AE372" s="110"/>
      <c r="AF372" s="110"/>
      <c r="AG372" s="110"/>
      <c r="AH372" s="110"/>
      <c r="AI372" s="110"/>
      <c r="AJ372" s="110"/>
      <c r="AK372" s="110"/>
      <c r="AL372" s="110"/>
      <c r="AM372" s="110"/>
      <c r="AN372" s="110"/>
      <c r="AO372" s="110"/>
      <c r="AP372" s="110"/>
      <c r="AQ372" s="110"/>
      <c r="AR372" s="110"/>
      <c r="AS372" s="110"/>
      <c r="AT372" s="110"/>
      <c r="AU372" s="110"/>
      <c r="AV372" s="110"/>
      <c r="AW372" s="110"/>
      <c r="AX372" s="110"/>
      <c r="AY372" s="110"/>
      <c r="AZ372" s="110"/>
      <c r="BA372" s="110"/>
      <c r="BB372" s="110"/>
      <c r="BC372" s="110"/>
      <c r="BD372" s="110"/>
      <c r="BE372" s="110"/>
      <c r="BF372" s="110"/>
      <c r="BG372" s="110"/>
      <c r="BH372" s="110"/>
    </row>
    <row r="373" spans="1:60" ht="12.75" customHeight="1" x14ac:dyDescent="0.2">
      <c r="A373" s="1">
        <v>1</v>
      </c>
      <c r="B373" s="1">
        <f t="shared" si="10"/>
        <v>370</v>
      </c>
      <c r="C373" s="258" t="s">
        <v>1619</v>
      </c>
      <c r="D373" s="258" t="s">
        <v>860</v>
      </c>
      <c r="E373" s="261" t="s">
        <v>963</v>
      </c>
      <c r="F373" s="262" t="s">
        <v>747</v>
      </c>
      <c r="G373" s="262" t="s">
        <v>935</v>
      </c>
      <c r="H373" s="112"/>
      <c r="I373" s="111"/>
      <c r="J373" s="110"/>
      <c r="K373" s="110"/>
      <c r="L373" s="110"/>
      <c r="M373" s="110"/>
      <c r="N373" s="1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  <c r="AE373" s="110"/>
      <c r="AF373" s="110"/>
      <c r="AG373" s="110"/>
      <c r="AH373" s="110"/>
      <c r="AI373" s="110"/>
      <c r="AJ373" s="110"/>
      <c r="AK373" s="110"/>
      <c r="AL373" s="110"/>
      <c r="AM373" s="110"/>
      <c r="AN373" s="110"/>
      <c r="AO373" s="110"/>
      <c r="AP373" s="110"/>
      <c r="AQ373" s="110"/>
      <c r="AR373" s="110"/>
      <c r="AS373" s="110"/>
      <c r="AT373" s="110"/>
      <c r="AU373" s="110"/>
      <c r="AV373" s="110"/>
      <c r="AW373" s="110"/>
      <c r="AX373" s="110"/>
      <c r="AY373" s="110"/>
      <c r="AZ373" s="110"/>
      <c r="BA373" s="110"/>
      <c r="BB373" s="110"/>
      <c r="BC373" s="110"/>
      <c r="BD373" s="110"/>
      <c r="BE373" s="110"/>
      <c r="BF373" s="110"/>
      <c r="BG373" s="110"/>
      <c r="BH373" s="110"/>
    </row>
    <row r="374" spans="1:60" ht="12.75" customHeight="1" x14ac:dyDescent="0.2">
      <c r="A374" s="1">
        <v>1</v>
      </c>
      <c r="B374" s="1">
        <f t="shared" si="10"/>
        <v>371</v>
      </c>
      <c r="C374" s="258" t="s">
        <v>1032</v>
      </c>
      <c r="D374" s="259" t="s">
        <v>1084</v>
      </c>
      <c r="E374" s="261" t="s">
        <v>948</v>
      </c>
      <c r="F374" s="260" t="s">
        <v>747</v>
      </c>
      <c r="G374" s="262" t="s">
        <v>935</v>
      </c>
      <c r="H374" s="112"/>
      <c r="I374" s="108"/>
      <c r="J374" s="110"/>
      <c r="K374" s="110"/>
      <c r="L374" s="110"/>
      <c r="M374" s="110"/>
      <c r="N374" s="1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  <c r="AE374" s="110"/>
      <c r="AF374" s="110"/>
      <c r="AG374" s="110"/>
      <c r="AH374" s="110"/>
      <c r="AI374" s="110"/>
      <c r="AJ374" s="110"/>
      <c r="AK374" s="110"/>
      <c r="AL374" s="110"/>
      <c r="AM374" s="110"/>
      <c r="AN374" s="110"/>
      <c r="AO374" s="110"/>
      <c r="AP374" s="110"/>
      <c r="AQ374" s="110"/>
      <c r="AR374" s="110"/>
      <c r="AS374" s="110"/>
      <c r="AT374" s="110"/>
      <c r="AU374" s="110"/>
      <c r="AV374" s="110"/>
      <c r="AW374" s="110"/>
      <c r="AX374" s="110"/>
      <c r="AY374" s="110"/>
      <c r="AZ374" s="110"/>
      <c r="BA374" s="110"/>
      <c r="BB374" s="110"/>
      <c r="BC374" s="110"/>
      <c r="BD374" s="110"/>
      <c r="BE374" s="110"/>
      <c r="BF374" s="110"/>
      <c r="BG374" s="110"/>
      <c r="BH374" s="110"/>
    </row>
    <row r="375" spans="1:60" ht="12.75" customHeight="1" x14ac:dyDescent="0.2">
      <c r="A375" s="1">
        <v>1</v>
      </c>
      <c r="B375" s="1">
        <f t="shared" si="10"/>
        <v>372</v>
      </c>
      <c r="C375" s="258" t="s">
        <v>790</v>
      </c>
      <c r="D375" s="259" t="s">
        <v>701</v>
      </c>
      <c r="E375" s="261" t="s">
        <v>946</v>
      </c>
      <c r="F375" s="260" t="s">
        <v>747</v>
      </c>
      <c r="G375" s="261" t="s">
        <v>935</v>
      </c>
      <c r="H375" s="112"/>
      <c r="I375" s="108"/>
      <c r="J375" s="110"/>
      <c r="K375" s="110"/>
      <c r="L375" s="110"/>
      <c r="M375" s="110"/>
      <c r="N375" s="1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  <c r="AE375" s="110"/>
      <c r="AF375" s="110"/>
      <c r="AG375" s="110"/>
      <c r="AH375" s="110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10"/>
      <c r="AY375" s="110"/>
      <c r="AZ375" s="110"/>
      <c r="BA375" s="110"/>
      <c r="BB375" s="110"/>
      <c r="BC375" s="110"/>
      <c r="BD375" s="110"/>
      <c r="BE375" s="110"/>
      <c r="BF375" s="110"/>
      <c r="BG375" s="110"/>
      <c r="BH375" s="110"/>
    </row>
    <row r="376" spans="1:60" ht="12.75" customHeight="1" x14ac:dyDescent="0.2">
      <c r="A376" s="1">
        <v>1</v>
      </c>
      <c r="B376" s="1">
        <f t="shared" si="10"/>
        <v>373</v>
      </c>
      <c r="C376" s="258" t="s">
        <v>956</v>
      </c>
      <c r="D376" s="259" t="s">
        <v>187</v>
      </c>
      <c r="E376" s="260" t="s">
        <v>928</v>
      </c>
      <c r="F376" s="262" t="s">
        <v>747</v>
      </c>
      <c r="G376" s="260" t="s">
        <v>935</v>
      </c>
      <c r="H376" s="112"/>
      <c r="I376" s="108"/>
      <c r="J376" s="110"/>
      <c r="K376" s="110"/>
      <c r="L376" s="110"/>
      <c r="M376" s="110"/>
      <c r="N376" s="1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0"/>
      <c r="AO376" s="110"/>
      <c r="AP376" s="110"/>
      <c r="AQ376" s="110"/>
      <c r="AR376" s="110"/>
      <c r="AS376" s="110"/>
      <c r="AT376" s="110"/>
      <c r="AU376" s="110"/>
      <c r="AV376" s="110"/>
      <c r="AW376" s="110"/>
      <c r="AX376" s="110"/>
      <c r="AY376" s="110"/>
      <c r="AZ376" s="110"/>
      <c r="BA376" s="110"/>
      <c r="BB376" s="110"/>
      <c r="BC376" s="110"/>
      <c r="BD376" s="110"/>
      <c r="BE376" s="110"/>
      <c r="BF376" s="110"/>
      <c r="BG376" s="110"/>
      <c r="BH376" s="110"/>
    </row>
    <row r="377" spans="1:60" ht="12.75" customHeight="1" x14ac:dyDescent="0.2">
      <c r="A377" s="1">
        <v>1</v>
      </c>
      <c r="B377" s="1">
        <f t="shared" si="10"/>
        <v>374</v>
      </c>
      <c r="C377" s="267" t="s">
        <v>1628</v>
      </c>
      <c r="D377" s="267" t="s">
        <v>797</v>
      </c>
      <c r="E377" s="268" t="s">
        <v>833</v>
      </c>
      <c r="F377" s="261" t="s">
        <v>747</v>
      </c>
      <c r="G377" s="261" t="s">
        <v>935</v>
      </c>
      <c r="H377" s="112"/>
      <c r="I377" s="108"/>
      <c r="J377" s="110"/>
      <c r="K377" s="110"/>
      <c r="L377" s="110"/>
      <c r="M377" s="110"/>
      <c r="N377" s="1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0"/>
      <c r="AK377" s="110"/>
      <c r="AL377" s="110"/>
      <c r="AM377" s="110"/>
      <c r="AN377" s="110"/>
      <c r="AO377" s="110"/>
      <c r="AP377" s="110"/>
      <c r="AQ377" s="110"/>
      <c r="AR377" s="110"/>
      <c r="AS377" s="110"/>
      <c r="AT377" s="110"/>
      <c r="AU377" s="110"/>
      <c r="AV377" s="110"/>
      <c r="AW377" s="110"/>
      <c r="AX377" s="110"/>
      <c r="AY377" s="110"/>
      <c r="AZ377" s="110"/>
      <c r="BA377" s="110"/>
      <c r="BB377" s="110"/>
      <c r="BC377" s="110"/>
      <c r="BD377" s="110"/>
      <c r="BE377" s="110"/>
      <c r="BF377" s="110"/>
      <c r="BG377" s="110"/>
      <c r="BH377" s="110"/>
    </row>
    <row r="378" spans="1:60" ht="12.75" customHeight="1" x14ac:dyDescent="0.2">
      <c r="A378" s="1">
        <v>1</v>
      </c>
      <c r="B378" s="1">
        <f t="shared" si="10"/>
        <v>375</v>
      </c>
      <c r="C378" s="263" t="s">
        <v>848</v>
      </c>
      <c r="D378" s="263" t="s">
        <v>841</v>
      </c>
      <c r="E378" s="260" t="s">
        <v>966</v>
      </c>
      <c r="F378" s="260" t="s">
        <v>747</v>
      </c>
      <c r="G378" s="260" t="s">
        <v>923</v>
      </c>
      <c r="H378" s="112"/>
      <c r="I378" s="108"/>
      <c r="J378" s="110"/>
      <c r="K378" s="110"/>
      <c r="L378" s="110"/>
      <c r="M378" s="110"/>
      <c r="N378" s="1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  <c r="AE378" s="110"/>
      <c r="AF378" s="110"/>
      <c r="AG378" s="110"/>
      <c r="AH378" s="110"/>
      <c r="AI378" s="110"/>
      <c r="AJ378" s="110"/>
      <c r="AK378" s="110"/>
      <c r="AL378" s="110"/>
      <c r="AM378" s="110"/>
      <c r="AN378" s="110"/>
      <c r="AO378" s="110"/>
      <c r="AP378" s="110"/>
      <c r="AQ378" s="110"/>
      <c r="AR378" s="110"/>
      <c r="AS378" s="110"/>
      <c r="AT378" s="110"/>
      <c r="AU378" s="110"/>
      <c r="AV378" s="110"/>
      <c r="AW378" s="110"/>
      <c r="AX378" s="110"/>
      <c r="AY378" s="110"/>
      <c r="AZ378" s="110"/>
      <c r="BA378" s="110"/>
      <c r="BB378" s="110"/>
      <c r="BC378" s="110"/>
      <c r="BD378" s="110"/>
      <c r="BE378" s="110"/>
      <c r="BF378" s="110"/>
      <c r="BG378" s="110"/>
      <c r="BH378" s="110"/>
    </row>
    <row r="379" spans="1:60" ht="12.75" customHeight="1" x14ac:dyDescent="0.2">
      <c r="A379" s="1"/>
      <c r="B379" s="1">
        <f t="shared" si="10"/>
        <v>376</v>
      </c>
      <c r="C379" s="258" t="s">
        <v>848</v>
      </c>
      <c r="D379" s="269" t="s">
        <v>2251</v>
      </c>
      <c r="E379" s="260" t="s">
        <v>1008</v>
      </c>
      <c r="F379" s="260" t="s">
        <v>747</v>
      </c>
      <c r="G379" s="261" t="s">
        <v>926</v>
      </c>
      <c r="H379" s="112"/>
      <c r="I379" s="108"/>
      <c r="J379" s="110"/>
      <c r="K379" s="110"/>
      <c r="L379" s="110"/>
      <c r="M379" s="110"/>
      <c r="N379" s="1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  <c r="AE379" s="110"/>
      <c r="AF379" s="110"/>
      <c r="AG379" s="110"/>
      <c r="AH379" s="110"/>
      <c r="AI379" s="110"/>
      <c r="AJ379" s="110"/>
      <c r="AK379" s="110"/>
      <c r="AL379" s="110"/>
      <c r="AM379" s="110"/>
      <c r="AN379" s="110"/>
      <c r="AO379" s="110"/>
      <c r="AP379" s="110"/>
      <c r="AQ379" s="110"/>
      <c r="AR379" s="110"/>
      <c r="AS379" s="110"/>
      <c r="AT379" s="110"/>
      <c r="AU379" s="110"/>
      <c r="AV379" s="110"/>
      <c r="AW379" s="110"/>
      <c r="AX379" s="110"/>
      <c r="AY379" s="110"/>
      <c r="AZ379" s="110"/>
      <c r="BA379" s="110"/>
      <c r="BB379" s="110"/>
      <c r="BC379" s="110"/>
      <c r="BD379" s="110"/>
      <c r="BE379" s="110"/>
      <c r="BF379" s="110"/>
      <c r="BG379" s="110"/>
      <c r="BH379" s="110"/>
    </row>
    <row r="380" spans="1:60" ht="12.75" customHeight="1" x14ac:dyDescent="0.2">
      <c r="A380" s="1">
        <v>1</v>
      </c>
      <c r="B380" s="1">
        <f t="shared" si="10"/>
        <v>377</v>
      </c>
      <c r="C380" s="264" t="s">
        <v>2930</v>
      </c>
      <c r="D380" s="264" t="s">
        <v>843</v>
      </c>
      <c r="E380" s="260" t="s">
        <v>968</v>
      </c>
      <c r="F380" s="260" t="s">
        <v>747</v>
      </c>
      <c r="G380" s="260" t="s">
        <v>935</v>
      </c>
      <c r="H380" s="112"/>
      <c r="I380" s="108"/>
      <c r="J380" s="110"/>
      <c r="K380" s="110"/>
      <c r="L380" s="110"/>
      <c r="M380" s="110"/>
      <c r="N380" s="1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  <c r="AE380" s="110"/>
      <c r="AF380" s="110"/>
      <c r="AG380" s="110"/>
      <c r="AH380" s="110"/>
      <c r="AI380" s="110"/>
      <c r="AJ380" s="110"/>
      <c r="AK380" s="110"/>
      <c r="AL380" s="110"/>
      <c r="AM380" s="110"/>
      <c r="AN380" s="110"/>
      <c r="AO380" s="110"/>
      <c r="AP380" s="110"/>
      <c r="AQ380" s="110"/>
      <c r="AR380" s="110"/>
      <c r="AS380" s="110"/>
      <c r="AT380" s="110"/>
      <c r="AU380" s="110"/>
      <c r="AV380" s="110"/>
      <c r="AW380" s="110"/>
      <c r="AX380" s="110"/>
      <c r="AY380" s="110"/>
      <c r="AZ380" s="110"/>
      <c r="BA380" s="110"/>
      <c r="BB380" s="110"/>
      <c r="BC380" s="110"/>
      <c r="BD380" s="110"/>
      <c r="BE380" s="110"/>
      <c r="BF380" s="110"/>
      <c r="BG380" s="110"/>
      <c r="BH380" s="110"/>
    </row>
    <row r="381" spans="1:60" ht="12.75" customHeight="1" x14ac:dyDescent="0.2">
      <c r="A381" s="1">
        <v>1</v>
      </c>
      <c r="B381" s="1">
        <f t="shared" si="10"/>
        <v>378</v>
      </c>
      <c r="C381" s="258" t="s">
        <v>2139</v>
      </c>
      <c r="D381" s="259" t="s">
        <v>1083</v>
      </c>
      <c r="E381" s="261" t="s">
        <v>937</v>
      </c>
      <c r="F381" s="261" t="s">
        <v>747</v>
      </c>
      <c r="G381" s="271" t="s">
        <v>979</v>
      </c>
      <c r="H381" s="112"/>
      <c r="I381" s="111"/>
      <c r="J381" s="110"/>
      <c r="K381" s="110"/>
      <c r="L381" s="110"/>
      <c r="M381" s="110"/>
      <c r="N381" s="1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</row>
    <row r="382" spans="1:60" ht="12.75" customHeight="1" x14ac:dyDescent="0.2">
      <c r="A382" s="1">
        <v>1</v>
      </c>
      <c r="B382" s="1">
        <f t="shared" si="10"/>
        <v>379</v>
      </c>
      <c r="C382" s="258" t="s">
        <v>1035</v>
      </c>
      <c r="D382" s="259" t="s">
        <v>201</v>
      </c>
      <c r="E382" s="261" t="s">
        <v>946</v>
      </c>
      <c r="F382" s="260" t="s">
        <v>747</v>
      </c>
      <c r="G382" s="261" t="s">
        <v>923</v>
      </c>
      <c r="H382" s="112"/>
      <c r="I382" s="108"/>
      <c r="J382" s="110"/>
      <c r="K382" s="110"/>
      <c r="L382" s="110"/>
      <c r="M382" s="110"/>
      <c r="N382" s="1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  <c r="AE382" s="110"/>
      <c r="AF382" s="110"/>
      <c r="AG382" s="110"/>
      <c r="AH382" s="110"/>
      <c r="AI382" s="110"/>
      <c r="AJ382" s="110"/>
      <c r="AK382" s="110"/>
      <c r="AL382" s="110"/>
      <c r="AM382" s="110"/>
      <c r="AN382" s="110"/>
      <c r="AO382" s="110"/>
      <c r="AP382" s="110"/>
      <c r="AQ382" s="110"/>
      <c r="AR382" s="110"/>
      <c r="AS382" s="110"/>
      <c r="AT382" s="110"/>
      <c r="AU382" s="110"/>
      <c r="AV382" s="110"/>
      <c r="AW382" s="110"/>
      <c r="AX382" s="110"/>
      <c r="AY382" s="110"/>
      <c r="AZ382" s="110"/>
      <c r="BA382" s="110"/>
      <c r="BB382" s="110"/>
      <c r="BC382" s="110"/>
      <c r="BD382" s="110"/>
      <c r="BE382" s="110"/>
      <c r="BF382" s="110"/>
      <c r="BG382" s="110"/>
      <c r="BH382" s="110"/>
    </row>
    <row r="383" spans="1:60" ht="12.75" customHeight="1" x14ac:dyDescent="0.2">
      <c r="A383" s="1">
        <v>1</v>
      </c>
      <c r="B383" s="1">
        <f t="shared" si="10"/>
        <v>380</v>
      </c>
      <c r="C383" s="264" t="s">
        <v>3035</v>
      </c>
      <c r="D383" s="264" t="s">
        <v>828</v>
      </c>
      <c r="E383" s="260" t="s">
        <v>963</v>
      </c>
      <c r="F383" s="260" t="s">
        <v>747</v>
      </c>
      <c r="G383" s="260" t="s">
        <v>935</v>
      </c>
      <c r="H383" s="112"/>
      <c r="I383" s="108"/>
      <c r="J383" s="110"/>
      <c r="K383" s="110"/>
      <c r="L383" s="110"/>
      <c r="M383" s="110"/>
      <c r="N383" s="1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  <c r="AE383" s="110"/>
      <c r="AF383" s="110"/>
      <c r="AG383" s="110"/>
      <c r="AH383" s="110"/>
      <c r="AI383" s="110"/>
      <c r="AJ383" s="110"/>
      <c r="AK383" s="110"/>
      <c r="AL383" s="110"/>
      <c r="AM383" s="110"/>
      <c r="AN383" s="110"/>
      <c r="AO383" s="110"/>
      <c r="AP383" s="110"/>
      <c r="AQ383" s="110"/>
      <c r="AR383" s="110"/>
      <c r="AS383" s="110"/>
      <c r="AT383" s="110"/>
      <c r="AU383" s="110"/>
      <c r="AV383" s="110"/>
      <c r="AW383" s="110"/>
      <c r="AX383" s="110"/>
      <c r="AY383" s="110"/>
      <c r="AZ383" s="110"/>
      <c r="BA383" s="110"/>
      <c r="BB383" s="110"/>
      <c r="BC383" s="110"/>
      <c r="BD383" s="110"/>
      <c r="BE383" s="110"/>
      <c r="BF383" s="110"/>
      <c r="BG383" s="110"/>
      <c r="BH383" s="110"/>
    </row>
    <row r="384" spans="1:60" ht="12.75" customHeight="1" x14ac:dyDescent="0.2">
      <c r="A384" s="1">
        <v>1</v>
      </c>
      <c r="B384" s="1">
        <f t="shared" si="10"/>
        <v>381</v>
      </c>
      <c r="C384" s="258" t="s">
        <v>259</v>
      </c>
      <c r="D384" s="259" t="s">
        <v>823</v>
      </c>
      <c r="E384" s="261" t="s">
        <v>948</v>
      </c>
      <c r="F384" s="260" t="s">
        <v>747</v>
      </c>
      <c r="G384" s="261" t="s">
        <v>923</v>
      </c>
      <c r="H384" s="112"/>
      <c r="I384" s="108"/>
      <c r="J384" s="110"/>
      <c r="K384" s="110"/>
      <c r="L384" s="110"/>
      <c r="M384" s="110"/>
      <c r="N384" s="1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  <c r="AE384" s="110"/>
      <c r="AF384" s="110"/>
      <c r="AG384" s="110"/>
      <c r="AH384" s="110"/>
      <c r="AI384" s="110"/>
      <c r="AJ384" s="110"/>
      <c r="AK384" s="110"/>
      <c r="AL384" s="110"/>
      <c r="AM384" s="110"/>
      <c r="AN384" s="110"/>
      <c r="AO384" s="110"/>
      <c r="AP384" s="110"/>
      <c r="AQ384" s="110"/>
      <c r="AR384" s="110"/>
      <c r="AS384" s="110"/>
      <c r="AT384" s="110"/>
      <c r="AU384" s="110"/>
      <c r="AV384" s="110"/>
      <c r="AW384" s="110"/>
      <c r="AX384" s="110"/>
      <c r="AY384" s="110"/>
      <c r="AZ384" s="110"/>
      <c r="BA384" s="110"/>
      <c r="BB384" s="110"/>
      <c r="BC384" s="110"/>
      <c r="BD384" s="110"/>
      <c r="BE384" s="110"/>
      <c r="BF384" s="110"/>
      <c r="BG384" s="110"/>
      <c r="BH384" s="110"/>
    </row>
    <row r="385" spans="1:60" ht="12.75" customHeight="1" x14ac:dyDescent="0.2">
      <c r="A385" s="1">
        <v>1</v>
      </c>
      <c r="B385" s="1">
        <f t="shared" si="10"/>
        <v>382</v>
      </c>
      <c r="C385" s="258" t="s">
        <v>1646</v>
      </c>
      <c r="D385" s="258" t="s">
        <v>1647</v>
      </c>
      <c r="E385" s="261" t="s">
        <v>930</v>
      </c>
      <c r="F385" s="262" t="s">
        <v>747</v>
      </c>
      <c r="G385" s="265" t="s">
        <v>945</v>
      </c>
      <c r="H385" s="112"/>
      <c r="I385" s="108"/>
      <c r="J385" s="110"/>
      <c r="K385" s="110"/>
      <c r="L385" s="110"/>
      <c r="M385" s="110"/>
      <c r="N385" s="1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  <c r="AE385" s="110"/>
      <c r="AF385" s="110"/>
      <c r="AG385" s="110"/>
      <c r="AH385" s="110"/>
      <c r="AI385" s="110"/>
      <c r="AJ385" s="110"/>
      <c r="AK385" s="110"/>
      <c r="AL385" s="110"/>
      <c r="AM385" s="110"/>
      <c r="AN385" s="110"/>
      <c r="AO385" s="110"/>
      <c r="AP385" s="110"/>
      <c r="AQ385" s="110"/>
      <c r="AR385" s="110"/>
      <c r="AS385" s="110"/>
      <c r="AT385" s="110"/>
      <c r="AU385" s="110"/>
      <c r="AV385" s="110"/>
      <c r="AW385" s="110"/>
      <c r="AX385" s="110"/>
      <c r="AY385" s="110"/>
      <c r="AZ385" s="110"/>
      <c r="BA385" s="110"/>
      <c r="BB385" s="110"/>
      <c r="BC385" s="110"/>
      <c r="BD385" s="110"/>
      <c r="BE385" s="110"/>
      <c r="BF385" s="110"/>
      <c r="BG385" s="110"/>
      <c r="BH385" s="110"/>
    </row>
    <row r="386" spans="1:60" ht="12.75" customHeight="1" x14ac:dyDescent="0.2">
      <c r="A386" s="1">
        <v>1</v>
      </c>
      <c r="B386" s="1">
        <f t="shared" si="10"/>
        <v>383</v>
      </c>
      <c r="C386" s="258" t="s">
        <v>262</v>
      </c>
      <c r="D386" s="259" t="s">
        <v>1519</v>
      </c>
      <c r="E386" s="261" t="s">
        <v>969</v>
      </c>
      <c r="F386" s="262" t="s">
        <v>747</v>
      </c>
      <c r="G386" s="262" t="s">
        <v>926</v>
      </c>
      <c r="H386" s="112"/>
      <c r="I386" s="108"/>
      <c r="J386" s="110"/>
      <c r="K386" s="110"/>
      <c r="L386" s="110"/>
      <c r="M386" s="110"/>
      <c r="N386" s="1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  <c r="AE386" s="110"/>
      <c r="AF386" s="110"/>
      <c r="AG386" s="110"/>
      <c r="AH386" s="110"/>
      <c r="AI386" s="110"/>
      <c r="AJ386" s="110"/>
      <c r="AK386" s="110"/>
      <c r="AL386" s="110"/>
      <c r="AM386" s="110"/>
      <c r="AN386" s="110"/>
      <c r="AO386" s="110"/>
      <c r="AP386" s="110"/>
      <c r="AQ386" s="110"/>
      <c r="AR386" s="110"/>
      <c r="AS386" s="110"/>
      <c r="AT386" s="110"/>
      <c r="AU386" s="110"/>
      <c r="AV386" s="110"/>
      <c r="AW386" s="110"/>
      <c r="AX386" s="110"/>
      <c r="AY386" s="110"/>
      <c r="AZ386" s="110"/>
      <c r="BA386" s="110"/>
      <c r="BB386" s="110"/>
      <c r="BC386" s="110"/>
      <c r="BD386" s="110"/>
      <c r="BE386" s="110"/>
      <c r="BF386" s="110"/>
      <c r="BG386" s="110"/>
      <c r="BH386" s="110"/>
    </row>
    <row r="387" spans="1:60" ht="12.75" customHeight="1" x14ac:dyDescent="0.2">
      <c r="A387" s="1">
        <v>1</v>
      </c>
      <c r="B387" s="1">
        <f t="shared" si="10"/>
        <v>384</v>
      </c>
      <c r="C387" s="263" t="s">
        <v>2543</v>
      </c>
      <c r="D387" s="263" t="s">
        <v>1824</v>
      </c>
      <c r="E387" s="260" t="s">
        <v>1154</v>
      </c>
      <c r="F387" s="260" t="s">
        <v>747</v>
      </c>
      <c r="G387" s="260" t="s">
        <v>923</v>
      </c>
      <c r="H387" s="112"/>
      <c r="I387" s="108"/>
      <c r="J387" s="110"/>
      <c r="K387" s="110"/>
      <c r="L387" s="110"/>
      <c r="M387" s="110"/>
      <c r="N387" s="1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  <c r="AE387" s="110"/>
      <c r="AF387" s="110"/>
      <c r="AG387" s="110"/>
      <c r="AH387" s="110"/>
      <c r="AI387" s="110"/>
      <c r="AJ387" s="110"/>
      <c r="AK387" s="110"/>
      <c r="AL387" s="110"/>
      <c r="AM387" s="110"/>
      <c r="AN387" s="110"/>
      <c r="AO387" s="110"/>
      <c r="AP387" s="110"/>
      <c r="AQ387" s="110"/>
      <c r="AR387" s="110"/>
      <c r="AS387" s="110"/>
      <c r="AT387" s="110"/>
      <c r="AU387" s="110"/>
      <c r="AV387" s="110"/>
      <c r="AW387" s="110"/>
      <c r="AX387" s="110"/>
      <c r="AY387" s="110"/>
      <c r="AZ387" s="110"/>
      <c r="BA387" s="110"/>
      <c r="BB387" s="110"/>
      <c r="BC387" s="110"/>
      <c r="BD387" s="110"/>
      <c r="BE387" s="110"/>
      <c r="BF387" s="110"/>
      <c r="BG387" s="110"/>
      <c r="BH387" s="110"/>
    </row>
    <row r="388" spans="1:60" ht="12.75" customHeight="1" x14ac:dyDescent="0.2">
      <c r="A388" s="1"/>
      <c r="B388" s="1">
        <f t="shared" si="10"/>
        <v>385</v>
      </c>
      <c r="C388" s="263" t="s">
        <v>2550</v>
      </c>
      <c r="D388" s="263" t="s">
        <v>843</v>
      </c>
      <c r="E388" s="260" t="s">
        <v>915</v>
      </c>
      <c r="F388" s="260" t="s">
        <v>747</v>
      </c>
      <c r="G388" s="260" t="s">
        <v>935</v>
      </c>
      <c r="H388" s="112"/>
      <c r="I388" s="108"/>
      <c r="J388" s="110"/>
      <c r="K388" s="110"/>
      <c r="L388" s="110"/>
      <c r="M388" s="110"/>
      <c r="N388" s="1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  <c r="AE388" s="110"/>
      <c r="AF388" s="110"/>
      <c r="AG388" s="110"/>
      <c r="AH388" s="110"/>
      <c r="AI388" s="110"/>
      <c r="AJ388" s="110"/>
      <c r="AK388" s="110"/>
      <c r="AL388" s="110"/>
      <c r="AM388" s="110"/>
      <c r="AN388" s="110"/>
      <c r="AO388" s="110"/>
      <c r="AP388" s="110"/>
      <c r="AQ388" s="110"/>
      <c r="AR388" s="110"/>
      <c r="AS388" s="110"/>
      <c r="AT388" s="110"/>
      <c r="AU388" s="110"/>
      <c r="AV388" s="110"/>
      <c r="AW388" s="110"/>
      <c r="AX388" s="110"/>
      <c r="AY388" s="110"/>
      <c r="AZ388" s="110"/>
      <c r="BA388" s="110"/>
      <c r="BB388" s="110"/>
      <c r="BC388" s="110"/>
      <c r="BD388" s="110"/>
      <c r="BE388" s="110"/>
      <c r="BF388" s="110"/>
      <c r="BG388" s="110"/>
      <c r="BH388" s="110"/>
    </row>
    <row r="389" spans="1:60" ht="12.75" customHeight="1" x14ac:dyDescent="0.2">
      <c r="A389" s="1">
        <v>1</v>
      </c>
      <c r="B389" s="1">
        <f t="shared" ref="B389:B452" si="11">(B388+1)</f>
        <v>386</v>
      </c>
      <c r="C389" s="258" t="s">
        <v>1656</v>
      </c>
      <c r="D389" s="258" t="s">
        <v>2055</v>
      </c>
      <c r="E389" s="261" t="s">
        <v>2054</v>
      </c>
      <c r="F389" s="260" t="s">
        <v>747</v>
      </c>
      <c r="G389" s="261" t="s">
        <v>926</v>
      </c>
      <c r="H389" s="112"/>
      <c r="I389" s="108"/>
      <c r="J389" s="110"/>
      <c r="K389" s="110"/>
      <c r="L389" s="110"/>
      <c r="M389" s="110"/>
      <c r="N389" s="1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  <c r="AE389" s="110"/>
      <c r="AF389" s="110"/>
      <c r="AG389" s="110"/>
      <c r="AH389" s="110"/>
      <c r="AI389" s="110"/>
      <c r="AJ389" s="110"/>
      <c r="AK389" s="110"/>
      <c r="AL389" s="110"/>
      <c r="AM389" s="110"/>
      <c r="AN389" s="110"/>
      <c r="AO389" s="110"/>
      <c r="AP389" s="110"/>
      <c r="AQ389" s="110"/>
      <c r="AR389" s="110"/>
      <c r="AS389" s="110"/>
      <c r="AT389" s="110"/>
      <c r="AU389" s="110"/>
      <c r="AV389" s="110"/>
      <c r="AW389" s="110"/>
      <c r="AX389" s="110"/>
      <c r="AY389" s="110"/>
      <c r="AZ389" s="110"/>
      <c r="BA389" s="110"/>
      <c r="BB389" s="110"/>
      <c r="BC389" s="110"/>
      <c r="BD389" s="110"/>
      <c r="BE389" s="110"/>
      <c r="BF389" s="110"/>
      <c r="BG389" s="110"/>
      <c r="BH389" s="110"/>
    </row>
    <row r="390" spans="1:60" ht="12.75" customHeight="1" x14ac:dyDescent="0.2">
      <c r="A390" s="1">
        <v>1</v>
      </c>
      <c r="B390" s="1">
        <f t="shared" si="11"/>
        <v>387</v>
      </c>
      <c r="C390" s="258" t="s">
        <v>708</v>
      </c>
      <c r="D390" s="259" t="s">
        <v>971</v>
      </c>
      <c r="E390" s="260" t="s">
        <v>941</v>
      </c>
      <c r="F390" s="262" t="s">
        <v>747</v>
      </c>
      <c r="G390" s="262" t="s">
        <v>982</v>
      </c>
      <c r="H390" s="132"/>
      <c r="I390" s="108"/>
      <c r="J390" s="110"/>
      <c r="K390" s="110"/>
      <c r="L390" s="110"/>
      <c r="M390" s="110"/>
      <c r="N390" s="1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  <c r="AE390" s="110"/>
      <c r="AF390" s="110"/>
      <c r="AG390" s="110"/>
      <c r="AH390" s="110"/>
      <c r="AI390" s="110"/>
      <c r="AJ390" s="110"/>
      <c r="AK390" s="110"/>
      <c r="AL390" s="110"/>
      <c r="AM390" s="110"/>
      <c r="AN390" s="110"/>
      <c r="AO390" s="110"/>
      <c r="AP390" s="110"/>
      <c r="AQ390" s="110"/>
      <c r="AR390" s="110"/>
      <c r="AS390" s="110"/>
      <c r="AT390" s="110"/>
      <c r="AU390" s="110"/>
      <c r="AV390" s="110"/>
      <c r="AW390" s="110"/>
      <c r="AX390" s="110"/>
      <c r="AY390" s="110"/>
      <c r="AZ390" s="110"/>
      <c r="BA390" s="110"/>
      <c r="BB390" s="110"/>
      <c r="BC390" s="110"/>
      <c r="BD390" s="110"/>
      <c r="BE390" s="110"/>
      <c r="BF390" s="110"/>
      <c r="BG390" s="110"/>
      <c r="BH390" s="110"/>
    </row>
    <row r="391" spans="1:60" ht="12.75" customHeight="1" x14ac:dyDescent="0.2">
      <c r="A391" s="1">
        <v>1</v>
      </c>
      <c r="B391" s="1">
        <f t="shared" si="11"/>
        <v>388</v>
      </c>
      <c r="C391" s="258" t="s">
        <v>1003</v>
      </c>
      <c r="D391" s="259" t="s">
        <v>975</v>
      </c>
      <c r="E391" s="260" t="s">
        <v>946</v>
      </c>
      <c r="F391" s="260" t="s">
        <v>747</v>
      </c>
      <c r="G391" s="262" t="s">
        <v>935</v>
      </c>
      <c r="H391" s="112"/>
      <c r="I391" s="108"/>
      <c r="J391" s="110"/>
      <c r="K391" s="110"/>
      <c r="L391" s="110"/>
      <c r="M391" s="110"/>
      <c r="N391" s="1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  <c r="AE391" s="110"/>
      <c r="AF391" s="110"/>
      <c r="AG391" s="110"/>
      <c r="AH391" s="110"/>
      <c r="AI391" s="110"/>
      <c r="AJ391" s="110"/>
      <c r="AK391" s="110"/>
      <c r="AL391" s="110"/>
      <c r="AM391" s="110"/>
      <c r="AN391" s="110"/>
      <c r="AO391" s="110"/>
      <c r="AP391" s="110"/>
      <c r="AQ391" s="110"/>
      <c r="AR391" s="110"/>
      <c r="AS391" s="110"/>
      <c r="AT391" s="110"/>
      <c r="AU391" s="110"/>
      <c r="AV391" s="110"/>
      <c r="AW391" s="110"/>
      <c r="AX391" s="110"/>
      <c r="AY391" s="110"/>
      <c r="AZ391" s="110"/>
      <c r="BA391" s="110"/>
      <c r="BB391" s="110"/>
      <c r="BC391" s="110"/>
      <c r="BD391" s="110"/>
      <c r="BE391" s="110"/>
      <c r="BF391" s="110"/>
      <c r="BG391" s="110"/>
      <c r="BH391" s="110"/>
    </row>
    <row r="392" spans="1:60" ht="12.75" customHeight="1" x14ac:dyDescent="0.2">
      <c r="A392" s="1">
        <v>1</v>
      </c>
      <c r="B392" s="1">
        <f t="shared" si="11"/>
        <v>389</v>
      </c>
      <c r="C392" s="264" t="s">
        <v>3051</v>
      </c>
      <c r="D392" s="264" t="s">
        <v>805</v>
      </c>
      <c r="E392" s="260" t="s">
        <v>916</v>
      </c>
      <c r="F392" s="260" t="s">
        <v>747</v>
      </c>
      <c r="G392" s="260" t="s">
        <v>923</v>
      </c>
      <c r="H392" s="112"/>
      <c r="I392" s="108"/>
      <c r="J392" s="110"/>
      <c r="K392" s="110"/>
      <c r="L392" s="110"/>
      <c r="M392" s="110"/>
      <c r="N392" s="1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  <c r="AE392" s="110"/>
      <c r="AF392" s="110"/>
      <c r="AG392" s="110"/>
      <c r="AH392" s="110"/>
      <c r="AI392" s="110"/>
      <c r="AJ392" s="110"/>
      <c r="AK392" s="110"/>
      <c r="AL392" s="110"/>
      <c r="AM392" s="110"/>
      <c r="AN392" s="110"/>
      <c r="AO392" s="110"/>
      <c r="AP392" s="110"/>
      <c r="AQ392" s="110"/>
      <c r="AR392" s="110"/>
      <c r="AS392" s="110"/>
      <c r="AT392" s="110"/>
      <c r="AU392" s="110"/>
      <c r="AV392" s="110"/>
      <c r="AW392" s="110"/>
      <c r="AX392" s="110"/>
      <c r="AY392" s="110"/>
      <c r="AZ392" s="110"/>
      <c r="BA392" s="110"/>
      <c r="BB392" s="110"/>
      <c r="BC392" s="110"/>
      <c r="BD392" s="110"/>
      <c r="BE392" s="110"/>
      <c r="BF392" s="110"/>
      <c r="BG392" s="110"/>
      <c r="BH392" s="110"/>
    </row>
    <row r="393" spans="1:60" ht="12.75" customHeight="1" x14ac:dyDescent="0.2">
      <c r="A393" s="1">
        <v>1</v>
      </c>
      <c r="B393" s="1">
        <f t="shared" si="11"/>
        <v>390</v>
      </c>
      <c r="C393" s="258" t="s">
        <v>1811</v>
      </c>
      <c r="D393" s="258" t="s">
        <v>971</v>
      </c>
      <c r="E393" s="260" t="s">
        <v>925</v>
      </c>
      <c r="F393" s="262" t="s">
        <v>747</v>
      </c>
      <c r="G393" s="266" t="s">
        <v>982</v>
      </c>
      <c r="H393" s="112"/>
      <c r="I393" s="108"/>
      <c r="J393" s="110"/>
      <c r="K393" s="110"/>
      <c r="L393" s="110"/>
      <c r="M393" s="110"/>
      <c r="N393" s="1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0"/>
      <c r="BA393" s="110"/>
      <c r="BB393" s="110"/>
      <c r="BC393" s="110"/>
      <c r="BD393" s="110"/>
      <c r="BE393" s="110"/>
      <c r="BF393" s="110"/>
      <c r="BG393" s="110"/>
      <c r="BH393" s="110"/>
    </row>
    <row r="394" spans="1:60" ht="12.75" customHeight="1" x14ac:dyDescent="0.2">
      <c r="A394" s="1">
        <v>1</v>
      </c>
      <c r="B394" s="1">
        <f t="shared" si="11"/>
        <v>391</v>
      </c>
      <c r="C394" s="258" t="s">
        <v>99</v>
      </c>
      <c r="D394" s="259" t="s">
        <v>500</v>
      </c>
      <c r="E394" s="261" t="s">
        <v>968</v>
      </c>
      <c r="F394" s="261" t="s">
        <v>747</v>
      </c>
      <c r="G394" s="261" t="s">
        <v>949</v>
      </c>
      <c r="H394" s="112"/>
      <c r="I394" s="108"/>
      <c r="J394" s="110"/>
      <c r="K394" s="110"/>
      <c r="L394" s="110"/>
      <c r="M394" s="110"/>
      <c r="N394" s="1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  <c r="AE394" s="110"/>
      <c r="AF394" s="110"/>
      <c r="AG394" s="110"/>
      <c r="AH394" s="110"/>
      <c r="AI394" s="110"/>
      <c r="AJ394" s="110"/>
      <c r="AK394" s="110"/>
      <c r="AL394" s="110"/>
      <c r="AM394" s="110"/>
      <c r="AN394" s="110"/>
      <c r="AO394" s="110"/>
      <c r="AP394" s="110"/>
      <c r="AQ394" s="110"/>
      <c r="AR394" s="110"/>
      <c r="AS394" s="110"/>
      <c r="AT394" s="110"/>
      <c r="AU394" s="110"/>
      <c r="AV394" s="110"/>
      <c r="AW394" s="110"/>
      <c r="AX394" s="110"/>
      <c r="AY394" s="110"/>
      <c r="AZ394" s="110"/>
      <c r="BA394" s="110"/>
      <c r="BB394" s="110"/>
      <c r="BC394" s="110"/>
      <c r="BD394" s="110"/>
      <c r="BE394" s="110"/>
      <c r="BF394" s="110"/>
      <c r="BG394" s="110"/>
      <c r="BH394" s="110"/>
    </row>
    <row r="395" spans="1:60" ht="12.75" customHeight="1" x14ac:dyDescent="0.2">
      <c r="A395" s="1"/>
      <c r="B395" s="1">
        <f t="shared" si="11"/>
        <v>392</v>
      </c>
      <c r="C395" s="276" t="s">
        <v>1777</v>
      </c>
      <c r="D395" s="280" t="s">
        <v>2056</v>
      </c>
      <c r="E395" s="286" t="s">
        <v>1154</v>
      </c>
      <c r="F395" s="288" t="s">
        <v>747</v>
      </c>
      <c r="G395" s="281" t="s">
        <v>935</v>
      </c>
      <c r="H395" s="112"/>
      <c r="I395" s="108"/>
      <c r="J395" s="110"/>
      <c r="K395" s="110"/>
      <c r="L395" s="110"/>
      <c r="M395" s="110"/>
      <c r="N395" s="1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  <c r="AE395" s="110"/>
      <c r="AF395" s="110"/>
      <c r="AG395" s="110"/>
      <c r="AH395" s="110"/>
      <c r="AI395" s="110"/>
      <c r="AJ395" s="110"/>
      <c r="AK395" s="110"/>
      <c r="AL395" s="110"/>
      <c r="AM395" s="110"/>
      <c r="AN395" s="110"/>
      <c r="AO395" s="110"/>
      <c r="AP395" s="110"/>
      <c r="AQ395" s="110"/>
      <c r="AR395" s="110"/>
      <c r="AS395" s="110"/>
      <c r="AT395" s="110"/>
      <c r="AU395" s="110"/>
      <c r="AV395" s="110"/>
      <c r="AW395" s="110"/>
      <c r="AX395" s="110"/>
      <c r="AY395" s="110"/>
      <c r="AZ395" s="110"/>
      <c r="BA395" s="110"/>
      <c r="BB395" s="110"/>
      <c r="BC395" s="110"/>
      <c r="BD395" s="110"/>
      <c r="BE395" s="110"/>
      <c r="BF395" s="110"/>
      <c r="BG395" s="110"/>
      <c r="BH395" s="110"/>
    </row>
    <row r="396" spans="1:60" ht="12.75" customHeight="1" x14ac:dyDescent="0.2">
      <c r="A396" s="1"/>
      <c r="B396" s="1">
        <f t="shared" si="11"/>
        <v>393</v>
      </c>
      <c r="C396" s="258" t="s">
        <v>256</v>
      </c>
      <c r="D396" s="259" t="s">
        <v>822</v>
      </c>
      <c r="E396" s="260" t="s">
        <v>955</v>
      </c>
      <c r="F396" s="260" t="s">
        <v>747</v>
      </c>
      <c r="G396" s="262" t="s">
        <v>923</v>
      </c>
      <c r="H396" s="112"/>
      <c r="I396" s="108"/>
      <c r="J396" s="110"/>
      <c r="K396" s="110"/>
      <c r="L396" s="110"/>
      <c r="M396" s="110"/>
      <c r="N396" s="1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  <c r="AE396" s="110"/>
      <c r="AF396" s="110"/>
      <c r="AG396" s="110"/>
      <c r="AH396" s="110"/>
      <c r="AI396" s="110"/>
      <c r="AJ396" s="110"/>
      <c r="AK396" s="110"/>
      <c r="AL396" s="110"/>
      <c r="AM396" s="110"/>
      <c r="AN396" s="110"/>
      <c r="AO396" s="110"/>
      <c r="AP396" s="110"/>
      <c r="AQ396" s="110"/>
      <c r="AR396" s="110"/>
      <c r="AS396" s="110"/>
      <c r="AT396" s="110"/>
      <c r="AU396" s="110"/>
      <c r="AV396" s="110"/>
      <c r="AW396" s="110"/>
      <c r="AX396" s="110"/>
      <c r="AY396" s="110"/>
      <c r="AZ396" s="110"/>
      <c r="BA396" s="110"/>
      <c r="BB396" s="110"/>
      <c r="BC396" s="110"/>
      <c r="BD396" s="110"/>
      <c r="BE396" s="110"/>
      <c r="BF396" s="110"/>
      <c r="BG396" s="110"/>
      <c r="BH396" s="110"/>
    </row>
    <row r="397" spans="1:60" ht="12.75" customHeight="1" x14ac:dyDescent="0.2">
      <c r="A397" s="1">
        <v>1</v>
      </c>
      <c r="B397" s="1">
        <f t="shared" si="11"/>
        <v>394</v>
      </c>
      <c r="C397" s="258" t="s">
        <v>1667</v>
      </c>
      <c r="D397" s="258" t="s">
        <v>1571</v>
      </c>
      <c r="E397" s="261" t="s">
        <v>833</v>
      </c>
      <c r="F397" s="260" t="s">
        <v>747</v>
      </c>
      <c r="G397" s="265" t="s">
        <v>923</v>
      </c>
      <c r="H397" s="112"/>
      <c r="I397" s="108"/>
      <c r="J397" s="110"/>
      <c r="K397" s="110"/>
      <c r="L397" s="110"/>
      <c r="M397" s="110"/>
      <c r="N397" s="1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  <c r="AE397" s="110"/>
      <c r="AF397" s="110"/>
      <c r="AG397" s="110"/>
      <c r="AH397" s="110"/>
      <c r="AI397" s="110"/>
      <c r="AJ397" s="110"/>
      <c r="AK397" s="110"/>
      <c r="AL397" s="110"/>
      <c r="AM397" s="110"/>
      <c r="AN397" s="110"/>
      <c r="AO397" s="110"/>
      <c r="AP397" s="110"/>
      <c r="AQ397" s="110"/>
      <c r="AR397" s="110"/>
      <c r="AS397" s="110"/>
      <c r="AT397" s="110"/>
      <c r="AU397" s="110"/>
      <c r="AV397" s="110"/>
      <c r="AW397" s="110"/>
      <c r="AX397" s="110"/>
      <c r="AY397" s="110"/>
      <c r="AZ397" s="110"/>
      <c r="BA397" s="110"/>
      <c r="BB397" s="110"/>
      <c r="BC397" s="110"/>
      <c r="BD397" s="110"/>
      <c r="BE397" s="110"/>
      <c r="BF397" s="110"/>
      <c r="BG397" s="110"/>
      <c r="BH397" s="110"/>
    </row>
    <row r="398" spans="1:60" ht="12.75" customHeight="1" x14ac:dyDescent="0.2">
      <c r="A398" s="1">
        <v>1</v>
      </c>
      <c r="B398" s="1">
        <f t="shared" si="11"/>
        <v>395</v>
      </c>
      <c r="C398" s="258" t="s">
        <v>744</v>
      </c>
      <c r="D398" s="259" t="s">
        <v>103</v>
      </c>
      <c r="E398" s="261" t="s">
        <v>915</v>
      </c>
      <c r="F398" s="261" t="s">
        <v>747</v>
      </c>
      <c r="G398" s="261" t="s">
        <v>935</v>
      </c>
      <c r="H398" s="112"/>
      <c r="I398" s="108"/>
      <c r="J398" s="110"/>
      <c r="K398" s="110"/>
      <c r="L398" s="110"/>
      <c r="M398" s="110"/>
      <c r="N398" s="1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  <c r="AE398" s="110"/>
      <c r="AF398" s="110"/>
      <c r="AG398" s="110"/>
      <c r="AH398" s="110"/>
      <c r="AI398" s="110"/>
      <c r="AJ398" s="110"/>
      <c r="AK398" s="110"/>
      <c r="AL398" s="110"/>
      <c r="AM398" s="110"/>
      <c r="AN398" s="110"/>
      <c r="AO398" s="110"/>
      <c r="AP398" s="110"/>
      <c r="AQ398" s="110"/>
      <c r="AR398" s="110"/>
      <c r="AS398" s="110"/>
      <c r="AT398" s="110"/>
      <c r="AU398" s="110"/>
      <c r="AV398" s="110"/>
      <c r="AW398" s="110"/>
      <c r="AX398" s="110"/>
      <c r="AY398" s="110"/>
      <c r="AZ398" s="110"/>
      <c r="BA398" s="110"/>
      <c r="BB398" s="110"/>
      <c r="BC398" s="110"/>
      <c r="BD398" s="110"/>
      <c r="BE398" s="110"/>
      <c r="BF398" s="110"/>
      <c r="BG398" s="110"/>
      <c r="BH398" s="110"/>
    </row>
    <row r="399" spans="1:60" ht="12.75" customHeight="1" x14ac:dyDescent="0.2">
      <c r="A399" s="1">
        <v>1</v>
      </c>
      <c r="B399" s="1">
        <f t="shared" si="11"/>
        <v>396</v>
      </c>
      <c r="C399" s="258" t="s">
        <v>2082</v>
      </c>
      <c r="D399" s="259" t="s">
        <v>2083</v>
      </c>
      <c r="E399" s="261" t="s">
        <v>812</v>
      </c>
      <c r="F399" s="262" t="s">
        <v>714</v>
      </c>
      <c r="G399" s="260" t="s">
        <v>923</v>
      </c>
      <c r="H399" s="112"/>
      <c r="I399" s="108"/>
      <c r="J399" s="110"/>
      <c r="K399" s="110"/>
      <c r="L399" s="110"/>
      <c r="M399" s="110"/>
      <c r="N399" s="1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  <c r="AE399" s="110"/>
      <c r="AF399" s="110"/>
      <c r="AG399" s="110"/>
      <c r="AH399" s="110"/>
      <c r="AI399" s="110"/>
      <c r="AJ399" s="110"/>
      <c r="AK399" s="110"/>
      <c r="AL399" s="110"/>
      <c r="AM399" s="110"/>
      <c r="AN399" s="110"/>
      <c r="AO399" s="110"/>
      <c r="AP399" s="110"/>
      <c r="AQ399" s="110"/>
      <c r="AR399" s="110"/>
      <c r="AS399" s="110"/>
      <c r="AT399" s="110"/>
      <c r="AU399" s="110"/>
      <c r="AV399" s="110"/>
      <c r="AW399" s="110"/>
      <c r="AX399" s="110"/>
      <c r="AY399" s="110"/>
      <c r="AZ399" s="110"/>
      <c r="BA399" s="110"/>
      <c r="BB399" s="110"/>
      <c r="BC399" s="110"/>
      <c r="BD399" s="110"/>
      <c r="BE399" s="110"/>
      <c r="BF399" s="110"/>
      <c r="BG399" s="110"/>
      <c r="BH399" s="110"/>
    </row>
    <row r="400" spans="1:60" ht="12.75" customHeight="1" x14ac:dyDescent="0.2">
      <c r="A400" s="1">
        <v>1</v>
      </c>
      <c r="B400" s="1">
        <f t="shared" si="11"/>
        <v>397</v>
      </c>
      <c r="C400" s="258" t="s">
        <v>1572</v>
      </c>
      <c r="D400" s="258" t="s">
        <v>879</v>
      </c>
      <c r="E400" s="261" t="s">
        <v>981</v>
      </c>
      <c r="F400" s="262" t="s">
        <v>714</v>
      </c>
      <c r="G400" s="261" t="s">
        <v>979</v>
      </c>
      <c r="H400" s="112"/>
      <c r="I400" s="108"/>
      <c r="J400" s="110"/>
      <c r="K400" s="110"/>
      <c r="L400" s="110"/>
      <c r="M400" s="110"/>
      <c r="N400" s="1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  <c r="AE400" s="110"/>
      <c r="AF400" s="110"/>
      <c r="AG400" s="110"/>
      <c r="AH400" s="110"/>
      <c r="AI400" s="110"/>
      <c r="AJ400" s="110"/>
      <c r="AK400" s="110"/>
      <c r="AL400" s="110"/>
      <c r="AM400" s="110"/>
      <c r="AN400" s="110"/>
      <c r="AO400" s="110"/>
      <c r="AP400" s="110"/>
      <c r="AQ400" s="110"/>
      <c r="AR400" s="110"/>
      <c r="AS400" s="110"/>
      <c r="AT400" s="110"/>
      <c r="AU400" s="110"/>
      <c r="AV400" s="110"/>
      <c r="AW400" s="110"/>
      <c r="AX400" s="110"/>
      <c r="AY400" s="110"/>
      <c r="AZ400" s="110"/>
      <c r="BA400" s="110"/>
      <c r="BB400" s="110"/>
      <c r="BC400" s="110"/>
      <c r="BD400" s="110"/>
      <c r="BE400" s="110"/>
      <c r="BF400" s="110"/>
      <c r="BG400" s="110"/>
      <c r="BH400" s="110"/>
    </row>
    <row r="401" spans="1:60" ht="12.75" customHeight="1" x14ac:dyDescent="0.2">
      <c r="A401" s="1">
        <v>1</v>
      </c>
      <c r="B401" s="1">
        <f t="shared" si="11"/>
        <v>398</v>
      </c>
      <c r="C401" s="259" t="s">
        <v>2900</v>
      </c>
      <c r="D401" s="259" t="s">
        <v>887</v>
      </c>
      <c r="E401" s="260" t="s">
        <v>1154</v>
      </c>
      <c r="F401" s="260" t="s">
        <v>714</v>
      </c>
      <c r="G401" s="260" t="s">
        <v>958</v>
      </c>
      <c r="H401" s="112"/>
      <c r="I401" s="108"/>
      <c r="J401" s="110"/>
      <c r="K401" s="110"/>
      <c r="L401" s="110"/>
      <c r="M401" s="110"/>
      <c r="N401" s="1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  <c r="AE401" s="110"/>
      <c r="AF401" s="110"/>
      <c r="AG401" s="110"/>
      <c r="AH401" s="110"/>
      <c r="AI401" s="110"/>
      <c r="AJ401" s="110"/>
      <c r="AK401" s="110"/>
      <c r="AL401" s="110"/>
      <c r="AM401" s="110"/>
      <c r="AN401" s="110"/>
      <c r="AO401" s="110"/>
      <c r="AP401" s="110"/>
      <c r="AQ401" s="110"/>
      <c r="AR401" s="110"/>
      <c r="AS401" s="110"/>
      <c r="AT401" s="110"/>
      <c r="AU401" s="110"/>
      <c r="AV401" s="110"/>
      <c r="AW401" s="110"/>
      <c r="AX401" s="110"/>
      <c r="AY401" s="110"/>
      <c r="AZ401" s="110"/>
      <c r="BA401" s="110"/>
      <c r="BB401" s="110"/>
      <c r="BC401" s="110"/>
      <c r="BD401" s="110"/>
      <c r="BE401" s="110"/>
      <c r="BF401" s="110"/>
      <c r="BG401" s="110"/>
      <c r="BH401" s="110"/>
    </row>
    <row r="402" spans="1:60" ht="12.75" customHeight="1" x14ac:dyDescent="0.2">
      <c r="A402" s="1">
        <v>1</v>
      </c>
      <c r="B402" s="1">
        <f t="shared" si="11"/>
        <v>399</v>
      </c>
      <c r="C402" s="264" t="s">
        <v>3050</v>
      </c>
      <c r="D402" s="264" t="s">
        <v>854</v>
      </c>
      <c r="E402" s="260" t="s">
        <v>916</v>
      </c>
      <c r="F402" s="260" t="s">
        <v>714</v>
      </c>
      <c r="G402" s="260" t="s">
        <v>923</v>
      </c>
      <c r="H402" s="112"/>
      <c r="I402" s="108"/>
      <c r="J402" s="110"/>
      <c r="K402" s="110"/>
      <c r="L402" s="110"/>
      <c r="M402" s="110"/>
      <c r="N402" s="1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  <c r="AE402" s="110"/>
      <c r="AF402" s="110"/>
      <c r="AG402" s="110"/>
      <c r="AH402" s="110"/>
      <c r="AI402" s="110"/>
      <c r="AJ402" s="110"/>
      <c r="AK402" s="110"/>
      <c r="AL402" s="110"/>
      <c r="AM402" s="110"/>
      <c r="AN402" s="110"/>
      <c r="AO402" s="110"/>
      <c r="AP402" s="110"/>
      <c r="AQ402" s="110"/>
      <c r="AR402" s="110"/>
      <c r="AS402" s="110"/>
      <c r="AT402" s="110"/>
      <c r="AU402" s="110"/>
      <c r="AV402" s="110"/>
      <c r="AW402" s="110"/>
      <c r="AX402" s="110"/>
      <c r="AY402" s="110"/>
      <c r="AZ402" s="110"/>
      <c r="BA402" s="110"/>
      <c r="BB402" s="110"/>
      <c r="BC402" s="110"/>
      <c r="BD402" s="110"/>
      <c r="BE402" s="110"/>
      <c r="BF402" s="110"/>
      <c r="BG402" s="110"/>
      <c r="BH402" s="110"/>
    </row>
    <row r="403" spans="1:60" ht="12.75" customHeight="1" x14ac:dyDescent="0.2">
      <c r="A403" s="1">
        <v>1</v>
      </c>
      <c r="B403" s="1">
        <f t="shared" si="11"/>
        <v>400</v>
      </c>
      <c r="C403" s="259" t="s">
        <v>663</v>
      </c>
      <c r="D403" s="259" t="s">
        <v>776</v>
      </c>
      <c r="E403" s="260" t="s">
        <v>914</v>
      </c>
      <c r="F403" s="260" t="s">
        <v>714</v>
      </c>
      <c r="G403" s="260" t="s">
        <v>935</v>
      </c>
      <c r="H403" s="112"/>
      <c r="I403" s="108"/>
      <c r="J403" s="110"/>
      <c r="K403" s="110"/>
      <c r="L403" s="110"/>
      <c r="M403" s="110"/>
      <c r="N403" s="1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  <c r="AE403" s="110"/>
      <c r="AF403" s="110"/>
      <c r="AG403" s="110"/>
      <c r="AH403" s="110"/>
      <c r="AI403" s="110"/>
      <c r="AJ403" s="110"/>
      <c r="AK403" s="110"/>
      <c r="AL403" s="110"/>
      <c r="AM403" s="110"/>
      <c r="AN403" s="110"/>
      <c r="AO403" s="110"/>
      <c r="AP403" s="110"/>
      <c r="AQ403" s="110"/>
      <c r="AR403" s="110"/>
      <c r="AS403" s="110"/>
      <c r="AT403" s="110"/>
      <c r="AU403" s="110"/>
      <c r="AV403" s="110"/>
      <c r="AW403" s="110"/>
      <c r="AX403" s="110"/>
      <c r="AY403" s="110"/>
      <c r="AZ403" s="110"/>
      <c r="BA403" s="110"/>
      <c r="BB403" s="110"/>
      <c r="BC403" s="110"/>
      <c r="BD403" s="110"/>
      <c r="BE403" s="110"/>
      <c r="BF403" s="110"/>
      <c r="BG403" s="110"/>
      <c r="BH403" s="110"/>
    </row>
    <row r="404" spans="1:60" ht="12.75" customHeight="1" x14ac:dyDescent="0.2">
      <c r="A404" s="1">
        <v>1</v>
      </c>
      <c r="B404" s="1">
        <f t="shared" si="11"/>
        <v>401</v>
      </c>
      <c r="C404" s="258" t="s">
        <v>1004</v>
      </c>
      <c r="D404" s="259" t="s">
        <v>978</v>
      </c>
      <c r="E404" s="261" t="s">
        <v>966</v>
      </c>
      <c r="F404" s="260" t="s">
        <v>714</v>
      </c>
      <c r="G404" s="261" t="s">
        <v>575</v>
      </c>
      <c r="H404" s="112"/>
      <c r="I404" s="108"/>
      <c r="J404" s="110"/>
      <c r="K404" s="110"/>
      <c r="L404" s="110"/>
      <c r="M404" s="110"/>
      <c r="N404" s="1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  <c r="AE404" s="110"/>
      <c r="AF404" s="110"/>
      <c r="AG404" s="110"/>
      <c r="AH404" s="110"/>
      <c r="AI404" s="110"/>
      <c r="AJ404" s="110"/>
      <c r="AK404" s="110"/>
      <c r="AL404" s="110"/>
      <c r="AM404" s="110"/>
      <c r="AN404" s="110"/>
      <c r="AO404" s="110"/>
      <c r="AP404" s="110"/>
      <c r="AQ404" s="110"/>
      <c r="AR404" s="110"/>
      <c r="AS404" s="110"/>
      <c r="AT404" s="110"/>
      <c r="AU404" s="110"/>
      <c r="AV404" s="110"/>
      <c r="AW404" s="110"/>
      <c r="AX404" s="110"/>
      <c r="AY404" s="110"/>
      <c r="AZ404" s="110"/>
      <c r="BA404" s="110"/>
      <c r="BB404" s="110"/>
      <c r="BC404" s="110"/>
      <c r="BD404" s="110"/>
      <c r="BE404" s="110"/>
      <c r="BF404" s="110"/>
      <c r="BG404" s="110"/>
      <c r="BH404" s="110"/>
    </row>
    <row r="405" spans="1:60" ht="12.75" customHeight="1" x14ac:dyDescent="0.2">
      <c r="A405" s="1"/>
      <c r="B405" s="1">
        <f t="shared" si="11"/>
        <v>402</v>
      </c>
      <c r="C405" s="264" t="s">
        <v>2932</v>
      </c>
      <c r="D405" s="264" t="s">
        <v>2935</v>
      </c>
      <c r="E405" s="260" t="s">
        <v>1008</v>
      </c>
      <c r="F405" s="260" t="s">
        <v>714</v>
      </c>
      <c r="G405" s="260" t="s">
        <v>926</v>
      </c>
      <c r="H405" s="112"/>
      <c r="I405" s="108"/>
      <c r="J405" s="110"/>
      <c r="K405" s="110"/>
      <c r="L405" s="110"/>
      <c r="M405" s="110"/>
      <c r="N405" s="1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  <c r="AE405" s="110"/>
      <c r="AF405" s="110"/>
      <c r="AG405" s="110"/>
      <c r="AH405" s="110"/>
      <c r="AI405" s="110"/>
      <c r="AJ405" s="110"/>
      <c r="AK405" s="110"/>
      <c r="AL405" s="110"/>
      <c r="AM405" s="110"/>
      <c r="AN405" s="110"/>
      <c r="AO405" s="110"/>
      <c r="AP405" s="110"/>
      <c r="AQ405" s="110"/>
      <c r="AR405" s="110"/>
      <c r="AS405" s="110"/>
      <c r="AT405" s="110"/>
      <c r="AU405" s="110"/>
      <c r="AV405" s="110"/>
      <c r="AW405" s="110"/>
      <c r="AX405" s="110"/>
      <c r="AY405" s="110"/>
      <c r="AZ405" s="110"/>
      <c r="BA405" s="110"/>
      <c r="BB405" s="110"/>
      <c r="BC405" s="110"/>
      <c r="BD405" s="110"/>
      <c r="BE405" s="110"/>
      <c r="BF405" s="110"/>
      <c r="BG405" s="110"/>
      <c r="BH405" s="110"/>
    </row>
    <row r="406" spans="1:60" ht="12.75" customHeight="1" x14ac:dyDescent="0.2">
      <c r="A406" s="1"/>
      <c r="B406" s="1">
        <f t="shared" si="11"/>
        <v>403</v>
      </c>
      <c r="C406" s="258" t="s">
        <v>881</v>
      </c>
      <c r="D406" s="258" t="s">
        <v>964</v>
      </c>
      <c r="E406" s="260" t="s">
        <v>925</v>
      </c>
      <c r="F406" s="260" t="s">
        <v>714</v>
      </c>
      <c r="G406" s="261" t="s">
        <v>979</v>
      </c>
      <c r="H406" s="132"/>
      <c r="I406" s="108"/>
      <c r="J406" s="110"/>
      <c r="K406" s="110"/>
      <c r="L406" s="110"/>
      <c r="M406" s="110"/>
      <c r="N406" s="1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  <c r="AE406" s="110"/>
      <c r="AF406" s="110"/>
      <c r="AG406" s="110"/>
      <c r="AH406" s="110"/>
      <c r="AI406" s="110"/>
      <c r="AJ406" s="110"/>
      <c r="AK406" s="110"/>
      <c r="AL406" s="110"/>
      <c r="AM406" s="110"/>
      <c r="AN406" s="110"/>
      <c r="AO406" s="110"/>
      <c r="AP406" s="110"/>
      <c r="AQ406" s="110"/>
      <c r="AR406" s="110"/>
      <c r="AS406" s="110"/>
      <c r="AT406" s="110"/>
      <c r="AU406" s="110"/>
      <c r="AV406" s="110"/>
      <c r="AW406" s="110"/>
      <c r="AX406" s="110"/>
      <c r="AY406" s="110"/>
      <c r="AZ406" s="110"/>
      <c r="BA406" s="110"/>
      <c r="BB406" s="110"/>
      <c r="BC406" s="110"/>
      <c r="BD406" s="110"/>
      <c r="BE406" s="110"/>
      <c r="BF406" s="110"/>
      <c r="BG406" s="110"/>
      <c r="BH406" s="110"/>
    </row>
    <row r="407" spans="1:60" ht="12.75" customHeight="1" x14ac:dyDescent="0.2">
      <c r="A407" s="1">
        <v>1</v>
      </c>
      <c r="B407" s="1">
        <f t="shared" si="11"/>
        <v>404</v>
      </c>
      <c r="C407" s="263" t="s">
        <v>728</v>
      </c>
      <c r="D407" s="263" t="s">
        <v>2578</v>
      </c>
      <c r="E407" s="260" t="s">
        <v>970</v>
      </c>
      <c r="F407" s="260" t="s">
        <v>714</v>
      </c>
      <c r="G407" s="260" t="s">
        <v>926</v>
      </c>
      <c r="H407" s="132"/>
      <c r="I407" s="111"/>
      <c r="J407" s="110"/>
      <c r="K407" s="110"/>
      <c r="L407" s="110"/>
      <c r="M407" s="110"/>
      <c r="N407" s="1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  <c r="AE407" s="110"/>
      <c r="AF407" s="110"/>
      <c r="AG407" s="110"/>
      <c r="AH407" s="110"/>
      <c r="AI407" s="110"/>
      <c r="AJ407" s="110"/>
      <c r="AK407" s="110"/>
      <c r="AL407" s="110"/>
      <c r="AM407" s="110"/>
      <c r="AN407" s="110"/>
      <c r="AO407" s="110"/>
      <c r="AP407" s="110"/>
      <c r="AQ407" s="110"/>
      <c r="AR407" s="110"/>
      <c r="AS407" s="110"/>
      <c r="AT407" s="110"/>
      <c r="AU407" s="110"/>
      <c r="AV407" s="110"/>
      <c r="AW407" s="110"/>
      <c r="AX407" s="110"/>
      <c r="AY407" s="110"/>
      <c r="AZ407" s="110"/>
      <c r="BA407" s="110"/>
      <c r="BB407" s="110"/>
      <c r="BC407" s="110"/>
      <c r="BD407" s="110"/>
      <c r="BE407" s="110"/>
      <c r="BF407" s="110"/>
      <c r="BG407" s="110"/>
      <c r="BH407" s="110"/>
    </row>
    <row r="408" spans="1:60" ht="12.75" customHeight="1" x14ac:dyDescent="0.2">
      <c r="A408" s="1">
        <v>1</v>
      </c>
      <c r="B408" s="1">
        <f t="shared" si="11"/>
        <v>405</v>
      </c>
      <c r="C408" s="258" t="s">
        <v>1602</v>
      </c>
      <c r="D408" s="258" t="s">
        <v>975</v>
      </c>
      <c r="E408" s="260" t="s">
        <v>962</v>
      </c>
      <c r="F408" s="262" t="s">
        <v>714</v>
      </c>
      <c r="G408" s="270" t="s">
        <v>926</v>
      </c>
      <c r="H408" s="132"/>
      <c r="I408" s="108"/>
      <c r="J408" s="110"/>
      <c r="K408" s="110"/>
      <c r="L408" s="110"/>
      <c r="M408" s="110"/>
      <c r="N408" s="1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  <c r="AE408" s="110"/>
      <c r="AF408" s="110"/>
      <c r="AG408" s="110"/>
      <c r="AH408" s="110"/>
      <c r="AI408" s="110"/>
      <c r="AJ408" s="110"/>
      <c r="AK408" s="110"/>
      <c r="AL408" s="110"/>
      <c r="AM408" s="110"/>
      <c r="AN408" s="110"/>
      <c r="AO408" s="110"/>
      <c r="AP408" s="110"/>
      <c r="AQ408" s="110"/>
      <c r="AR408" s="110"/>
      <c r="AS408" s="110"/>
      <c r="AT408" s="110"/>
      <c r="AU408" s="110"/>
      <c r="AV408" s="110"/>
      <c r="AW408" s="110"/>
      <c r="AX408" s="110"/>
      <c r="AY408" s="110"/>
      <c r="AZ408" s="110"/>
      <c r="BA408" s="110"/>
      <c r="BB408" s="110"/>
      <c r="BC408" s="110"/>
      <c r="BD408" s="110"/>
      <c r="BE408" s="110"/>
      <c r="BF408" s="110"/>
      <c r="BG408" s="110"/>
      <c r="BH408" s="110"/>
    </row>
    <row r="409" spans="1:60" ht="12.75" customHeight="1" x14ac:dyDescent="0.2">
      <c r="A409" s="1">
        <v>1</v>
      </c>
      <c r="B409" s="1">
        <f t="shared" si="11"/>
        <v>406</v>
      </c>
      <c r="C409" s="258" t="s">
        <v>890</v>
      </c>
      <c r="D409" s="259" t="s">
        <v>957</v>
      </c>
      <c r="E409" s="260" t="s">
        <v>952</v>
      </c>
      <c r="F409" s="262" t="s">
        <v>714</v>
      </c>
      <c r="G409" s="262" t="s">
        <v>926</v>
      </c>
      <c r="H409" s="132"/>
      <c r="I409" s="111"/>
      <c r="J409" s="110"/>
      <c r="K409" s="110"/>
      <c r="L409" s="110"/>
      <c r="M409" s="110"/>
      <c r="N409" s="1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  <c r="AE409" s="110"/>
      <c r="AF409" s="110"/>
      <c r="AG409" s="110"/>
      <c r="AH409" s="110"/>
      <c r="AI409" s="110"/>
      <c r="AJ409" s="110"/>
      <c r="AK409" s="110"/>
      <c r="AL409" s="110"/>
      <c r="AM409" s="110"/>
      <c r="AN409" s="110"/>
      <c r="AO409" s="110"/>
      <c r="AP409" s="110"/>
      <c r="AQ409" s="110"/>
      <c r="AR409" s="110"/>
      <c r="AS409" s="110"/>
      <c r="AT409" s="110"/>
      <c r="AU409" s="110"/>
      <c r="AV409" s="110"/>
      <c r="AW409" s="110"/>
      <c r="AX409" s="110"/>
      <c r="AY409" s="110"/>
      <c r="AZ409" s="110"/>
      <c r="BA409" s="110"/>
      <c r="BB409" s="110"/>
      <c r="BC409" s="110"/>
      <c r="BD409" s="110"/>
      <c r="BE409" s="110"/>
      <c r="BF409" s="110"/>
      <c r="BG409" s="110"/>
      <c r="BH409" s="110"/>
    </row>
    <row r="410" spans="1:60" ht="12.75" customHeight="1" x14ac:dyDescent="0.2">
      <c r="A410" s="1">
        <v>1</v>
      </c>
      <c r="B410" s="1">
        <f t="shared" si="11"/>
        <v>407</v>
      </c>
      <c r="C410" s="264" t="s">
        <v>2971</v>
      </c>
      <c r="D410" s="264" t="s">
        <v>2976</v>
      </c>
      <c r="E410" s="260" t="s">
        <v>940</v>
      </c>
      <c r="F410" s="260" t="s">
        <v>714</v>
      </c>
      <c r="G410" s="260" t="s">
        <v>923</v>
      </c>
      <c r="H410" s="132"/>
      <c r="I410" s="108"/>
      <c r="J410" s="110"/>
      <c r="K410" s="110"/>
      <c r="L410" s="110"/>
      <c r="M410" s="110"/>
      <c r="N410" s="1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  <c r="AE410" s="110"/>
      <c r="AF410" s="110"/>
      <c r="AG410" s="110"/>
      <c r="AH410" s="110"/>
      <c r="AI410" s="110"/>
      <c r="AJ410" s="110"/>
      <c r="AK410" s="110"/>
      <c r="AL410" s="110"/>
      <c r="AM410" s="110"/>
      <c r="AN410" s="110"/>
      <c r="AO410" s="110"/>
      <c r="AP410" s="110"/>
      <c r="AQ410" s="110"/>
      <c r="AR410" s="110"/>
      <c r="AS410" s="110"/>
      <c r="AT410" s="110"/>
      <c r="AU410" s="110"/>
      <c r="AV410" s="110"/>
      <c r="AW410" s="110"/>
      <c r="AX410" s="110"/>
      <c r="AY410" s="110"/>
      <c r="AZ410" s="110"/>
      <c r="BA410" s="110"/>
      <c r="BB410" s="110"/>
      <c r="BC410" s="110"/>
      <c r="BD410" s="110"/>
      <c r="BE410" s="110"/>
      <c r="BF410" s="110"/>
      <c r="BG410" s="110"/>
      <c r="BH410" s="110"/>
    </row>
    <row r="411" spans="1:60" ht="12.75" customHeight="1" x14ac:dyDescent="0.2">
      <c r="A411" s="1">
        <v>1</v>
      </c>
      <c r="B411" s="1">
        <f t="shared" si="11"/>
        <v>408</v>
      </c>
      <c r="C411" s="259" t="s">
        <v>775</v>
      </c>
      <c r="D411" s="259" t="s">
        <v>994</v>
      </c>
      <c r="E411" s="260" t="s">
        <v>944</v>
      </c>
      <c r="F411" s="262" t="s">
        <v>714</v>
      </c>
      <c r="G411" s="262" t="s">
        <v>923</v>
      </c>
      <c r="H411" s="132"/>
      <c r="I411" s="108"/>
      <c r="J411" s="110"/>
      <c r="K411" s="110"/>
      <c r="L411" s="110"/>
      <c r="M411" s="110"/>
      <c r="N411" s="1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  <c r="AE411" s="110"/>
      <c r="AF411" s="110"/>
      <c r="AG411" s="110"/>
      <c r="AH411" s="110"/>
      <c r="AI411" s="110"/>
      <c r="AJ411" s="110"/>
      <c r="AK411" s="110"/>
      <c r="AL411" s="110"/>
      <c r="AM411" s="110"/>
      <c r="AN411" s="110"/>
      <c r="AO411" s="110"/>
      <c r="AP411" s="110"/>
      <c r="AQ411" s="110"/>
      <c r="AR411" s="110"/>
      <c r="AS411" s="110"/>
      <c r="AT411" s="110"/>
      <c r="AU411" s="110"/>
      <c r="AV411" s="110"/>
      <c r="AW411" s="110"/>
      <c r="AX411" s="110"/>
      <c r="AY411" s="110"/>
      <c r="AZ411" s="110"/>
      <c r="BA411" s="110"/>
      <c r="BB411" s="110"/>
      <c r="BC411" s="110"/>
      <c r="BD411" s="110"/>
      <c r="BE411" s="110"/>
      <c r="BF411" s="110"/>
      <c r="BG411" s="110"/>
      <c r="BH411" s="110"/>
    </row>
    <row r="412" spans="1:60" ht="12.75" customHeight="1" x14ac:dyDescent="0.2">
      <c r="A412" s="1">
        <v>1</v>
      </c>
      <c r="B412" s="1">
        <f t="shared" si="11"/>
        <v>409</v>
      </c>
      <c r="C412" s="264" t="s">
        <v>1746</v>
      </c>
      <c r="D412" s="264" t="s">
        <v>1601</v>
      </c>
      <c r="E412" s="260" t="s">
        <v>966</v>
      </c>
      <c r="F412" s="260" t="s">
        <v>714</v>
      </c>
      <c r="G412" s="260" t="s">
        <v>923</v>
      </c>
      <c r="H412" s="132"/>
      <c r="I412" s="108"/>
      <c r="J412" s="110"/>
      <c r="K412" s="110"/>
      <c r="L412" s="110"/>
      <c r="M412" s="110"/>
      <c r="N412" s="1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  <c r="AE412" s="110"/>
      <c r="AF412" s="110"/>
      <c r="AG412" s="110"/>
      <c r="AH412" s="110"/>
      <c r="AI412" s="110"/>
      <c r="AJ412" s="110"/>
      <c r="AK412" s="110"/>
      <c r="AL412" s="110"/>
      <c r="AM412" s="110"/>
      <c r="AN412" s="110"/>
      <c r="AO412" s="110"/>
      <c r="AP412" s="110"/>
      <c r="AQ412" s="110"/>
      <c r="AR412" s="110"/>
      <c r="AS412" s="110"/>
      <c r="AT412" s="110"/>
      <c r="AU412" s="110"/>
      <c r="AV412" s="110"/>
      <c r="AW412" s="110"/>
      <c r="AX412" s="110"/>
      <c r="AY412" s="110"/>
      <c r="AZ412" s="110"/>
      <c r="BA412" s="110"/>
      <c r="BB412" s="110"/>
      <c r="BC412" s="110"/>
      <c r="BD412" s="110"/>
      <c r="BE412" s="110"/>
      <c r="BF412" s="110"/>
      <c r="BG412" s="110"/>
      <c r="BH412" s="110"/>
    </row>
    <row r="413" spans="1:60" ht="12.75" customHeight="1" x14ac:dyDescent="0.2">
      <c r="A413" s="1">
        <v>1</v>
      </c>
      <c r="B413" s="1">
        <f t="shared" si="11"/>
        <v>410</v>
      </c>
      <c r="C413" s="259" t="s">
        <v>1507</v>
      </c>
      <c r="D413" s="259" t="s">
        <v>1508</v>
      </c>
      <c r="E413" s="261" t="s">
        <v>970</v>
      </c>
      <c r="F413" s="262" t="s">
        <v>714</v>
      </c>
      <c r="G413" s="260" t="s">
        <v>935</v>
      </c>
      <c r="H413" s="132"/>
      <c r="I413" s="108"/>
      <c r="J413" s="110"/>
      <c r="K413" s="110"/>
      <c r="L413" s="110"/>
      <c r="M413" s="110"/>
      <c r="N413" s="1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  <c r="AE413" s="110"/>
      <c r="AF413" s="110"/>
      <c r="AG413" s="110"/>
      <c r="AH413" s="110"/>
      <c r="AI413" s="110"/>
      <c r="AJ413" s="110"/>
      <c r="AK413" s="110"/>
      <c r="AL413" s="110"/>
      <c r="AM413" s="110"/>
      <c r="AN413" s="110"/>
      <c r="AO413" s="110"/>
      <c r="AP413" s="110"/>
      <c r="AQ413" s="110"/>
      <c r="AR413" s="110"/>
      <c r="AS413" s="110"/>
      <c r="AT413" s="110"/>
      <c r="AU413" s="110"/>
      <c r="AV413" s="110"/>
      <c r="AW413" s="110"/>
      <c r="AX413" s="110"/>
      <c r="AY413" s="110"/>
      <c r="AZ413" s="110"/>
      <c r="BA413" s="110"/>
      <c r="BB413" s="110"/>
      <c r="BC413" s="110"/>
      <c r="BD413" s="110"/>
      <c r="BE413" s="110"/>
      <c r="BF413" s="110"/>
      <c r="BG413" s="110"/>
      <c r="BH413" s="110"/>
    </row>
    <row r="414" spans="1:60" ht="12.75" customHeight="1" x14ac:dyDescent="0.2">
      <c r="A414" s="1">
        <v>1</v>
      </c>
      <c r="B414" s="1">
        <f t="shared" si="11"/>
        <v>411</v>
      </c>
      <c r="C414" s="258" t="s">
        <v>1615</v>
      </c>
      <c r="D414" s="258" t="s">
        <v>1616</v>
      </c>
      <c r="E414" s="261" t="s">
        <v>966</v>
      </c>
      <c r="F414" s="260" t="s">
        <v>714</v>
      </c>
      <c r="G414" s="262" t="s">
        <v>935</v>
      </c>
      <c r="H414" s="132"/>
      <c r="I414" s="108"/>
      <c r="J414" s="110"/>
      <c r="K414" s="110"/>
      <c r="L414" s="110"/>
      <c r="M414" s="110"/>
      <c r="N414" s="1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  <c r="AE414" s="110"/>
      <c r="AF414" s="110"/>
      <c r="AG414" s="110"/>
      <c r="AH414" s="110"/>
      <c r="AI414" s="110"/>
      <c r="AJ414" s="110"/>
      <c r="AK414" s="110"/>
      <c r="AL414" s="110"/>
      <c r="AM414" s="110"/>
      <c r="AN414" s="110"/>
      <c r="AO414" s="110"/>
      <c r="AP414" s="110"/>
      <c r="AQ414" s="110"/>
      <c r="AR414" s="110"/>
      <c r="AS414" s="110"/>
      <c r="AT414" s="110"/>
      <c r="AU414" s="110"/>
      <c r="AV414" s="110"/>
      <c r="AW414" s="110"/>
      <c r="AX414" s="110"/>
      <c r="AY414" s="110"/>
      <c r="AZ414" s="110"/>
      <c r="BA414" s="110"/>
      <c r="BB414" s="110"/>
      <c r="BC414" s="110"/>
      <c r="BD414" s="110"/>
      <c r="BE414" s="110"/>
      <c r="BF414" s="110"/>
      <c r="BG414" s="110"/>
      <c r="BH414" s="110"/>
    </row>
    <row r="415" spans="1:60" ht="12.75" customHeight="1" x14ac:dyDescent="0.2">
      <c r="A415" s="1">
        <v>1</v>
      </c>
      <c r="B415" s="1">
        <f t="shared" si="11"/>
        <v>412</v>
      </c>
      <c r="C415" s="263" t="s">
        <v>2491</v>
      </c>
      <c r="D415" s="263" t="s">
        <v>960</v>
      </c>
      <c r="E415" s="260" t="s">
        <v>946</v>
      </c>
      <c r="F415" s="260" t="s">
        <v>714</v>
      </c>
      <c r="G415" s="260" t="s">
        <v>923</v>
      </c>
      <c r="H415" s="132"/>
      <c r="I415" s="108"/>
      <c r="J415" s="110"/>
      <c r="K415" s="110"/>
      <c r="L415" s="110"/>
      <c r="M415" s="110"/>
      <c r="N415" s="1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  <c r="AE415" s="110"/>
      <c r="AF415" s="110"/>
      <c r="AG415" s="110"/>
      <c r="AH415" s="110"/>
      <c r="AI415" s="110"/>
      <c r="AJ415" s="110"/>
      <c r="AK415" s="110"/>
      <c r="AL415" s="110"/>
      <c r="AM415" s="110"/>
      <c r="AN415" s="110"/>
      <c r="AO415" s="110"/>
      <c r="AP415" s="110"/>
      <c r="AQ415" s="110"/>
      <c r="AR415" s="110"/>
      <c r="AS415" s="110"/>
      <c r="AT415" s="110"/>
      <c r="AU415" s="110"/>
      <c r="AV415" s="110"/>
      <c r="AW415" s="110"/>
      <c r="AX415" s="110"/>
      <c r="AY415" s="110"/>
      <c r="AZ415" s="110"/>
      <c r="BA415" s="110"/>
      <c r="BB415" s="110"/>
      <c r="BC415" s="110"/>
      <c r="BD415" s="110"/>
      <c r="BE415" s="110"/>
      <c r="BF415" s="110"/>
      <c r="BG415" s="110"/>
      <c r="BH415" s="110"/>
    </row>
    <row r="416" spans="1:60" ht="12.75" customHeight="1" x14ac:dyDescent="0.2">
      <c r="A416" s="1">
        <v>1</v>
      </c>
      <c r="B416" s="1">
        <f t="shared" si="11"/>
        <v>413</v>
      </c>
      <c r="C416" s="258" t="s">
        <v>884</v>
      </c>
      <c r="D416" s="259" t="s">
        <v>841</v>
      </c>
      <c r="E416" s="261" t="s">
        <v>968</v>
      </c>
      <c r="F416" s="262" t="s">
        <v>714</v>
      </c>
      <c r="G416" s="262" t="s">
        <v>926</v>
      </c>
      <c r="H416" s="132"/>
      <c r="I416" s="108"/>
      <c r="J416" s="110"/>
      <c r="K416" s="110"/>
      <c r="L416" s="110"/>
      <c r="M416" s="110"/>
      <c r="N416" s="1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  <c r="AE416" s="110"/>
      <c r="AF416" s="110"/>
      <c r="AG416" s="110"/>
      <c r="AH416" s="110"/>
      <c r="AI416" s="110"/>
      <c r="AJ416" s="110"/>
      <c r="AK416" s="110"/>
      <c r="AL416" s="110"/>
      <c r="AM416" s="110"/>
      <c r="AN416" s="110"/>
      <c r="AO416" s="110"/>
      <c r="AP416" s="110"/>
      <c r="AQ416" s="110"/>
      <c r="AR416" s="110"/>
      <c r="AS416" s="110"/>
      <c r="AT416" s="110"/>
      <c r="AU416" s="110"/>
      <c r="AV416" s="110"/>
      <c r="AW416" s="110"/>
      <c r="AX416" s="110"/>
      <c r="AY416" s="110"/>
      <c r="AZ416" s="110"/>
      <c r="BA416" s="110"/>
      <c r="BB416" s="110"/>
      <c r="BC416" s="110"/>
      <c r="BD416" s="110"/>
      <c r="BE416" s="110"/>
      <c r="BF416" s="110"/>
      <c r="BG416" s="110"/>
      <c r="BH416" s="110"/>
    </row>
    <row r="417" spans="1:60" ht="12.75" customHeight="1" x14ac:dyDescent="0.2">
      <c r="A417" s="1">
        <v>1</v>
      </c>
      <c r="B417" s="1">
        <f t="shared" si="11"/>
        <v>414</v>
      </c>
      <c r="C417" s="258" t="s">
        <v>2205</v>
      </c>
      <c r="D417" s="259" t="s">
        <v>2204</v>
      </c>
      <c r="E417" s="261" t="s">
        <v>928</v>
      </c>
      <c r="F417" s="261" t="s">
        <v>714</v>
      </c>
      <c r="G417" s="261" t="s">
        <v>945</v>
      </c>
      <c r="H417" s="132"/>
      <c r="I417" s="111"/>
      <c r="J417" s="110"/>
      <c r="K417" s="110"/>
      <c r="L417" s="110"/>
      <c r="M417" s="110"/>
      <c r="N417" s="1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  <c r="AE417" s="110"/>
      <c r="AF417" s="110"/>
      <c r="AG417" s="110"/>
      <c r="AH417" s="110"/>
      <c r="AI417" s="110"/>
      <c r="AJ417" s="110"/>
      <c r="AK417" s="110"/>
      <c r="AL417" s="110"/>
      <c r="AM417" s="110"/>
      <c r="AN417" s="110"/>
      <c r="AO417" s="110"/>
      <c r="AP417" s="110"/>
      <c r="AQ417" s="110"/>
      <c r="AR417" s="110"/>
      <c r="AS417" s="110"/>
      <c r="AT417" s="110"/>
      <c r="AU417" s="110"/>
      <c r="AV417" s="110"/>
      <c r="AW417" s="110"/>
      <c r="AX417" s="110"/>
      <c r="AY417" s="110"/>
      <c r="AZ417" s="110"/>
      <c r="BA417" s="110"/>
      <c r="BB417" s="110"/>
      <c r="BC417" s="110"/>
      <c r="BD417" s="110"/>
      <c r="BE417" s="110"/>
      <c r="BF417" s="110"/>
      <c r="BG417" s="110"/>
      <c r="BH417" s="110"/>
    </row>
    <row r="418" spans="1:60" ht="12.75" customHeight="1" x14ac:dyDescent="0.2">
      <c r="A418" s="1">
        <v>1</v>
      </c>
      <c r="B418" s="1">
        <f t="shared" si="11"/>
        <v>415</v>
      </c>
      <c r="C418" s="259" t="s">
        <v>855</v>
      </c>
      <c r="D418" s="259" t="s">
        <v>852</v>
      </c>
      <c r="E418" s="260" t="s">
        <v>937</v>
      </c>
      <c r="F418" s="262" t="s">
        <v>714</v>
      </c>
      <c r="G418" s="260" t="s">
        <v>923</v>
      </c>
      <c r="H418" s="132"/>
      <c r="I418" s="108"/>
      <c r="J418" s="110"/>
      <c r="K418" s="110"/>
      <c r="L418" s="110"/>
      <c r="M418" s="110"/>
      <c r="N418" s="1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  <c r="AE418" s="110"/>
      <c r="AF418" s="110"/>
      <c r="AG418" s="110"/>
      <c r="AH418" s="110"/>
      <c r="AI418" s="110"/>
      <c r="AJ418" s="110"/>
      <c r="AK418" s="110"/>
      <c r="AL418" s="110"/>
      <c r="AM418" s="110"/>
      <c r="AN418" s="110"/>
      <c r="AO418" s="110"/>
      <c r="AP418" s="110"/>
      <c r="AQ418" s="110"/>
      <c r="AR418" s="110"/>
      <c r="AS418" s="110"/>
      <c r="AT418" s="110"/>
      <c r="AU418" s="110"/>
      <c r="AV418" s="110"/>
      <c r="AW418" s="110"/>
      <c r="AX418" s="110"/>
      <c r="AY418" s="110"/>
      <c r="AZ418" s="110"/>
      <c r="BA418" s="110"/>
      <c r="BB418" s="110"/>
      <c r="BC418" s="110"/>
      <c r="BD418" s="110"/>
      <c r="BE418" s="110"/>
      <c r="BF418" s="110"/>
      <c r="BG418" s="110"/>
      <c r="BH418" s="110"/>
    </row>
    <row r="419" spans="1:60" ht="12.75" customHeight="1" x14ac:dyDescent="0.2">
      <c r="A419" s="1">
        <v>1</v>
      </c>
      <c r="B419" s="1">
        <f t="shared" si="11"/>
        <v>416</v>
      </c>
      <c r="C419" s="258" t="s">
        <v>184</v>
      </c>
      <c r="D419" s="259" t="s">
        <v>185</v>
      </c>
      <c r="E419" s="261" t="s">
        <v>915</v>
      </c>
      <c r="F419" s="261" t="s">
        <v>714</v>
      </c>
      <c r="G419" s="261" t="s">
        <v>958</v>
      </c>
      <c r="H419" s="132"/>
      <c r="I419" s="108"/>
      <c r="J419" s="110"/>
      <c r="K419" s="110"/>
      <c r="L419" s="110"/>
      <c r="M419" s="110"/>
      <c r="N419" s="1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  <c r="AE419" s="110"/>
      <c r="AF419" s="110"/>
      <c r="AG419" s="110"/>
      <c r="AH419" s="110"/>
      <c r="AI419" s="110"/>
      <c r="AJ419" s="110"/>
      <c r="AK419" s="110"/>
      <c r="AL419" s="110"/>
      <c r="AM419" s="110"/>
      <c r="AN419" s="110"/>
      <c r="AO419" s="110"/>
      <c r="AP419" s="110"/>
      <c r="AQ419" s="110"/>
      <c r="AR419" s="110"/>
      <c r="AS419" s="110"/>
      <c r="AT419" s="110"/>
      <c r="AU419" s="110"/>
      <c r="AV419" s="110"/>
      <c r="AW419" s="110"/>
      <c r="AX419" s="110"/>
      <c r="AY419" s="110"/>
      <c r="AZ419" s="110"/>
      <c r="BA419" s="110"/>
      <c r="BB419" s="110"/>
      <c r="BC419" s="110"/>
      <c r="BD419" s="110"/>
      <c r="BE419" s="110"/>
      <c r="BF419" s="110"/>
      <c r="BG419" s="110"/>
      <c r="BH419" s="110"/>
    </row>
    <row r="420" spans="1:60" ht="12.75" customHeight="1" x14ac:dyDescent="0.2">
      <c r="A420" s="1"/>
      <c r="B420" s="1">
        <f t="shared" si="11"/>
        <v>417</v>
      </c>
      <c r="C420" s="264" t="s">
        <v>3040</v>
      </c>
      <c r="D420" s="264" t="s">
        <v>826</v>
      </c>
      <c r="E420" s="260" t="s">
        <v>944</v>
      </c>
      <c r="F420" s="260" t="s">
        <v>714</v>
      </c>
      <c r="G420" s="260" t="s">
        <v>923</v>
      </c>
      <c r="H420" s="132"/>
      <c r="I420" s="108"/>
      <c r="J420" s="110"/>
      <c r="K420" s="110"/>
      <c r="L420" s="110"/>
      <c r="M420" s="110"/>
      <c r="N420" s="1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  <c r="AE420" s="110"/>
      <c r="AF420" s="110"/>
      <c r="AG420" s="110"/>
      <c r="AH420" s="110"/>
      <c r="AI420" s="110"/>
      <c r="AJ420" s="110"/>
      <c r="AK420" s="110"/>
      <c r="AL420" s="110"/>
      <c r="AM420" s="110"/>
      <c r="AN420" s="110"/>
      <c r="AO420" s="110"/>
      <c r="AP420" s="110"/>
      <c r="AQ420" s="110"/>
      <c r="AR420" s="110"/>
      <c r="AS420" s="110"/>
      <c r="AT420" s="110"/>
      <c r="AU420" s="110"/>
      <c r="AV420" s="110"/>
      <c r="AW420" s="110"/>
      <c r="AX420" s="110"/>
      <c r="AY420" s="110"/>
      <c r="AZ420" s="110"/>
      <c r="BA420" s="110"/>
      <c r="BB420" s="110"/>
      <c r="BC420" s="110"/>
      <c r="BD420" s="110"/>
      <c r="BE420" s="110"/>
      <c r="BF420" s="110"/>
      <c r="BG420" s="110"/>
      <c r="BH420" s="110"/>
    </row>
    <row r="421" spans="1:60" ht="12.75" customHeight="1" x14ac:dyDescent="0.2">
      <c r="A421" s="1">
        <v>1</v>
      </c>
      <c r="B421" s="1">
        <f t="shared" si="11"/>
        <v>418</v>
      </c>
      <c r="C421" s="258" t="s">
        <v>825</v>
      </c>
      <c r="D421" s="259" t="s">
        <v>939</v>
      </c>
      <c r="E421" s="260" t="s">
        <v>961</v>
      </c>
      <c r="F421" s="262" t="s">
        <v>714</v>
      </c>
      <c r="G421" s="262" t="s">
        <v>935</v>
      </c>
      <c r="H421" s="132"/>
      <c r="I421" s="108"/>
      <c r="J421" s="110"/>
      <c r="K421" s="110"/>
      <c r="L421" s="110"/>
      <c r="M421" s="110"/>
      <c r="N421" s="1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  <c r="AE421" s="110"/>
      <c r="AF421" s="110"/>
      <c r="AG421" s="110"/>
      <c r="AH421" s="110"/>
      <c r="AI421" s="110"/>
      <c r="AJ421" s="110"/>
      <c r="AK421" s="110"/>
      <c r="AL421" s="110"/>
      <c r="AM421" s="110"/>
      <c r="AN421" s="110"/>
      <c r="AO421" s="110"/>
      <c r="AP421" s="110"/>
      <c r="AQ421" s="110"/>
      <c r="AR421" s="110"/>
      <c r="AS421" s="110"/>
      <c r="AT421" s="110"/>
      <c r="AU421" s="110"/>
      <c r="AV421" s="110"/>
      <c r="AW421" s="110"/>
      <c r="AX421" s="110"/>
      <c r="AY421" s="110"/>
      <c r="AZ421" s="110"/>
      <c r="BA421" s="110"/>
      <c r="BB421" s="110"/>
      <c r="BC421" s="110"/>
      <c r="BD421" s="110"/>
      <c r="BE421" s="110"/>
      <c r="BF421" s="110"/>
      <c r="BG421" s="110"/>
      <c r="BH421" s="110"/>
    </row>
    <row r="422" spans="1:60" ht="12.75" customHeight="1" x14ac:dyDescent="0.2">
      <c r="A422" s="1">
        <v>1</v>
      </c>
      <c r="B422" s="1">
        <f t="shared" si="11"/>
        <v>419</v>
      </c>
      <c r="C422" s="267" t="s">
        <v>959</v>
      </c>
      <c r="D422" s="267" t="s">
        <v>887</v>
      </c>
      <c r="E422" s="268" t="s">
        <v>930</v>
      </c>
      <c r="F422" s="262" t="s">
        <v>714</v>
      </c>
      <c r="G422" s="270" t="s">
        <v>923</v>
      </c>
      <c r="H422" s="132"/>
      <c r="I422" s="108"/>
      <c r="J422" s="110"/>
      <c r="K422" s="110"/>
      <c r="L422" s="110"/>
      <c r="M422" s="110"/>
      <c r="N422" s="1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  <c r="AE422" s="110"/>
      <c r="AF422" s="110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  <c r="BA422" s="110"/>
      <c r="BB422" s="110"/>
      <c r="BC422" s="110"/>
      <c r="BD422" s="110"/>
      <c r="BE422" s="110"/>
      <c r="BF422" s="110"/>
      <c r="BG422" s="110"/>
      <c r="BH422" s="110"/>
    </row>
    <row r="423" spans="1:60" ht="12.75" customHeight="1" x14ac:dyDescent="0.2">
      <c r="A423" s="1">
        <v>1</v>
      </c>
      <c r="B423" s="1">
        <f t="shared" si="11"/>
        <v>420</v>
      </c>
      <c r="C423" s="258" t="s">
        <v>1023</v>
      </c>
      <c r="D423" s="259" t="s">
        <v>1024</v>
      </c>
      <c r="E423" s="260" t="s">
        <v>937</v>
      </c>
      <c r="F423" s="262" t="s">
        <v>714</v>
      </c>
      <c r="G423" s="260" t="s">
        <v>923</v>
      </c>
      <c r="H423" s="132"/>
      <c r="I423" s="108"/>
      <c r="J423" s="110"/>
      <c r="K423" s="110"/>
      <c r="L423" s="110"/>
      <c r="M423" s="110"/>
      <c r="N423" s="1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  <c r="AE423" s="110"/>
      <c r="AF423" s="110"/>
      <c r="AG423" s="110"/>
      <c r="AH423" s="110"/>
      <c r="AI423" s="110"/>
      <c r="AJ423" s="110"/>
      <c r="AK423" s="110"/>
      <c r="AL423" s="110"/>
      <c r="AM423" s="110"/>
      <c r="AN423" s="110"/>
      <c r="AO423" s="110"/>
      <c r="AP423" s="110"/>
      <c r="AQ423" s="110"/>
      <c r="AR423" s="110"/>
      <c r="AS423" s="110"/>
      <c r="AT423" s="110"/>
      <c r="AU423" s="110"/>
      <c r="AV423" s="110"/>
      <c r="AW423" s="110"/>
      <c r="AX423" s="110"/>
      <c r="AY423" s="110"/>
      <c r="AZ423" s="110"/>
      <c r="BA423" s="110"/>
      <c r="BB423" s="110"/>
      <c r="BC423" s="110"/>
      <c r="BD423" s="110"/>
      <c r="BE423" s="110"/>
      <c r="BF423" s="110"/>
      <c r="BG423" s="110"/>
      <c r="BH423" s="110"/>
    </row>
    <row r="424" spans="1:60" ht="12.75" customHeight="1" x14ac:dyDescent="0.2">
      <c r="A424" s="1">
        <v>1</v>
      </c>
      <c r="B424" s="1">
        <f t="shared" si="11"/>
        <v>421</v>
      </c>
      <c r="C424" s="258" t="s">
        <v>199</v>
      </c>
      <c r="D424" s="259" t="s">
        <v>932</v>
      </c>
      <c r="E424" s="261" t="s">
        <v>937</v>
      </c>
      <c r="F424" s="261" t="s">
        <v>714</v>
      </c>
      <c r="G424" s="261" t="s">
        <v>982</v>
      </c>
      <c r="H424" s="132"/>
      <c r="I424" s="108"/>
      <c r="J424" s="110"/>
      <c r="K424" s="110"/>
      <c r="L424" s="110"/>
      <c r="M424" s="110"/>
      <c r="N424" s="1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  <c r="AE424" s="110"/>
      <c r="AF424" s="110"/>
      <c r="AG424" s="110"/>
      <c r="AH424" s="110"/>
      <c r="AI424" s="110"/>
      <c r="AJ424" s="110"/>
      <c r="AK424" s="110"/>
      <c r="AL424" s="110"/>
      <c r="AM424" s="110"/>
      <c r="AN424" s="110"/>
      <c r="AO424" s="110"/>
      <c r="AP424" s="110"/>
      <c r="AQ424" s="110"/>
      <c r="AR424" s="110"/>
      <c r="AS424" s="110"/>
      <c r="AT424" s="110"/>
      <c r="AU424" s="110"/>
      <c r="AV424" s="110"/>
      <c r="AW424" s="110"/>
      <c r="AX424" s="110"/>
      <c r="AY424" s="110"/>
      <c r="AZ424" s="110"/>
      <c r="BA424" s="110"/>
      <c r="BB424" s="110"/>
      <c r="BC424" s="110"/>
      <c r="BD424" s="110"/>
      <c r="BE424" s="110"/>
      <c r="BF424" s="110"/>
      <c r="BG424" s="110"/>
      <c r="BH424" s="110"/>
    </row>
    <row r="425" spans="1:60" ht="12.75" customHeight="1" x14ac:dyDescent="0.2">
      <c r="A425" s="1">
        <v>1</v>
      </c>
      <c r="B425" s="1">
        <f t="shared" si="11"/>
        <v>422</v>
      </c>
      <c r="C425" s="258" t="s">
        <v>1819</v>
      </c>
      <c r="D425" s="259" t="s">
        <v>1820</v>
      </c>
      <c r="E425" s="260" t="s">
        <v>933</v>
      </c>
      <c r="F425" s="261" t="s">
        <v>714</v>
      </c>
      <c r="G425" s="261" t="s">
        <v>923</v>
      </c>
      <c r="H425" s="132"/>
      <c r="I425" s="112"/>
      <c r="J425" s="110"/>
      <c r="K425" s="110"/>
      <c r="L425" s="110"/>
      <c r="M425" s="110"/>
      <c r="N425" s="1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  <c r="AE425" s="110"/>
      <c r="AF425" s="110"/>
      <c r="AG425" s="110"/>
      <c r="AH425" s="110"/>
      <c r="AI425" s="110"/>
      <c r="AJ425" s="110"/>
      <c r="AK425" s="110"/>
      <c r="AL425" s="110"/>
      <c r="AM425" s="110"/>
      <c r="AN425" s="110"/>
      <c r="AO425" s="110"/>
      <c r="AP425" s="110"/>
      <c r="AQ425" s="110"/>
      <c r="AR425" s="110"/>
      <c r="AS425" s="110"/>
      <c r="AT425" s="110"/>
      <c r="AU425" s="110"/>
      <c r="AV425" s="110"/>
      <c r="AW425" s="110"/>
      <c r="AX425" s="110"/>
      <c r="AY425" s="110"/>
      <c r="AZ425" s="110"/>
      <c r="BA425" s="110"/>
      <c r="BB425" s="110"/>
      <c r="BC425" s="110"/>
      <c r="BD425" s="110"/>
      <c r="BE425" s="110"/>
      <c r="BF425" s="110"/>
      <c r="BG425" s="110"/>
      <c r="BH425" s="110"/>
    </row>
    <row r="426" spans="1:60" ht="12.75" customHeight="1" x14ac:dyDescent="0.2">
      <c r="A426" s="1">
        <v>1</v>
      </c>
      <c r="B426" s="1">
        <f t="shared" si="11"/>
        <v>423</v>
      </c>
      <c r="C426" s="258" t="s">
        <v>989</v>
      </c>
      <c r="D426" s="259" t="s">
        <v>817</v>
      </c>
      <c r="E426" s="260" t="s">
        <v>1008</v>
      </c>
      <c r="F426" s="262" t="s">
        <v>714</v>
      </c>
      <c r="G426" s="261" t="s">
        <v>935</v>
      </c>
      <c r="H426" s="132"/>
      <c r="I426" s="111"/>
      <c r="J426" s="110"/>
      <c r="K426" s="110"/>
      <c r="L426" s="110"/>
      <c r="M426" s="110"/>
      <c r="N426" s="1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  <c r="AE426" s="110"/>
      <c r="AF426" s="110"/>
      <c r="AG426" s="110"/>
      <c r="AH426" s="110"/>
      <c r="AI426" s="110"/>
      <c r="AJ426" s="110"/>
      <c r="AK426" s="110"/>
      <c r="AL426" s="110"/>
      <c r="AM426" s="110"/>
      <c r="AN426" s="110"/>
      <c r="AO426" s="110"/>
      <c r="AP426" s="110"/>
      <c r="AQ426" s="110"/>
      <c r="AR426" s="110"/>
      <c r="AS426" s="110"/>
      <c r="AT426" s="110"/>
      <c r="AU426" s="110"/>
      <c r="AV426" s="110"/>
      <c r="AW426" s="110"/>
      <c r="AX426" s="110"/>
      <c r="AY426" s="110"/>
      <c r="AZ426" s="110"/>
      <c r="BA426" s="110"/>
      <c r="BB426" s="110"/>
      <c r="BC426" s="110"/>
      <c r="BD426" s="110"/>
      <c r="BE426" s="110"/>
      <c r="BF426" s="110"/>
      <c r="BG426" s="110"/>
      <c r="BH426" s="110"/>
    </row>
    <row r="427" spans="1:60" ht="12.75" customHeight="1" x14ac:dyDescent="0.2">
      <c r="A427" s="1">
        <v>1</v>
      </c>
      <c r="B427" s="1">
        <f t="shared" si="11"/>
        <v>424</v>
      </c>
      <c r="C427" s="258" t="s">
        <v>1019</v>
      </c>
      <c r="D427" s="259" t="s">
        <v>209</v>
      </c>
      <c r="E427" s="260" t="s">
        <v>914</v>
      </c>
      <c r="F427" s="261" t="s">
        <v>714</v>
      </c>
      <c r="G427" s="261" t="s">
        <v>949</v>
      </c>
      <c r="H427" s="132"/>
      <c r="I427" s="108"/>
      <c r="J427" s="110"/>
      <c r="K427" s="110"/>
      <c r="L427" s="110"/>
      <c r="M427" s="110"/>
      <c r="N427" s="1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0"/>
      <c r="AO427" s="110"/>
      <c r="AP427" s="110"/>
      <c r="AQ427" s="110"/>
      <c r="AR427" s="110"/>
      <c r="AS427" s="110"/>
      <c r="AT427" s="110"/>
      <c r="AU427" s="110"/>
      <c r="AV427" s="110"/>
      <c r="AW427" s="110"/>
      <c r="AX427" s="110"/>
      <c r="AY427" s="110"/>
      <c r="AZ427" s="110"/>
      <c r="BA427" s="110"/>
      <c r="BB427" s="110"/>
      <c r="BC427" s="110"/>
      <c r="BD427" s="110"/>
      <c r="BE427" s="110"/>
      <c r="BF427" s="110"/>
      <c r="BG427" s="110"/>
      <c r="BH427" s="110"/>
    </row>
    <row r="428" spans="1:60" ht="12.75" customHeight="1" x14ac:dyDescent="0.2">
      <c r="A428" s="1">
        <v>1</v>
      </c>
      <c r="B428" s="1">
        <f t="shared" si="11"/>
        <v>425</v>
      </c>
      <c r="C428" s="263" t="s">
        <v>262</v>
      </c>
      <c r="D428" s="263" t="s">
        <v>1749</v>
      </c>
      <c r="E428" s="260" t="s">
        <v>915</v>
      </c>
      <c r="F428" s="260" t="s">
        <v>714</v>
      </c>
      <c r="G428" s="260" t="s">
        <v>923</v>
      </c>
      <c r="H428" s="132"/>
      <c r="I428" s="111"/>
      <c r="J428" s="110"/>
      <c r="K428" s="110"/>
      <c r="L428" s="110"/>
      <c r="M428" s="110"/>
      <c r="N428" s="1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0"/>
      <c r="AK428" s="110"/>
      <c r="AL428" s="110"/>
      <c r="AM428" s="110"/>
      <c r="AN428" s="110"/>
      <c r="AO428" s="110"/>
      <c r="AP428" s="110"/>
      <c r="AQ428" s="110"/>
      <c r="AR428" s="110"/>
      <c r="AS428" s="110"/>
      <c r="AT428" s="110"/>
      <c r="AU428" s="110"/>
      <c r="AV428" s="110"/>
      <c r="AW428" s="110"/>
      <c r="AX428" s="110"/>
      <c r="AY428" s="110"/>
      <c r="AZ428" s="110"/>
      <c r="BA428" s="110"/>
      <c r="BB428" s="110"/>
      <c r="BC428" s="110"/>
      <c r="BD428" s="110"/>
      <c r="BE428" s="110"/>
      <c r="BF428" s="110"/>
      <c r="BG428" s="110"/>
      <c r="BH428" s="110"/>
    </row>
    <row r="429" spans="1:60" ht="12.75" customHeight="1" x14ac:dyDescent="0.2">
      <c r="A429" s="1">
        <v>1</v>
      </c>
      <c r="B429" s="1">
        <f t="shared" si="11"/>
        <v>426</v>
      </c>
      <c r="C429" s="264" t="s">
        <v>2938</v>
      </c>
      <c r="D429" s="264" t="s">
        <v>2196</v>
      </c>
      <c r="E429" s="260" t="s">
        <v>1008</v>
      </c>
      <c r="F429" s="260" t="s">
        <v>714</v>
      </c>
      <c r="G429" s="260" t="s">
        <v>935</v>
      </c>
      <c r="H429" s="132"/>
      <c r="I429" s="108"/>
      <c r="J429" s="110"/>
      <c r="K429" s="110"/>
      <c r="L429" s="110"/>
      <c r="M429" s="110"/>
      <c r="N429" s="1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0"/>
      <c r="BA429" s="110"/>
      <c r="BB429" s="110"/>
      <c r="BC429" s="110"/>
      <c r="BD429" s="110"/>
      <c r="BE429" s="110"/>
      <c r="BF429" s="110"/>
      <c r="BG429" s="110"/>
      <c r="BH429" s="110"/>
    </row>
    <row r="430" spans="1:60" ht="12.75" customHeight="1" x14ac:dyDescent="0.2">
      <c r="A430" s="1">
        <v>1</v>
      </c>
      <c r="B430" s="1">
        <f t="shared" si="11"/>
        <v>427</v>
      </c>
      <c r="C430" s="258" t="s">
        <v>1793</v>
      </c>
      <c r="D430" s="258" t="s">
        <v>776</v>
      </c>
      <c r="E430" s="261" t="s">
        <v>952</v>
      </c>
      <c r="F430" s="260" t="s">
        <v>714</v>
      </c>
      <c r="G430" s="261" t="s">
        <v>926</v>
      </c>
      <c r="H430" s="132"/>
      <c r="I430" s="108"/>
      <c r="J430" s="110"/>
      <c r="K430" s="110"/>
      <c r="L430" s="110"/>
      <c r="M430" s="110"/>
      <c r="N430" s="1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  <c r="AE430" s="110"/>
      <c r="AF430" s="110"/>
      <c r="AG430" s="110"/>
      <c r="AH430" s="110"/>
      <c r="AI430" s="110"/>
      <c r="AJ430" s="110"/>
      <c r="AK430" s="110"/>
      <c r="AL430" s="110"/>
      <c r="AM430" s="110"/>
      <c r="AN430" s="110"/>
      <c r="AO430" s="110"/>
      <c r="AP430" s="110"/>
      <c r="AQ430" s="110"/>
      <c r="AR430" s="110"/>
      <c r="AS430" s="110"/>
      <c r="AT430" s="110"/>
      <c r="AU430" s="110"/>
      <c r="AV430" s="110"/>
      <c r="AW430" s="110"/>
      <c r="AX430" s="110"/>
      <c r="AY430" s="110"/>
      <c r="AZ430" s="110"/>
      <c r="BA430" s="110"/>
      <c r="BB430" s="110"/>
      <c r="BC430" s="110"/>
      <c r="BD430" s="110"/>
      <c r="BE430" s="110"/>
      <c r="BF430" s="110"/>
      <c r="BG430" s="110"/>
      <c r="BH430" s="110"/>
    </row>
    <row r="431" spans="1:60" ht="12.75" customHeight="1" x14ac:dyDescent="0.2">
      <c r="A431" s="1">
        <v>1</v>
      </c>
      <c r="B431" s="1">
        <f t="shared" si="11"/>
        <v>428</v>
      </c>
      <c r="C431" s="259" t="s">
        <v>738</v>
      </c>
      <c r="D431" s="259" t="s">
        <v>2151</v>
      </c>
      <c r="E431" s="260" t="s">
        <v>925</v>
      </c>
      <c r="F431" s="260" t="s">
        <v>714</v>
      </c>
      <c r="G431" s="260" t="s">
        <v>923</v>
      </c>
      <c r="H431" s="132"/>
      <c r="I431" s="108"/>
      <c r="J431" s="110"/>
      <c r="K431" s="110"/>
      <c r="L431" s="110"/>
      <c r="M431" s="110"/>
      <c r="N431" s="1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  <c r="AE431" s="110"/>
      <c r="AF431" s="110"/>
      <c r="AG431" s="110"/>
      <c r="AH431" s="110"/>
      <c r="AI431" s="110"/>
      <c r="AJ431" s="110"/>
      <c r="AK431" s="110"/>
      <c r="AL431" s="110"/>
      <c r="AM431" s="110"/>
      <c r="AN431" s="110"/>
      <c r="AO431" s="110"/>
      <c r="AP431" s="110"/>
      <c r="AQ431" s="110"/>
      <c r="AR431" s="110"/>
      <c r="AS431" s="110"/>
      <c r="AT431" s="110"/>
      <c r="AU431" s="110"/>
      <c r="AV431" s="110"/>
      <c r="AW431" s="110"/>
      <c r="AX431" s="110"/>
      <c r="AY431" s="110"/>
      <c r="AZ431" s="110"/>
      <c r="BA431" s="110"/>
      <c r="BB431" s="110"/>
      <c r="BC431" s="110"/>
      <c r="BD431" s="110"/>
      <c r="BE431" s="110"/>
      <c r="BF431" s="110"/>
      <c r="BG431" s="110"/>
      <c r="BH431" s="110"/>
    </row>
    <row r="432" spans="1:60" ht="12.75" customHeight="1" x14ac:dyDescent="0.2">
      <c r="A432" s="1"/>
      <c r="B432" s="1">
        <f t="shared" si="11"/>
        <v>429</v>
      </c>
      <c r="C432" s="263" t="s">
        <v>2543</v>
      </c>
      <c r="D432" s="263" t="s">
        <v>1162</v>
      </c>
      <c r="E432" s="261" t="s">
        <v>948</v>
      </c>
      <c r="F432" s="260" t="s">
        <v>714</v>
      </c>
      <c r="G432" s="260" t="s">
        <v>923</v>
      </c>
      <c r="H432" s="132"/>
      <c r="I432" s="108"/>
      <c r="J432" s="110"/>
      <c r="K432" s="110"/>
      <c r="L432" s="110"/>
      <c r="M432" s="110"/>
      <c r="N432" s="1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  <c r="AE432" s="110"/>
      <c r="AF432" s="110"/>
      <c r="AG432" s="110"/>
      <c r="AH432" s="110"/>
      <c r="AI432" s="110"/>
      <c r="AJ432" s="110"/>
      <c r="AK432" s="110"/>
      <c r="AL432" s="110"/>
      <c r="AM432" s="110"/>
      <c r="AN432" s="110"/>
      <c r="AO432" s="110"/>
      <c r="AP432" s="110"/>
      <c r="AQ432" s="110"/>
      <c r="AR432" s="110"/>
      <c r="AS432" s="110"/>
      <c r="AT432" s="110"/>
      <c r="AU432" s="110"/>
      <c r="AV432" s="110"/>
      <c r="AW432" s="110"/>
      <c r="AX432" s="110"/>
      <c r="AY432" s="110"/>
      <c r="AZ432" s="110"/>
      <c r="BA432" s="110"/>
      <c r="BB432" s="110"/>
      <c r="BC432" s="110"/>
      <c r="BD432" s="110"/>
      <c r="BE432" s="110"/>
      <c r="BF432" s="110"/>
      <c r="BG432" s="110"/>
      <c r="BH432" s="110"/>
    </row>
    <row r="433" spans="1:60" ht="12.75" customHeight="1" x14ac:dyDescent="0.2">
      <c r="A433" s="1">
        <v>1</v>
      </c>
      <c r="B433" s="1">
        <f t="shared" si="11"/>
        <v>430</v>
      </c>
      <c r="C433" s="258" t="s">
        <v>1534</v>
      </c>
      <c r="D433" s="258" t="s">
        <v>725</v>
      </c>
      <c r="E433" s="260" t="s">
        <v>2054</v>
      </c>
      <c r="F433" s="290" t="s">
        <v>714</v>
      </c>
      <c r="G433" s="262" t="s">
        <v>945</v>
      </c>
      <c r="H433" s="132"/>
      <c r="I433" s="112"/>
      <c r="J433" s="110"/>
      <c r="K433" s="110"/>
      <c r="L433" s="110"/>
      <c r="M433" s="110"/>
      <c r="N433" s="1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  <c r="AE433" s="110"/>
      <c r="AF433" s="110"/>
      <c r="AG433" s="110"/>
      <c r="AH433" s="110"/>
      <c r="AI433" s="110"/>
      <c r="AJ433" s="110"/>
      <c r="AK433" s="110"/>
      <c r="AL433" s="110"/>
      <c r="AM433" s="110"/>
      <c r="AN433" s="110"/>
      <c r="AO433" s="110"/>
      <c r="AP433" s="110"/>
      <c r="AQ433" s="110"/>
      <c r="AR433" s="110"/>
      <c r="AS433" s="110"/>
      <c r="AT433" s="110"/>
      <c r="AU433" s="110"/>
      <c r="AV433" s="110"/>
      <c r="AW433" s="110"/>
      <c r="AX433" s="110"/>
      <c r="AY433" s="110"/>
      <c r="AZ433" s="110"/>
      <c r="BA433" s="110"/>
      <c r="BB433" s="110"/>
      <c r="BC433" s="110"/>
      <c r="BD433" s="110"/>
      <c r="BE433" s="110"/>
      <c r="BF433" s="110"/>
      <c r="BG433" s="110"/>
      <c r="BH433" s="110"/>
    </row>
    <row r="434" spans="1:60" ht="12.75" customHeight="1" x14ac:dyDescent="0.2">
      <c r="A434" s="1">
        <v>1</v>
      </c>
      <c r="B434" s="1">
        <f t="shared" si="11"/>
        <v>431</v>
      </c>
      <c r="C434" s="258" t="s">
        <v>1539</v>
      </c>
      <c r="D434" s="259" t="s">
        <v>1540</v>
      </c>
      <c r="E434" s="261" t="s">
        <v>1008</v>
      </c>
      <c r="F434" s="261" t="s">
        <v>714</v>
      </c>
      <c r="G434" s="262" t="s">
        <v>935</v>
      </c>
      <c r="H434" s="132"/>
      <c r="I434" s="108"/>
      <c r="J434" s="110"/>
      <c r="K434" s="110"/>
      <c r="L434" s="110"/>
      <c r="M434" s="110"/>
      <c r="N434" s="1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  <c r="AE434" s="110"/>
      <c r="AF434" s="110"/>
      <c r="AG434" s="110"/>
      <c r="AH434" s="110"/>
      <c r="AI434" s="110"/>
      <c r="AJ434" s="110"/>
      <c r="AK434" s="110"/>
      <c r="AL434" s="110"/>
      <c r="AM434" s="110"/>
      <c r="AN434" s="110"/>
      <c r="AO434" s="110"/>
      <c r="AP434" s="110"/>
      <c r="AQ434" s="110"/>
      <c r="AR434" s="110"/>
      <c r="AS434" s="110"/>
      <c r="AT434" s="110"/>
      <c r="AU434" s="110"/>
      <c r="AV434" s="110"/>
      <c r="AW434" s="110"/>
      <c r="AX434" s="110"/>
      <c r="AY434" s="110"/>
      <c r="AZ434" s="110"/>
      <c r="BA434" s="110"/>
      <c r="BB434" s="110"/>
      <c r="BC434" s="110"/>
      <c r="BD434" s="110"/>
      <c r="BE434" s="110"/>
      <c r="BF434" s="110"/>
      <c r="BG434" s="110"/>
      <c r="BH434" s="110"/>
    </row>
    <row r="435" spans="1:60" ht="12.75" customHeight="1" x14ac:dyDescent="0.2">
      <c r="A435" s="1"/>
      <c r="B435" s="1">
        <f t="shared" si="11"/>
        <v>432</v>
      </c>
      <c r="C435" s="258" t="s">
        <v>566</v>
      </c>
      <c r="D435" s="259" t="s">
        <v>986</v>
      </c>
      <c r="E435" s="260" t="s">
        <v>1018</v>
      </c>
      <c r="F435" s="262" t="s">
        <v>714</v>
      </c>
      <c r="G435" s="260" t="s">
        <v>923</v>
      </c>
      <c r="H435" s="132"/>
      <c r="I435" s="108"/>
      <c r="J435" s="110"/>
      <c r="K435" s="110"/>
      <c r="L435" s="110"/>
      <c r="M435" s="110"/>
      <c r="N435" s="1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  <c r="AE435" s="110"/>
      <c r="AF435" s="110"/>
      <c r="AG435" s="110"/>
      <c r="AH435" s="110"/>
      <c r="AI435" s="110"/>
      <c r="AJ435" s="110"/>
      <c r="AK435" s="110"/>
      <c r="AL435" s="110"/>
      <c r="AM435" s="110"/>
      <c r="AN435" s="110"/>
      <c r="AO435" s="110"/>
      <c r="AP435" s="110"/>
      <c r="AQ435" s="110"/>
      <c r="AR435" s="110"/>
      <c r="AS435" s="110"/>
      <c r="AT435" s="110"/>
      <c r="AU435" s="110"/>
      <c r="AV435" s="110"/>
      <c r="AW435" s="110"/>
      <c r="AX435" s="110"/>
      <c r="AY435" s="110"/>
      <c r="AZ435" s="110"/>
      <c r="BA435" s="110"/>
      <c r="BB435" s="110"/>
      <c r="BC435" s="110"/>
      <c r="BD435" s="110"/>
      <c r="BE435" s="110"/>
      <c r="BF435" s="110"/>
      <c r="BG435" s="110"/>
      <c r="BH435" s="110"/>
    </row>
    <row r="436" spans="1:60" ht="12.75" customHeight="1" x14ac:dyDescent="0.2">
      <c r="A436" s="1"/>
      <c r="B436" s="1">
        <f t="shared" si="11"/>
        <v>433</v>
      </c>
      <c r="C436" s="258" t="s">
        <v>1665</v>
      </c>
      <c r="D436" s="258" t="s">
        <v>924</v>
      </c>
      <c r="E436" s="260" t="s">
        <v>969</v>
      </c>
      <c r="F436" s="262" t="s">
        <v>714</v>
      </c>
      <c r="G436" s="265" t="s">
        <v>979</v>
      </c>
      <c r="H436" s="132"/>
      <c r="I436" s="108"/>
      <c r="J436" s="110"/>
      <c r="K436" s="110"/>
      <c r="L436" s="110"/>
      <c r="M436" s="110"/>
      <c r="N436" s="1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  <c r="AE436" s="110"/>
      <c r="AF436" s="110"/>
      <c r="AG436" s="110"/>
      <c r="AH436" s="110"/>
      <c r="AI436" s="110"/>
      <c r="AJ436" s="110"/>
      <c r="AK436" s="110"/>
      <c r="AL436" s="110"/>
      <c r="AM436" s="110"/>
      <c r="AN436" s="110"/>
      <c r="AO436" s="110"/>
      <c r="AP436" s="110"/>
      <c r="AQ436" s="110"/>
      <c r="AR436" s="110"/>
      <c r="AS436" s="110"/>
      <c r="AT436" s="110"/>
      <c r="AU436" s="110"/>
      <c r="AV436" s="110"/>
      <c r="AW436" s="110"/>
      <c r="AX436" s="110"/>
      <c r="AY436" s="110"/>
      <c r="AZ436" s="110"/>
      <c r="BA436" s="110"/>
      <c r="BB436" s="110"/>
      <c r="BC436" s="110"/>
      <c r="BD436" s="110"/>
      <c r="BE436" s="110"/>
      <c r="BF436" s="110"/>
      <c r="BG436" s="110"/>
      <c r="BH436" s="110"/>
    </row>
    <row r="437" spans="1:60" ht="12.75" customHeight="1" x14ac:dyDescent="0.2">
      <c r="A437" s="1">
        <v>1</v>
      </c>
      <c r="B437" s="1">
        <f t="shared" si="11"/>
        <v>434</v>
      </c>
      <c r="C437" s="263" t="s">
        <v>1750</v>
      </c>
      <c r="D437" s="263" t="s">
        <v>1751</v>
      </c>
      <c r="E437" s="260" t="s">
        <v>833</v>
      </c>
      <c r="F437" s="260" t="s">
        <v>714</v>
      </c>
      <c r="G437" s="260" t="s">
        <v>923</v>
      </c>
      <c r="H437" s="112"/>
      <c r="I437" s="108"/>
      <c r="J437" s="110"/>
      <c r="K437" s="110"/>
      <c r="L437" s="110"/>
      <c r="M437" s="110"/>
      <c r="N437" s="1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  <c r="AE437" s="110"/>
      <c r="AF437" s="110"/>
      <c r="AG437" s="110"/>
      <c r="AH437" s="110"/>
      <c r="AI437" s="110"/>
      <c r="AJ437" s="110"/>
      <c r="AK437" s="110"/>
      <c r="AL437" s="110"/>
      <c r="AM437" s="110"/>
      <c r="AN437" s="110"/>
      <c r="AO437" s="110"/>
      <c r="AP437" s="110"/>
      <c r="AQ437" s="110"/>
      <c r="AR437" s="110"/>
      <c r="AS437" s="110"/>
      <c r="AT437" s="110"/>
      <c r="AU437" s="110"/>
      <c r="AV437" s="110"/>
      <c r="AW437" s="110"/>
      <c r="AX437" s="110"/>
      <c r="AY437" s="110"/>
      <c r="AZ437" s="110"/>
      <c r="BA437" s="110"/>
      <c r="BB437" s="110"/>
      <c r="BC437" s="110"/>
      <c r="BD437" s="110"/>
      <c r="BE437" s="110"/>
      <c r="BF437" s="110"/>
      <c r="BG437" s="110"/>
      <c r="BH437" s="110"/>
    </row>
    <row r="438" spans="1:60" ht="12.75" customHeight="1" x14ac:dyDescent="0.2">
      <c r="A438" s="1">
        <v>1</v>
      </c>
      <c r="B438" s="1">
        <f t="shared" si="11"/>
        <v>435</v>
      </c>
      <c r="C438" s="259" t="s">
        <v>2170</v>
      </c>
      <c r="D438" s="259" t="s">
        <v>798</v>
      </c>
      <c r="E438" s="260" t="s">
        <v>808</v>
      </c>
      <c r="F438" s="261" t="s">
        <v>714</v>
      </c>
      <c r="G438" s="260" t="s">
        <v>575</v>
      </c>
      <c r="H438" s="112"/>
      <c r="I438" s="108"/>
      <c r="J438" s="110"/>
      <c r="K438" s="110"/>
      <c r="L438" s="110"/>
      <c r="M438" s="110"/>
      <c r="N438" s="1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  <c r="AL438" s="110"/>
      <c r="AM438" s="110"/>
      <c r="AN438" s="110"/>
      <c r="AO438" s="110"/>
      <c r="AP438" s="110"/>
      <c r="AQ438" s="110"/>
      <c r="AR438" s="110"/>
      <c r="AS438" s="110"/>
      <c r="AT438" s="110"/>
      <c r="AU438" s="110"/>
      <c r="AV438" s="110"/>
      <c r="AW438" s="110"/>
      <c r="AX438" s="110"/>
      <c r="AY438" s="110"/>
      <c r="AZ438" s="110"/>
      <c r="BA438" s="110"/>
      <c r="BB438" s="110"/>
      <c r="BC438" s="110"/>
      <c r="BD438" s="110"/>
      <c r="BE438" s="110"/>
      <c r="BF438" s="110"/>
      <c r="BG438" s="110"/>
      <c r="BH438" s="110"/>
    </row>
    <row r="439" spans="1:60" ht="12.75" customHeight="1" x14ac:dyDescent="0.2">
      <c r="A439" s="1"/>
      <c r="B439" s="1">
        <f t="shared" si="11"/>
        <v>436</v>
      </c>
      <c r="C439" s="258" t="s">
        <v>859</v>
      </c>
      <c r="D439" s="259" t="s">
        <v>860</v>
      </c>
      <c r="E439" s="261" t="s">
        <v>930</v>
      </c>
      <c r="F439" s="260" t="s">
        <v>2651</v>
      </c>
      <c r="G439" s="260" t="s">
        <v>923</v>
      </c>
      <c r="H439" s="112"/>
      <c r="I439" s="108"/>
      <c r="J439" s="110"/>
      <c r="K439" s="110"/>
      <c r="L439" s="110"/>
      <c r="M439" s="110"/>
      <c r="N439" s="1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  <c r="AE439" s="110"/>
      <c r="AF439" s="110"/>
      <c r="AG439" s="110"/>
      <c r="AH439" s="110"/>
      <c r="AI439" s="110"/>
      <c r="AJ439" s="110"/>
      <c r="AK439" s="110"/>
      <c r="AL439" s="110"/>
      <c r="AM439" s="110"/>
      <c r="AN439" s="110"/>
      <c r="AO439" s="110"/>
      <c r="AP439" s="110"/>
      <c r="AQ439" s="110"/>
      <c r="AR439" s="110"/>
      <c r="AS439" s="110"/>
      <c r="AT439" s="110"/>
      <c r="AU439" s="110"/>
      <c r="AV439" s="110"/>
      <c r="AW439" s="110"/>
      <c r="AX439" s="110"/>
      <c r="AY439" s="110"/>
      <c r="AZ439" s="110"/>
      <c r="BA439" s="110"/>
      <c r="BB439" s="110"/>
      <c r="BC439" s="110"/>
      <c r="BD439" s="110"/>
      <c r="BE439" s="110"/>
      <c r="BF439" s="110"/>
      <c r="BG439" s="110"/>
      <c r="BH439" s="110"/>
    </row>
    <row r="440" spans="1:60" ht="12.75" customHeight="1" x14ac:dyDescent="0.2">
      <c r="A440" s="1"/>
      <c r="B440" s="1">
        <f t="shared" si="11"/>
        <v>437</v>
      </c>
      <c r="C440" s="259" t="s">
        <v>2872</v>
      </c>
      <c r="D440" s="259" t="s">
        <v>711</v>
      </c>
      <c r="E440" s="260" t="s">
        <v>925</v>
      </c>
      <c r="F440" s="260" t="s">
        <v>2651</v>
      </c>
      <c r="G440" s="260" t="s">
        <v>935</v>
      </c>
      <c r="H440" s="112"/>
      <c r="I440" s="108"/>
      <c r="J440" s="110"/>
      <c r="K440" s="110"/>
      <c r="L440" s="110"/>
      <c r="M440" s="110"/>
      <c r="N440" s="1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  <c r="AE440" s="110"/>
      <c r="AF440" s="110"/>
      <c r="AG440" s="110"/>
      <c r="AH440" s="110"/>
      <c r="AI440" s="110"/>
      <c r="AJ440" s="110"/>
      <c r="AK440" s="110"/>
      <c r="AL440" s="110"/>
      <c r="AM440" s="110"/>
      <c r="AN440" s="110"/>
      <c r="AO440" s="110"/>
      <c r="AP440" s="110"/>
      <c r="AQ440" s="110"/>
      <c r="AR440" s="110"/>
      <c r="AS440" s="110"/>
      <c r="AT440" s="110"/>
      <c r="AU440" s="110"/>
      <c r="AV440" s="110"/>
      <c r="AW440" s="110"/>
      <c r="AX440" s="110"/>
      <c r="AY440" s="110"/>
      <c r="AZ440" s="110"/>
      <c r="BA440" s="110"/>
      <c r="BB440" s="110"/>
      <c r="BC440" s="110"/>
      <c r="BD440" s="110"/>
      <c r="BE440" s="110"/>
      <c r="BF440" s="110"/>
      <c r="BG440" s="110"/>
      <c r="BH440" s="110"/>
    </row>
    <row r="441" spans="1:60" ht="12.75" customHeight="1" x14ac:dyDescent="0.2">
      <c r="A441" s="1">
        <v>1</v>
      </c>
      <c r="B441" s="1">
        <f t="shared" si="11"/>
        <v>438</v>
      </c>
      <c r="C441" s="258" t="s">
        <v>991</v>
      </c>
      <c r="D441" s="259" t="s">
        <v>992</v>
      </c>
      <c r="E441" s="260" t="s">
        <v>944</v>
      </c>
      <c r="F441" s="262" t="s">
        <v>2651</v>
      </c>
      <c r="G441" s="262" t="s">
        <v>949</v>
      </c>
      <c r="H441" s="112"/>
      <c r="I441" s="108"/>
      <c r="J441" s="110"/>
      <c r="K441" s="110"/>
      <c r="L441" s="110"/>
      <c r="M441" s="110"/>
      <c r="N441" s="1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  <c r="AE441" s="110"/>
      <c r="AF441" s="110"/>
      <c r="AG441" s="110"/>
      <c r="AH441" s="110"/>
      <c r="AI441" s="110"/>
      <c r="AJ441" s="110"/>
      <c r="AK441" s="110"/>
      <c r="AL441" s="110"/>
      <c r="AM441" s="110"/>
      <c r="AN441" s="110"/>
      <c r="AO441" s="110"/>
      <c r="AP441" s="110"/>
      <c r="AQ441" s="110"/>
      <c r="AR441" s="110"/>
      <c r="AS441" s="110"/>
      <c r="AT441" s="110"/>
      <c r="AU441" s="110"/>
      <c r="AV441" s="110"/>
      <c r="AW441" s="110"/>
      <c r="AX441" s="110"/>
      <c r="AY441" s="110"/>
      <c r="AZ441" s="110"/>
      <c r="BA441" s="110"/>
      <c r="BB441" s="110"/>
      <c r="BC441" s="110"/>
      <c r="BD441" s="110"/>
      <c r="BE441" s="110"/>
      <c r="BF441" s="110"/>
      <c r="BG441" s="110"/>
      <c r="BH441" s="110"/>
    </row>
    <row r="442" spans="1:60" ht="12.75" customHeight="1" x14ac:dyDescent="0.2">
      <c r="A442" s="1">
        <v>1</v>
      </c>
      <c r="B442" s="1">
        <f t="shared" si="11"/>
        <v>439</v>
      </c>
      <c r="C442" s="259" t="s">
        <v>1582</v>
      </c>
      <c r="D442" s="259" t="s">
        <v>978</v>
      </c>
      <c r="E442" s="260" t="s">
        <v>968</v>
      </c>
      <c r="F442" s="262" t="s">
        <v>2651</v>
      </c>
      <c r="G442" s="260" t="s">
        <v>923</v>
      </c>
      <c r="H442" s="112"/>
      <c r="I442" s="108"/>
      <c r="J442" s="110"/>
      <c r="K442" s="110"/>
      <c r="L442" s="110"/>
      <c r="M442" s="110"/>
      <c r="N442" s="1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  <c r="AE442" s="110"/>
      <c r="AF442" s="110"/>
      <c r="AG442" s="110"/>
      <c r="AH442" s="110"/>
      <c r="AI442" s="110"/>
      <c r="AJ442" s="110"/>
      <c r="AK442" s="110"/>
      <c r="AL442" s="110"/>
      <c r="AM442" s="110"/>
      <c r="AN442" s="110"/>
      <c r="AO442" s="110"/>
      <c r="AP442" s="110"/>
      <c r="AQ442" s="110"/>
      <c r="AR442" s="110"/>
      <c r="AS442" s="110"/>
      <c r="AT442" s="110"/>
      <c r="AU442" s="110"/>
      <c r="AV442" s="110"/>
      <c r="AW442" s="110"/>
      <c r="AX442" s="110"/>
      <c r="AY442" s="110"/>
      <c r="AZ442" s="110"/>
      <c r="BA442" s="110"/>
      <c r="BB442" s="110"/>
      <c r="BC442" s="110"/>
      <c r="BD442" s="110"/>
      <c r="BE442" s="110"/>
      <c r="BF442" s="110"/>
      <c r="BG442" s="110"/>
      <c r="BH442" s="110"/>
    </row>
    <row r="443" spans="1:60" ht="12.75" customHeight="1" x14ac:dyDescent="0.2">
      <c r="A443" s="1">
        <v>1</v>
      </c>
      <c r="B443" s="1">
        <f t="shared" si="11"/>
        <v>440</v>
      </c>
      <c r="C443" s="259" t="s">
        <v>2891</v>
      </c>
      <c r="D443" s="259" t="s">
        <v>2895</v>
      </c>
      <c r="E443" s="260" t="s">
        <v>937</v>
      </c>
      <c r="F443" s="260" t="s">
        <v>2651</v>
      </c>
      <c r="G443" s="260" t="s">
        <v>949</v>
      </c>
      <c r="H443" s="112"/>
      <c r="I443" s="111"/>
      <c r="J443" s="110"/>
      <c r="K443" s="110"/>
      <c r="L443" s="110"/>
      <c r="M443" s="110"/>
      <c r="N443" s="1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  <c r="AE443" s="110"/>
      <c r="AF443" s="110"/>
      <c r="AG443" s="110"/>
      <c r="AH443" s="110"/>
      <c r="AI443" s="110"/>
      <c r="AJ443" s="110"/>
      <c r="AK443" s="110"/>
      <c r="AL443" s="110"/>
      <c r="AM443" s="110"/>
      <c r="AN443" s="110"/>
      <c r="AO443" s="110"/>
      <c r="AP443" s="110"/>
      <c r="AQ443" s="110"/>
      <c r="AR443" s="110"/>
      <c r="AS443" s="110"/>
      <c r="AT443" s="110"/>
      <c r="AU443" s="110"/>
      <c r="AV443" s="110"/>
      <c r="AW443" s="110"/>
      <c r="AX443" s="110"/>
      <c r="AY443" s="110"/>
      <c r="AZ443" s="110"/>
      <c r="BA443" s="110"/>
      <c r="BB443" s="110"/>
      <c r="BC443" s="110"/>
      <c r="BD443" s="110"/>
      <c r="BE443" s="110"/>
      <c r="BF443" s="110"/>
      <c r="BG443" s="110"/>
      <c r="BH443" s="110"/>
    </row>
    <row r="444" spans="1:60" ht="12.75" customHeight="1" x14ac:dyDescent="0.2">
      <c r="A444" s="1"/>
      <c r="B444" s="1">
        <f t="shared" si="11"/>
        <v>441</v>
      </c>
      <c r="C444" s="264" t="s">
        <v>2967</v>
      </c>
      <c r="D444" s="264" t="s">
        <v>2572</v>
      </c>
      <c r="E444" s="260" t="s">
        <v>940</v>
      </c>
      <c r="F444" s="260" t="s">
        <v>2651</v>
      </c>
      <c r="G444" s="260" t="s">
        <v>923</v>
      </c>
      <c r="H444" s="112"/>
      <c r="I444" s="111"/>
      <c r="J444" s="110"/>
      <c r="K444" s="110"/>
      <c r="L444" s="110"/>
      <c r="M444" s="110"/>
      <c r="N444" s="1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  <c r="AE444" s="110"/>
      <c r="AF444" s="110"/>
      <c r="AG444" s="110"/>
      <c r="AH444" s="110"/>
      <c r="AI444" s="110"/>
      <c r="AJ444" s="110"/>
      <c r="AK444" s="110"/>
      <c r="AL444" s="110"/>
      <c r="AM444" s="110"/>
      <c r="AN444" s="110"/>
      <c r="AO444" s="110"/>
      <c r="AP444" s="110"/>
      <c r="AQ444" s="110"/>
      <c r="AR444" s="110"/>
      <c r="AS444" s="110"/>
      <c r="AT444" s="110"/>
      <c r="AU444" s="110"/>
      <c r="AV444" s="110"/>
      <c r="AW444" s="110"/>
      <c r="AX444" s="110"/>
      <c r="AY444" s="110"/>
      <c r="AZ444" s="110"/>
      <c r="BA444" s="110"/>
      <c r="BB444" s="110"/>
      <c r="BC444" s="110"/>
      <c r="BD444" s="110"/>
      <c r="BE444" s="110"/>
      <c r="BF444" s="110"/>
      <c r="BG444" s="110"/>
      <c r="BH444" s="110"/>
    </row>
    <row r="445" spans="1:60" ht="12.75" customHeight="1" x14ac:dyDescent="0.2">
      <c r="A445" s="1">
        <v>1</v>
      </c>
      <c r="B445" s="1">
        <f t="shared" si="11"/>
        <v>442</v>
      </c>
      <c r="C445" s="259" t="s">
        <v>1004</v>
      </c>
      <c r="D445" s="259" t="s">
        <v>817</v>
      </c>
      <c r="E445" s="260" t="s">
        <v>833</v>
      </c>
      <c r="F445" s="260" t="s">
        <v>2651</v>
      </c>
      <c r="G445" s="260" t="s">
        <v>923</v>
      </c>
      <c r="H445" s="112"/>
      <c r="I445" s="108"/>
      <c r="J445" s="110"/>
      <c r="K445" s="110"/>
      <c r="L445" s="110"/>
      <c r="M445" s="110"/>
      <c r="N445" s="1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  <c r="AE445" s="110"/>
      <c r="AF445" s="110"/>
      <c r="AG445" s="110"/>
      <c r="AH445" s="110"/>
      <c r="AI445" s="110"/>
      <c r="AJ445" s="110"/>
      <c r="AK445" s="110"/>
      <c r="AL445" s="110"/>
      <c r="AM445" s="110"/>
      <c r="AN445" s="110"/>
      <c r="AO445" s="110"/>
      <c r="AP445" s="110"/>
      <c r="AQ445" s="110"/>
      <c r="AR445" s="110"/>
      <c r="AS445" s="110"/>
      <c r="AT445" s="110"/>
      <c r="AU445" s="110"/>
      <c r="AV445" s="110"/>
      <c r="AW445" s="110"/>
      <c r="AX445" s="110"/>
      <c r="AY445" s="110"/>
      <c r="AZ445" s="110"/>
      <c r="BA445" s="110"/>
      <c r="BB445" s="110"/>
      <c r="BC445" s="110"/>
      <c r="BD445" s="110"/>
      <c r="BE445" s="110"/>
      <c r="BF445" s="110"/>
      <c r="BG445" s="110"/>
      <c r="BH445" s="110"/>
    </row>
    <row r="446" spans="1:60" ht="12.75" customHeight="1" x14ac:dyDescent="0.2">
      <c r="A446" s="1">
        <v>1</v>
      </c>
      <c r="B446" s="1">
        <f t="shared" si="11"/>
        <v>443</v>
      </c>
      <c r="C446" s="259" t="s">
        <v>2068</v>
      </c>
      <c r="D446" s="259" t="s">
        <v>2896</v>
      </c>
      <c r="E446" s="260" t="s">
        <v>937</v>
      </c>
      <c r="F446" s="260" t="s">
        <v>2651</v>
      </c>
      <c r="G446" s="260" t="s">
        <v>926</v>
      </c>
      <c r="H446" s="112"/>
      <c r="I446" s="108"/>
      <c r="J446" s="110"/>
      <c r="K446" s="110"/>
      <c r="L446" s="110"/>
      <c r="M446" s="110"/>
      <c r="N446" s="1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110"/>
      <c r="AG446" s="110"/>
      <c r="AH446" s="110"/>
      <c r="AI446" s="110"/>
      <c r="AJ446" s="110"/>
      <c r="AK446" s="110"/>
      <c r="AL446" s="110"/>
      <c r="AM446" s="110"/>
      <c r="AN446" s="110"/>
      <c r="AO446" s="110"/>
      <c r="AP446" s="110"/>
      <c r="AQ446" s="110"/>
      <c r="AR446" s="110"/>
      <c r="AS446" s="110"/>
      <c r="AT446" s="110"/>
      <c r="AU446" s="110"/>
      <c r="AV446" s="110"/>
      <c r="AW446" s="110"/>
      <c r="AX446" s="110"/>
      <c r="AY446" s="110"/>
      <c r="AZ446" s="110"/>
      <c r="BA446" s="110"/>
      <c r="BB446" s="110"/>
      <c r="BC446" s="110"/>
      <c r="BD446" s="110"/>
      <c r="BE446" s="110"/>
      <c r="BF446" s="110"/>
      <c r="BG446" s="110"/>
      <c r="BH446" s="110"/>
    </row>
    <row r="447" spans="1:60" ht="12.75" customHeight="1" x14ac:dyDescent="0.2">
      <c r="A447" s="1">
        <v>1</v>
      </c>
      <c r="B447" s="1">
        <f t="shared" si="11"/>
        <v>444</v>
      </c>
      <c r="C447" s="264" t="s">
        <v>1822</v>
      </c>
      <c r="D447" s="264" t="s">
        <v>1748</v>
      </c>
      <c r="E447" s="260" t="s">
        <v>955</v>
      </c>
      <c r="F447" s="260" t="s">
        <v>2651</v>
      </c>
      <c r="G447" s="260" t="s">
        <v>575</v>
      </c>
      <c r="H447" s="112"/>
      <c r="I447" s="108"/>
      <c r="J447" s="110"/>
      <c r="K447" s="110"/>
      <c r="L447" s="110"/>
      <c r="M447" s="110"/>
      <c r="N447" s="1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  <c r="AE447" s="110"/>
      <c r="AF447" s="110"/>
      <c r="AG447" s="110"/>
      <c r="AH447" s="110"/>
      <c r="AI447" s="110"/>
      <c r="AJ447" s="110"/>
      <c r="AK447" s="110"/>
      <c r="AL447" s="110"/>
      <c r="AM447" s="110"/>
      <c r="AN447" s="110"/>
      <c r="AO447" s="110"/>
      <c r="AP447" s="110"/>
      <c r="AQ447" s="110"/>
      <c r="AR447" s="110"/>
      <c r="AS447" s="110"/>
      <c r="AT447" s="110"/>
      <c r="AU447" s="110"/>
      <c r="AV447" s="110"/>
      <c r="AW447" s="110"/>
      <c r="AX447" s="110"/>
      <c r="AY447" s="110"/>
      <c r="AZ447" s="110"/>
      <c r="BA447" s="110"/>
      <c r="BB447" s="110"/>
      <c r="BC447" s="110"/>
      <c r="BD447" s="110"/>
      <c r="BE447" s="110"/>
      <c r="BF447" s="110"/>
      <c r="BG447" s="110"/>
      <c r="BH447" s="110"/>
    </row>
    <row r="448" spans="1:60" ht="12.75" customHeight="1" x14ac:dyDescent="0.2">
      <c r="A448" s="1">
        <v>1</v>
      </c>
      <c r="B448" s="1">
        <f t="shared" si="11"/>
        <v>445</v>
      </c>
      <c r="C448" s="258" t="s">
        <v>1812</v>
      </c>
      <c r="D448" s="259" t="s">
        <v>651</v>
      </c>
      <c r="E448" s="261" t="s">
        <v>915</v>
      </c>
      <c r="F448" s="262" t="s">
        <v>2651</v>
      </c>
      <c r="G448" s="260" t="s">
        <v>945</v>
      </c>
      <c r="H448" s="112"/>
      <c r="I448" s="108"/>
      <c r="J448" s="110"/>
      <c r="K448" s="110"/>
      <c r="L448" s="110"/>
      <c r="M448" s="110"/>
      <c r="N448" s="1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  <c r="AE448" s="110"/>
      <c r="AF448" s="110"/>
      <c r="AG448" s="110"/>
      <c r="AH448" s="110"/>
      <c r="AI448" s="110"/>
      <c r="AJ448" s="110"/>
      <c r="AK448" s="110"/>
      <c r="AL448" s="110"/>
      <c r="AM448" s="110"/>
      <c r="AN448" s="110"/>
      <c r="AO448" s="110"/>
      <c r="AP448" s="110"/>
      <c r="AQ448" s="110"/>
      <c r="AR448" s="110"/>
      <c r="AS448" s="110"/>
      <c r="AT448" s="110"/>
      <c r="AU448" s="110"/>
      <c r="AV448" s="110"/>
      <c r="AW448" s="110"/>
      <c r="AX448" s="110"/>
      <c r="AY448" s="110"/>
      <c r="AZ448" s="110"/>
      <c r="BA448" s="110"/>
      <c r="BB448" s="110"/>
      <c r="BC448" s="110"/>
      <c r="BD448" s="110"/>
      <c r="BE448" s="110"/>
      <c r="BF448" s="110"/>
      <c r="BG448" s="110"/>
      <c r="BH448" s="110"/>
    </row>
    <row r="449" spans="1:60" ht="12.75" customHeight="1" x14ac:dyDescent="0.2">
      <c r="A449" s="1">
        <v>1</v>
      </c>
      <c r="B449" s="1">
        <f t="shared" si="11"/>
        <v>446</v>
      </c>
      <c r="C449" s="264" t="s">
        <v>1607</v>
      </c>
      <c r="D449" s="264" t="s">
        <v>1601</v>
      </c>
      <c r="E449" s="260" t="s">
        <v>2054</v>
      </c>
      <c r="F449" s="260" t="s">
        <v>2651</v>
      </c>
      <c r="G449" s="260" t="s">
        <v>923</v>
      </c>
      <c r="H449" s="112"/>
      <c r="I449" s="108"/>
      <c r="J449" s="110"/>
      <c r="K449" s="110"/>
      <c r="L449" s="110"/>
      <c r="M449" s="110"/>
      <c r="N449" s="1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  <c r="AE449" s="110"/>
      <c r="AF449" s="110"/>
      <c r="AG449" s="110"/>
      <c r="AH449" s="110"/>
      <c r="AI449" s="110"/>
      <c r="AJ449" s="110"/>
      <c r="AK449" s="110"/>
      <c r="AL449" s="110"/>
      <c r="AM449" s="110"/>
      <c r="AN449" s="110"/>
      <c r="AO449" s="110"/>
      <c r="AP449" s="110"/>
      <c r="AQ449" s="110"/>
      <c r="AR449" s="110"/>
      <c r="AS449" s="110"/>
      <c r="AT449" s="110"/>
      <c r="AU449" s="110"/>
      <c r="AV449" s="110"/>
      <c r="AW449" s="110"/>
      <c r="AX449" s="110"/>
      <c r="AY449" s="110"/>
      <c r="AZ449" s="110"/>
      <c r="BA449" s="110"/>
      <c r="BB449" s="110"/>
      <c r="BC449" s="110"/>
      <c r="BD449" s="110"/>
      <c r="BE449" s="110"/>
      <c r="BF449" s="110"/>
      <c r="BG449" s="110"/>
      <c r="BH449" s="110"/>
    </row>
    <row r="450" spans="1:60" ht="12.75" customHeight="1" x14ac:dyDescent="0.2">
      <c r="A450" s="1">
        <v>1</v>
      </c>
      <c r="B450" s="1">
        <f t="shared" si="11"/>
        <v>447</v>
      </c>
      <c r="C450" s="264" t="s">
        <v>2972</v>
      </c>
      <c r="D450" s="264" t="s">
        <v>2977</v>
      </c>
      <c r="E450" s="260" t="s">
        <v>940</v>
      </c>
      <c r="F450" s="260" t="s">
        <v>2651</v>
      </c>
      <c r="G450" s="260" t="s">
        <v>923</v>
      </c>
      <c r="H450" s="112"/>
      <c r="I450" s="108"/>
      <c r="J450" s="110"/>
      <c r="K450" s="110"/>
      <c r="L450" s="110"/>
      <c r="M450" s="110"/>
      <c r="N450" s="1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  <c r="AE450" s="110"/>
      <c r="AF450" s="110"/>
      <c r="AG450" s="110"/>
      <c r="AH450" s="110"/>
      <c r="AI450" s="110"/>
      <c r="AJ450" s="110"/>
      <c r="AK450" s="110"/>
      <c r="AL450" s="110"/>
      <c r="AM450" s="110"/>
      <c r="AN450" s="110"/>
      <c r="AO450" s="110"/>
      <c r="AP450" s="110"/>
      <c r="AQ450" s="110"/>
      <c r="AR450" s="110"/>
      <c r="AS450" s="110"/>
      <c r="AT450" s="110"/>
      <c r="AU450" s="110"/>
      <c r="AV450" s="110"/>
      <c r="AW450" s="110"/>
      <c r="AX450" s="110"/>
      <c r="AY450" s="110"/>
      <c r="AZ450" s="110"/>
      <c r="BA450" s="110"/>
      <c r="BB450" s="110"/>
      <c r="BC450" s="110"/>
      <c r="BD450" s="110"/>
      <c r="BE450" s="110"/>
      <c r="BF450" s="110"/>
      <c r="BG450" s="110"/>
      <c r="BH450" s="110"/>
    </row>
    <row r="451" spans="1:60" ht="12.75" customHeight="1" x14ac:dyDescent="0.2">
      <c r="A451" s="1">
        <v>1</v>
      </c>
      <c r="B451" s="1">
        <f t="shared" si="11"/>
        <v>448</v>
      </c>
      <c r="C451" s="258" t="s">
        <v>1746</v>
      </c>
      <c r="D451" s="259" t="s">
        <v>1747</v>
      </c>
      <c r="E451" s="261" t="s">
        <v>833</v>
      </c>
      <c r="F451" s="262" t="s">
        <v>2651</v>
      </c>
      <c r="G451" s="262" t="s">
        <v>982</v>
      </c>
      <c r="H451" s="112"/>
      <c r="I451" s="108"/>
      <c r="J451" s="110"/>
      <c r="K451" s="110"/>
      <c r="L451" s="110"/>
      <c r="M451" s="110"/>
      <c r="N451" s="1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110"/>
      <c r="AL451" s="110"/>
      <c r="AM451" s="110"/>
      <c r="AN451" s="110"/>
      <c r="AO451" s="110"/>
      <c r="AP451" s="110"/>
      <c r="AQ451" s="110"/>
      <c r="AR451" s="110"/>
      <c r="AS451" s="110"/>
      <c r="AT451" s="110"/>
      <c r="AU451" s="110"/>
      <c r="AV451" s="110"/>
      <c r="AW451" s="110"/>
      <c r="AX451" s="110"/>
      <c r="AY451" s="110"/>
      <c r="AZ451" s="110"/>
      <c r="BA451" s="110"/>
      <c r="BB451" s="110"/>
      <c r="BC451" s="110"/>
      <c r="BD451" s="110"/>
      <c r="BE451" s="110"/>
      <c r="BF451" s="110"/>
      <c r="BG451" s="110"/>
      <c r="BH451" s="110"/>
    </row>
    <row r="452" spans="1:60" ht="12.75" customHeight="1" x14ac:dyDescent="0.2">
      <c r="A452" s="1"/>
      <c r="B452" s="1">
        <f t="shared" si="11"/>
        <v>449</v>
      </c>
      <c r="C452" s="258" t="s">
        <v>1509</v>
      </c>
      <c r="D452" s="259" t="s">
        <v>902</v>
      </c>
      <c r="E452" s="260" t="s">
        <v>941</v>
      </c>
      <c r="F452" s="262" t="s">
        <v>2651</v>
      </c>
      <c r="G452" s="261" t="s">
        <v>926</v>
      </c>
      <c r="H452" s="112"/>
      <c r="I452" s="108"/>
      <c r="J452" s="110"/>
      <c r="K452" s="110"/>
      <c r="L452" s="110"/>
      <c r="M452" s="110"/>
      <c r="N452" s="1"/>
      <c r="O452" s="110">
        <v>70</v>
      </c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  <c r="AE452" s="110"/>
      <c r="AF452" s="110"/>
      <c r="AG452" s="110"/>
      <c r="AH452" s="110"/>
      <c r="AI452" s="110"/>
      <c r="AJ452" s="110"/>
      <c r="AK452" s="110"/>
      <c r="AL452" s="110"/>
      <c r="AM452" s="110"/>
      <c r="AN452" s="110"/>
      <c r="AO452" s="110"/>
      <c r="AP452" s="110"/>
      <c r="AQ452" s="110"/>
      <c r="AR452" s="110"/>
      <c r="AS452" s="110"/>
      <c r="AT452" s="110"/>
      <c r="AU452" s="110"/>
      <c r="AV452" s="110"/>
      <c r="AW452" s="110"/>
      <c r="AX452" s="110"/>
      <c r="AY452" s="110"/>
      <c r="AZ452" s="110"/>
      <c r="BA452" s="110"/>
      <c r="BB452" s="110"/>
      <c r="BC452" s="110"/>
      <c r="BD452" s="110"/>
      <c r="BE452" s="110"/>
      <c r="BF452" s="110"/>
      <c r="BG452" s="110"/>
      <c r="BH452" s="110"/>
    </row>
    <row r="453" spans="1:60" ht="12.75" customHeight="1" x14ac:dyDescent="0.2">
      <c r="A453" s="1"/>
      <c r="B453" s="1">
        <f t="shared" ref="B453:B516" si="12">(B452+1)</f>
        <v>450</v>
      </c>
      <c r="C453" s="259" t="s">
        <v>2492</v>
      </c>
      <c r="D453" s="259" t="s">
        <v>2581</v>
      </c>
      <c r="E453" s="260" t="s">
        <v>970</v>
      </c>
      <c r="F453" s="260" t="s">
        <v>2651</v>
      </c>
      <c r="G453" s="260" t="s">
        <v>958</v>
      </c>
      <c r="H453" s="112"/>
      <c r="I453" s="108"/>
      <c r="J453" s="110"/>
      <c r="K453" s="110"/>
      <c r="L453" s="110"/>
      <c r="M453" s="110"/>
      <c r="N453" s="1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  <c r="AE453" s="110"/>
      <c r="AF453" s="110"/>
      <c r="AG453" s="110"/>
      <c r="AH453" s="110"/>
      <c r="AI453" s="110"/>
      <c r="AJ453" s="110"/>
      <c r="AK453" s="110"/>
      <c r="AL453" s="110"/>
      <c r="AM453" s="110"/>
      <c r="AN453" s="110"/>
      <c r="AO453" s="110"/>
      <c r="AP453" s="110"/>
      <c r="AQ453" s="110"/>
      <c r="AR453" s="110"/>
      <c r="AS453" s="110"/>
      <c r="AT453" s="110"/>
      <c r="AU453" s="110"/>
      <c r="AV453" s="110"/>
      <c r="AW453" s="110"/>
      <c r="AX453" s="110"/>
      <c r="AY453" s="110"/>
      <c r="AZ453" s="110"/>
      <c r="BA453" s="110"/>
      <c r="BB453" s="110"/>
      <c r="BC453" s="110"/>
      <c r="BD453" s="110"/>
      <c r="BE453" s="110"/>
      <c r="BF453" s="110"/>
      <c r="BG453" s="110"/>
      <c r="BH453" s="110"/>
    </row>
    <row r="454" spans="1:60" ht="12.75" customHeight="1" x14ac:dyDescent="0.2">
      <c r="A454" s="1"/>
      <c r="B454" s="1">
        <f t="shared" si="12"/>
        <v>451</v>
      </c>
      <c r="C454" s="264" t="s">
        <v>2983</v>
      </c>
      <c r="D454" s="303" t="s">
        <v>3292</v>
      </c>
      <c r="E454" s="260" t="s">
        <v>961</v>
      </c>
      <c r="F454" s="260" t="s">
        <v>2651</v>
      </c>
      <c r="G454" s="260" t="s">
        <v>923</v>
      </c>
      <c r="H454" s="112"/>
      <c r="I454" s="108"/>
      <c r="J454" s="110"/>
      <c r="K454" s="110"/>
      <c r="L454" s="110"/>
      <c r="M454" s="110"/>
      <c r="N454" s="1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  <c r="AE454" s="110"/>
      <c r="AF454" s="110"/>
      <c r="AG454" s="110"/>
      <c r="AH454" s="110"/>
      <c r="AI454" s="110"/>
      <c r="AJ454" s="110"/>
      <c r="AK454" s="110"/>
      <c r="AL454" s="110"/>
      <c r="AM454" s="110"/>
      <c r="AN454" s="110"/>
      <c r="AO454" s="110"/>
      <c r="AP454" s="110"/>
      <c r="AQ454" s="110"/>
      <c r="AR454" s="110"/>
      <c r="AS454" s="110"/>
      <c r="AT454" s="110"/>
      <c r="AU454" s="110"/>
      <c r="AV454" s="110"/>
      <c r="AW454" s="110"/>
      <c r="AX454" s="110"/>
      <c r="AY454" s="110"/>
      <c r="AZ454" s="110"/>
      <c r="BA454" s="110"/>
      <c r="BB454" s="110"/>
      <c r="BC454" s="110"/>
      <c r="BD454" s="110"/>
      <c r="BE454" s="110"/>
      <c r="BF454" s="110"/>
      <c r="BG454" s="110"/>
      <c r="BH454" s="110"/>
    </row>
    <row r="455" spans="1:60" ht="12.75" customHeight="1" x14ac:dyDescent="0.2">
      <c r="A455" s="1"/>
      <c r="B455" s="1">
        <f t="shared" si="12"/>
        <v>452</v>
      </c>
      <c r="C455" s="258" t="s">
        <v>692</v>
      </c>
      <c r="D455" s="259" t="s">
        <v>934</v>
      </c>
      <c r="E455" s="260" t="s">
        <v>955</v>
      </c>
      <c r="F455" s="262" t="s">
        <v>2651</v>
      </c>
      <c r="G455" s="262" t="s">
        <v>958</v>
      </c>
      <c r="H455" s="112"/>
      <c r="I455" s="108"/>
      <c r="J455" s="110"/>
      <c r="K455" s="110"/>
      <c r="L455" s="110"/>
      <c r="M455" s="110"/>
      <c r="N455" s="1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  <c r="AE455" s="110"/>
      <c r="AF455" s="110"/>
      <c r="AG455" s="110"/>
      <c r="AH455" s="110"/>
      <c r="AI455" s="110"/>
      <c r="AJ455" s="110"/>
      <c r="AK455" s="110"/>
      <c r="AL455" s="110"/>
      <c r="AM455" s="110"/>
      <c r="AN455" s="110"/>
      <c r="AO455" s="110"/>
      <c r="AP455" s="110"/>
      <c r="AQ455" s="110"/>
      <c r="AR455" s="110"/>
      <c r="AS455" s="110"/>
      <c r="AT455" s="110"/>
      <c r="AU455" s="110"/>
      <c r="AV455" s="110"/>
      <c r="AW455" s="110"/>
      <c r="AX455" s="110"/>
      <c r="AY455" s="110"/>
      <c r="AZ455" s="110"/>
      <c r="BA455" s="110"/>
      <c r="BB455" s="110"/>
      <c r="BC455" s="110"/>
      <c r="BD455" s="110"/>
      <c r="BE455" s="110"/>
      <c r="BF455" s="110"/>
      <c r="BG455" s="110"/>
      <c r="BH455" s="110"/>
    </row>
    <row r="456" spans="1:60" ht="12.75" customHeight="1" x14ac:dyDescent="0.2">
      <c r="A456" s="1">
        <v>1</v>
      </c>
      <c r="B456" s="1">
        <f t="shared" si="12"/>
        <v>453</v>
      </c>
      <c r="C456" s="259" t="s">
        <v>2505</v>
      </c>
      <c r="D456" s="259" t="s">
        <v>816</v>
      </c>
      <c r="E456" s="260" t="s">
        <v>970</v>
      </c>
      <c r="F456" s="260" t="s">
        <v>2651</v>
      </c>
      <c r="G456" s="260" t="s">
        <v>923</v>
      </c>
      <c r="H456" s="112"/>
      <c r="I456" s="108"/>
      <c r="J456" s="110"/>
      <c r="K456" s="110"/>
      <c r="L456" s="110"/>
      <c r="M456" s="110"/>
      <c r="N456" s="1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  <c r="AE456" s="110"/>
      <c r="AF456" s="110"/>
      <c r="AG456" s="110"/>
      <c r="AH456" s="110"/>
      <c r="AI456" s="110"/>
      <c r="AJ456" s="110"/>
      <c r="AK456" s="110"/>
      <c r="AL456" s="110"/>
      <c r="AM456" s="110"/>
      <c r="AN456" s="110"/>
      <c r="AO456" s="110"/>
      <c r="AP456" s="110"/>
      <c r="AQ456" s="110"/>
      <c r="AR456" s="110"/>
      <c r="AS456" s="110"/>
      <c r="AT456" s="110"/>
      <c r="AU456" s="110"/>
      <c r="AV456" s="110"/>
      <c r="AW456" s="110"/>
      <c r="AX456" s="110"/>
      <c r="AY456" s="110"/>
      <c r="AZ456" s="110"/>
      <c r="BA456" s="110"/>
      <c r="BB456" s="110"/>
      <c r="BC456" s="110"/>
      <c r="BD456" s="110"/>
      <c r="BE456" s="110"/>
      <c r="BF456" s="110"/>
      <c r="BG456" s="110"/>
      <c r="BH456" s="110"/>
    </row>
    <row r="457" spans="1:60" ht="12.75" customHeight="1" x14ac:dyDescent="0.2">
      <c r="A457" s="1">
        <v>1</v>
      </c>
      <c r="B457" s="1">
        <f t="shared" si="12"/>
        <v>454</v>
      </c>
      <c r="C457" s="264" t="s">
        <v>3026</v>
      </c>
      <c r="D457" s="264" t="s">
        <v>3030</v>
      </c>
      <c r="E457" s="260" t="s">
        <v>962</v>
      </c>
      <c r="F457" s="260" t="s">
        <v>2651</v>
      </c>
      <c r="G457" s="260" t="s">
        <v>923</v>
      </c>
      <c r="H457" s="112"/>
      <c r="I457" s="108"/>
      <c r="J457" s="110"/>
      <c r="K457" s="110"/>
      <c r="L457" s="110"/>
      <c r="M457" s="110"/>
      <c r="N457" s="1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  <c r="AE457" s="110"/>
      <c r="AF457" s="110"/>
      <c r="AG457" s="110"/>
      <c r="AH457" s="110"/>
      <c r="AI457" s="110"/>
      <c r="AJ457" s="110"/>
      <c r="AK457" s="110"/>
      <c r="AL457" s="110"/>
      <c r="AM457" s="110"/>
      <c r="AN457" s="110"/>
      <c r="AO457" s="110"/>
      <c r="AP457" s="110"/>
      <c r="AQ457" s="110"/>
      <c r="AR457" s="110"/>
      <c r="AS457" s="110"/>
      <c r="AT457" s="110"/>
      <c r="AU457" s="110"/>
      <c r="AV457" s="110"/>
      <c r="AW457" s="110"/>
      <c r="AX457" s="110"/>
      <c r="AY457" s="110"/>
      <c r="AZ457" s="110"/>
      <c r="BA457" s="110"/>
      <c r="BB457" s="110"/>
      <c r="BC457" s="110"/>
      <c r="BD457" s="110"/>
      <c r="BE457" s="110"/>
      <c r="BF457" s="110"/>
      <c r="BG457" s="110"/>
      <c r="BH457" s="110"/>
    </row>
    <row r="458" spans="1:60" ht="12.75" customHeight="1" x14ac:dyDescent="0.2">
      <c r="A458" s="1">
        <v>1</v>
      </c>
      <c r="B458" s="1">
        <f t="shared" si="12"/>
        <v>455</v>
      </c>
      <c r="C458" s="267" t="s">
        <v>1635</v>
      </c>
      <c r="D458" s="267" t="s">
        <v>1105</v>
      </c>
      <c r="E458" s="268" t="s">
        <v>970</v>
      </c>
      <c r="F458" s="262" t="s">
        <v>2651</v>
      </c>
      <c r="G458" s="265" t="s">
        <v>945</v>
      </c>
      <c r="H458" s="112"/>
      <c r="I458" s="108"/>
      <c r="J458" s="110"/>
      <c r="K458" s="110"/>
      <c r="L458" s="110"/>
      <c r="M458" s="110"/>
      <c r="N458" s="1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  <c r="AE458" s="110"/>
      <c r="AF458" s="110"/>
      <c r="AG458" s="110"/>
      <c r="AH458" s="110"/>
      <c r="AI458" s="110"/>
      <c r="AJ458" s="110"/>
      <c r="AK458" s="110"/>
      <c r="AL458" s="110"/>
      <c r="AM458" s="110"/>
      <c r="AN458" s="110"/>
      <c r="AO458" s="110"/>
      <c r="AP458" s="110"/>
      <c r="AQ458" s="110"/>
      <c r="AR458" s="110"/>
      <c r="AS458" s="110"/>
      <c r="AT458" s="110"/>
      <c r="AU458" s="110"/>
      <c r="AV458" s="110"/>
      <c r="AW458" s="110"/>
      <c r="AX458" s="110"/>
      <c r="AY458" s="110"/>
      <c r="AZ458" s="110"/>
      <c r="BA458" s="110"/>
      <c r="BB458" s="110"/>
      <c r="BC458" s="110"/>
      <c r="BD458" s="110"/>
      <c r="BE458" s="110"/>
      <c r="BF458" s="110"/>
      <c r="BG458" s="110"/>
      <c r="BH458" s="110"/>
    </row>
    <row r="459" spans="1:60" ht="12.75" customHeight="1" x14ac:dyDescent="0.2">
      <c r="A459" s="1">
        <v>1</v>
      </c>
      <c r="B459" s="1">
        <f t="shared" si="12"/>
        <v>456</v>
      </c>
      <c r="C459" s="258" t="s">
        <v>192</v>
      </c>
      <c r="D459" s="259" t="s">
        <v>850</v>
      </c>
      <c r="E459" s="261" t="s">
        <v>946</v>
      </c>
      <c r="F459" s="262" t="s">
        <v>2651</v>
      </c>
      <c r="G459" s="261" t="s">
        <v>926</v>
      </c>
      <c r="H459" s="112"/>
      <c r="I459" s="111"/>
      <c r="J459" s="110"/>
      <c r="K459" s="110"/>
      <c r="L459" s="110"/>
      <c r="M459" s="110"/>
      <c r="N459" s="1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  <c r="AE459" s="110"/>
      <c r="AF459" s="110"/>
      <c r="AG459" s="110"/>
      <c r="AH459" s="110"/>
      <c r="AI459" s="110"/>
      <c r="AJ459" s="110"/>
      <c r="AK459" s="110"/>
      <c r="AL459" s="110"/>
      <c r="AM459" s="110"/>
      <c r="AN459" s="110"/>
      <c r="AO459" s="110"/>
      <c r="AP459" s="110"/>
      <c r="AQ459" s="110"/>
      <c r="AR459" s="110"/>
      <c r="AS459" s="110"/>
      <c r="AT459" s="110"/>
      <c r="AU459" s="110"/>
      <c r="AV459" s="110"/>
      <c r="AW459" s="110"/>
      <c r="AX459" s="110"/>
      <c r="AY459" s="110"/>
      <c r="AZ459" s="110"/>
      <c r="BA459" s="110"/>
      <c r="BB459" s="110"/>
      <c r="BC459" s="110"/>
      <c r="BD459" s="110"/>
      <c r="BE459" s="110"/>
      <c r="BF459" s="110"/>
      <c r="BG459" s="110"/>
      <c r="BH459" s="110"/>
    </row>
    <row r="460" spans="1:60" ht="12.75" customHeight="1" x14ac:dyDescent="0.2">
      <c r="A460" s="1">
        <v>1</v>
      </c>
      <c r="B460" s="1">
        <f t="shared" si="12"/>
        <v>457</v>
      </c>
      <c r="C460" s="258" t="s">
        <v>2123</v>
      </c>
      <c r="D460" s="259" t="s">
        <v>2241</v>
      </c>
      <c r="E460" s="261" t="s">
        <v>981</v>
      </c>
      <c r="F460" s="262" t="s">
        <v>2651</v>
      </c>
      <c r="G460" s="261" t="s">
        <v>926</v>
      </c>
      <c r="H460" s="112"/>
      <c r="I460" s="108"/>
      <c r="J460" s="110"/>
      <c r="K460" s="110"/>
      <c r="L460" s="110"/>
      <c r="M460" s="110"/>
      <c r="N460" s="1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  <c r="AE460" s="110"/>
      <c r="AF460" s="110"/>
      <c r="AG460" s="110"/>
      <c r="AH460" s="110"/>
      <c r="AI460" s="110"/>
      <c r="AJ460" s="110"/>
      <c r="AK460" s="110"/>
      <c r="AL460" s="110"/>
      <c r="AM460" s="110"/>
      <c r="AN460" s="110"/>
      <c r="AO460" s="110"/>
      <c r="AP460" s="110"/>
      <c r="AQ460" s="110"/>
      <c r="AR460" s="110"/>
      <c r="AS460" s="110"/>
      <c r="AT460" s="110"/>
      <c r="AU460" s="110"/>
      <c r="AV460" s="110"/>
      <c r="AW460" s="110"/>
      <c r="AX460" s="110"/>
      <c r="AY460" s="110"/>
      <c r="AZ460" s="110"/>
      <c r="BA460" s="110"/>
      <c r="BB460" s="110"/>
      <c r="BC460" s="110"/>
      <c r="BD460" s="110"/>
      <c r="BE460" s="110"/>
      <c r="BF460" s="110"/>
      <c r="BG460" s="110"/>
      <c r="BH460" s="110"/>
    </row>
    <row r="461" spans="1:60" ht="12.75" customHeight="1" x14ac:dyDescent="0.2">
      <c r="A461" s="1">
        <v>1</v>
      </c>
      <c r="B461" s="1">
        <f t="shared" si="12"/>
        <v>458</v>
      </c>
      <c r="C461" s="258" t="s">
        <v>193</v>
      </c>
      <c r="D461" s="259" t="s">
        <v>488</v>
      </c>
      <c r="E461" s="261" t="s">
        <v>981</v>
      </c>
      <c r="F461" s="262" t="s">
        <v>2651</v>
      </c>
      <c r="G461" s="261" t="s">
        <v>945</v>
      </c>
      <c r="H461" s="112"/>
      <c r="I461" s="108"/>
      <c r="J461" s="110"/>
      <c r="K461" s="110"/>
      <c r="L461" s="110"/>
      <c r="M461" s="110"/>
      <c r="N461" s="1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10"/>
      <c r="AG461" s="110"/>
      <c r="AH461" s="110"/>
      <c r="AI461" s="110"/>
      <c r="AJ461" s="110"/>
      <c r="AK461" s="110"/>
      <c r="AL461" s="110"/>
      <c r="AM461" s="110"/>
      <c r="AN461" s="110"/>
      <c r="AO461" s="110"/>
      <c r="AP461" s="110"/>
      <c r="AQ461" s="110"/>
      <c r="AR461" s="110"/>
      <c r="AS461" s="110"/>
      <c r="AT461" s="110"/>
      <c r="AU461" s="110"/>
      <c r="AV461" s="110"/>
      <c r="AW461" s="110"/>
      <c r="AX461" s="110"/>
      <c r="AY461" s="110"/>
      <c r="AZ461" s="110"/>
      <c r="BA461" s="110"/>
      <c r="BB461" s="110"/>
      <c r="BC461" s="110"/>
      <c r="BD461" s="110"/>
      <c r="BE461" s="110"/>
      <c r="BF461" s="110"/>
      <c r="BG461" s="110"/>
      <c r="BH461" s="110"/>
    </row>
    <row r="462" spans="1:60" ht="12.75" customHeight="1" x14ac:dyDescent="0.2">
      <c r="A462" s="1"/>
      <c r="B462" s="1">
        <f t="shared" si="12"/>
        <v>459</v>
      </c>
      <c r="C462" s="264" t="s">
        <v>2940</v>
      </c>
      <c r="D462" s="303" t="s">
        <v>1072</v>
      </c>
      <c r="E462" s="260" t="s">
        <v>1018</v>
      </c>
      <c r="F462" s="260" t="s">
        <v>2651</v>
      </c>
      <c r="G462" s="260" t="s">
        <v>935</v>
      </c>
      <c r="H462" s="112"/>
      <c r="I462" s="108"/>
      <c r="J462" s="110"/>
      <c r="K462" s="110"/>
      <c r="L462" s="110"/>
      <c r="M462" s="110"/>
      <c r="N462" s="1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  <c r="AE462" s="110"/>
      <c r="AF462" s="110"/>
      <c r="AG462" s="110"/>
      <c r="AH462" s="110"/>
      <c r="AI462" s="110"/>
      <c r="AJ462" s="110"/>
      <c r="AK462" s="110"/>
      <c r="AL462" s="110"/>
      <c r="AM462" s="110"/>
      <c r="AN462" s="110"/>
      <c r="AO462" s="110"/>
      <c r="AP462" s="110"/>
      <c r="AQ462" s="110"/>
      <c r="AR462" s="110"/>
      <c r="AS462" s="110"/>
      <c r="AT462" s="110"/>
      <c r="AU462" s="110"/>
      <c r="AV462" s="110"/>
      <c r="AW462" s="110"/>
      <c r="AX462" s="110"/>
      <c r="AY462" s="110"/>
      <c r="AZ462" s="110"/>
      <c r="BA462" s="110"/>
      <c r="BB462" s="110"/>
      <c r="BC462" s="110"/>
      <c r="BD462" s="110"/>
      <c r="BE462" s="110"/>
      <c r="BF462" s="110"/>
      <c r="BG462" s="110"/>
      <c r="BH462" s="110"/>
    </row>
    <row r="463" spans="1:60" ht="12.75" customHeight="1" x14ac:dyDescent="0.2">
      <c r="A463" s="1">
        <v>1</v>
      </c>
      <c r="B463" s="1">
        <f t="shared" si="12"/>
        <v>460</v>
      </c>
      <c r="C463" s="259" t="s">
        <v>1016</v>
      </c>
      <c r="D463" s="259" t="s">
        <v>2591</v>
      </c>
      <c r="E463" s="260" t="s">
        <v>966</v>
      </c>
      <c r="F463" s="260" t="s">
        <v>2651</v>
      </c>
      <c r="G463" s="260" t="s">
        <v>935</v>
      </c>
      <c r="H463" s="112"/>
      <c r="I463" s="113"/>
      <c r="J463" s="110"/>
      <c r="K463" s="110"/>
      <c r="L463" s="110"/>
      <c r="M463" s="110"/>
      <c r="N463" s="1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  <c r="AE463" s="110"/>
      <c r="AF463" s="110"/>
      <c r="AG463" s="110"/>
      <c r="AH463" s="110"/>
      <c r="AI463" s="110"/>
      <c r="AJ463" s="110"/>
      <c r="AK463" s="110"/>
      <c r="AL463" s="110"/>
      <c r="AM463" s="110"/>
      <c r="AN463" s="110"/>
      <c r="AO463" s="110"/>
      <c r="AP463" s="110"/>
      <c r="AQ463" s="110"/>
      <c r="AR463" s="110"/>
      <c r="AS463" s="110"/>
      <c r="AT463" s="110"/>
      <c r="AU463" s="110"/>
      <c r="AV463" s="110"/>
      <c r="AW463" s="110"/>
      <c r="AX463" s="110"/>
      <c r="AY463" s="110"/>
      <c r="AZ463" s="110"/>
      <c r="BA463" s="110"/>
      <c r="BB463" s="110"/>
      <c r="BC463" s="110"/>
      <c r="BD463" s="110"/>
      <c r="BE463" s="110"/>
      <c r="BF463" s="110"/>
      <c r="BG463" s="110"/>
      <c r="BH463" s="110"/>
    </row>
    <row r="464" spans="1:60" ht="12.75" customHeight="1" x14ac:dyDescent="0.2">
      <c r="A464" s="1">
        <v>1</v>
      </c>
      <c r="B464" s="1">
        <f t="shared" si="12"/>
        <v>461</v>
      </c>
      <c r="C464" s="258" t="s">
        <v>2088</v>
      </c>
      <c r="D464" s="259" t="s">
        <v>749</v>
      </c>
      <c r="E464" s="260" t="s">
        <v>952</v>
      </c>
      <c r="F464" s="260" t="s">
        <v>2651</v>
      </c>
      <c r="G464" s="260" t="s">
        <v>935</v>
      </c>
      <c r="H464" s="112"/>
      <c r="I464" s="108"/>
      <c r="J464" s="110"/>
      <c r="K464" s="110"/>
      <c r="L464" s="110"/>
      <c r="M464" s="110"/>
      <c r="N464" s="1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  <c r="AE464" s="110"/>
      <c r="AF464" s="110"/>
      <c r="AG464" s="110"/>
      <c r="AH464" s="110"/>
      <c r="AI464" s="110"/>
      <c r="AJ464" s="110"/>
      <c r="AK464" s="110"/>
      <c r="AL464" s="110"/>
      <c r="AM464" s="110"/>
      <c r="AN464" s="110"/>
      <c r="AO464" s="110"/>
      <c r="AP464" s="110"/>
      <c r="AQ464" s="110"/>
      <c r="AR464" s="110"/>
      <c r="AS464" s="110"/>
      <c r="AT464" s="110"/>
      <c r="AU464" s="110"/>
      <c r="AV464" s="110"/>
      <c r="AW464" s="110"/>
      <c r="AX464" s="110"/>
      <c r="AY464" s="110"/>
      <c r="AZ464" s="110"/>
      <c r="BA464" s="110"/>
      <c r="BB464" s="110"/>
      <c r="BC464" s="110"/>
      <c r="BD464" s="110"/>
      <c r="BE464" s="110"/>
      <c r="BF464" s="110"/>
      <c r="BG464" s="110"/>
      <c r="BH464" s="110"/>
    </row>
    <row r="465" spans="1:60" ht="12.75" customHeight="1" x14ac:dyDescent="0.2">
      <c r="A465" s="1">
        <v>1</v>
      </c>
      <c r="B465" s="1">
        <f t="shared" si="12"/>
        <v>462</v>
      </c>
      <c r="C465" s="263" t="s">
        <v>2533</v>
      </c>
      <c r="D465" s="263" t="s">
        <v>862</v>
      </c>
      <c r="E465" s="260" t="s">
        <v>933</v>
      </c>
      <c r="F465" s="260" t="s">
        <v>2651</v>
      </c>
      <c r="G465" s="260" t="s">
        <v>923</v>
      </c>
      <c r="H465" s="112"/>
      <c r="I465" s="108"/>
      <c r="J465" s="110"/>
      <c r="K465" s="110"/>
      <c r="L465" s="110"/>
      <c r="M465" s="110"/>
      <c r="N465" s="1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  <c r="AE465" s="110"/>
      <c r="AF465" s="110"/>
      <c r="AG465" s="110"/>
      <c r="AH465" s="110"/>
      <c r="AI465" s="110"/>
      <c r="AJ465" s="110"/>
      <c r="AK465" s="110"/>
      <c r="AL465" s="110"/>
      <c r="AM465" s="110"/>
      <c r="AN465" s="110"/>
      <c r="AO465" s="110"/>
      <c r="AP465" s="110"/>
      <c r="AQ465" s="110"/>
      <c r="AR465" s="110"/>
      <c r="AS465" s="110"/>
      <c r="AT465" s="110"/>
      <c r="AU465" s="110"/>
      <c r="AV465" s="110"/>
      <c r="AW465" s="110"/>
      <c r="AX465" s="110"/>
      <c r="AY465" s="110"/>
      <c r="AZ465" s="110"/>
      <c r="BA465" s="110"/>
      <c r="BB465" s="110"/>
      <c r="BC465" s="110"/>
      <c r="BD465" s="110"/>
      <c r="BE465" s="110"/>
      <c r="BF465" s="110"/>
      <c r="BG465" s="110"/>
      <c r="BH465" s="110"/>
    </row>
    <row r="466" spans="1:60" ht="12.75" customHeight="1" x14ac:dyDescent="0.2">
      <c r="A466" s="1">
        <v>1</v>
      </c>
      <c r="B466" s="1">
        <f t="shared" si="12"/>
        <v>463</v>
      </c>
      <c r="C466" s="258" t="s">
        <v>1110</v>
      </c>
      <c r="D466" s="259" t="s">
        <v>834</v>
      </c>
      <c r="E466" s="260" t="s">
        <v>962</v>
      </c>
      <c r="F466" s="262" t="s">
        <v>2651</v>
      </c>
      <c r="G466" s="260" t="s">
        <v>923</v>
      </c>
      <c r="H466" s="112"/>
      <c r="I466" s="108"/>
      <c r="J466" s="110"/>
      <c r="K466" s="110"/>
      <c r="L466" s="110"/>
      <c r="M466" s="110"/>
      <c r="N466" s="1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  <c r="AE466" s="110"/>
      <c r="AF466" s="110"/>
      <c r="AG466" s="110"/>
      <c r="AH466" s="110"/>
      <c r="AI466" s="110"/>
      <c r="AJ466" s="110"/>
      <c r="AK466" s="110"/>
      <c r="AL466" s="110"/>
      <c r="AM466" s="110"/>
      <c r="AN466" s="110"/>
      <c r="AO466" s="110"/>
      <c r="AP466" s="110"/>
      <c r="AQ466" s="110"/>
      <c r="AR466" s="110"/>
      <c r="AS466" s="110"/>
      <c r="AT466" s="110"/>
      <c r="AU466" s="110"/>
      <c r="AV466" s="110"/>
      <c r="AW466" s="110"/>
      <c r="AX466" s="110"/>
      <c r="AY466" s="110"/>
      <c r="AZ466" s="110"/>
      <c r="BA466" s="110"/>
      <c r="BB466" s="110"/>
      <c r="BC466" s="110"/>
      <c r="BD466" s="110"/>
      <c r="BE466" s="110"/>
      <c r="BF466" s="110"/>
      <c r="BG466" s="110"/>
      <c r="BH466" s="110"/>
    </row>
    <row r="467" spans="1:60" ht="12.75" customHeight="1" x14ac:dyDescent="0.2">
      <c r="A467" s="1">
        <v>1</v>
      </c>
      <c r="B467" s="1">
        <f t="shared" si="12"/>
        <v>464</v>
      </c>
      <c r="C467" s="258" t="s">
        <v>488</v>
      </c>
      <c r="D467" s="258" t="s">
        <v>277</v>
      </c>
      <c r="E467" s="260" t="s">
        <v>833</v>
      </c>
      <c r="F467" s="262" t="s">
        <v>2651</v>
      </c>
      <c r="G467" s="261" t="s">
        <v>923</v>
      </c>
      <c r="H467" s="112"/>
      <c r="I467" s="108"/>
      <c r="J467" s="110"/>
      <c r="K467" s="110"/>
      <c r="L467" s="110"/>
      <c r="M467" s="110"/>
      <c r="N467" s="1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  <c r="AE467" s="110"/>
      <c r="AF467" s="110"/>
      <c r="AG467" s="110"/>
      <c r="AH467" s="110"/>
      <c r="AI467" s="110"/>
      <c r="AJ467" s="110"/>
      <c r="AK467" s="110"/>
      <c r="AL467" s="110"/>
      <c r="AM467" s="110"/>
      <c r="AN467" s="110"/>
      <c r="AO467" s="110"/>
      <c r="AP467" s="110"/>
      <c r="AQ467" s="110"/>
      <c r="AR467" s="110"/>
      <c r="AS467" s="110"/>
      <c r="AT467" s="110"/>
      <c r="AU467" s="110"/>
      <c r="AV467" s="110"/>
      <c r="AW467" s="110"/>
      <c r="AX467" s="110"/>
      <c r="AY467" s="110"/>
      <c r="AZ467" s="110"/>
      <c r="BA467" s="110"/>
      <c r="BB467" s="110"/>
      <c r="BC467" s="110"/>
      <c r="BD467" s="110"/>
      <c r="BE467" s="110"/>
      <c r="BF467" s="110"/>
      <c r="BG467" s="110"/>
      <c r="BH467" s="110"/>
    </row>
    <row r="468" spans="1:60" ht="12.75" customHeight="1" x14ac:dyDescent="0.2">
      <c r="A468" s="1">
        <v>1</v>
      </c>
      <c r="B468" s="1">
        <f t="shared" si="12"/>
        <v>465</v>
      </c>
      <c r="C468" s="258" t="s">
        <v>1745</v>
      </c>
      <c r="D468" s="258" t="s">
        <v>1591</v>
      </c>
      <c r="E468" s="261" t="s">
        <v>808</v>
      </c>
      <c r="F468" s="262" t="s">
        <v>2651</v>
      </c>
      <c r="G468" s="261" t="s">
        <v>923</v>
      </c>
      <c r="H468" s="112"/>
      <c r="I468" s="108"/>
      <c r="J468" s="110"/>
      <c r="K468" s="110"/>
      <c r="L468" s="110"/>
      <c r="M468" s="110"/>
      <c r="N468" s="1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  <c r="AE468" s="110"/>
      <c r="AF468" s="110"/>
      <c r="AG468" s="110"/>
      <c r="AH468" s="110"/>
      <c r="AI468" s="110"/>
      <c r="AJ468" s="110"/>
      <c r="AK468" s="110"/>
      <c r="AL468" s="110"/>
      <c r="AM468" s="110"/>
      <c r="AN468" s="110"/>
      <c r="AO468" s="110"/>
      <c r="AP468" s="110"/>
      <c r="AQ468" s="110"/>
      <c r="AR468" s="110"/>
      <c r="AS468" s="110"/>
      <c r="AT468" s="110"/>
      <c r="AU468" s="110"/>
      <c r="AV468" s="110"/>
      <c r="AW468" s="110"/>
      <c r="AX468" s="110"/>
      <c r="AY468" s="110"/>
      <c r="AZ468" s="110"/>
      <c r="BA468" s="110"/>
      <c r="BB468" s="110"/>
      <c r="BC468" s="110"/>
      <c r="BD468" s="110"/>
      <c r="BE468" s="110"/>
      <c r="BF468" s="110"/>
      <c r="BG468" s="110"/>
      <c r="BH468" s="110"/>
    </row>
    <row r="469" spans="1:60" ht="12.75" customHeight="1" x14ac:dyDescent="0.2">
      <c r="A469" s="1"/>
      <c r="B469" s="1">
        <f t="shared" si="12"/>
        <v>466</v>
      </c>
      <c r="C469" s="258" t="s">
        <v>661</v>
      </c>
      <c r="D469" s="259" t="s">
        <v>277</v>
      </c>
      <c r="E469" s="261" t="s">
        <v>955</v>
      </c>
      <c r="F469" s="262" t="s">
        <v>2651</v>
      </c>
      <c r="G469" s="260" t="s">
        <v>935</v>
      </c>
      <c r="H469" s="112"/>
      <c r="I469" s="108"/>
      <c r="J469" s="110"/>
      <c r="K469" s="110"/>
      <c r="L469" s="110"/>
      <c r="M469" s="110"/>
      <c r="N469" s="1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  <c r="AE469" s="110"/>
      <c r="AF469" s="110"/>
      <c r="AG469" s="110"/>
      <c r="AH469" s="110"/>
      <c r="AI469" s="110"/>
      <c r="AJ469" s="110"/>
      <c r="AK469" s="110"/>
      <c r="AL469" s="110"/>
      <c r="AM469" s="110"/>
      <c r="AN469" s="110"/>
      <c r="AO469" s="110"/>
      <c r="AP469" s="110"/>
      <c r="AQ469" s="110"/>
      <c r="AR469" s="110"/>
      <c r="AS469" s="110"/>
      <c r="AT469" s="110"/>
      <c r="AU469" s="110"/>
      <c r="AV469" s="110"/>
      <c r="AW469" s="110"/>
      <c r="AX469" s="110"/>
      <c r="AY469" s="110"/>
      <c r="AZ469" s="110"/>
      <c r="BA469" s="110"/>
      <c r="BB469" s="110"/>
      <c r="BC469" s="110"/>
      <c r="BD469" s="110"/>
      <c r="BE469" s="110"/>
      <c r="BF469" s="110"/>
      <c r="BG469" s="110"/>
      <c r="BH469" s="110"/>
    </row>
    <row r="470" spans="1:60" ht="12.75" customHeight="1" x14ac:dyDescent="0.2">
      <c r="A470" s="1"/>
      <c r="B470" s="1">
        <f t="shared" si="12"/>
        <v>467</v>
      </c>
      <c r="C470" s="258" t="s">
        <v>909</v>
      </c>
      <c r="D470" s="259" t="s">
        <v>908</v>
      </c>
      <c r="E470" s="260" t="s">
        <v>915</v>
      </c>
      <c r="F470" s="262" t="s">
        <v>2651</v>
      </c>
      <c r="G470" s="262" t="s">
        <v>923</v>
      </c>
      <c r="H470" s="112"/>
      <c r="I470" s="108"/>
      <c r="J470" s="110"/>
      <c r="K470" s="110"/>
      <c r="L470" s="110"/>
      <c r="M470" s="110"/>
      <c r="N470" s="1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0"/>
      <c r="BA470" s="110"/>
      <c r="BB470" s="110"/>
      <c r="BC470" s="110"/>
      <c r="BD470" s="110"/>
      <c r="BE470" s="110"/>
      <c r="BF470" s="110"/>
      <c r="BG470" s="110"/>
      <c r="BH470" s="110"/>
    </row>
    <row r="471" spans="1:60" ht="12.75" customHeight="1" x14ac:dyDescent="0.2">
      <c r="A471" s="1">
        <v>1</v>
      </c>
      <c r="B471" s="1">
        <f t="shared" si="12"/>
        <v>468</v>
      </c>
      <c r="C471" s="258" t="s">
        <v>128</v>
      </c>
      <c r="D471" s="259" t="s">
        <v>749</v>
      </c>
      <c r="E471" s="260" t="s">
        <v>968</v>
      </c>
      <c r="F471" s="262" t="s">
        <v>2651</v>
      </c>
      <c r="G471" s="262" t="s">
        <v>926</v>
      </c>
      <c r="H471" s="112"/>
      <c r="I471" s="108"/>
      <c r="J471" s="110"/>
      <c r="K471" s="110"/>
      <c r="L471" s="110"/>
      <c r="M471" s="110"/>
      <c r="N471" s="1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0"/>
      <c r="BA471" s="110"/>
      <c r="BB471" s="110"/>
      <c r="BC471" s="110"/>
      <c r="BD471" s="110"/>
      <c r="BE471" s="110"/>
      <c r="BF471" s="110"/>
      <c r="BG471" s="110"/>
      <c r="BH471" s="110"/>
    </row>
    <row r="472" spans="1:60" ht="12.75" customHeight="1" x14ac:dyDescent="0.2">
      <c r="A472" s="1">
        <v>1</v>
      </c>
      <c r="B472" s="1">
        <f t="shared" si="12"/>
        <v>469</v>
      </c>
      <c r="C472" s="258" t="s">
        <v>522</v>
      </c>
      <c r="D472" s="259" t="s">
        <v>978</v>
      </c>
      <c r="E472" s="260" t="s">
        <v>916</v>
      </c>
      <c r="F472" s="262" t="s">
        <v>2651</v>
      </c>
      <c r="G472" s="261" t="s">
        <v>923</v>
      </c>
      <c r="H472" s="112"/>
      <c r="I472" s="108"/>
      <c r="J472" s="110"/>
      <c r="K472" s="110"/>
      <c r="L472" s="110"/>
      <c r="M472" s="110"/>
      <c r="N472" s="1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0"/>
      <c r="BA472" s="110"/>
      <c r="BB472" s="110"/>
      <c r="BC472" s="110"/>
      <c r="BD472" s="110"/>
      <c r="BE472" s="110"/>
      <c r="BF472" s="110"/>
      <c r="BG472" s="110"/>
      <c r="BH472" s="110"/>
    </row>
    <row r="473" spans="1:60" ht="12.75" customHeight="1" x14ac:dyDescent="0.2">
      <c r="A473" s="1"/>
      <c r="B473" s="1">
        <f t="shared" si="12"/>
        <v>470</v>
      </c>
      <c r="C473" s="258" t="s">
        <v>2070</v>
      </c>
      <c r="D473" s="259" t="s">
        <v>872</v>
      </c>
      <c r="E473" s="261" t="s">
        <v>1154</v>
      </c>
      <c r="F473" s="260" t="s">
        <v>2651</v>
      </c>
      <c r="G473" s="262" t="s">
        <v>979</v>
      </c>
      <c r="H473" s="112"/>
      <c r="I473" s="108"/>
      <c r="J473" s="110"/>
      <c r="K473" s="110"/>
      <c r="L473" s="110"/>
      <c r="M473" s="110"/>
      <c r="N473" s="1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0"/>
      <c r="BA473" s="110"/>
      <c r="BB473" s="110"/>
      <c r="BC473" s="110"/>
      <c r="BD473" s="110"/>
      <c r="BE473" s="110"/>
      <c r="BF473" s="110"/>
      <c r="BG473" s="110"/>
      <c r="BH473" s="110"/>
    </row>
    <row r="474" spans="1:60" ht="12.75" customHeight="1" x14ac:dyDescent="0.2">
      <c r="A474" s="1">
        <v>1</v>
      </c>
      <c r="B474" s="1">
        <f t="shared" si="12"/>
        <v>471</v>
      </c>
      <c r="C474" s="258" t="s">
        <v>1789</v>
      </c>
      <c r="D474" s="259" t="s">
        <v>862</v>
      </c>
      <c r="E474" s="261" t="s">
        <v>930</v>
      </c>
      <c r="F474" s="262" t="s">
        <v>2651</v>
      </c>
      <c r="G474" s="262" t="s">
        <v>935</v>
      </c>
      <c r="H474" s="112"/>
      <c r="I474" s="108"/>
      <c r="J474" s="110"/>
      <c r="K474" s="110"/>
      <c r="L474" s="110"/>
      <c r="M474" s="110"/>
      <c r="N474" s="1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0"/>
      <c r="BA474" s="110"/>
      <c r="BB474" s="110"/>
      <c r="BC474" s="110"/>
      <c r="BD474" s="110"/>
      <c r="BE474" s="110"/>
      <c r="BF474" s="110"/>
      <c r="BG474" s="110"/>
      <c r="BH474" s="110"/>
    </row>
    <row r="475" spans="1:60" ht="12.75" customHeight="1" x14ac:dyDescent="0.2">
      <c r="A475" s="1">
        <v>1</v>
      </c>
      <c r="B475" s="1">
        <f t="shared" si="12"/>
        <v>472</v>
      </c>
      <c r="C475" s="263" t="s">
        <v>2562</v>
      </c>
      <c r="D475" s="263" t="s">
        <v>957</v>
      </c>
      <c r="E475" s="260" t="s">
        <v>941</v>
      </c>
      <c r="F475" s="260" t="s">
        <v>2651</v>
      </c>
      <c r="G475" s="260" t="s">
        <v>923</v>
      </c>
      <c r="H475" s="112"/>
      <c r="I475" s="108"/>
      <c r="J475" s="110"/>
      <c r="K475" s="110"/>
      <c r="L475" s="110"/>
      <c r="M475" s="110"/>
      <c r="N475" s="1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  <c r="AE475" s="110"/>
      <c r="AF475" s="110"/>
      <c r="AG475" s="110"/>
      <c r="AH475" s="110"/>
      <c r="AI475" s="110"/>
      <c r="AJ475" s="110"/>
      <c r="AK475" s="110"/>
      <c r="AL475" s="110"/>
      <c r="AM475" s="110"/>
      <c r="AN475" s="110"/>
      <c r="AO475" s="110"/>
      <c r="AP475" s="110"/>
      <c r="AQ475" s="110"/>
      <c r="AR475" s="110"/>
      <c r="AS475" s="110"/>
      <c r="AT475" s="110"/>
      <c r="AU475" s="110"/>
      <c r="AV475" s="110"/>
      <c r="AW475" s="110"/>
      <c r="AX475" s="110"/>
      <c r="AY475" s="110"/>
      <c r="AZ475" s="110"/>
      <c r="BA475" s="110"/>
      <c r="BB475" s="110"/>
      <c r="BC475" s="110"/>
      <c r="BD475" s="110"/>
      <c r="BE475" s="110"/>
      <c r="BF475" s="110"/>
      <c r="BG475" s="110"/>
      <c r="BH475" s="110"/>
    </row>
    <row r="476" spans="1:60" ht="12.75" customHeight="1" x14ac:dyDescent="0.2">
      <c r="A476" s="1">
        <v>1</v>
      </c>
      <c r="B476" s="1">
        <f t="shared" si="12"/>
        <v>473</v>
      </c>
      <c r="C476" s="258" t="s">
        <v>104</v>
      </c>
      <c r="D476" s="259" t="s">
        <v>776</v>
      </c>
      <c r="E476" s="260" t="s">
        <v>955</v>
      </c>
      <c r="F476" s="262" t="s">
        <v>2651</v>
      </c>
      <c r="G476" s="261" t="s">
        <v>926</v>
      </c>
      <c r="H476" s="112"/>
      <c r="I476" s="108"/>
      <c r="J476" s="110"/>
      <c r="K476" s="110"/>
      <c r="L476" s="110"/>
      <c r="M476" s="110"/>
      <c r="N476" s="1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  <c r="AE476" s="110"/>
      <c r="AF476" s="110"/>
      <c r="AG476" s="110"/>
      <c r="AH476" s="110"/>
      <c r="AI476" s="110"/>
      <c r="AJ476" s="110"/>
      <c r="AK476" s="110"/>
      <c r="AL476" s="110"/>
      <c r="AM476" s="110"/>
      <c r="AN476" s="110"/>
      <c r="AO476" s="110"/>
      <c r="AP476" s="110"/>
      <c r="AQ476" s="110"/>
      <c r="AR476" s="110"/>
      <c r="AS476" s="110"/>
      <c r="AT476" s="110"/>
      <c r="AU476" s="110"/>
      <c r="AV476" s="110"/>
      <c r="AW476" s="110"/>
      <c r="AX476" s="110"/>
      <c r="AY476" s="110"/>
      <c r="AZ476" s="110"/>
      <c r="BA476" s="110"/>
      <c r="BB476" s="110"/>
      <c r="BC476" s="110"/>
      <c r="BD476" s="110"/>
      <c r="BE476" s="110"/>
      <c r="BF476" s="110"/>
      <c r="BG476" s="110"/>
      <c r="BH476" s="110"/>
    </row>
    <row r="477" spans="1:60" ht="12.75" customHeight="1" x14ac:dyDescent="0.2">
      <c r="A477" s="1"/>
      <c r="B477" s="1">
        <f t="shared" si="12"/>
        <v>474</v>
      </c>
      <c r="C477" s="263" t="s">
        <v>745</v>
      </c>
      <c r="D477" s="263" t="s">
        <v>794</v>
      </c>
      <c r="E477" s="260" t="s">
        <v>981</v>
      </c>
      <c r="F477" s="260" t="s">
        <v>2651</v>
      </c>
      <c r="G477" s="260" t="s">
        <v>923</v>
      </c>
      <c r="H477" s="112"/>
      <c r="I477" s="108"/>
      <c r="J477" s="110"/>
      <c r="K477" s="110"/>
      <c r="L477" s="110"/>
      <c r="M477" s="110"/>
      <c r="N477" s="1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  <c r="AE477" s="110"/>
      <c r="AF477" s="110"/>
      <c r="AG477" s="110"/>
      <c r="AH477" s="110"/>
      <c r="AI477" s="110"/>
      <c r="AJ477" s="110"/>
      <c r="AK477" s="110"/>
      <c r="AL477" s="110"/>
      <c r="AM477" s="110"/>
      <c r="AN477" s="110"/>
      <c r="AO477" s="110"/>
      <c r="AP477" s="110"/>
      <c r="AQ477" s="110"/>
      <c r="AR477" s="110"/>
      <c r="AS477" s="110"/>
      <c r="AT477" s="110"/>
      <c r="AU477" s="110"/>
      <c r="AV477" s="110"/>
      <c r="AW477" s="110"/>
      <c r="AX477" s="110"/>
      <c r="AY477" s="110"/>
      <c r="AZ477" s="110"/>
      <c r="BA477" s="110"/>
      <c r="BB477" s="110"/>
      <c r="BC477" s="110"/>
      <c r="BD477" s="110"/>
      <c r="BE477" s="110"/>
      <c r="BF477" s="110"/>
      <c r="BG477" s="110"/>
      <c r="BH477" s="110"/>
    </row>
    <row r="478" spans="1:60" ht="12.75" customHeight="1" x14ac:dyDescent="0.2">
      <c r="A478" s="1">
        <v>1</v>
      </c>
      <c r="B478" s="1">
        <f t="shared" si="12"/>
        <v>475</v>
      </c>
      <c r="C478" s="263" t="s">
        <v>856</v>
      </c>
      <c r="D478" s="263" t="s">
        <v>874</v>
      </c>
      <c r="E478" s="260" t="s">
        <v>833</v>
      </c>
      <c r="F478" s="260" t="s">
        <v>2651</v>
      </c>
      <c r="G478" s="260" t="s">
        <v>935</v>
      </c>
      <c r="H478" s="112"/>
      <c r="I478" s="112"/>
      <c r="J478" s="110"/>
      <c r="K478" s="110"/>
      <c r="L478" s="110"/>
      <c r="M478" s="110"/>
      <c r="N478" s="1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  <c r="AE478" s="110"/>
      <c r="AF478" s="110"/>
      <c r="AG478" s="110"/>
      <c r="AH478" s="110"/>
      <c r="AI478" s="110"/>
      <c r="AJ478" s="110"/>
      <c r="AK478" s="110"/>
      <c r="AL478" s="110"/>
      <c r="AM478" s="110"/>
      <c r="AN478" s="110"/>
      <c r="AO478" s="110"/>
      <c r="AP478" s="110"/>
      <c r="AQ478" s="110"/>
      <c r="AR478" s="110"/>
      <c r="AS478" s="110"/>
      <c r="AT478" s="110"/>
      <c r="AU478" s="110"/>
      <c r="AV478" s="110"/>
      <c r="AW478" s="110"/>
      <c r="AX478" s="110"/>
      <c r="AY478" s="110"/>
      <c r="AZ478" s="110"/>
      <c r="BA478" s="110"/>
      <c r="BB478" s="110"/>
      <c r="BC478" s="110"/>
      <c r="BD478" s="110"/>
      <c r="BE478" s="110"/>
      <c r="BF478" s="110"/>
      <c r="BG478" s="110"/>
      <c r="BH478" s="110"/>
    </row>
    <row r="479" spans="1:60" ht="12.75" customHeight="1" x14ac:dyDescent="0.2">
      <c r="A479" s="1"/>
      <c r="B479" s="1">
        <f t="shared" si="12"/>
        <v>476</v>
      </c>
      <c r="C479" s="258" t="s">
        <v>2146</v>
      </c>
      <c r="D479" s="259" t="s">
        <v>976</v>
      </c>
      <c r="E479" s="260" t="s">
        <v>808</v>
      </c>
      <c r="F479" s="262" t="s">
        <v>965</v>
      </c>
      <c r="G479" s="262" t="s">
        <v>923</v>
      </c>
      <c r="H479" s="112"/>
      <c r="I479" s="108"/>
      <c r="J479" s="110"/>
      <c r="K479" s="110"/>
      <c r="L479" s="110"/>
      <c r="M479" s="110"/>
      <c r="N479" s="1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  <c r="AE479" s="110"/>
      <c r="AF479" s="110"/>
      <c r="AG479" s="110"/>
      <c r="AH479" s="110"/>
      <c r="AI479" s="110"/>
      <c r="AJ479" s="110"/>
      <c r="AK479" s="110"/>
      <c r="AL479" s="110"/>
      <c r="AM479" s="110"/>
      <c r="AN479" s="110"/>
      <c r="AO479" s="110"/>
      <c r="AP479" s="110"/>
      <c r="AQ479" s="110"/>
      <c r="AR479" s="110"/>
      <c r="AS479" s="110"/>
      <c r="AT479" s="110"/>
      <c r="AU479" s="110"/>
      <c r="AV479" s="110"/>
      <c r="AW479" s="110"/>
      <c r="AX479" s="110"/>
      <c r="AY479" s="110"/>
      <c r="AZ479" s="110"/>
      <c r="BA479" s="110"/>
      <c r="BB479" s="110"/>
      <c r="BC479" s="110"/>
      <c r="BD479" s="110"/>
      <c r="BE479" s="110"/>
      <c r="BF479" s="110"/>
      <c r="BG479" s="110"/>
      <c r="BH479" s="110"/>
    </row>
    <row r="480" spans="1:60" ht="12.75" customHeight="1" x14ac:dyDescent="0.2">
      <c r="A480" s="1">
        <v>1</v>
      </c>
      <c r="B480" s="1">
        <f t="shared" si="12"/>
        <v>477</v>
      </c>
      <c r="C480" s="259" t="s">
        <v>2468</v>
      </c>
      <c r="D480" s="259" t="s">
        <v>816</v>
      </c>
      <c r="E480" s="260" t="s">
        <v>968</v>
      </c>
      <c r="F480" s="260" t="s">
        <v>965</v>
      </c>
      <c r="G480" s="260" t="s">
        <v>926</v>
      </c>
      <c r="H480" s="112"/>
      <c r="I480" s="108"/>
      <c r="J480" s="110"/>
      <c r="K480" s="110"/>
      <c r="L480" s="110"/>
      <c r="M480" s="110"/>
      <c r="N480" s="1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  <c r="AE480" s="110"/>
      <c r="AF480" s="110"/>
      <c r="AG480" s="110"/>
      <c r="AH480" s="110"/>
      <c r="AI480" s="110"/>
      <c r="AJ480" s="110"/>
      <c r="AK480" s="110"/>
      <c r="AL480" s="110"/>
      <c r="AM480" s="110"/>
      <c r="AN480" s="110"/>
      <c r="AO480" s="110"/>
      <c r="AP480" s="110"/>
      <c r="AQ480" s="110"/>
      <c r="AR480" s="110"/>
      <c r="AS480" s="110"/>
      <c r="AT480" s="110"/>
      <c r="AU480" s="110"/>
      <c r="AV480" s="110"/>
      <c r="AW480" s="110"/>
      <c r="AX480" s="110"/>
      <c r="AY480" s="110"/>
      <c r="AZ480" s="110"/>
      <c r="BA480" s="110"/>
      <c r="BB480" s="110"/>
      <c r="BC480" s="110"/>
      <c r="BD480" s="110"/>
      <c r="BE480" s="110"/>
      <c r="BF480" s="110"/>
      <c r="BG480" s="110"/>
      <c r="BH480" s="110"/>
    </row>
    <row r="481" spans="1:60" ht="12.75" customHeight="1" x14ac:dyDescent="0.2">
      <c r="A481" s="1">
        <v>1</v>
      </c>
      <c r="B481" s="1">
        <f t="shared" si="12"/>
        <v>478</v>
      </c>
      <c r="C481" s="258" t="s">
        <v>1578</v>
      </c>
      <c r="D481" s="258" t="s">
        <v>1579</v>
      </c>
      <c r="E481" s="260" t="s">
        <v>914</v>
      </c>
      <c r="F481" s="260" t="s">
        <v>965</v>
      </c>
      <c r="G481" s="262" t="s">
        <v>958</v>
      </c>
      <c r="H481" s="112"/>
      <c r="I481" s="108"/>
      <c r="J481" s="110"/>
      <c r="K481" s="110"/>
      <c r="L481" s="110"/>
      <c r="M481" s="110"/>
      <c r="N481" s="1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  <c r="AE481" s="110"/>
      <c r="AF481" s="110"/>
      <c r="AG481" s="110"/>
      <c r="AH481" s="110"/>
      <c r="AI481" s="110"/>
      <c r="AJ481" s="110"/>
      <c r="AK481" s="110"/>
      <c r="AL481" s="110"/>
      <c r="AM481" s="110"/>
      <c r="AN481" s="110"/>
      <c r="AO481" s="110"/>
      <c r="AP481" s="110"/>
      <c r="AQ481" s="110"/>
      <c r="AR481" s="110"/>
      <c r="AS481" s="110"/>
      <c r="AT481" s="110"/>
      <c r="AU481" s="110"/>
      <c r="AV481" s="110"/>
      <c r="AW481" s="110"/>
      <c r="AX481" s="110"/>
      <c r="AY481" s="110"/>
      <c r="AZ481" s="110"/>
      <c r="BA481" s="110"/>
      <c r="BB481" s="110"/>
      <c r="BC481" s="110"/>
      <c r="BD481" s="110"/>
      <c r="BE481" s="110"/>
      <c r="BF481" s="110"/>
      <c r="BG481" s="110"/>
      <c r="BH481" s="110"/>
    </row>
    <row r="482" spans="1:60" ht="12.75" customHeight="1" x14ac:dyDescent="0.2">
      <c r="A482" s="1"/>
      <c r="B482" s="1">
        <f t="shared" si="12"/>
        <v>479</v>
      </c>
      <c r="C482" s="264" t="s">
        <v>3024</v>
      </c>
      <c r="D482" s="264" t="s">
        <v>852</v>
      </c>
      <c r="E482" s="260" t="s">
        <v>962</v>
      </c>
      <c r="F482" s="260" t="s">
        <v>965</v>
      </c>
      <c r="G482" s="260" t="s">
        <v>923</v>
      </c>
      <c r="H482" s="112"/>
      <c r="I482" s="108"/>
      <c r="J482" s="110"/>
      <c r="K482" s="110"/>
      <c r="L482" s="110"/>
      <c r="M482" s="110"/>
      <c r="N482" s="1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0"/>
      <c r="BA482" s="110"/>
      <c r="BB482" s="110"/>
      <c r="BC482" s="110"/>
      <c r="BD482" s="110"/>
      <c r="BE482" s="110"/>
      <c r="BF482" s="110"/>
      <c r="BG482" s="110"/>
      <c r="BH482" s="110"/>
    </row>
    <row r="483" spans="1:60" ht="12.75" customHeight="1" x14ac:dyDescent="0.2">
      <c r="A483" s="1">
        <v>1</v>
      </c>
      <c r="B483" s="1">
        <f t="shared" si="12"/>
        <v>480</v>
      </c>
      <c r="C483" s="258" t="s">
        <v>1587</v>
      </c>
      <c r="D483" s="258" t="s">
        <v>1526</v>
      </c>
      <c r="E483" s="260" t="s">
        <v>966</v>
      </c>
      <c r="F483" s="261" t="s">
        <v>965</v>
      </c>
      <c r="G483" s="265" t="s">
        <v>926</v>
      </c>
      <c r="H483" s="112"/>
      <c r="I483" s="108"/>
      <c r="J483" s="110"/>
      <c r="K483" s="110"/>
      <c r="L483" s="110"/>
      <c r="M483" s="110"/>
      <c r="N483" s="1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0"/>
      <c r="BA483" s="110"/>
      <c r="BB483" s="110"/>
      <c r="BC483" s="110"/>
      <c r="BD483" s="110"/>
      <c r="BE483" s="110"/>
      <c r="BF483" s="110"/>
      <c r="BG483" s="110"/>
      <c r="BH483" s="110"/>
    </row>
    <row r="484" spans="1:60" ht="12.75" customHeight="1" x14ac:dyDescent="0.2">
      <c r="A484" s="1">
        <v>1</v>
      </c>
      <c r="B484" s="1">
        <f t="shared" si="12"/>
        <v>481</v>
      </c>
      <c r="C484" s="259" t="s">
        <v>161</v>
      </c>
      <c r="D484" s="259" t="s">
        <v>1100</v>
      </c>
      <c r="E484" s="260" t="s">
        <v>937</v>
      </c>
      <c r="F484" s="260" t="s">
        <v>965</v>
      </c>
      <c r="G484" s="261" t="s">
        <v>935</v>
      </c>
      <c r="H484" s="112"/>
      <c r="I484" s="108"/>
      <c r="J484" s="110"/>
      <c r="K484" s="110"/>
      <c r="L484" s="110"/>
      <c r="M484" s="110"/>
      <c r="N484" s="1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0"/>
      <c r="BA484" s="110"/>
      <c r="BB484" s="110"/>
      <c r="BC484" s="110"/>
      <c r="BD484" s="110"/>
      <c r="BE484" s="110"/>
      <c r="BF484" s="110"/>
      <c r="BG484" s="110"/>
      <c r="BH484" s="110"/>
    </row>
    <row r="485" spans="1:60" ht="12.75" customHeight="1" x14ac:dyDescent="0.2">
      <c r="A485" s="1">
        <v>1</v>
      </c>
      <c r="B485" s="1">
        <f t="shared" si="12"/>
        <v>482</v>
      </c>
      <c r="C485" s="258" t="s">
        <v>491</v>
      </c>
      <c r="D485" s="259" t="s">
        <v>971</v>
      </c>
      <c r="E485" s="260" t="s">
        <v>969</v>
      </c>
      <c r="F485" s="260" t="s">
        <v>965</v>
      </c>
      <c r="G485" s="262" t="s">
        <v>935</v>
      </c>
      <c r="H485" s="112"/>
      <c r="I485" s="108"/>
      <c r="J485" s="110"/>
      <c r="K485" s="110"/>
      <c r="L485" s="110"/>
      <c r="M485" s="110"/>
      <c r="N485" s="1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0"/>
      <c r="BA485" s="110"/>
      <c r="BB485" s="110"/>
      <c r="BC485" s="110"/>
      <c r="BD485" s="110"/>
      <c r="BE485" s="110"/>
      <c r="BF485" s="110"/>
      <c r="BG485" s="110"/>
      <c r="BH485" s="110"/>
    </row>
    <row r="486" spans="1:60" ht="12.75" customHeight="1" x14ac:dyDescent="0.2">
      <c r="A486" s="1">
        <v>1</v>
      </c>
      <c r="B486" s="1">
        <f t="shared" si="12"/>
        <v>483</v>
      </c>
      <c r="C486" s="258" t="s">
        <v>759</v>
      </c>
      <c r="D486" s="259" t="s">
        <v>984</v>
      </c>
      <c r="E486" s="261" t="s">
        <v>1008</v>
      </c>
      <c r="F486" s="260" t="s">
        <v>965</v>
      </c>
      <c r="G486" s="262" t="s">
        <v>926</v>
      </c>
      <c r="H486" s="112"/>
      <c r="I486" s="108"/>
      <c r="J486" s="110"/>
      <c r="K486" s="110"/>
      <c r="L486" s="110"/>
      <c r="M486" s="110"/>
      <c r="N486" s="1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  <c r="BF486" s="110"/>
      <c r="BG486" s="110"/>
      <c r="BH486" s="110"/>
    </row>
    <row r="487" spans="1:60" ht="12.75" customHeight="1" x14ac:dyDescent="0.2">
      <c r="A487" s="1">
        <v>1</v>
      </c>
      <c r="B487" s="1">
        <f t="shared" si="12"/>
        <v>484</v>
      </c>
      <c r="C487" s="258" t="s">
        <v>1102</v>
      </c>
      <c r="D487" s="259" t="s">
        <v>978</v>
      </c>
      <c r="E487" s="261" t="s">
        <v>930</v>
      </c>
      <c r="F487" s="260" t="s">
        <v>965</v>
      </c>
      <c r="G487" s="262" t="s">
        <v>935</v>
      </c>
      <c r="H487" s="112"/>
      <c r="I487" s="112"/>
      <c r="J487" s="110"/>
      <c r="K487" s="110"/>
      <c r="L487" s="110"/>
      <c r="M487" s="110"/>
      <c r="N487" s="1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  <c r="AE487" s="110"/>
      <c r="AF487" s="110"/>
      <c r="AG487" s="110"/>
      <c r="AH487" s="110"/>
      <c r="AI487" s="110"/>
      <c r="AJ487" s="110"/>
      <c r="AK487" s="110"/>
      <c r="AL487" s="110"/>
      <c r="AM487" s="110"/>
      <c r="AN487" s="110"/>
      <c r="AO487" s="110"/>
      <c r="AP487" s="110"/>
      <c r="AQ487" s="110"/>
      <c r="AR487" s="110"/>
      <c r="AS487" s="110"/>
      <c r="AT487" s="110"/>
      <c r="AU487" s="110"/>
      <c r="AV487" s="110"/>
      <c r="AW487" s="110"/>
      <c r="AX487" s="110"/>
      <c r="AY487" s="110"/>
      <c r="AZ487" s="110"/>
      <c r="BA487" s="110"/>
      <c r="BB487" s="110"/>
      <c r="BC487" s="110"/>
      <c r="BD487" s="110"/>
      <c r="BE487" s="110"/>
      <c r="BF487" s="110"/>
      <c r="BG487" s="110"/>
      <c r="BH487" s="110"/>
    </row>
    <row r="488" spans="1:60" ht="12.75" customHeight="1" x14ac:dyDescent="0.2">
      <c r="A488" s="1">
        <v>1</v>
      </c>
      <c r="B488" s="1">
        <f t="shared" si="12"/>
        <v>485</v>
      </c>
      <c r="C488" s="258" t="s">
        <v>1599</v>
      </c>
      <c r="D488" s="258" t="s">
        <v>1111</v>
      </c>
      <c r="E488" s="261" t="s">
        <v>928</v>
      </c>
      <c r="F488" s="262" t="s">
        <v>965</v>
      </c>
      <c r="G488" s="262" t="s">
        <v>935</v>
      </c>
      <c r="H488" s="112"/>
      <c r="I488" s="112"/>
      <c r="J488" s="110"/>
      <c r="K488" s="110"/>
      <c r="L488" s="110"/>
      <c r="M488" s="110"/>
      <c r="N488" s="1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  <c r="AE488" s="110"/>
      <c r="AF488" s="110"/>
      <c r="AG488" s="110"/>
      <c r="AH488" s="110"/>
      <c r="AI488" s="110"/>
      <c r="AJ488" s="110"/>
      <c r="AK488" s="110"/>
      <c r="AL488" s="110"/>
      <c r="AM488" s="110"/>
      <c r="AN488" s="110"/>
      <c r="AO488" s="110"/>
      <c r="AP488" s="110"/>
      <c r="AQ488" s="110"/>
      <c r="AR488" s="110"/>
      <c r="AS488" s="110"/>
      <c r="AT488" s="110"/>
      <c r="AU488" s="110"/>
      <c r="AV488" s="110"/>
      <c r="AW488" s="110"/>
      <c r="AX488" s="110"/>
      <c r="AY488" s="110"/>
      <c r="AZ488" s="110"/>
      <c r="BA488" s="110"/>
      <c r="BB488" s="110"/>
      <c r="BC488" s="110"/>
      <c r="BD488" s="110"/>
      <c r="BE488" s="110"/>
      <c r="BF488" s="110"/>
      <c r="BG488" s="110"/>
      <c r="BH488" s="110"/>
    </row>
    <row r="489" spans="1:60" ht="12.75" customHeight="1" x14ac:dyDescent="0.2">
      <c r="A489" s="1">
        <v>1</v>
      </c>
      <c r="B489" s="1">
        <f t="shared" si="12"/>
        <v>486</v>
      </c>
      <c r="C489" s="259" t="s">
        <v>3038</v>
      </c>
      <c r="D489" s="259" t="s">
        <v>972</v>
      </c>
      <c r="E489" s="260" t="s">
        <v>944</v>
      </c>
      <c r="F489" s="260" t="s">
        <v>965</v>
      </c>
      <c r="G489" s="260" t="s">
        <v>945</v>
      </c>
      <c r="H489" s="112"/>
      <c r="I489" s="108"/>
      <c r="J489" s="110"/>
      <c r="K489" s="110"/>
      <c r="L489" s="110"/>
      <c r="M489" s="110"/>
      <c r="N489" s="1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  <c r="AE489" s="110"/>
      <c r="AF489" s="110"/>
      <c r="AG489" s="110"/>
      <c r="AH489" s="110"/>
      <c r="AI489" s="110"/>
      <c r="AJ489" s="110"/>
      <c r="AK489" s="110"/>
      <c r="AL489" s="110"/>
      <c r="AM489" s="110"/>
      <c r="AN489" s="110"/>
      <c r="AO489" s="110"/>
      <c r="AP489" s="110"/>
      <c r="AQ489" s="110"/>
      <c r="AR489" s="110"/>
      <c r="AS489" s="110"/>
      <c r="AT489" s="110"/>
      <c r="AU489" s="110"/>
      <c r="AV489" s="110"/>
      <c r="AW489" s="110"/>
      <c r="AX489" s="110"/>
      <c r="AY489" s="110"/>
      <c r="AZ489" s="110"/>
      <c r="BA489" s="110"/>
      <c r="BB489" s="110"/>
      <c r="BC489" s="110"/>
      <c r="BD489" s="110"/>
      <c r="BE489" s="110"/>
      <c r="BF489" s="110"/>
      <c r="BG489" s="110"/>
      <c r="BH489" s="110"/>
    </row>
    <row r="490" spans="1:60" ht="12.75" customHeight="1" x14ac:dyDescent="0.2">
      <c r="A490" s="1"/>
      <c r="B490" s="1">
        <f t="shared" si="12"/>
        <v>487</v>
      </c>
      <c r="C490" s="258" t="s">
        <v>166</v>
      </c>
      <c r="D490" s="259" t="s">
        <v>167</v>
      </c>
      <c r="E490" s="260" t="s">
        <v>944</v>
      </c>
      <c r="F490" s="262" t="s">
        <v>965</v>
      </c>
      <c r="G490" s="262" t="s">
        <v>926</v>
      </c>
      <c r="H490" s="112"/>
      <c r="I490" s="108"/>
      <c r="J490" s="110"/>
      <c r="K490" s="110"/>
      <c r="L490" s="110"/>
      <c r="M490" s="110"/>
      <c r="N490" s="1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  <c r="AE490" s="110"/>
      <c r="AF490" s="110"/>
      <c r="AG490" s="110"/>
      <c r="AH490" s="110"/>
      <c r="AI490" s="110"/>
      <c r="AJ490" s="110"/>
      <c r="AK490" s="110"/>
      <c r="AL490" s="110"/>
      <c r="AM490" s="110"/>
      <c r="AN490" s="110"/>
      <c r="AO490" s="110"/>
      <c r="AP490" s="110"/>
      <c r="AQ490" s="110"/>
      <c r="AR490" s="110"/>
      <c r="AS490" s="110"/>
      <c r="AT490" s="110"/>
      <c r="AU490" s="110"/>
      <c r="AV490" s="110"/>
      <c r="AW490" s="110"/>
      <c r="AX490" s="110"/>
      <c r="AY490" s="110"/>
      <c r="AZ490" s="110"/>
      <c r="BA490" s="110"/>
      <c r="BB490" s="110"/>
      <c r="BC490" s="110"/>
      <c r="BD490" s="110"/>
      <c r="BE490" s="110"/>
      <c r="BF490" s="110"/>
      <c r="BG490" s="110"/>
      <c r="BH490" s="110"/>
    </row>
    <row r="491" spans="1:60" ht="12.75" customHeight="1" x14ac:dyDescent="0.2">
      <c r="A491" s="1"/>
      <c r="B491" s="1">
        <f t="shared" si="12"/>
        <v>488</v>
      </c>
      <c r="C491" s="258" t="s">
        <v>1009</v>
      </c>
      <c r="D491" s="258" t="s">
        <v>816</v>
      </c>
      <c r="E491" s="261" t="s">
        <v>930</v>
      </c>
      <c r="F491" s="262" t="s">
        <v>965</v>
      </c>
      <c r="G491" s="261" t="s">
        <v>949</v>
      </c>
      <c r="H491" s="112"/>
      <c r="I491" s="108"/>
      <c r="J491" s="110"/>
      <c r="K491" s="110"/>
      <c r="L491" s="110"/>
      <c r="M491" s="110"/>
      <c r="N491" s="1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  <c r="AE491" s="110"/>
      <c r="AF491" s="110"/>
      <c r="AG491" s="110"/>
      <c r="AH491" s="110"/>
      <c r="AI491" s="110"/>
      <c r="AJ491" s="110"/>
      <c r="AK491" s="110"/>
      <c r="AL491" s="110"/>
      <c r="AM491" s="110"/>
      <c r="AN491" s="110"/>
      <c r="AO491" s="110"/>
      <c r="AP491" s="110"/>
      <c r="AQ491" s="110"/>
      <c r="AR491" s="110"/>
      <c r="AS491" s="110"/>
      <c r="AT491" s="110"/>
      <c r="AU491" s="110"/>
      <c r="AV491" s="110"/>
      <c r="AW491" s="110"/>
      <c r="AX491" s="110"/>
      <c r="AY491" s="110"/>
      <c r="AZ491" s="110"/>
      <c r="BA491" s="110"/>
      <c r="BB491" s="110"/>
      <c r="BC491" s="110"/>
      <c r="BD491" s="110"/>
      <c r="BE491" s="110"/>
      <c r="BF491" s="110"/>
      <c r="BG491" s="110"/>
      <c r="BH491" s="110"/>
    </row>
    <row r="492" spans="1:60" ht="12.75" customHeight="1" x14ac:dyDescent="0.2">
      <c r="A492" s="1">
        <v>1</v>
      </c>
      <c r="B492" s="1">
        <f t="shared" si="12"/>
        <v>489</v>
      </c>
      <c r="C492" s="258" t="s">
        <v>1609</v>
      </c>
      <c r="D492" s="258" t="s">
        <v>924</v>
      </c>
      <c r="E492" s="261" t="s">
        <v>916</v>
      </c>
      <c r="F492" s="262" t="s">
        <v>965</v>
      </c>
      <c r="G492" s="265" t="s">
        <v>958</v>
      </c>
      <c r="H492" s="112"/>
      <c r="I492" s="108"/>
      <c r="J492" s="110"/>
      <c r="K492" s="110"/>
      <c r="L492" s="110"/>
      <c r="M492" s="110"/>
      <c r="N492" s="1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  <c r="AE492" s="110"/>
      <c r="AF492" s="110"/>
      <c r="AG492" s="110"/>
      <c r="AH492" s="110"/>
      <c r="AI492" s="110"/>
      <c r="AJ492" s="110"/>
      <c r="AK492" s="110"/>
      <c r="AL492" s="110"/>
      <c r="AM492" s="110"/>
      <c r="AN492" s="110"/>
      <c r="AO492" s="110"/>
      <c r="AP492" s="110"/>
      <c r="AQ492" s="110"/>
      <c r="AR492" s="110"/>
      <c r="AS492" s="110"/>
      <c r="AT492" s="110"/>
      <c r="AU492" s="110"/>
      <c r="AV492" s="110"/>
      <c r="AW492" s="110"/>
      <c r="AX492" s="110"/>
      <c r="AY492" s="110"/>
      <c r="AZ492" s="110"/>
      <c r="BA492" s="110"/>
      <c r="BB492" s="110"/>
      <c r="BC492" s="110"/>
      <c r="BD492" s="110"/>
      <c r="BE492" s="110"/>
      <c r="BF492" s="110"/>
      <c r="BG492" s="110"/>
      <c r="BH492" s="110"/>
    </row>
    <row r="493" spans="1:60" ht="12.75" customHeight="1" x14ac:dyDescent="0.2">
      <c r="A493" s="1">
        <v>1</v>
      </c>
      <c r="B493" s="1">
        <f t="shared" si="12"/>
        <v>490</v>
      </c>
      <c r="C493" s="259" t="s">
        <v>670</v>
      </c>
      <c r="D493" s="259" t="s">
        <v>841</v>
      </c>
      <c r="E493" s="261" t="s">
        <v>970</v>
      </c>
      <c r="F493" s="260" t="s">
        <v>965</v>
      </c>
      <c r="G493" s="261" t="s">
        <v>926</v>
      </c>
      <c r="H493" s="112"/>
      <c r="I493" s="112"/>
      <c r="J493" s="110"/>
      <c r="K493" s="110"/>
      <c r="L493" s="110"/>
      <c r="M493" s="110"/>
      <c r="N493" s="1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  <c r="AE493" s="110"/>
      <c r="AF493" s="110"/>
      <c r="AG493" s="110"/>
      <c r="AH493" s="110"/>
      <c r="AI493" s="110"/>
      <c r="AJ493" s="110"/>
      <c r="AK493" s="110"/>
      <c r="AL493" s="110"/>
      <c r="AM493" s="110"/>
      <c r="AN493" s="110"/>
      <c r="AO493" s="110"/>
      <c r="AP493" s="110"/>
      <c r="AQ493" s="110"/>
      <c r="AR493" s="110"/>
      <c r="AS493" s="110"/>
      <c r="AT493" s="110"/>
      <c r="AU493" s="110"/>
      <c r="AV493" s="110"/>
      <c r="AW493" s="110"/>
      <c r="AX493" s="110"/>
      <c r="AY493" s="110"/>
      <c r="AZ493" s="110"/>
      <c r="BA493" s="110"/>
      <c r="BB493" s="110"/>
      <c r="BC493" s="110"/>
      <c r="BD493" s="110"/>
      <c r="BE493" s="110"/>
      <c r="BF493" s="110"/>
      <c r="BG493" s="110"/>
      <c r="BH493" s="110"/>
    </row>
    <row r="494" spans="1:60" ht="12.75" customHeight="1" x14ac:dyDescent="0.2">
      <c r="A494" s="1">
        <v>1</v>
      </c>
      <c r="B494" s="1">
        <f t="shared" si="12"/>
        <v>491</v>
      </c>
      <c r="C494" s="258" t="s">
        <v>884</v>
      </c>
      <c r="D494" s="259" t="s">
        <v>1048</v>
      </c>
      <c r="E494" s="260" t="s">
        <v>916</v>
      </c>
      <c r="F494" s="261" t="s">
        <v>965</v>
      </c>
      <c r="G494" s="261" t="s">
        <v>935</v>
      </c>
      <c r="H494" s="112"/>
      <c r="I494" s="108"/>
      <c r="J494" s="110"/>
      <c r="K494" s="110"/>
      <c r="L494" s="110"/>
      <c r="M494" s="110"/>
      <c r="N494" s="1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0"/>
      <c r="BA494" s="110"/>
      <c r="BB494" s="110"/>
      <c r="BC494" s="110"/>
      <c r="BD494" s="110"/>
      <c r="BE494" s="110"/>
      <c r="BF494" s="110"/>
      <c r="BG494" s="110"/>
      <c r="BH494" s="110"/>
    </row>
    <row r="495" spans="1:60" ht="12.75" customHeight="1" x14ac:dyDescent="0.2">
      <c r="A495" s="1">
        <v>1</v>
      </c>
      <c r="B495" s="1">
        <f t="shared" si="12"/>
        <v>492</v>
      </c>
      <c r="C495" s="264" t="s">
        <v>1089</v>
      </c>
      <c r="D495" s="264" t="s">
        <v>2936</v>
      </c>
      <c r="E495" s="260" t="s">
        <v>1008</v>
      </c>
      <c r="F495" s="260" t="s">
        <v>965</v>
      </c>
      <c r="G495" s="260" t="s">
        <v>923</v>
      </c>
      <c r="H495" s="112"/>
      <c r="I495" s="108"/>
      <c r="J495" s="110"/>
      <c r="K495" s="110"/>
      <c r="L495" s="110"/>
      <c r="M495" s="110"/>
      <c r="N495" s="1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0"/>
      <c r="BA495" s="110"/>
      <c r="BB495" s="110"/>
      <c r="BC495" s="110"/>
      <c r="BD495" s="110"/>
      <c r="BE495" s="110"/>
      <c r="BF495" s="110"/>
      <c r="BG495" s="110"/>
      <c r="BH495" s="110"/>
    </row>
    <row r="496" spans="1:60" ht="12.75" customHeight="1" x14ac:dyDescent="0.2">
      <c r="A496" s="1">
        <v>1</v>
      </c>
      <c r="B496" s="1">
        <f t="shared" si="12"/>
        <v>493</v>
      </c>
      <c r="C496" s="258" t="s">
        <v>689</v>
      </c>
      <c r="D496" s="259" t="s">
        <v>648</v>
      </c>
      <c r="E496" s="260" t="s">
        <v>914</v>
      </c>
      <c r="F496" s="260" t="s">
        <v>965</v>
      </c>
      <c r="G496" s="262" t="s">
        <v>935</v>
      </c>
      <c r="H496" s="112"/>
      <c r="I496" s="108"/>
      <c r="J496" s="110"/>
      <c r="K496" s="110"/>
      <c r="L496" s="110"/>
      <c r="M496" s="110"/>
      <c r="N496" s="1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0"/>
      <c r="BA496" s="110"/>
      <c r="BB496" s="110"/>
      <c r="BC496" s="110"/>
      <c r="BD496" s="110"/>
      <c r="BE496" s="110"/>
      <c r="BF496" s="110"/>
      <c r="BG496" s="110"/>
      <c r="BH496" s="110"/>
    </row>
    <row r="497" spans="1:60" ht="12.75" customHeight="1" x14ac:dyDescent="0.2">
      <c r="A497" s="1">
        <v>1</v>
      </c>
      <c r="B497" s="1">
        <f t="shared" si="12"/>
        <v>494</v>
      </c>
      <c r="C497" s="258" t="s">
        <v>179</v>
      </c>
      <c r="D497" s="259" t="s">
        <v>975</v>
      </c>
      <c r="E497" s="261" t="s">
        <v>915</v>
      </c>
      <c r="F497" s="261" t="s">
        <v>965</v>
      </c>
      <c r="G497" s="261" t="s">
        <v>945</v>
      </c>
      <c r="H497" s="112"/>
      <c r="I497" s="108"/>
      <c r="J497" s="110"/>
      <c r="K497" s="110"/>
      <c r="L497" s="110"/>
      <c r="M497" s="110"/>
      <c r="N497" s="1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0"/>
      <c r="BA497" s="110"/>
      <c r="BB497" s="110"/>
      <c r="BC497" s="110"/>
      <c r="BD497" s="110"/>
      <c r="BE497" s="110"/>
      <c r="BF497" s="110"/>
      <c r="BG497" s="110"/>
      <c r="BH497" s="110"/>
    </row>
    <row r="498" spans="1:60" ht="12.75" customHeight="1" x14ac:dyDescent="0.2">
      <c r="A498" s="1"/>
      <c r="B498" s="1">
        <f t="shared" si="12"/>
        <v>495</v>
      </c>
      <c r="C498" s="259" t="s">
        <v>2873</v>
      </c>
      <c r="D498" s="259" t="s">
        <v>828</v>
      </c>
      <c r="E498" s="260" t="s">
        <v>925</v>
      </c>
      <c r="F498" s="260" t="s">
        <v>965</v>
      </c>
      <c r="G498" s="260" t="s">
        <v>979</v>
      </c>
      <c r="H498" s="112"/>
      <c r="I498" s="108"/>
      <c r="J498" s="110"/>
      <c r="K498" s="110"/>
      <c r="L498" s="110"/>
      <c r="M498" s="110"/>
      <c r="N498" s="1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0"/>
      <c r="BA498" s="110"/>
      <c r="BB498" s="110"/>
      <c r="BC498" s="110"/>
      <c r="BD498" s="110"/>
      <c r="BE498" s="110"/>
      <c r="BF498" s="110"/>
      <c r="BG498" s="110"/>
      <c r="BH498" s="110"/>
    </row>
    <row r="499" spans="1:60" ht="12.75" customHeight="1" x14ac:dyDescent="0.2">
      <c r="A499" s="1">
        <v>1</v>
      </c>
      <c r="B499" s="1">
        <f t="shared" si="12"/>
        <v>496</v>
      </c>
      <c r="C499" s="259" t="s">
        <v>2212</v>
      </c>
      <c r="D499" s="259" t="s">
        <v>649</v>
      </c>
      <c r="E499" s="260" t="s">
        <v>937</v>
      </c>
      <c r="F499" s="260" t="s">
        <v>965</v>
      </c>
      <c r="G499" s="260" t="s">
        <v>923</v>
      </c>
      <c r="H499" s="112"/>
      <c r="I499" s="108"/>
      <c r="J499" s="110"/>
      <c r="K499" s="110"/>
      <c r="L499" s="110"/>
      <c r="M499" s="110"/>
      <c r="N499" s="1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  <c r="AE499" s="110"/>
      <c r="AF499" s="110"/>
      <c r="AG499" s="110"/>
      <c r="AH499" s="110"/>
      <c r="AI499" s="110"/>
      <c r="AJ499" s="110"/>
      <c r="AK499" s="110"/>
      <c r="AL499" s="110"/>
      <c r="AM499" s="110"/>
      <c r="AN499" s="110"/>
      <c r="AO499" s="110"/>
      <c r="AP499" s="110"/>
      <c r="AQ499" s="110"/>
      <c r="AR499" s="110"/>
      <c r="AS499" s="110"/>
      <c r="AT499" s="110"/>
      <c r="AU499" s="110"/>
      <c r="AV499" s="110"/>
      <c r="AW499" s="110"/>
      <c r="AX499" s="110"/>
      <c r="AY499" s="110"/>
      <c r="AZ499" s="110"/>
      <c r="BA499" s="110"/>
      <c r="BB499" s="110"/>
      <c r="BC499" s="110"/>
      <c r="BD499" s="110"/>
      <c r="BE499" s="110"/>
      <c r="BF499" s="110"/>
      <c r="BG499" s="110"/>
      <c r="BH499" s="110"/>
    </row>
    <row r="500" spans="1:60" ht="12.75" customHeight="1" x14ac:dyDescent="0.2">
      <c r="A500" s="1"/>
      <c r="B500" s="1">
        <f t="shared" si="12"/>
        <v>497</v>
      </c>
      <c r="C500" s="258" t="s">
        <v>190</v>
      </c>
      <c r="D500" s="259" t="s">
        <v>1011</v>
      </c>
      <c r="E500" s="260" t="s">
        <v>952</v>
      </c>
      <c r="F500" s="261" t="s">
        <v>965</v>
      </c>
      <c r="G500" s="261" t="s">
        <v>935</v>
      </c>
      <c r="H500" s="112"/>
      <c r="I500" s="108"/>
      <c r="J500" s="110"/>
      <c r="K500" s="110"/>
      <c r="L500" s="110"/>
      <c r="M500" s="110"/>
      <c r="N500" s="1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  <c r="AE500" s="110"/>
      <c r="AF500" s="110"/>
      <c r="AG500" s="110"/>
      <c r="AH500" s="110"/>
      <c r="AI500" s="110"/>
      <c r="AJ500" s="110"/>
      <c r="AK500" s="110"/>
      <c r="AL500" s="110"/>
      <c r="AM500" s="110"/>
      <c r="AN500" s="110"/>
      <c r="AO500" s="110"/>
      <c r="AP500" s="110"/>
      <c r="AQ500" s="110"/>
      <c r="AR500" s="110"/>
      <c r="AS500" s="110"/>
      <c r="AT500" s="110"/>
      <c r="AU500" s="110"/>
      <c r="AV500" s="110"/>
      <c r="AW500" s="110"/>
      <c r="AX500" s="110"/>
      <c r="AY500" s="110"/>
      <c r="AZ500" s="110"/>
      <c r="BA500" s="110"/>
      <c r="BB500" s="110"/>
      <c r="BC500" s="110"/>
      <c r="BD500" s="110"/>
      <c r="BE500" s="110"/>
      <c r="BF500" s="110"/>
      <c r="BG500" s="110"/>
      <c r="BH500" s="110"/>
    </row>
    <row r="501" spans="1:60" ht="12.75" customHeight="1" x14ac:dyDescent="0.2">
      <c r="A501" s="1"/>
      <c r="B501" s="1">
        <f t="shared" si="12"/>
        <v>498</v>
      </c>
      <c r="C501" s="259" t="s">
        <v>2513</v>
      </c>
      <c r="D501" s="259" t="s">
        <v>854</v>
      </c>
      <c r="E501" s="260" t="s">
        <v>969</v>
      </c>
      <c r="F501" s="260" t="s">
        <v>965</v>
      </c>
      <c r="G501" s="260" t="s">
        <v>923</v>
      </c>
      <c r="H501" s="112"/>
      <c r="I501" s="108"/>
      <c r="J501" s="110"/>
      <c r="K501" s="110"/>
      <c r="L501" s="110"/>
      <c r="M501" s="110"/>
      <c r="N501" s="1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  <c r="AE501" s="110"/>
      <c r="AF501" s="110"/>
      <c r="AG501" s="110"/>
      <c r="AH501" s="110"/>
      <c r="AI501" s="110"/>
      <c r="AJ501" s="110"/>
      <c r="AK501" s="110"/>
      <c r="AL501" s="110"/>
      <c r="AM501" s="110"/>
      <c r="AN501" s="110"/>
      <c r="AO501" s="110"/>
      <c r="AP501" s="110"/>
      <c r="AQ501" s="110"/>
      <c r="AR501" s="110"/>
      <c r="AS501" s="110"/>
      <c r="AT501" s="110"/>
      <c r="AU501" s="110"/>
      <c r="AV501" s="110"/>
      <c r="AW501" s="110"/>
      <c r="AX501" s="110"/>
      <c r="AY501" s="110"/>
      <c r="AZ501" s="110"/>
      <c r="BA501" s="110"/>
      <c r="BB501" s="110"/>
      <c r="BC501" s="110"/>
      <c r="BD501" s="110"/>
      <c r="BE501" s="110"/>
      <c r="BF501" s="110"/>
      <c r="BG501" s="110"/>
      <c r="BH501" s="110"/>
    </row>
    <row r="502" spans="1:60" ht="12.75" customHeight="1" x14ac:dyDescent="0.2">
      <c r="A502" s="1">
        <v>1</v>
      </c>
      <c r="B502" s="1">
        <f t="shared" si="12"/>
        <v>499</v>
      </c>
      <c r="C502" s="258" t="s">
        <v>261</v>
      </c>
      <c r="D502" s="259" t="s">
        <v>1111</v>
      </c>
      <c r="E502" s="261" t="s">
        <v>981</v>
      </c>
      <c r="F502" s="261" t="s">
        <v>965</v>
      </c>
      <c r="G502" s="261" t="s">
        <v>926</v>
      </c>
      <c r="H502" s="112"/>
      <c r="I502" s="108"/>
      <c r="J502" s="110"/>
      <c r="K502" s="110"/>
      <c r="L502" s="110"/>
      <c r="M502" s="110"/>
      <c r="N502" s="1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  <c r="AE502" s="110"/>
      <c r="AF502" s="110"/>
      <c r="AG502" s="110"/>
      <c r="AH502" s="110"/>
      <c r="AI502" s="110"/>
      <c r="AJ502" s="110"/>
      <c r="AK502" s="110"/>
      <c r="AL502" s="110"/>
      <c r="AM502" s="110"/>
      <c r="AN502" s="110"/>
      <c r="AO502" s="110"/>
      <c r="AP502" s="110"/>
      <c r="AQ502" s="110"/>
      <c r="AR502" s="110"/>
      <c r="AS502" s="110"/>
      <c r="AT502" s="110"/>
      <c r="AU502" s="110"/>
      <c r="AV502" s="110"/>
      <c r="AW502" s="110"/>
      <c r="AX502" s="110"/>
      <c r="AY502" s="110"/>
      <c r="AZ502" s="110"/>
      <c r="BA502" s="110"/>
      <c r="BB502" s="110"/>
      <c r="BC502" s="110"/>
      <c r="BD502" s="110"/>
      <c r="BE502" s="110"/>
      <c r="BF502" s="110"/>
      <c r="BG502" s="110"/>
      <c r="BH502" s="110"/>
    </row>
    <row r="503" spans="1:60" ht="12.75" customHeight="1" x14ac:dyDescent="0.2">
      <c r="A503" s="1">
        <v>1</v>
      </c>
      <c r="B503" s="1">
        <f t="shared" si="12"/>
        <v>500</v>
      </c>
      <c r="C503" s="263" t="s">
        <v>2525</v>
      </c>
      <c r="D503" s="263" t="s">
        <v>648</v>
      </c>
      <c r="E503" s="260" t="s">
        <v>952</v>
      </c>
      <c r="F503" s="260" t="s">
        <v>965</v>
      </c>
      <c r="G503" s="260" t="s">
        <v>923</v>
      </c>
      <c r="H503" s="112"/>
      <c r="I503" s="108"/>
      <c r="J503" s="110"/>
      <c r="K503" s="110"/>
      <c r="L503" s="110"/>
      <c r="M503" s="110"/>
      <c r="N503" s="1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  <c r="AE503" s="110"/>
      <c r="AF503" s="110"/>
      <c r="AG503" s="110"/>
      <c r="AH503" s="110"/>
      <c r="AI503" s="110"/>
      <c r="AJ503" s="110"/>
      <c r="AK503" s="110"/>
      <c r="AL503" s="110"/>
      <c r="AM503" s="110"/>
      <c r="AN503" s="110"/>
      <c r="AO503" s="110"/>
      <c r="AP503" s="110"/>
      <c r="AQ503" s="110"/>
      <c r="AR503" s="110"/>
      <c r="AS503" s="110"/>
      <c r="AT503" s="110"/>
      <c r="AU503" s="110"/>
      <c r="AV503" s="110"/>
      <c r="AW503" s="110"/>
      <c r="AX503" s="110"/>
      <c r="AY503" s="110"/>
      <c r="AZ503" s="110"/>
      <c r="BA503" s="110"/>
      <c r="BB503" s="110"/>
      <c r="BC503" s="110"/>
      <c r="BD503" s="110"/>
      <c r="BE503" s="110"/>
      <c r="BF503" s="110"/>
      <c r="BG503" s="110"/>
      <c r="BH503" s="110"/>
    </row>
    <row r="504" spans="1:60" ht="12.75" customHeight="1" x14ac:dyDescent="0.2">
      <c r="A504" s="1">
        <v>1</v>
      </c>
      <c r="B504" s="1">
        <f t="shared" si="12"/>
        <v>501</v>
      </c>
      <c r="C504" s="259" t="s">
        <v>2876</v>
      </c>
      <c r="D504" s="259" t="s">
        <v>975</v>
      </c>
      <c r="E504" s="260" t="s">
        <v>925</v>
      </c>
      <c r="F504" s="260" t="s">
        <v>965</v>
      </c>
      <c r="G504" s="260" t="s">
        <v>949</v>
      </c>
      <c r="H504" s="112"/>
      <c r="I504" s="108"/>
      <c r="J504" s="110"/>
      <c r="K504" s="110"/>
      <c r="L504" s="110"/>
      <c r="M504" s="110"/>
      <c r="N504" s="1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  <c r="AE504" s="110"/>
      <c r="AF504" s="110"/>
      <c r="AG504" s="110"/>
      <c r="AH504" s="110"/>
      <c r="AI504" s="110"/>
      <c r="AJ504" s="110"/>
      <c r="AK504" s="110"/>
      <c r="AL504" s="110"/>
      <c r="AM504" s="110"/>
      <c r="AN504" s="110"/>
      <c r="AO504" s="110"/>
      <c r="AP504" s="110"/>
      <c r="AQ504" s="110"/>
      <c r="AR504" s="110"/>
      <c r="AS504" s="110"/>
      <c r="AT504" s="110"/>
      <c r="AU504" s="110"/>
      <c r="AV504" s="110"/>
      <c r="AW504" s="110"/>
      <c r="AX504" s="110"/>
      <c r="AY504" s="110"/>
      <c r="AZ504" s="110"/>
      <c r="BA504" s="110"/>
      <c r="BB504" s="110"/>
      <c r="BC504" s="110"/>
      <c r="BD504" s="110"/>
      <c r="BE504" s="110"/>
      <c r="BF504" s="110"/>
      <c r="BG504" s="110"/>
      <c r="BH504" s="110"/>
    </row>
    <row r="505" spans="1:60" ht="12.75" customHeight="1" x14ac:dyDescent="0.2">
      <c r="A505" s="1">
        <v>1</v>
      </c>
      <c r="B505" s="1">
        <f t="shared" si="12"/>
        <v>502</v>
      </c>
      <c r="C505" s="258" t="s">
        <v>699</v>
      </c>
      <c r="D505" s="259" t="s">
        <v>700</v>
      </c>
      <c r="E505" s="260" t="s">
        <v>966</v>
      </c>
      <c r="F505" s="260" t="s">
        <v>965</v>
      </c>
      <c r="G505" s="262" t="s">
        <v>949</v>
      </c>
      <c r="H505" s="112"/>
      <c r="I505" s="111"/>
      <c r="J505" s="110"/>
      <c r="K505" s="110"/>
      <c r="L505" s="110"/>
      <c r="M505" s="110"/>
      <c r="N505" s="1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  <c r="AE505" s="110"/>
      <c r="AF505" s="110"/>
      <c r="AG505" s="110"/>
      <c r="AH505" s="110"/>
      <c r="AI505" s="110"/>
      <c r="AJ505" s="110"/>
      <c r="AK505" s="110"/>
      <c r="AL505" s="110"/>
      <c r="AM505" s="110"/>
      <c r="AN505" s="110"/>
      <c r="AO505" s="110"/>
      <c r="AP505" s="110"/>
      <c r="AQ505" s="110"/>
      <c r="AR505" s="110"/>
      <c r="AS505" s="110"/>
      <c r="AT505" s="110"/>
      <c r="AU505" s="110"/>
      <c r="AV505" s="110"/>
      <c r="AW505" s="110"/>
      <c r="AX505" s="110"/>
      <c r="AY505" s="110"/>
      <c r="AZ505" s="110"/>
      <c r="BA505" s="110"/>
      <c r="BB505" s="110"/>
      <c r="BC505" s="110"/>
      <c r="BD505" s="110"/>
      <c r="BE505" s="110"/>
      <c r="BF505" s="110"/>
      <c r="BG505" s="110"/>
      <c r="BH505" s="110"/>
    </row>
    <row r="506" spans="1:60" ht="12.75" customHeight="1" x14ac:dyDescent="0.2">
      <c r="A506" s="1">
        <v>1</v>
      </c>
      <c r="B506" s="1">
        <f t="shared" si="12"/>
        <v>503</v>
      </c>
      <c r="C506" s="259" t="s">
        <v>2534</v>
      </c>
      <c r="D506" s="259" t="s">
        <v>2596</v>
      </c>
      <c r="E506" s="260" t="s">
        <v>948</v>
      </c>
      <c r="F506" s="260" t="s">
        <v>965</v>
      </c>
      <c r="G506" s="260" t="s">
        <v>949</v>
      </c>
      <c r="H506" s="112"/>
      <c r="I506" s="108"/>
      <c r="J506" s="110"/>
      <c r="K506" s="110"/>
      <c r="L506" s="110"/>
      <c r="M506" s="110"/>
      <c r="N506" s="1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  <c r="BF506" s="110"/>
      <c r="BG506" s="110"/>
      <c r="BH506" s="110"/>
    </row>
    <row r="507" spans="1:60" ht="12.75" customHeight="1" x14ac:dyDescent="0.2">
      <c r="A507" s="1">
        <v>1</v>
      </c>
      <c r="B507" s="1">
        <f t="shared" si="12"/>
        <v>504</v>
      </c>
      <c r="C507" s="258" t="s">
        <v>2149</v>
      </c>
      <c r="D507" s="259" t="s">
        <v>983</v>
      </c>
      <c r="E507" s="261" t="s">
        <v>1012</v>
      </c>
      <c r="F507" s="260" t="s">
        <v>965</v>
      </c>
      <c r="G507" s="261" t="s">
        <v>935</v>
      </c>
      <c r="H507" s="112"/>
      <c r="I507" s="108"/>
      <c r="J507" s="110"/>
      <c r="K507" s="110"/>
      <c r="L507" s="110"/>
      <c r="M507" s="110"/>
      <c r="N507" s="1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0"/>
      <c r="BA507" s="110"/>
      <c r="BB507" s="110"/>
      <c r="BC507" s="110"/>
      <c r="BD507" s="110"/>
      <c r="BE507" s="110"/>
      <c r="BF507" s="110"/>
      <c r="BG507" s="110"/>
      <c r="BH507" s="110"/>
    </row>
    <row r="508" spans="1:60" ht="12.75" customHeight="1" x14ac:dyDescent="0.2">
      <c r="A508" s="1"/>
      <c r="B508" s="1">
        <f t="shared" si="12"/>
        <v>505</v>
      </c>
      <c r="C508" s="258" t="s">
        <v>704</v>
      </c>
      <c r="D508" s="269" t="s">
        <v>983</v>
      </c>
      <c r="E508" s="260" t="s">
        <v>969</v>
      </c>
      <c r="F508" s="262" t="s">
        <v>965</v>
      </c>
      <c r="G508" s="262" t="s">
        <v>949</v>
      </c>
      <c r="H508" s="112"/>
      <c r="I508" s="108"/>
      <c r="J508" s="110"/>
      <c r="K508" s="110"/>
      <c r="L508" s="110"/>
      <c r="M508" s="110"/>
      <c r="N508" s="1"/>
      <c r="O508" s="110">
        <v>80</v>
      </c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0"/>
      <c r="BA508" s="110"/>
      <c r="BB508" s="110"/>
      <c r="BC508" s="110"/>
      <c r="BD508" s="110"/>
      <c r="BE508" s="110"/>
      <c r="BF508" s="110"/>
      <c r="BG508" s="110"/>
      <c r="BH508" s="110"/>
    </row>
    <row r="509" spans="1:60" ht="12.75" customHeight="1" x14ac:dyDescent="0.2">
      <c r="A509" s="1"/>
      <c r="B509" s="1">
        <f t="shared" si="12"/>
        <v>506</v>
      </c>
      <c r="C509" s="258" t="s">
        <v>1786</v>
      </c>
      <c r="D509" s="259" t="s">
        <v>1751</v>
      </c>
      <c r="E509" s="260" t="s">
        <v>1154</v>
      </c>
      <c r="F509" s="261" t="s">
        <v>965</v>
      </c>
      <c r="G509" s="261" t="s">
        <v>982</v>
      </c>
      <c r="H509" s="112"/>
      <c r="I509" s="108"/>
      <c r="J509" s="110"/>
      <c r="K509" s="110"/>
      <c r="L509" s="110"/>
      <c r="M509" s="110"/>
      <c r="N509" s="1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0"/>
      <c r="BA509" s="110"/>
      <c r="BB509" s="110"/>
      <c r="BC509" s="110"/>
      <c r="BD509" s="110"/>
      <c r="BE509" s="110"/>
      <c r="BF509" s="110"/>
      <c r="BG509" s="110"/>
      <c r="BH509" s="110"/>
    </row>
    <row r="510" spans="1:60" ht="12.75" customHeight="1" x14ac:dyDescent="0.2">
      <c r="A510" s="1"/>
      <c r="B510" s="1">
        <f t="shared" si="12"/>
        <v>507</v>
      </c>
      <c r="C510" s="258" t="s">
        <v>706</v>
      </c>
      <c r="D510" s="259" t="s">
        <v>817</v>
      </c>
      <c r="E510" s="261" t="s">
        <v>941</v>
      </c>
      <c r="F510" s="260" t="s">
        <v>965</v>
      </c>
      <c r="G510" s="262" t="s">
        <v>923</v>
      </c>
      <c r="H510" s="112"/>
      <c r="I510" s="108"/>
      <c r="J510" s="110"/>
      <c r="K510" s="110"/>
      <c r="L510" s="110"/>
      <c r="M510" s="110"/>
      <c r="N510" s="1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0"/>
      <c r="BA510" s="110"/>
      <c r="BB510" s="110"/>
      <c r="BC510" s="110"/>
      <c r="BD510" s="110"/>
      <c r="BE510" s="110"/>
      <c r="BF510" s="110"/>
      <c r="BG510" s="110"/>
      <c r="BH510" s="110"/>
    </row>
    <row r="511" spans="1:60" ht="12.75" customHeight="1" x14ac:dyDescent="0.2">
      <c r="A511" s="1">
        <v>1</v>
      </c>
      <c r="B511" s="1">
        <f t="shared" si="12"/>
        <v>508</v>
      </c>
      <c r="C511" s="258" t="s">
        <v>873</v>
      </c>
      <c r="D511" s="259" t="s">
        <v>874</v>
      </c>
      <c r="E511" s="260" t="s">
        <v>948</v>
      </c>
      <c r="F511" s="262" t="s">
        <v>965</v>
      </c>
      <c r="G511" s="261" t="s">
        <v>979</v>
      </c>
      <c r="H511" s="112"/>
      <c r="I511" s="108"/>
      <c r="J511" s="110"/>
      <c r="K511" s="110"/>
      <c r="L511" s="110"/>
      <c r="M511" s="110"/>
      <c r="N511" s="1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  <c r="AE511" s="110"/>
      <c r="AF511" s="110"/>
      <c r="AG511" s="110"/>
      <c r="AH511" s="110"/>
      <c r="AI511" s="110"/>
      <c r="AJ511" s="110"/>
      <c r="AK511" s="110"/>
      <c r="AL511" s="110"/>
      <c r="AM511" s="110"/>
      <c r="AN511" s="110"/>
      <c r="AO511" s="110"/>
      <c r="AP511" s="110"/>
      <c r="AQ511" s="110"/>
      <c r="AR511" s="110"/>
      <c r="AS511" s="110"/>
      <c r="AT511" s="110"/>
      <c r="AU511" s="110"/>
      <c r="AV511" s="110"/>
      <c r="AW511" s="110"/>
      <c r="AX511" s="110"/>
      <c r="AY511" s="110"/>
      <c r="AZ511" s="110"/>
      <c r="BA511" s="110"/>
      <c r="BB511" s="110"/>
      <c r="BC511" s="110"/>
      <c r="BD511" s="110"/>
      <c r="BE511" s="110"/>
      <c r="BF511" s="110"/>
      <c r="BG511" s="110"/>
      <c r="BH511" s="110"/>
    </row>
    <row r="512" spans="1:60" ht="12.75" customHeight="1" x14ac:dyDescent="0.2">
      <c r="A512" s="1">
        <v>1</v>
      </c>
      <c r="B512" s="1">
        <f t="shared" si="12"/>
        <v>509</v>
      </c>
      <c r="C512" s="258" t="s">
        <v>873</v>
      </c>
      <c r="D512" s="259" t="s">
        <v>847</v>
      </c>
      <c r="E512" s="261" t="s">
        <v>963</v>
      </c>
      <c r="F512" s="260" t="s">
        <v>965</v>
      </c>
      <c r="G512" s="260" t="s">
        <v>575</v>
      </c>
      <c r="H512" s="112"/>
      <c r="I512" s="108"/>
      <c r="J512" s="110"/>
      <c r="K512" s="110"/>
      <c r="L512" s="110"/>
      <c r="M512" s="110"/>
      <c r="N512" s="1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  <c r="AE512" s="110"/>
      <c r="AF512" s="110"/>
      <c r="AG512" s="110"/>
      <c r="AH512" s="110"/>
      <c r="AI512" s="110"/>
      <c r="AJ512" s="110"/>
      <c r="AK512" s="110"/>
      <c r="AL512" s="110"/>
      <c r="AM512" s="110"/>
      <c r="AN512" s="110"/>
      <c r="AO512" s="110"/>
      <c r="AP512" s="110"/>
      <c r="AQ512" s="110"/>
      <c r="AR512" s="110"/>
      <c r="AS512" s="110"/>
      <c r="AT512" s="110"/>
      <c r="AU512" s="110"/>
      <c r="AV512" s="110"/>
      <c r="AW512" s="110"/>
      <c r="AX512" s="110"/>
      <c r="AY512" s="110"/>
      <c r="AZ512" s="110"/>
      <c r="BA512" s="110"/>
      <c r="BB512" s="110"/>
      <c r="BC512" s="110"/>
      <c r="BD512" s="110"/>
      <c r="BE512" s="110"/>
      <c r="BF512" s="110"/>
      <c r="BG512" s="110"/>
      <c r="BH512" s="110"/>
    </row>
    <row r="513" spans="1:60" ht="12.75" customHeight="1" x14ac:dyDescent="0.2">
      <c r="A513" s="1">
        <v>1</v>
      </c>
      <c r="B513" s="1">
        <f t="shared" si="12"/>
        <v>510</v>
      </c>
      <c r="C513" s="258" t="s">
        <v>766</v>
      </c>
      <c r="D513" s="259" t="s">
        <v>767</v>
      </c>
      <c r="E513" s="260" t="s">
        <v>948</v>
      </c>
      <c r="F513" s="260" t="s">
        <v>965</v>
      </c>
      <c r="G513" s="262" t="s">
        <v>935</v>
      </c>
      <c r="H513" s="112"/>
      <c r="I513" s="108"/>
      <c r="J513" s="110"/>
      <c r="K513" s="110"/>
      <c r="L513" s="110"/>
      <c r="M513" s="110"/>
      <c r="N513" s="1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  <c r="AE513" s="110"/>
      <c r="AF513" s="110"/>
      <c r="AG513" s="110"/>
      <c r="AH513" s="110"/>
      <c r="AI513" s="110"/>
      <c r="AJ513" s="110"/>
      <c r="AK513" s="110"/>
      <c r="AL513" s="110"/>
      <c r="AM513" s="110"/>
      <c r="AN513" s="110"/>
      <c r="AO513" s="110"/>
      <c r="AP513" s="110"/>
      <c r="AQ513" s="110"/>
      <c r="AR513" s="110"/>
      <c r="AS513" s="110"/>
      <c r="AT513" s="110"/>
      <c r="AU513" s="110"/>
      <c r="AV513" s="110"/>
      <c r="AW513" s="110"/>
      <c r="AX513" s="110"/>
      <c r="AY513" s="110"/>
      <c r="AZ513" s="110"/>
      <c r="BA513" s="110"/>
      <c r="BB513" s="110"/>
      <c r="BC513" s="110"/>
      <c r="BD513" s="110"/>
      <c r="BE513" s="110"/>
      <c r="BF513" s="110"/>
      <c r="BG513" s="110"/>
      <c r="BH513" s="110"/>
    </row>
    <row r="514" spans="1:60" ht="12.75" customHeight="1" x14ac:dyDescent="0.2">
      <c r="A514" s="1">
        <v>1</v>
      </c>
      <c r="B514" s="1">
        <f t="shared" si="12"/>
        <v>511</v>
      </c>
      <c r="C514" s="258" t="s">
        <v>973</v>
      </c>
      <c r="D514" s="259" t="s">
        <v>905</v>
      </c>
      <c r="E514" s="260" t="s">
        <v>833</v>
      </c>
      <c r="F514" s="260" t="s">
        <v>965</v>
      </c>
      <c r="G514" s="261" t="s">
        <v>935</v>
      </c>
      <c r="H514" s="112"/>
      <c r="I514" s="111"/>
      <c r="J514" s="110"/>
      <c r="K514" s="110"/>
      <c r="L514" s="110"/>
      <c r="M514" s="110"/>
      <c r="N514" s="1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  <c r="AE514" s="110"/>
      <c r="AF514" s="110"/>
      <c r="AG514" s="110"/>
      <c r="AH514" s="110"/>
      <c r="AI514" s="110"/>
      <c r="AJ514" s="110"/>
      <c r="AK514" s="110"/>
      <c r="AL514" s="110"/>
      <c r="AM514" s="110"/>
      <c r="AN514" s="110"/>
      <c r="AO514" s="110"/>
      <c r="AP514" s="110"/>
      <c r="AQ514" s="110"/>
      <c r="AR514" s="110"/>
      <c r="AS514" s="110"/>
      <c r="AT514" s="110"/>
      <c r="AU514" s="110"/>
      <c r="AV514" s="110"/>
      <c r="AW514" s="110"/>
      <c r="AX514" s="110"/>
      <c r="AY514" s="110"/>
      <c r="AZ514" s="110"/>
      <c r="BA514" s="110"/>
      <c r="BB514" s="110"/>
      <c r="BC514" s="110"/>
      <c r="BD514" s="110"/>
      <c r="BE514" s="110"/>
      <c r="BF514" s="110"/>
      <c r="BG514" s="110"/>
      <c r="BH514" s="110"/>
    </row>
    <row r="515" spans="1:60" ht="12.75" customHeight="1" x14ac:dyDescent="0.2">
      <c r="A515" s="1">
        <v>1</v>
      </c>
      <c r="B515" s="1">
        <f t="shared" si="12"/>
        <v>512</v>
      </c>
      <c r="C515" s="258" t="s">
        <v>899</v>
      </c>
      <c r="D515" s="259" t="s">
        <v>900</v>
      </c>
      <c r="E515" s="261" t="s">
        <v>916</v>
      </c>
      <c r="F515" s="262" t="s">
        <v>965</v>
      </c>
      <c r="G515" s="260" t="s">
        <v>935</v>
      </c>
      <c r="H515" s="112"/>
      <c r="I515" s="112"/>
      <c r="J515" s="110"/>
      <c r="K515" s="110"/>
      <c r="L515" s="110"/>
      <c r="M515" s="110"/>
      <c r="N515" s="1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  <c r="AE515" s="110"/>
      <c r="AF515" s="110"/>
      <c r="AG515" s="110"/>
      <c r="AH515" s="110"/>
      <c r="AI515" s="110"/>
      <c r="AJ515" s="110"/>
      <c r="AK515" s="110"/>
      <c r="AL515" s="110"/>
      <c r="AM515" s="110"/>
      <c r="AN515" s="110"/>
      <c r="AO515" s="110"/>
      <c r="AP515" s="110"/>
      <c r="AQ515" s="110"/>
      <c r="AR515" s="110"/>
      <c r="AS515" s="110"/>
      <c r="AT515" s="110"/>
      <c r="AU515" s="110"/>
      <c r="AV515" s="110"/>
      <c r="AW515" s="110"/>
      <c r="AX515" s="110"/>
      <c r="AY515" s="110"/>
      <c r="AZ515" s="110"/>
      <c r="BA515" s="110"/>
      <c r="BB515" s="110"/>
      <c r="BC515" s="110"/>
      <c r="BD515" s="110"/>
      <c r="BE515" s="110"/>
      <c r="BF515" s="110"/>
      <c r="BG515" s="110"/>
      <c r="BH515" s="110"/>
    </row>
    <row r="516" spans="1:60" ht="12.75" customHeight="1" x14ac:dyDescent="0.2">
      <c r="A516" s="1">
        <v>1</v>
      </c>
      <c r="B516" s="1">
        <f t="shared" si="12"/>
        <v>513</v>
      </c>
      <c r="C516" s="258" t="s">
        <v>1060</v>
      </c>
      <c r="D516" s="259" t="s">
        <v>852</v>
      </c>
      <c r="E516" s="260" t="s">
        <v>915</v>
      </c>
      <c r="F516" s="260" t="s">
        <v>965</v>
      </c>
      <c r="G516" s="261" t="s">
        <v>923</v>
      </c>
      <c r="H516" s="112"/>
      <c r="I516" s="108"/>
      <c r="J516" s="110"/>
      <c r="K516" s="110"/>
      <c r="L516" s="110"/>
      <c r="M516" s="110"/>
      <c r="N516" s="1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10"/>
      <c r="AG516" s="110"/>
      <c r="AH516" s="110"/>
      <c r="AI516" s="110"/>
      <c r="AJ516" s="110"/>
      <c r="AK516" s="110"/>
      <c r="AL516" s="110"/>
      <c r="AM516" s="110"/>
      <c r="AN516" s="110"/>
      <c r="AO516" s="110"/>
      <c r="AP516" s="110"/>
      <c r="AQ516" s="110"/>
      <c r="AR516" s="110"/>
      <c r="AS516" s="110"/>
      <c r="AT516" s="110"/>
      <c r="AU516" s="110"/>
      <c r="AV516" s="110"/>
      <c r="AW516" s="110"/>
      <c r="AX516" s="110"/>
      <c r="AY516" s="110"/>
      <c r="AZ516" s="110"/>
      <c r="BA516" s="110"/>
      <c r="BB516" s="110"/>
      <c r="BC516" s="110"/>
      <c r="BD516" s="110"/>
      <c r="BE516" s="110"/>
      <c r="BF516" s="110"/>
      <c r="BG516" s="110"/>
      <c r="BH516" s="110"/>
    </row>
    <row r="517" spans="1:60" ht="12.75" customHeight="1" x14ac:dyDescent="0.2">
      <c r="A517" s="1">
        <v>1</v>
      </c>
      <c r="B517" s="1">
        <f t="shared" ref="B517:B580" si="13">(B516+1)</f>
        <v>514</v>
      </c>
      <c r="C517" s="263" t="s">
        <v>2564</v>
      </c>
      <c r="D517" s="263" t="s">
        <v>2600</v>
      </c>
      <c r="E517" s="260" t="s">
        <v>966</v>
      </c>
      <c r="F517" s="260" t="s">
        <v>965</v>
      </c>
      <c r="G517" s="260" t="s">
        <v>958</v>
      </c>
      <c r="H517" s="112"/>
      <c r="I517" s="108"/>
      <c r="J517" s="110"/>
      <c r="K517" s="110"/>
      <c r="L517" s="110"/>
      <c r="M517" s="110"/>
      <c r="N517" s="1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  <c r="AE517" s="110"/>
      <c r="AF517" s="110"/>
      <c r="AG517" s="110"/>
      <c r="AH517" s="110"/>
      <c r="AI517" s="110"/>
      <c r="AJ517" s="110"/>
      <c r="AK517" s="110"/>
      <c r="AL517" s="110"/>
      <c r="AM517" s="110"/>
      <c r="AN517" s="110"/>
      <c r="AO517" s="110"/>
      <c r="AP517" s="110"/>
      <c r="AQ517" s="110"/>
      <c r="AR517" s="110"/>
      <c r="AS517" s="110"/>
      <c r="AT517" s="110"/>
      <c r="AU517" s="110"/>
      <c r="AV517" s="110"/>
      <c r="AW517" s="110"/>
      <c r="AX517" s="110"/>
      <c r="AY517" s="110"/>
      <c r="AZ517" s="110"/>
      <c r="BA517" s="110"/>
      <c r="BB517" s="110"/>
      <c r="BC517" s="110"/>
      <c r="BD517" s="110"/>
      <c r="BE517" s="110"/>
      <c r="BF517" s="110"/>
      <c r="BG517" s="110"/>
      <c r="BH517" s="110"/>
    </row>
    <row r="518" spans="1:60" ht="12.75" customHeight="1" x14ac:dyDescent="0.2">
      <c r="A518" s="1">
        <v>1</v>
      </c>
      <c r="B518" s="1">
        <f t="shared" si="13"/>
        <v>515</v>
      </c>
      <c r="C518" s="258" t="s">
        <v>980</v>
      </c>
      <c r="D518" s="269" t="s">
        <v>975</v>
      </c>
      <c r="E518" s="260" t="s">
        <v>941</v>
      </c>
      <c r="F518" s="260" t="s">
        <v>965</v>
      </c>
      <c r="G518" s="261" t="s">
        <v>926</v>
      </c>
      <c r="H518" s="112"/>
      <c r="I518" s="108"/>
      <c r="J518" s="110"/>
      <c r="K518" s="110"/>
      <c r="L518" s="110"/>
      <c r="M518" s="110"/>
      <c r="N518" s="1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0"/>
      <c r="BA518" s="110"/>
      <c r="BB518" s="110"/>
      <c r="BC518" s="110"/>
      <c r="BD518" s="110"/>
      <c r="BE518" s="110"/>
      <c r="BF518" s="110"/>
      <c r="BG518" s="110"/>
      <c r="BH518" s="110"/>
    </row>
    <row r="519" spans="1:60" ht="12.75" customHeight="1" x14ac:dyDescent="0.2">
      <c r="A519" s="1">
        <v>1</v>
      </c>
      <c r="B519" s="1">
        <f t="shared" si="13"/>
        <v>516</v>
      </c>
      <c r="C519" s="259" t="s">
        <v>2467</v>
      </c>
      <c r="D519" s="259" t="s">
        <v>872</v>
      </c>
      <c r="E519" s="260" t="s">
        <v>833</v>
      </c>
      <c r="F519" s="260" t="s">
        <v>780</v>
      </c>
      <c r="G519" s="260" t="s">
        <v>923</v>
      </c>
      <c r="H519" s="112"/>
      <c r="I519" s="108"/>
      <c r="J519" s="110"/>
      <c r="K519" s="110"/>
      <c r="L519" s="110"/>
      <c r="M519" s="110"/>
      <c r="N519" s="1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0"/>
      <c r="BA519" s="110"/>
      <c r="BB519" s="110"/>
      <c r="BC519" s="110"/>
      <c r="BD519" s="110"/>
      <c r="BE519" s="110"/>
      <c r="BF519" s="110"/>
      <c r="BG519" s="110"/>
      <c r="BH519" s="110"/>
    </row>
    <row r="520" spans="1:60" ht="12.75" customHeight="1" x14ac:dyDescent="0.2">
      <c r="A520" s="1">
        <v>1</v>
      </c>
      <c r="B520" s="1">
        <f t="shared" si="13"/>
        <v>517</v>
      </c>
      <c r="C520" s="258" t="s">
        <v>1583</v>
      </c>
      <c r="D520" s="258" t="s">
        <v>1575</v>
      </c>
      <c r="E520" s="260" t="s">
        <v>928</v>
      </c>
      <c r="F520" s="261" t="s">
        <v>780</v>
      </c>
      <c r="G520" s="265" t="s">
        <v>923</v>
      </c>
      <c r="H520" s="112"/>
      <c r="I520" s="108"/>
      <c r="J520" s="110"/>
      <c r="K520" s="110"/>
      <c r="L520" s="110"/>
      <c r="M520" s="110"/>
      <c r="N520" s="1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0"/>
      <c r="BA520" s="110"/>
      <c r="BB520" s="110"/>
      <c r="BC520" s="110"/>
      <c r="BD520" s="110"/>
      <c r="BE520" s="110"/>
      <c r="BF520" s="110"/>
      <c r="BG520" s="110"/>
      <c r="BH520" s="110"/>
    </row>
    <row r="521" spans="1:60" ht="12.75" customHeight="1" x14ac:dyDescent="0.2">
      <c r="A521" s="1">
        <v>1</v>
      </c>
      <c r="B521" s="1">
        <f t="shared" si="13"/>
        <v>518</v>
      </c>
      <c r="C521" s="259" t="s">
        <v>2877</v>
      </c>
      <c r="D521" s="259" t="s">
        <v>932</v>
      </c>
      <c r="E521" s="260" t="s">
        <v>925</v>
      </c>
      <c r="F521" s="262" t="s">
        <v>780</v>
      </c>
      <c r="G521" s="260" t="s">
        <v>935</v>
      </c>
      <c r="H521" s="112"/>
      <c r="I521" s="108"/>
      <c r="J521" s="110"/>
      <c r="K521" s="110"/>
      <c r="L521" s="110"/>
      <c r="M521" s="110"/>
      <c r="N521" s="1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0"/>
      <c r="BA521" s="110"/>
      <c r="BB521" s="110"/>
      <c r="BC521" s="110"/>
      <c r="BD521" s="110"/>
      <c r="BE521" s="110"/>
      <c r="BF521" s="110"/>
      <c r="BG521" s="110"/>
      <c r="BH521" s="110"/>
    </row>
    <row r="522" spans="1:60" ht="12.75" customHeight="1" x14ac:dyDescent="0.2">
      <c r="A522" s="1">
        <v>1</v>
      </c>
      <c r="B522" s="1">
        <f t="shared" si="13"/>
        <v>519</v>
      </c>
      <c r="C522" s="264" t="s">
        <v>2968</v>
      </c>
      <c r="D522" s="264" t="s">
        <v>1006</v>
      </c>
      <c r="E522" s="260" t="s">
        <v>941</v>
      </c>
      <c r="F522" s="260" t="s">
        <v>780</v>
      </c>
      <c r="G522" s="260" t="s">
        <v>945</v>
      </c>
      <c r="H522" s="112"/>
      <c r="I522" s="108"/>
      <c r="J522" s="110"/>
      <c r="K522" s="110"/>
      <c r="L522" s="110"/>
      <c r="M522" s="110"/>
      <c r="N522" s="1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0"/>
      <c r="BA522" s="110"/>
      <c r="BB522" s="110"/>
      <c r="BC522" s="110"/>
      <c r="BD522" s="110"/>
      <c r="BE522" s="110"/>
      <c r="BF522" s="110"/>
      <c r="BG522" s="110"/>
      <c r="BH522" s="110"/>
    </row>
    <row r="523" spans="1:60" ht="12.75" customHeight="1" x14ac:dyDescent="0.2">
      <c r="A523" s="1">
        <v>1</v>
      </c>
      <c r="B523" s="1">
        <f t="shared" si="13"/>
        <v>520</v>
      </c>
      <c r="C523" s="258" t="s">
        <v>133</v>
      </c>
      <c r="D523" s="259" t="s">
        <v>975</v>
      </c>
      <c r="E523" s="260" t="s">
        <v>1154</v>
      </c>
      <c r="F523" s="262" t="s">
        <v>780</v>
      </c>
      <c r="G523" s="261" t="s">
        <v>926</v>
      </c>
      <c r="H523" s="112"/>
      <c r="I523" s="108"/>
      <c r="J523" s="110"/>
      <c r="K523" s="110"/>
      <c r="L523" s="110"/>
      <c r="M523" s="110"/>
      <c r="N523" s="1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  <c r="AE523" s="110"/>
      <c r="AF523" s="110"/>
      <c r="AG523" s="110"/>
      <c r="AH523" s="110"/>
      <c r="AI523" s="110"/>
      <c r="AJ523" s="110"/>
      <c r="AK523" s="110"/>
      <c r="AL523" s="110"/>
      <c r="AM523" s="110"/>
      <c r="AN523" s="110"/>
      <c r="AO523" s="110"/>
      <c r="AP523" s="110"/>
      <c r="AQ523" s="110"/>
      <c r="AR523" s="110"/>
      <c r="AS523" s="110"/>
      <c r="AT523" s="110"/>
      <c r="AU523" s="110"/>
      <c r="AV523" s="110"/>
      <c r="AW523" s="110"/>
      <c r="AX523" s="110"/>
      <c r="AY523" s="110"/>
      <c r="AZ523" s="110"/>
      <c r="BA523" s="110"/>
      <c r="BB523" s="110"/>
      <c r="BC523" s="110"/>
      <c r="BD523" s="110"/>
      <c r="BE523" s="110"/>
      <c r="BF523" s="110"/>
      <c r="BG523" s="110"/>
      <c r="BH523" s="110"/>
    </row>
    <row r="524" spans="1:60" ht="12.75" customHeight="1" x14ac:dyDescent="0.2">
      <c r="A524" s="1">
        <v>1</v>
      </c>
      <c r="B524" s="1">
        <f t="shared" si="13"/>
        <v>521</v>
      </c>
      <c r="C524" s="258" t="s">
        <v>2078</v>
      </c>
      <c r="D524" s="259" t="s">
        <v>502</v>
      </c>
      <c r="E524" s="261" t="s">
        <v>812</v>
      </c>
      <c r="F524" s="262" t="s">
        <v>780</v>
      </c>
      <c r="G524" s="262" t="s">
        <v>949</v>
      </c>
      <c r="H524" s="112"/>
      <c r="I524" s="108"/>
      <c r="J524" s="110"/>
      <c r="K524" s="110"/>
      <c r="L524" s="110"/>
      <c r="M524" s="110"/>
      <c r="N524" s="1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  <c r="AL524" s="110"/>
      <c r="AM524" s="110"/>
      <c r="AN524" s="110"/>
      <c r="AO524" s="110"/>
      <c r="AP524" s="110"/>
      <c r="AQ524" s="110"/>
      <c r="AR524" s="110"/>
      <c r="AS524" s="110"/>
      <c r="AT524" s="110"/>
      <c r="AU524" s="110"/>
      <c r="AV524" s="110"/>
      <c r="AW524" s="110"/>
      <c r="AX524" s="110"/>
      <c r="AY524" s="110"/>
      <c r="AZ524" s="110"/>
      <c r="BA524" s="110"/>
      <c r="BB524" s="110"/>
      <c r="BC524" s="110"/>
      <c r="BD524" s="110"/>
      <c r="BE524" s="110"/>
      <c r="BF524" s="110"/>
      <c r="BG524" s="110"/>
      <c r="BH524" s="110"/>
    </row>
    <row r="525" spans="1:60" ht="12.75" customHeight="1" x14ac:dyDescent="0.2">
      <c r="A525" s="1"/>
      <c r="B525" s="1">
        <f t="shared" si="13"/>
        <v>522</v>
      </c>
      <c r="C525" s="259" t="s">
        <v>2480</v>
      </c>
      <c r="D525" s="259" t="s">
        <v>794</v>
      </c>
      <c r="E525" s="260" t="s">
        <v>961</v>
      </c>
      <c r="F525" s="260" t="s">
        <v>780</v>
      </c>
      <c r="G525" s="260" t="s">
        <v>923</v>
      </c>
      <c r="H525" s="112"/>
      <c r="I525" s="108"/>
      <c r="J525" s="110"/>
      <c r="K525" s="110"/>
      <c r="L525" s="110"/>
      <c r="M525" s="110"/>
      <c r="N525" s="1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  <c r="AE525" s="110"/>
      <c r="AF525" s="110"/>
      <c r="AG525" s="110"/>
      <c r="AH525" s="110"/>
      <c r="AI525" s="110"/>
      <c r="AJ525" s="110"/>
      <c r="AK525" s="110"/>
      <c r="AL525" s="110"/>
      <c r="AM525" s="110"/>
      <c r="AN525" s="110"/>
      <c r="AO525" s="110"/>
      <c r="AP525" s="110"/>
      <c r="AQ525" s="110"/>
      <c r="AR525" s="110"/>
      <c r="AS525" s="110"/>
      <c r="AT525" s="110"/>
      <c r="AU525" s="110"/>
      <c r="AV525" s="110"/>
      <c r="AW525" s="110"/>
      <c r="AX525" s="110"/>
      <c r="AY525" s="110"/>
      <c r="AZ525" s="110"/>
      <c r="BA525" s="110"/>
      <c r="BB525" s="110"/>
      <c r="BC525" s="110"/>
      <c r="BD525" s="110"/>
      <c r="BE525" s="110"/>
      <c r="BF525" s="110"/>
      <c r="BG525" s="110"/>
      <c r="BH525" s="110"/>
    </row>
    <row r="526" spans="1:60" ht="12.75" customHeight="1" x14ac:dyDescent="0.2">
      <c r="A526" s="1"/>
      <c r="B526" s="1">
        <f t="shared" si="13"/>
        <v>523</v>
      </c>
      <c r="C526" s="264" t="s">
        <v>3006</v>
      </c>
      <c r="D526" s="264" t="s">
        <v>3015</v>
      </c>
      <c r="E526" s="260" t="s">
        <v>928</v>
      </c>
      <c r="F526" s="260" t="s">
        <v>780</v>
      </c>
      <c r="G526" s="260" t="s">
        <v>935</v>
      </c>
      <c r="H526" s="112"/>
      <c r="I526" s="108"/>
      <c r="J526" s="110"/>
      <c r="K526" s="110"/>
      <c r="L526" s="110"/>
      <c r="M526" s="110"/>
      <c r="N526" s="1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  <c r="AE526" s="110"/>
      <c r="AF526" s="110"/>
      <c r="AG526" s="110"/>
      <c r="AH526" s="110"/>
      <c r="AI526" s="110"/>
      <c r="AJ526" s="110"/>
      <c r="AK526" s="110"/>
      <c r="AL526" s="110"/>
      <c r="AM526" s="110"/>
      <c r="AN526" s="110"/>
      <c r="AO526" s="110"/>
      <c r="AP526" s="110"/>
      <c r="AQ526" s="110"/>
      <c r="AR526" s="110"/>
      <c r="AS526" s="110"/>
      <c r="AT526" s="110"/>
      <c r="AU526" s="110"/>
      <c r="AV526" s="110"/>
      <c r="AW526" s="110"/>
      <c r="AX526" s="110"/>
      <c r="AY526" s="110"/>
      <c r="AZ526" s="110"/>
      <c r="BA526" s="110"/>
      <c r="BB526" s="110"/>
      <c r="BC526" s="110"/>
      <c r="BD526" s="110"/>
      <c r="BE526" s="110"/>
      <c r="BF526" s="110"/>
      <c r="BG526" s="110"/>
      <c r="BH526" s="110"/>
    </row>
    <row r="527" spans="1:60" ht="12.75" customHeight="1" x14ac:dyDescent="0.2">
      <c r="A527" s="1"/>
      <c r="B527" s="1">
        <f t="shared" si="13"/>
        <v>524</v>
      </c>
      <c r="C527" s="259" t="s">
        <v>30</v>
      </c>
      <c r="D527" s="259" t="s">
        <v>31</v>
      </c>
      <c r="E527" s="260" t="s">
        <v>941</v>
      </c>
      <c r="F527" s="262" t="s">
        <v>780</v>
      </c>
      <c r="G527" s="260" t="s">
        <v>926</v>
      </c>
      <c r="H527" s="112"/>
      <c r="I527" s="108"/>
      <c r="J527" s="110"/>
      <c r="K527" s="110"/>
      <c r="L527" s="110"/>
      <c r="M527" s="110"/>
      <c r="N527" s="1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  <c r="AE527" s="110"/>
      <c r="AF527" s="110"/>
      <c r="AG527" s="110"/>
      <c r="AH527" s="110"/>
      <c r="AI527" s="110"/>
      <c r="AJ527" s="110"/>
      <c r="AK527" s="110"/>
      <c r="AL527" s="110"/>
      <c r="AM527" s="110"/>
      <c r="AN527" s="110"/>
      <c r="AO527" s="110"/>
      <c r="AP527" s="110"/>
      <c r="AQ527" s="110"/>
      <c r="AR527" s="110"/>
      <c r="AS527" s="110"/>
      <c r="AT527" s="110"/>
      <c r="AU527" s="110"/>
      <c r="AV527" s="110"/>
      <c r="AW527" s="110"/>
      <c r="AX527" s="110"/>
      <c r="AY527" s="110"/>
      <c r="AZ527" s="110"/>
      <c r="BA527" s="110"/>
      <c r="BB527" s="110"/>
      <c r="BC527" s="110"/>
      <c r="BD527" s="110"/>
      <c r="BE527" s="110"/>
      <c r="BF527" s="110"/>
      <c r="BG527" s="110"/>
      <c r="BH527" s="110"/>
    </row>
    <row r="528" spans="1:60" ht="12.75" customHeight="1" x14ac:dyDescent="0.2">
      <c r="A528" s="1">
        <v>1</v>
      </c>
      <c r="B528" s="1">
        <f t="shared" si="13"/>
        <v>525</v>
      </c>
      <c r="C528" s="264" t="s">
        <v>2957</v>
      </c>
      <c r="D528" s="303" t="s">
        <v>932</v>
      </c>
      <c r="E528" s="260" t="s">
        <v>970</v>
      </c>
      <c r="F528" s="260" t="s">
        <v>780</v>
      </c>
      <c r="G528" s="260" t="s">
        <v>935</v>
      </c>
      <c r="H528" s="112"/>
      <c r="I528" s="108"/>
      <c r="J528" s="110"/>
      <c r="K528" s="110"/>
      <c r="L528" s="110"/>
      <c r="M528" s="110"/>
      <c r="N528" s="1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  <c r="AE528" s="110"/>
      <c r="AF528" s="110"/>
      <c r="AG528" s="110"/>
      <c r="AH528" s="110"/>
      <c r="AI528" s="110"/>
      <c r="AJ528" s="110"/>
      <c r="AK528" s="110"/>
      <c r="AL528" s="110"/>
      <c r="AM528" s="110"/>
      <c r="AN528" s="110"/>
      <c r="AO528" s="110"/>
      <c r="AP528" s="110"/>
      <c r="AQ528" s="110"/>
      <c r="AR528" s="110"/>
      <c r="AS528" s="110"/>
      <c r="AT528" s="110"/>
      <c r="AU528" s="110"/>
      <c r="AV528" s="110"/>
      <c r="AW528" s="110"/>
      <c r="AX528" s="110"/>
      <c r="AY528" s="110"/>
      <c r="AZ528" s="110"/>
      <c r="BA528" s="110"/>
      <c r="BB528" s="110"/>
      <c r="BC528" s="110"/>
      <c r="BD528" s="110"/>
      <c r="BE528" s="110"/>
      <c r="BF528" s="110"/>
      <c r="BG528" s="110"/>
      <c r="BH528" s="110"/>
    </row>
    <row r="529" spans="1:60" ht="12.75" customHeight="1" x14ac:dyDescent="0.2">
      <c r="A529" s="1">
        <v>1</v>
      </c>
      <c r="B529" s="1">
        <f t="shared" si="13"/>
        <v>526</v>
      </c>
      <c r="C529" s="258" t="s">
        <v>1610</v>
      </c>
      <c r="D529" s="258" t="s">
        <v>895</v>
      </c>
      <c r="E529" s="260" t="s">
        <v>916</v>
      </c>
      <c r="F529" s="262" t="s">
        <v>780</v>
      </c>
      <c r="G529" s="265" t="s">
        <v>935</v>
      </c>
      <c r="H529" s="112"/>
      <c r="I529" s="108"/>
      <c r="J529" s="110"/>
      <c r="K529" s="110"/>
      <c r="L529" s="110"/>
      <c r="M529" s="110"/>
      <c r="N529" s="1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  <c r="AE529" s="110"/>
      <c r="AF529" s="110"/>
      <c r="AG529" s="110"/>
      <c r="AH529" s="110"/>
      <c r="AI529" s="110"/>
      <c r="AJ529" s="110"/>
      <c r="AK529" s="110"/>
      <c r="AL529" s="110"/>
      <c r="AM529" s="110"/>
      <c r="AN529" s="110"/>
      <c r="AO529" s="110"/>
      <c r="AP529" s="110"/>
      <c r="AQ529" s="110"/>
      <c r="AR529" s="110"/>
      <c r="AS529" s="110"/>
      <c r="AT529" s="110"/>
      <c r="AU529" s="110"/>
      <c r="AV529" s="110"/>
      <c r="AW529" s="110"/>
      <c r="AX529" s="110"/>
      <c r="AY529" s="110"/>
      <c r="AZ529" s="110"/>
      <c r="BA529" s="110"/>
      <c r="BB529" s="110"/>
      <c r="BC529" s="110"/>
      <c r="BD529" s="110"/>
      <c r="BE529" s="110"/>
      <c r="BF529" s="110"/>
      <c r="BG529" s="110"/>
      <c r="BH529" s="110"/>
    </row>
    <row r="530" spans="1:60" ht="12.75" customHeight="1" x14ac:dyDescent="0.2">
      <c r="A530" s="1">
        <v>1</v>
      </c>
      <c r="B530" s="1">
        <f t="shared" si="13"/>
        <v>527</v>
      </c>
      <c r="C530" s="264" t="s">
        <v>1787</v>
      </c>
      <c r="D530" s="264" t="s">
        <v>509</v>
      </c>
      <c r="E530" s="260" t="s">
        <v>963</v>
      </c>
      <c r="F530" s="262" t="s">
        <v>780</v>
      </c>
      <c r="G530" s="260" t="s">
        <v>958</v>
      </c>
      <c r="H530" s="112"/>
      <c r="I530" s="112"/>
      <c r="J530" s="110"/>
      <c r="K530" s="110"/>
      <c r="L530" s="110"/>
      <c r="M530" s="110"/>
      <c r="N530" s="1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  <c r="AE530" s="110"/>
      <c r="AF530" s="110"/>
      <c r="AG530" s="110"/>
      <c r="AH530" s="110"/>
      <c r="AI530" s="110"/>
      <c r="AJ530" s="110"/>
      <c r="AK530" s="110"/>
      <c r="AL530" s="110"/>
      <c r="AM530" s="110"/>
      <c r="AN530" s="110"/>
      <c r="AO530" s="110"/>
      <c r="AP530" s="110"/>
      <c r="AQ530" s="110"/>
      <c r="AR530" s="110"/>
      <c r="AS530" s="110"/>
      <c r="AT530" s="110"/>
      <c r="AU530" s="110"/>
      <c r="AV530" s="110"/>
      <c r="AW530" s="110"/>
      <c r="AX530" s="110"/>
      <c r="AY530" s="110"/>
      <c r="AZ530" s="110"/>
      <c r="BA530" s="110"/>
      <c r="BB530" s="110"/>
      <c r="BC530" s="110"/>
      <c r="BD530" s="110"/>
      <c r="BE530" s="110"/>
      <c r="BF530" s="110"/>
      <c r="BG530" s="110"/>
      <c r="BH530" s="110"/>
    </row>
    <row r="531" spans="1:60" ht="12.75" customHeight="1" x14ac:dyDescent="0.2">
      <c r="A531" s="1"/>
      <c r="B531" s="1">
        <f t="shared" si="13"/>
        <v>528</v>
      </c>
      <c r="C531" s="263" t="s">
        <v>2488</v>
      </c>
      <c r="D531" s="263" t="s">
        <v>1007</v>
      </c>
      <c r="E531" s="260" t="s">
        <v>952</v>
      </c>
      <c r="F531" s="260" t="s">
        <v>780</v>
      </c>
      <c r="G531" s="260" t="s">
        <v>982</v>
      </c>
      <c r="H531" s="112"/>
      <c r="I531" s="112"/>
      <c r="J531" s="110"/>
      <c r="K531" s="110"/>
      <c r="L531" s="110"/>
      <c r="M531" s="110"/>
      <c r="N531" s="1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  <c r="AE531" s="110"/>
      <c r="AF531" s="110"/>
      <c r="AG531" s="110"/>
      <c r="AH531" s="110"/>
      <c r="AI531" s="110"/>
      <c r="AJ531" s="110"/>
      <c r="AK531" s="110"/>
      <c r="AL531" s="110"/>
      <c r="AM531" s="110"/>
      <c r="AN531" s="110"/>
      <c r="AO531" s="110"/>
      <c r="AP531" s="110"/>
      <c r="AQ531" s="110"/>
      <c r="AR531" s="110"/>
      <c r="AS531" s="110"/>
      <c r="AT531" s="110"/>
      <c r="AU531" s="110"/>
      <c r="AV531" s="110"/>
      <c r="AW531" s="110"/>
      <c r="AX531" s="110"/>
      <c r="AY531" s="110"/>
      <c r="AZ531" s="110"/>
      <c r="BA531" s="110"/>
      <c r="BB531" s="110"/>
      <c r="BC531" s="110"/>
      <c r="BD531" s="110"/>
      <c r="BE531" s="110"/>
      <c r="BF531" s="110"/>
      <c r="BG531" s="110"/>
      <c r="BH531" s="110"/>
    </row>
    <row r="532" spans="1:60" ht="12.75" customHeight="1" x14ac:dyDescent="0.2">
      <c r="A532" s="1">
        <v>1</v>
      </c>
      <c r="B532" s="1">
        <f t="shared" si="13"/>
        <v>529</v>
      </c>
      <c r="C532" s="259" t="s">
        <v>2494</v>
      </c>
      <c r="D532" s="259" t="s">
        <v>1080</v>
      </c>
      <c r="E532" s="260" t="s">
        <v>1012</v>
      </c>
      <c r="F532" s="260" t="s">
        <v>780</v>
      </c>
      <c r="G532" s="260" t="s">
        <v>979</v>
      </c>
      <c r="H532" s="112"/>
      <c r="I532" s="108"/>
      <c r="J532" s="110"/>
      <c r="K532" s="110"/>
      <c r="L532" s="110"/>
      <c r="M532" s="110"/>
      <c r="N532" s="1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  <c r="AE532" s="110"/>
      <c r="AF532" s="110"/>
      <c r="AG532" s="110"/>
      <c r="AH532" s="110"/>
      <c r="AI532" s="110"/>
      <c r="AJ532" s="110"/>
      <c r="AK532" s="110"/>
      <c r="AL532" s="110"/>
      <c r="AM532" s="110"/>
      <c r="AN532" s="110"/>
      <c r="AO532" s="110"/>
      <c r="AP532" s="110"/>
      <c r="AQ532" s="110"/>
      <c r="AR532" s="110"/>
      <c r="AS532" s="110"/>
      <c r="AT532" s="110"/>
      <c r="AU532" s="110"/>
      <c r="AV532" s="110"/>
      <c r="AW532" s="110"/>
      <c r="AX532" s="110"/>
      <c r="AY532" s="110"/>
      <c r="AZ532" s="110"/>
      <c r="BA532" s="110"/>
      <c r="BB532" s="110"/>
      <c r="BC532" s="110"/>
      <c r="BD532" s="110"/>
      <c r="BE532" s="110"/>
      <c r="BF532" s="110"/>
      <c r="BG532" s="110"/>
      <c r="BH532" s="110"/>
    </row>
    <row r="533" spans="1:60" ht="12.75" customHeight="1" x14ac:dyDescent="0.2">
      <c r="A533" s="1">
        <v>1</v>
      </c>
      <c r="B533" s="1">
        <f t="shared" si="13"/>
        <v>530</v>
      </c>
      <c r="C533" s="258" t="s">
        <v>1511</v>
      </c>
      <c r="D533" s="258" t="s">
        <v>860</v>
      </c>
      <c r="E533" s="261" t="s">
        <v>955</v>
      </c>
      <c r="F533" s="261" t="s">
        <v>780</v>
      </c>
      <c r="G533" s="260" t="s">
        <v>935</v>
      </c>
      <c r="H533" s="112"/>
      <c r="I533" s="108"/>
      <c r="J533" s="110"/>
      <c r="K533" s="110"/>
      <c r="L533" s="110"/>
      <c r="M533" s="110"/>
      <c r="N533" s="1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  <c r="AE533" s="110"/>
      <c r="AF533" s="110"/>
      <c r="AG533" s="110"/>
      <c r="AH533" s="110"/>
      <c r="AI533" s="110"/>
      <c r="AJ533" s="110"/>
      <c r="AK533" s="110"/>
      <c r="AL533" s="110"/>
      <c r="AM533" s="110"/>
      <c r="AN533" s="110"/>
      <c r="AO533" s="110"/>
      <c r="AP533" s="110"/>
      <c r="AQ533" s="110"/>
      <c r="AR533" s="110"/>
      <c r="AS533" s="110"/>
      <c r="AT533" s="110"/>
      <c r="AU533" s="110"/>
      <c r="AV533" s="110"/>
      <c r="AW533" s="110"/>
      <c r="AX533" s="110"/>
      <c r="AY533" s="110"/>
      <c r="AZ533" s="110"/>
      <c r="BA533" s="110"/>
      <c r="BB533" s="110"/>
      <c r="BC533" s="110"/>
      <c r="BD533" s="110"/>
      <c r="BE533" s="110"/>
      <c r="BF533" s="110"/>
      <c r="BG533" s="110"/>
      <c r="BH533" s="110"/>
    </row>
    <row r="534" spans="1:60" ht="12.75" customHeight="1" x14ac:dyDescent="0.2">
      <c r="A534" s="1">
        <v>1</v>
      </c>
      <c r="B534" s="1">
        <f t="shared" si="13"/>
        <v>531</v>
      </c>
      <c r="C534" s="258" t="s">
        <v>967</v>
      </c>
      <c r="D534" s="258" t="s">
        <v>1011</v>
      </c>
      <c r="E534" s="261" t="s">
        <v>966</v>
      </c>
      <c r="F534" s="290" t="s">
        <v>780</v>
      </c>
      <c r="G534" s="261" t="s">
        <v>926</v>
      </c>
      <c r="H534" s="112"/>
      <c r="I534" s="108"/>
      <c r="J534" s="110"/>
      <c r="K534" s="110"/>
      <c r="L534" s="110"/>
      <c r="M534" s="110"/>
      <c r="N534" s="1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  <c r="AE534" s="110"/>
      <c r="AF534" s="110"/>
      <c r="AG534" s="110"/>
      <c r="AH534" s="110"/>
      <c r="AI534" s="110"/>
      <c r="AJ534" s="110"/>
      <c r="AK534" s="110"/>
      <c r="AL534" s="110"/>
      <c r="AM534" s="110"/>
      <c r="AN534" s="110"/>
      <c r="AO534" s="110"/>
      <c r="AP534" s="110"/>
      <c r="AQ534" s="110"/>
      <c r="AR534" s="110"/>
      <c r="AS534" s="110"/>
      <c r="AT534" s="110"/>
      <c r="AU534" s="110"/>
      <c r="AV534" s="110"/>
      <c r="AW534" s="110"/>
      <c r="AX534" s="110"/>
      <c r="AY534" s="110"/>
      <c r="AZ534" s="110"/>
      <c r="BA534" s="110"/>
      <c r="BB534" s="110"/>
      <c r="BC534" s="110"/>
      <c r="BD534" s="110"/>
      <c r="BE534" s="110"/>
      <c r="BF534" s="110"/>
      <c r="BG534" s="110"/>
      <c r="BH534" s="110"/>
    </row>
    <row r="535" spans="1:60" ht="12.75" customHeight="1" x14ac:dyDescent="0.2">
      <c r="A535" s="1">
        <v>1</v>
      </c>
      <c r="B535" s="1">
        <f t="shared" si="13"/>
        <v>532</v>
      </c>
      <c r="C535" s="258" t="s">
        <v>844</v>
      </c>
      <c r="D535" s="258" t="s">
        <v>975</v>
      </c>
      <c r="E535" s="260" t="s">
        <v>833</v>
      </c>
      <c r="F535" s="261" t="s">
        <v>780</v>
      </c>
      <c r="G535" s="265" t="s">
        <v>979</v>
      </c>
      <c r="H535" s="112"/>
      <c r="I535" s="108"/>
      <c r="J535" s="110"/>
      <c r="K535" s="110"/>
      <c r="L535" s="110"/>
      <c r="M535" s="110"/>
      <c r="N535" s="1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  <c r="AE535" s="110"/>
      <c r="AF535" s="110"/>
      <c r="AG535" s="110"/>
      <c r="AH535" s="110"/>
      <c r="AI535" s="110"/>
      <c r="AJ535" s="110"/>
      <c r="AK535" s="110"/>
      <c r="AL535" s="110"/>
      <c r="AM535" s="110"/>
      <c r="AN535" s="110"/>
      <c r="AO535" s="110"/>
      <c r="AP535" s="110"/>
      <c r="AQ535" s="110"/>
      <c r="AR535" s="110"/>
      <c r="AS535" s="110"/>
      <c r="AT535" s="110"/>
      <c r="AU535" s="110"/>
      <c r="AV535" s="110"/>
      <c r="AW535" s="110"/>
      <c r="AX535" s="110"/>
      <c r="AY535" s="110"/>
      <c r="AZ535" s="110"/>
      <c r="BA535" s="110"/>
      <c r="BB535" s="110"/>
      <c r="BC535" s="110"/>
      <c r="BD535" s="110"/>
      <c r="BE535" s="110"/>
      <c r="BF535" s="110"/>
      <c r="BG535" s="110"/>
      <c r="BH535" s="110"/>
    </row>
    <row r="536" spans="1:60" ht="12.75" customHeight="1" x14ac:dyDescent="0.2">
      <c r="A536" s="1">
        <v>1</v>
      </c>
      <c r="B536" s="1">
        <f t="shared" si="13"/>
        <v>533</v>
      </c>
      <c r="C536" s="258" t="s">
        <v>188</v>
      </c>
      <c r="D536" s="259" t="s">
        <v>189</v>
      </c>
      <c r="E536" s="261" t="s">
        <v>833</v>
      </c>
      <c r="F536" s="260" t="s">
        <v>780</v>
      </c>
      <c r="G536" s="261" t="s">
        <v>945</v>
      </c>
      <c r="H536" s="112"/>
      <c r="I536" s="108"/>
      <c r="J536" s="110"/>
      <c r="K536" s="110"/>
      <c r="L536" s="110"/>
      <c r="M536" s="110"/>
      <c r="N536" s="1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  <c r="AE536" s="110"/>
      <c r="AF536" s="110"/>
      <c r="AG536" s="110"/>
      <c r="AH536" s="110"/>
      <c r="AI536" s="110"/>
      <c r="AJ536" s="110"/>
      <c r="AK536" s="110"/>
      <c r="AL536" s="110"/>
      <c r="AM536" s="110"/>
      <c r="AN536" s="110"/>
      <c r="AO536" s="110"/>
      <c r="AP536" s="110"/>
      <c r="AQ536" s="110"/>
      <c r="AR536" s="110"/>
      <c r="AS536" s="110"/>
      <c r="AT536" s="110"/>
      <c r="AU536" s="110"/>
      <c r="AV536" s="110"/>
      <c r="AW536" s="110"/>
      <c r="AX536" s="110"/>
      <c r="AY536" s="110"/>
      <c r="AZ536" s="110"/>
      <c r="BA536" s="110"/>
      <c r="BB536" s="110"/>
      <c r="BC536" s="110"/>
      <c r="BD536" s="110"/>
      <c r="BE536" s="110"/>
      <c r="BF536" s="110"/>
      <c r="BG536" s="110"/>
      <c r="BH536" s="110"/>
    </row>
    <row r="537" spans="1:60" ht="12.75" customHeight="1" x14ac:dyDescent="0.2">
      <c r="A537" s="1">
        <v>1</v>
      </c>
      <c r="B537" s="1">
        <f t="shared" si="13"/>
        <v>534</v>
      </c>
      <c r="C537" s="258" t="s">
        <v>657</v>
      </c>
      <c r="D537" s="259" t="s">
        <v>731</v>
      </c>
      <c r="E537" s="260" t="s">
        <v>970</v>
      </c>
      <c r="F537" s="262" t="s">
        <v>780</v>
      </c>
      <c r="G537" s="262" t="s">
        <v>935</v>
      </c>
      <c r="H537" s="112"/>
      <c r="I537" s="108"/>
      <c r="J537" s="110"/>
      <c r="K537" s="110"/>
      <c r="L537" s="110"/>
      <c r="M537" s="110"/>
      <c r="N537" s="1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  <c r="AE537" s="110"/>
      <c r="AF537" s="110"/>
      <c r="AG537" s="110"/>
      <c r="AH537" s="110"/>
      <c r="AI537" s="110"/>
      <c r="AJ537" s="110"/>
      <c r="AK537" s="110"/>
      <c r="AL537" s="110"/>
      <c r="AM537" s="110"/>
      <c r="AN537" s="110"/>
      <c r="AO537" s="110"/>
      <c r="AP537" s="110"/>
      <c r="AQ537" s="110"/>
      <c r="AR537" s="110"/>
      <c r="AS537" s="110"/>
      <c r="AT537" s="110"/>
      <c r="AU537" s="110"/>
      <c r="AV537" s="110"/>
      <c r="AW537" s="110"/>
      <c r="AX537" s="110"/>
      <c r="AY537" s="110"/>
      <c r="AZ537" s="110"/>
      <c r="BA537" s="110"/>
      <c r="BB537" s="110"/>
      <c r="BC537" s="110"/>
      <c r="BD537" s="110"/>
      <c r="BE537" s="110"/>
      <c r="BF537" s="110"/>
      <c r="BG537" s="110"/>
      <c r="BH537" s="110"/>
    </row>
    <row r="538" spans="1:60" ht="12.75" customHeight="1" x14ac:dyDescent="0.2">
      <c r="A538" s="1">
        <v>1</v>
      </c>
      <c r="B538" s="1">
        <f t="shared" si="13"/>
        <v>535</v>
      </c>
      <c r="C538" s="259" t="s">
        <v>122</v>
      </c>
      <c r="D538" s="259" t="s">
        <v>277</v>
      </c>
      <c r="E538" s="260" t="s">
        <v>963</v>
      </c>
      <c r="F538" s="261" t="s">
        <v>780</v>
      </c>
      <c r="G538" s="260" t="s">
        <v>982</v>
      </c>
      <c r="H538" s="112"/>
      <c r="I538" s="108"/>
      <c r="J538" s="110"/>
      <c r="K538" s="110"/>
      <c r="L538" s="110"/>
      <c r="M538" s="110"/>
      <c r="N538" s="1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  <c r="AE538" s="110"/>
      <c r="AF538" s="110"/>
      <c r="AG538" s="110"/>
      <c r="AH538" s="110"/>
      <c r="AI538" s="110"/>
      <c r="AJ538" s="110"/>
      <c r="AK538" s="110"/>
      <c r="AL538" s="110"/>
      <c r="AM538" s="110"/>
      <c r="AN538" s="110"/>
      <c r="AO538" s="110"/>
      <c r="AP538" s="110"/>
      <c r="AQ538" s="110"/>
      <c r="AR538" s="110"/>
      <c r="AS538" s="110"/>
      <c r="AT538" s="110"/>
      <c r="AU538" s="110"/>
      <c r="AV538" s="110"/>
      <c r="AW538" s="110"/>
      <c r="AX538" s="110"/>
      <c r="AY538" s="110"/>
      <c r="AZ538" s="110"/>
      <c r="BA538" s="110"/>
      <c r="BB538" s="110"/>
      <c r="BC538" s="110"/>
      <c r="BD538" s="110"/>
      <c r="BE538" s="110"/>
      <c r="BF538" s="110"/>
      <c r="BG538" s="110"/>
      <c r="BH538" s="110"/>
    </row>
    <row r="539" spans="1:60" ht="12.75" customHeight="1" x14ac:dyDescent="0.2">
      <c r="A539" s="1">
        <v>1</v>
      </c>
      <c r="B539" s="1">
        <f t="shared" si="13"/>
        <v>536</v>
      </c>
      <c r="C539" s="258" t="s">
        <v>1785</v>
      </c>
      <c r="D539" s="259" t="s">
        <v>650</v>
      </c>
      <c r="E539" s="261" t="s">
        <v>966</v>
      </c>
      <c r="F539" s="261" t="s">
        <v>780</v>
      </c>
      <c r="G539" s="262" t="s">
        <v>923</v>
      </c>
      <c r="H539" s="112"/>
      <c r="I539" s="108"/>
      <c r="J539" s="110"/>
      <c r="K539" s="110"/>
      <c r="L539" s="110"/>
      <c r="M539" s="110"/>
      <c r="N539" s="1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  <c r="AE539" s="110"/>
      <c r="AF539" s="110"/>
      <c r="AG539" s="110"/>
      <c r="AH539" s="110"/>
      <c r="AI539" s="110"/>
      <c r="AJ539" s="110"/>
      <c r="AK539" s="110"/>
      <c r="AL539" s="110"/>
      <c r="AM539" s="110"/>
      <c r="AN539" s="110"/>
      <c r="AO539" s="110"/>
      <c r="AP539" s="110"/>
      <c r="AQ539" s="110"/>
      <c r="AR539" s="110"/>
      <c r="AS539" s="110"/>
      <c r="AT539" s="110"/>
      <c r="AU539" s="110"/>
      <c r="AV539" s="110"/>
      <c r="AW539" s="110"/>
      <c r="AX539" s="110"/>
      <c r="AY539" s="110"/>
      <c r="AZ539" s="110"/>
      <c r="BA539" s="110"/>
      <c r="BB539" s="110"/>
      <c r="BC539" s="110"/>
      <c r="BD539" s="110"/>
      <c r="BE539" s="110"/>
      <c r="BF539" s="110"/>
      <c r="BG539" s="110"/>
      <c r="BH539" s="110"/>
    </row>
    <row r="540" spans="1:60" ht="12.75" customHeight="1" x14ac:dyDescent="0.2">
      <c r="A540" s="1">
        <v>1</v>
      </c>
      <c r="B540" s="1">
        <f t="shared" si="13"/>
        <v>537</v>
      </c>
      <c r="C540" s="263" t="s">
        <v>2516</v>
      </c>
      <c r="D540" s="263" t="s">
        <v>682</v>
      </c>
      <c r="E540" s="260" t="s">
        <v>966</v>
      </c>
      <c r="F540" s="260" t="s">
        <v>780</v>
      </c>
      <c r="G540" s="260" t="s">
        <v>923</v>
      </c>
      <c r="H540" s="112"/>
      <c r="I540" s="108"/>
      <c r="J540" s="110"/>
      <c r="K540" s="110"/>
      <c r="L540" s="110"/>
      <c r="M540" s="110"/>
      <c r="N540" s="1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  <c r="AE540" s="110"/>
      <c r="AF540" s="110"/>
      <c r="AG540" s="110"/>
      <c r="AH540" s="110"/>
      <c r="AI540" s="110"/>
      <c r="AJ540" s="110"/>
      <c r="AK540" s="110"/>
      <c r="AL540" s="110"/>
      <c r="AM540" s="110"/>
      <c r="AN540" s="110"/>
      <c r="AO540" s="110"/>
      <c r="AP540" s="110"/>
      <c r="AQ540" s="110"/>
      <c r="AR540" s="110"/>
      <c r="AS540" s="110"/>
      <c r="AT540" s="110"/>
      <c r="AU540" s="110"/>
      <c r="AV540" s="110"/>
      <c r="AW540" s="110"/>
      <c r="AX540" s="110"/>
      <c r="AY540" s="110"/>
      <c r="AZ540" s="110"/>
      <c r="BA540" s="110"/>
      <c r="BB540" s="110"/>
      <c r="BC540" s="110"/>
      <c r="BD540" s="110"/>
      <c r="BE540" s="110"/>
      <c r="BF540" s="110"/>
      <c r="BG540" s="110"/>
      <c r="BH540" s="110"/>
    </row>
    <row r="541" spans="1:60" ht="12.75" customHeight="1" x14ac:dyDescent="0.2">
      <c r="A541" s="1">
        <v>1</v>
      </c>
      <c r="B541" s="1">
        <f t="shared" si="13"/>
        <v>538</v>
      </c>
      <c r="C541" s="258" t="s">
        <v>848</v>
      </c>
      <c r="D541" s="259" t="s">
        <v>674</v>
      </c>
      <c r="E541" s="260" t="s">
        <v>1008</v>
      </c>
      <c r="F541" s="262" t="s">
        <v>780</v>
      </c>
      <c r="G541" s="260" t="s">
        <v>945</v>
      </c>
      <c r="H541" s="112"/>
      <c r="I541" s="108"/>
      <c r="J541" s="110"/>
      <c r="K541" s="110"/>
      <c r="L541" s="110"/>
      <c r="M541" s="110"/>
      <c r="N541" s="1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  <c r="AE541" s="110"/>
      <c r="AF541" s="110"/>
      <c r="AG541" s="110"/>
      <c r="AH541" s="110"/>
      <c r="AI541" s="110"/>
      <c r="AJ541" s="110"/>
      <c r="AK541" s="110"/>
      <c r="AL541" s="110"/>
      <c r="AM541" s="110"/>
      <c r="AN541" s="110"/>
      <c r="AO541" s="110"/>
      <c r="AP541" s="110"/>
      <c r="AQ541" s="110"/>
      <c r="AR541" s="110"/>
      <c r="AS541" s="110"/>
      <c r="AT541" s="110"/>
      <c r="AU541" s="110"/>
      <c r="AV541" s="110"/>
      <c r="AW541" s="110"/>
      <c r="AX541" s="110"/>
      <c r="AY541" s="110"/>
      <c r="AZ541" s="110"/>
      <c r="BA541" s="110"/>
      <c r="BB541" s="110"/>
      <c r="BC541" s="110"/>
      <c r="BD541" s="110"/>
      <c r="BE541" s="110"/>
      <c r="BF541" s="110"/>
      <c r="BG541" s="110"/>
      <c r="BH541" s="110"/>
    </row>
    <row r="542" spans="1:60" ht="12.75" customHeight="1" x14ac:dyDescent="0.2">
      <c r="A542" s="1">
        <v>1</v>
      </c>
      <c r="B542" s="1">
        <f>(B541+1)</f>
        <v>539</v>
      </c>
      <c r="C542" s="263" t="s">
        <v>2519</v>
      </c>
      <c r="D542" s="263" t="s">
        <v>2588</v>
      </c>
      <c r="E542" s="260" t="s">
        <v>946</v>
      </c>
      <c r="F542" s="260" t="s">
        <v>780</v>
      </c>
      <c r="G542" s="260" t="s">
        <v>923</v>
      </c>
      <c r="H542" s="112"/>
      <c r="I542" s="108"/>
      <c r="J542" s="110"/>
      <c r="K542" s="110"/>
      <c r="L542" s="110"/>
      <c r="M542" s="110"/>
      <c r="N542" s="1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  <c r="AE542" s="110"/>
      <c r="AF542" s="110"/>
      <c r="AG542" s="110"/>
      <c r="AH542" s="110"/>
      <c r="AI542" s="110"/>
      <c r="AJ542" s="110"/>
      <c r="AK542" s="110"/>
      <c r="AL542" s="110"/>
      <c r="AM542" s="110"/>
      <c r="AN542" s="110"/>
      <c r="AO542" s="110"/>
      <c r="AP542" s="110"/>
      <c r="AQ542" s="110"/>
      <c r="AR542" s="110"/>
      <c r="AS542" s="110"/>
      <c r="AT542" s="110"/>
      <c r="AU542" s="110"/>
      <c r="AV542" s="110"/>
      <c r="AW542" s="110"/>
      <c r="AX542" s="110"/>
      <c r="AY542" s="110"/>
      <c r="AZ542" s="110"/>
      <c r="BA542" s="110"/>
      <c r="BB542" s="110"/>
      <c r="BC542" s="110"/>
      <c r="BD542" s="110"/>
      <c r="BE542" s="110"/>
      <c r="BF542" s="110"/>
      <c r="BG542" s="110"/>
      <c r="BH542" s="110"/>
    </row>
    <row r="543" spans="1:60" ht="12.75" customHeight="1" x14ac:dyDescent="0.2">
      <c r="A543" s="1"/>
      <c r="B543" s="1">
        <f t="shared" si="13"/>
        <v>540</v>
      </c>
      <c r="C543" s="258" t="s">
        <v>1055</v>
      </c>
      <c r="D543" s="259" t="s">
        <v>816</v>
      </c>
      <c r="E543" s="261" t="s">
        <v>952</v>
      </c>
      <c r="F543" s="261" t="s">
        <v>780</v>
      </c>
      <c r="G543" s="261" t="s">
        <v>982</v>
      </c>
      <c r="H543" s="112"/>
      <c r="I543" s="108"/>
      <c r="J543" s="110"/>
      <c r="K543" s="110"/>
      <c r="L543" s="110"/>
      <c r="M543" s="110"/>
      <c r="N543" s="1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  <c r="AE543" s="110"/>
      <c r="AF543" s="110"/>
      <c r="AG543" s="110"/>
      <c r="AH543" s="110"/>
      <c r="AI543" s="110"/>
      <c r="AJ543" s="110"/>
      <c r="AK543" s="110"/>
      <c r="AL543" s="110"/>
      <c r="AM543" s="110"/>
      <c r="AN543" s="110"/>
      <c r="AO543" s="110"/>
      <c r="AP543" s="110"/>
      <c r="AQ543" s="110"/>
      <c r="AR543" s="110"/>
      <c r="AS543" s="110"/>
      <c r="AT543" s="110"/>
      <c r="AU543" s="110"/>
      <c r="AV543" s="110"/>
      <c r="AW543" s="110"/>
      <c r="AX543" s="110"/>
      <c r="AY543" s="110"/>
      <c r="AZ543" s="110"/>
      <c r="BA543" s="110"/>
      <c r="BB543" s="110"/>
      <c r="BC543" s="110"/>
      <c r="BD543" s="110"/>
      <c r="BE543" s="110"/>
      <c r="BF543" s="110"/>
      <c r="BG543" s="110"/>
      <c r="BH543" s="110"/>
    </row>
    <row r="544" spans="1:60" ht="12.75" customHeight="1" x14ac:dyDescent="0.2">
      <c r="A544" s="1">
        <v>1</v>
      </c>
      <c r="B544" s="1">
        <f t="shared" si="13"/>
        <v>541</v>
      </c>
      <c r="C544" s="259" t="s">
        <v>777</v>
      </c>
      <c r="D544" s="259" t="s">
        <v>193</v>
      </c>
      <c r="E544" s="260" t="s">
        <v>948</v>
      </c>
      <c r="F544" s="260" t="s">
        <v>780</v>
      </c>
      <c r="G544" s="260" t="s">
        <v>935</v>
      </c>
      <c r="H544" s="112"/>
      <c r="I544" s="112"/>
      <c r="J544" s="110"/>
      <c r="K544" s="110"/>
      <c r="L544" s="110"/>
      <c r="M544" s="110"/>
      <c r="N544" s="1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  <c r="AE544" s="110"/>
      <c r="AF544" s="110"/>
      <c r="AG544" s="110"/>
      <c r="AH544" s="110"/>
      <c r="AI544" s="110"/>
      <c r="AJ544" s="110"/>
      <c r="AK544" s="110"/>
      <c r="AL544" s="110"/>
      <c r="AM544" s="110"/>
      <c r="AN544" s="110"/>
      <c r="AO544" s="110"/>
      <c r="AP544" s="110"/>
      <c r="AQ544" s="110"/>
      <c r="AR544" s="110"/>
      <c r="AS544" s="110"/>
      <c r="AT544" s="110"/>
      <c r="AU544" s="110"/>
      <c r="AV544" s="110"/>
      <c r="AW544" s="110"/>
      <c r="AX544" s="110"/>
      <c r="AY544" s="110"/>
      <c r="AZ544" s="110"/>
      <c r="BA544" s="110"/>
      <c r="BB544" s="110"/>
      <c r="BC544" s="110"/>
      <c r="BD544" s="110"/>
      <c r="BE544" s="110"/>
      <c r="BF544" s="110"/>
      <c r="BG544" s="110"/>
      <c r="BH544" s="110"/>
    </row>
    <row r="545" spans="1:60" ht="12.75" customHeight="1" x14ac:dyDescent="0.2">
      <c r="A545" s="1"/>
      <c r="B545" s="1">
        <f t="shared" si="13"/>
        <v>542</v>
      </c>
      <c r="C545" s="258" t="s">
        <v>702</v>
      </c>
      <c r="D545" s="259" t="s">
        <v>816</v>
      </c>
      <c r="E545" s="261" t="s">
        <v>812</v>
      </c>
      <c r="F545" s="262" t="s">
        <v>780</v>
      </c>
      <c r="G545" s="262" t="s">
        <v>958</v>
      </c>
      <c r="H545" s="112"/>
      <c r="I545" s="112"/>
      <c r="J545" s="110"/>
      <c r="K545" s="110"/>
      <c r="L545" s="110"/>
      <c r="M545" s="110"/>
      <c r="N545" s="1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  <c r="AE545" s="110"/>
      <c r="AF545" s="110"/>
      <c r="AG545" s="110"/>
      <c r="AH545" s="110"/>
      <c r="AI545" s="110"/>
      <c r="AJ545" s="110"/>
      <c r="AK545" s="110"/>
      <c r="AL545" s="110"/>
      <c r="AM545" s="110"/>
      <c r="AN545" s="110"/>
      <c r="AO545" s="110"/>
      <c r="AP545" s="110"/>
      <c r="AQ545" s="110"/>
      <c r="AR545" s="110"/>
      <c r="AS545" s="110"/>
      <c r="AT545" s="110"/>
      <c r="AU545" s="110"/>
      <c r="AV545" s="110"/>
      <c r="AW545" s="110"/>
      <c r="AX545" s="110"/>
      <c r="AY545" s="110"/>
      <c r="AZ545" s="110"/>
      <c r="BA545" s="110"/>
      <c r="BB545" s="110"/>
      <c r="BC545" s="110"/>
      <c r="BD545" s="110"/>
      <c r="BE545" s="110"/>
      <c r="BF545" s="110"/>
      <c r="BG545" s="110"/>
      <c r="BH545" s="110"/>
    </row>
    <row r="546" spans="1:60" ht="12.75" customHeight="1" x14ac:dyDescent="0.2">
      <c r="A546" s="1">
        <v>1</v>
      </c>
      <c r="B546" s="1">
        <f t="shared" si="13"/>
        <v>543</v>
      </c>
      <c r="C546" s="258" t="s">
        <v>1818</v>
      </c>
      <c r="D546" s="259" t="s">
        <v>842</v>
      </c>
      <c r="E546" s="261" t="s">
        <v>933</v>
      </c>
      <c r="F546" s="260" t="s">
        <v>780</v>
      </c>
      <c r="G546" s="261" t="s">
        <v>575</v>
      </c>
      <c r="H546" s="112"/>
      <c r="I546" s="108"/>
      <c r="J546" s="110"/>
      <c r="K546" s="110"/>
      <c r="L546" s="110"/>
      <c r="M546" s="110"/>
      <c r="N546" s="1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  <c r="AE546" s="110"/>
      <c r="AF546" s="110"/>
      <c r="AG546" s="110"/>
      <c r="AH546" s="110"/>
      <c r="AI546" s="110"/>
      <c r="AJ546" s="110"/>
      <c r="AK546" s="110"/>
      <c r="AL546" s="110"/>
      <c r="AM546" s="110"/>
      <c r="AN546" s="110"/>
      <c r="AO546" s="110"/>
      <c r="AP546" s="110"/>
      <c r="AQ546" s="110"/>
      <c r="AR546" s="110"/>
      <c r="AS546" s="110"/>
      <c r="AT546" s="110"/>
      <c r="AU546" s="110"/>
      <c r="AV546" s="110"/>
      <c r="AW546" s="110"/>
      <c r="AX546" s="110"/>
      <c r="AY546" s="110"/>
      <c r="AZ546" s="110"/>
      <c r="BA546" s="110"/>
      <c r="BB546" s="110"/>
      <c r="BC546" s="110"/>
      <c r="BD546" s="110"/>
      <c r="BE546" s="110"/>
      <c r="BF546" s="110"/>
      <c r="BG546" s="110"/>
      <c r="BH546" s="110"/>
    </row>
    <row r="547" spans="1:60" ht="12.75" customHeight="1" x14ac:dyDescent="0.2">
      <c r="A547" s="1">
        <v>1</v>
      </c>
      <c r="B547" s="1">
        <f t="shared" si="13"/>
        <v>544</v>
      </c>
      <c r="C547" s="259" t="s">
        <v>2535</v>
      </c>
      <c r="D547" s="259" t="s">
        <v>2597</v>
      </c>
      <c r="E547" s="260" t="s">
        <v>914</v>
      </c>
      <c r="F547" s="260" t="s">
        <v>780</v>
      </c>
      <c r="G547" s="260" t="s">
        <v>926</v>
      </c>
      <c r="H547" s="112"/>
      <c r="I547" s="108"/>
      <c r="J547" s="110"/>
      <c r="K547" s="110"/>
      <c r="L547" s="110"/>
      <c r="M547" s="110"/>
      <c r="N547" s="1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  <c r="AE547" s="110"/>
      <c r="AF547" s="110"/>
      <c r="AG547" s="110"/>
      <c r="AH547" s="110"/>
      <c r="AI547" s="110"/>
      <c r="AJ547" s="110"/>
      <c r="AK547" s="110"/>
      <c r="AL547" s="110"/>
      <c r="AM547" s="110"/>
      <c r="AN547" s="110"/>
      <c r="AO547" s="110"/>
      <c r="AP547" s="110"/>
      <c r="AQ547" s="110"/>
      <c r="AR547" s="110"/>
      <c r="AS547" s="110"/>
      <c r="AT547" s="110"/>
      <c r="AU547" s="110"/>
      <c r="AV547" s="110"/>
      <c r="AW547" s="110"/>
      <c r="AX547" s="110"/>
      <c r="AY547" s="110"/>
      <c r="AZ547" s="110"/>
      <c r="BA547" s="110"/>
      <c r="BB547" s="110"/>
      <c r="BC547" s="110"/>
      <c r="BD547" s="110"/>
      <c r="BE547" s="110"/>
      <c r="BF547" s="110"/>
      <c r="BG547" s="110"/>
      <c r="BH547" s="110"/>
    </row>
    <row r="548" spans="1:60" ht="12.75" customHeight="1" x14ac:dyDescent="0.2">
      <c r="A548" s="1">
        <v>1</v>
      </c>
      <c r="B548" s="1">
        <f t="shared" si="13"/>
        <v>545</v>
      </c>
      <c r="C548" s="258" t="s">
        <v>703</v>
      </c>
      <c r="D548" s="259" t="s">
        <v>850</v>
      </c>
      <c r="E548" s="260" t="s">
        <v>952</v>
      </c>
      <c r="F548" s="262" t="s">
        <v>780</v>
      </c>
      <c r="G548" s="262" t="s">
        <v>979</v>
      </c>
      <c r="H548" s="112"/>
      <c r="I548" s="108"/>
      <c r="J548" s="110"/>
      <c r="K548" s="110"/>
      <c r="L548" s="110"/>
      <c r="M548" s="110"/>
      <c r="N548" s="1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  <c r="AE548" s="110"/>
      <c r="AF548" s="110"/>
      <c r="AG548" s="110"/>
      <c r="AH548" s="110"/>
      <c r="AI548" s="110"/>
      <c r="AJ548" s="110"/>
      <c r="AK548" s="110"/>
      <c r="AL548" s="110"/>
      <c r="AM548" s="110"/>
      <c r="AN548" s="110"/>
      <c r="AO548" s="110"/>
      <c r="AP548" s="110"/>
      <c r="AQ548" s="110"/>
      <c r="AR548" s="110"/>
      <c r="AS548" s="110"/>
      <c r="AT548" s="110"/>
      <c r="AU548" s="110"/>
      <c r="AV548" s="110"/>
      <c r="AW548" s="110"/>
      <c r="AX548" s="110"/>
      <c r="AY548" s="110"/>
      <c r="AZ548" s="110"/>
      <c r="BA548" s="110"/>
      <c r="BB548" s="110"/>
      <c r="BC548" s="110"/>
      <c r="BD548" s="110"/>
      <c r="BE548" s="110"/>
      <c r="BF548" s="110"/>
      <c r="BG548" s="110"/>
      <c r="BH548" s="110"/>
    </row>
    <row r="549" spans="1:60" ht="12.75" customHeight="1" x14ac:dyDescent="0.2">
      <c r="A549" s="1">
        <v>1</v>
      </c>
      <c r="B549" s="1">
        <f t="shared" si="13"/>
        <v>546</v>
      </c>
      <c r="C549" s="264" t="s">
        <v>3010</v>
      </c>
      <c r="D549" s="264" t="s">
        <v>960</v>
      </c>
      <c r="E549" s="260" t="s">
        <v>928</v>
      </c>
      <c r="F549" s="260" t="s">
        <v>780</v>
      </c>
      <c r="G549" s="260" t="s">
        <v>923</v>
      </c>
      <c r="H549" s="112"/>
      <c r="I549" s="108"/>
      <c r="J549" s="110"/>
      <c r="K549" s="110"/>
      <c r="L549" s="110"/>
      <c r="M549" s="110"/>
      <c r="N549" s="1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  <c r="AE549" s="110"/>
      <c r="AF549" s="110"/>
      <c r="AG549" s="110"/>
      <c r="AH549" s="110"/>
      <c r="AI549" s="110"/>
      <c r="AJ549" s="110"/>
      <c r="AK549" s="110"/>
      <c r="AL549" s="110"/>
      <c r="AM549" s="110"/>
      <c r="AN549" s="110"/>
      <c r="AO549" s="110"/>
      <c r="AP549" s="110"/>
      <c r="AQ549" s="110"/>
      <c r="AR549" s="110"/>
      <c r="AS549" s="110"/>
      <c r="AT549" s="110"/>
      <c r="AU549" s="110"/>
      <c r="AV549" s="110"/>
      <c r="AW549" s="110"/>
      <c r="AX549" s="110"/>
      <c r="AY549" s="110"/>
      <c r="AZ549" s="110"/>
      <c r="BA549" s="110"/>
      <c r="BB549" s="110"/>
      <c r="BC549" s="110"/>
      <c r="BD549" s="110"/>
      <c r="BE549" s="110"/>
      <c r="BF549" s="110"/>
      <c r="BG549" s="110"/>
      <c r="BH549" s="110"/>
    </row>
    <row r="550" spans="1:60" ht="12.75" customHeight="1" x14ac:dyDescent="0.2">
      <c r="A550" s="1">
        <v>1</v>
      </c>
      <c r="B550" s="1">
        <f t="shared" si="13"/>
        <v>547</v>
      </c>
      <c r="C550" s="263" t="s">
        <v>2537</v>
      </c>
      <c r="D550" s="263" t="s">
        <v>943</v>
      </c>
      <c r="E550" s="260" t="s">
        <v>969</v>
      </c>
      <c r="F550" s="260" t="s">
        <v>780</v>
      </c>
      <c r="G550" s="260" t="s">
        <v>935</v>
      </c>
      <c r="H550" s="112"/>
      <c r="I550" s="108"/>
      <c r="J550" s="110"/>
      <c r="K550" s="110"/>
      <c r="L550" s="110"/>
      <c r="M550" s="110"/>
      <c r="N550" s="1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  <c r="AE550" s="110"/>
      <c r="AF550" s="110"/>
      <c r="AG550" s="110"/>
      <c r="AH550" s="110"/>
      <c r="AI550" s="110"/>
      <c r="AJ550" s="110"/>
      <c r="AK550" s="110"/>
      <c r="AL550" s="110"/>
      <c r="AM550" s="110"/>
      <c r="AN550" s="110"/>
      <c r="AO550" s="110"/>
      <c r="AP550" s="110"/>
      <c r="AQ550" s="110"/>
      <c r="AR550" s="110"/>
      <c r="AS550" s="110"/>
      <c r="AT550" s="110"/>
      <c r="AU550" s="110"/>
      <c r="AV550" s="110"/>
      <c r="AW550" s="110"/>
      <c r="AX550" s="110"/>
      <c r="AY550" s="110"/>
      <c r="AZ550" s="110"/>
      <c r="BA550" s="110"/>
      <c r="BB550" s="110"/>
      <c r="BC550" s="110"/>
      <c r="BD550" s="110"/>
      <c r="BE550" s="110"/>
      <c r="BF550" s="110"/>
      <c r="BG550" s="110"/>
      <c r="BH550" s="110"/>
    </row>
    <row r="551" spans="1:60" ht="12.75" customHeight="1" x14ac:dyDescent="0.2">
      <c r="A551" s="1">
        <v>1</v>
      </c>
      <c r="B551" s="1">
        <f t="shared" si="13"/>
        <v>548</v>
      </c>
      <c r="C551" s="258" t="s">
        <v>1043</v>
      </c>
      <c r="D551" s="259" t="s">
        <v>1044</v>
      </c>
      <c r="E551" s="261" t="s">
        <v>916</v>
      </c>
      <c r="F551" s="262" t="s">
        <v>780</v>
      </c>
      <c r="G551" s="260" t="s">
        <v>926</v>
      </c>
      <c r="H551" s="112"/>
      <c r="I551" s="108"/>
      <c r="J551" s="110"/>
      <c r="K551" s="110"/>
      <c r="L551" s="110"/>
      <c r="M551" s="110"/>
      <c r="N551" s="1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  <c r="AE551" s="110"/>
      <c r="AF551" s="110"/>
      <c r="AG551" s="110"/>
      <c r="AH551" s="110"/>
      <c r="AI551" s="110"/>
      <c r="AJ551" s="110"/>
      <c r="AK551" s="110"/>
      <c r="AL551" s="110"/>
      <c r="AM551" s="110"/>
      <c r="AN551" s="110"/>
      <c r="AO551" s="110"/>
      <c r="AP551" s="110"/>
      <c r="AQ551" s="110"/>
      <c r="AR551" s="110"/>
      <c r="AS551" s="110"/>
      <c r="AT551" s="110"/>
      <c r="AU551" s="110"/>
      <c r="AV551" s="110"/>
      <c r="AW551" s="110"/>
      <c r="AX551" s="110"/>
      <c r="AY551" s="110"/>
      <c r="AZ551" s="110"/>
      <c r="BA551" s="110"/>
      <c r="BB551" s="110"/>
      <c r="BC551" s="110"/>
      <c r="BD551" s="110"/>
      <c r="BE551" s="110"/>
      <c r="BF551" s="110"/>
      <c r="BG551" s="110"/>
      <c r="BH551" s="110"/>
    </row>
    <row r="552" spans="1:60" ht="12.75" customHeight="1" x14ac:dyDescent="0.2">
      <c r="A552" s="1">
        <v>1</v>
      </c>
      <c r="B552" s="1">
        <f t="shared" si="13"/>
        <v>549</v>
      </c>
      <c r="C552" s="259" t="s">
        <v>742</v>
      </c>
      <c r="D552" s="259" t="s">
        <v>975</v>
      </c>
      <c r="E552" s="260" t="s">
        <v>981</v>
      </c>
      <c r="F552" s="260" t="s">
        <v>780</v>
      </c>
      <c r="G552" s="260" t="s">
        <v>945</v>
      </c>
      <c r="H552" s="112"/>
      <c r="I552" s="108"/>
      <c r="J552" s="110"/>
      <c r="K552" s="110"/>
      <c r="L552" s="110"/>
      <c r="M552" s="110"/>
      <c r="N552" s="1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  <c r="AE552" s="110"/>
      <c r="AF552" s="110"/>
      <c r="AG552" s="110"/>
      <c r="AH552" s="110"/>
      <c r="AI552" s="110"/>
      <c r="AJ552" s="110"/>
      <c r="AK552" s="110"/>
      <c r="AL552" s="110"/>
      <c r="AM552" s="110"/>
      <c r="AN552" s="110"/>
      <c r="AO552" s="110"/>
      <c r="AP552" s="110"/>
      <c r="AQ552" s="110"/>
      <c r="AR552" s="110"/>
      <c r="AS552" s="110"/>
      <c r="AT552" s="110"/>
      <c r="AU552" s="110"/>
      <c r="AV552" s="110"/>
      <c r="AW552" s="110"/>
      <c r="AX552" s="110"/>
      <c r="AY552" s="110"/>
      <c r="AZ552" s="110"/>
      <c r="BA552" s="110"/>
      <c r="BB552" s="110"/>
      <c r="BC552" s="110"/>
      <c r="BD552" s="110"/>
      <c r="BE552" s="110"/>
      <c r="BF552" s="110"/>
      <c r="BG552" s="110"/>
      <c r="BH552" s="110"/>
    </row>
    <row r="553" spans="1:60" ht="12.75" customHeight="1" x14ac:dyDescent="0.2">
      <c r="A553" s="1">
        <v>1</v>
      </c>
      <c r="B553" s="1">
        <f t="shared" si="13"/>
        <v>550</v>
      </c>
      <c r="C553" s="264" t="s">
        <v>2986</v>
      </c>
      <c r="D553" s="264" t="s">
        <v>2987</v>
      </c>
      <c r="E553" s="260" t="s">
        <v>941</v>
      </c>
      <c r="F553" s="260" t="s">
        <v>780</v>
      </c>
      <c r="G553" s="260" t="s">
        <v>935</v>
      </c>
      <c r="H553" s="112"/>
      <c r="I553" s="108"/>
      <c r="J553" s="110"/>
      <c r="K553" s="110"/>
      <c r="L553" s="110"/>
      <c r="M553" s="110"/>
      <c r="N553" s="1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  <c r="AE553" s="110"/>
      <c r="AF553" s="110"/>
      <c r="AG553" s="110"/>
      <c r="AH553" s="110"/>
      <c r="AI553" s="110"/>
      <c r="AJ553" s="110"/>
      <c r="AK553" s="110"/>
      <c r="AL553" s="110"/>
      <c r="AM553" s="110"/>
      <c r="AN553" s="110"/>
      <c r="AO553" s="110"/>
      <c r="AP553" s="110"/>
      <c r="AQ553" s="110"/>
      <c r="AR553" s="110"/>
      <c r="AS553" s="110"/>
      <c r="AT553" s="110"/>
      <c r="AU553" s="110"/>
      <c r="AV553" s="110"/>
      <c r="AW553" s="110"/>
      <c r="AX553" s="110"/>
      <c r="AY553" s="110"/>
      <c r="AZ553" s="110"/>
      <c r="BA553" s="110"/>
      <c r="BB553" s="110"/>
      <c r="BC553" s="110"/>
      <c r="BD553" s="110"/>
      <c r="BE553" s="110"/>
      <c r="BF553" s="110"/>
      <c r="BG553" s="110"/>
      <c r="BH553" s="110"/>
    </row>
    <row r="554" spans="1:60" ht="12.75" customHeight="1" x14ac:dyDescent="0.2">
      <c r="A554" s="1"/>
      <c r="B554" s="1">
        <f t="shared" si="13"/>
        <v>551</v>
      </c>
      <c r="C554" s="264" t="s">
        <v>162</v>
      </c>
      <c r="D554" s="264" t="s">
        <v>975</v>
      </c>
      <c r="E554" s="260" t="s">
        <v>962</v>
      </c>
      <c r="F554" s="260" t="s">
        <v>780</v>
      </c>
      <c r="G554" s="260" t="s">
        <v>949</v>
      </c>
      <c r="H554" s="112"/>
      <c r="I554" s="108"/>
      <c r="J554" s="110"/>
      <c r="K554" s="110"/>
      <c r="L554" s="110"/>
      <c r="M554" s="110"/>
      <c r="N554" s="1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  <c r="AE554" s="110"/>
      <c r="AF554" s="110"/>
      <c r="AG554" s="110"/>
      <c r="AH554" s="110"/>
      <c r="AI554" s="110"/>
      <c r="AJ554" s="110"/>
      <c r="AK554" s="110"/>
      <c r="AL554" s="110"/>
      <c r="AM554" s="110"/>
      <c r="AN554" s="110"/>
      <c r="AO554" s="110"/>
      <c r="AP554" s="110"/>
      <c r="AQ554" s="110"/>
      <c r="AR554" s="110"/>
      <c r="AS554" s="110"/>
      <c r="AT554" s="110"/>
      <c r="AU554" s="110"/>
      <c r="AV554" s="110"/>
      <c r="AW554" s="110"/>
      <c r="AX554" s="110"/>
      <c r="AY554" s="110"/>
      <c r="AZ554" s="110"/>
      <c r="BA554" s="110"/>
      <c r="BB554" s="110"/>
      <c r="BC554" s="110"/>
      <c r="BD554" s="110"/>
      <c r="BE554" s="110"/>
      <c r="BF554" s="110"/>
      <c r="BG554" s="110"/>
      <c r="BH554" s="110"/>
    </row>
    <row r="555" spans="1:60" ht="12.75" customHeight="1" x14ac:dyDescent="0.2">
      <c r="A555" s="1">
        <v>1</v>
      </c>
      <c r="B555" s="1">
        <f t="shared" si="13"/>
        <v>552</v>
      </c>
      <c r="C555" s="258" t="s">
        <v>2210</v>
      </c>
      <c r="D555" s="259" t="s">
        <v>2211</v>
      </c>
      <c r="E555" s="261" t="s">
        <v>928</v>
      </c>
      <c r="F555" s="261" t="s">
        <v>780</v>
      </c>
      <c r="G555" s="261" t="s">
        <v>923</v>
      </c>
      <c r="H555" s="112"/>
      <c r="I555" s="108"/>
      <c r="J555" s="110"/>
      <c r="K555" s="110"/>
      <c r="L555" s="110"/>
      <c r="M555" s="110"/>
      <c r="N555" s="1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10"/>
      <c r="AG555" s="110"/>
      <c r="AH555" s="110"/>
      <c r="AI555" s="110"/>
      <c r="AJ555" s="110"/>
      <c r="AK555" s="110"/>
      <c r="AL555" s="110"/>
      <c r="AM555" s="110"/>
      <c r="AN555" s="110"/>
      <c r="AO555" s="110"/>
      <c r="AP555" s="110"/>
      <c r="AQ555" s="110"/>
      <c r="AR555" s="110"/>
      <c r="AS555" s="110"/>
      <c r="AT555" s="110"/>
      <c r="AU555" s="110"/>
      <c r="AV555" s="110"/>
      <c r="AW555" s="110"/>
      <c r="AX555" s="110"/>
      <c r="AY555" s="110"/>
      <c r="AZ555" s="110"/>
      <c r="BA555" s="110"/>
      <c r="BB555" s="110"/>
      <c r="BC555" s="110"/>
      <c r="BD555" s="110"/>
      <c r="BE555" s="110"/>
      <c r="BF555" s="110"/>
      <c r="BG555" s="110"/>
      <c r="BH555" s="110"/>
    </row>
    <row r="556" spans="1:60" ht="12.75" customHeight="1" x14ac:dyDescent="0.2">
      <c r="A556" s="1">
        <v>1</v>
      </c>
      <c r="B556" s="1">
        <f t="shared" si="13"/>
        <v>553</v>
      </c>
      <c r="C556" s="263" t="s">
        <v>2555</v>
      </c>
      <c r="D556" s="263" t="s">
        <v>2582</v>
      </c>
      <c r="E556" s="260" t="s">
        <v>933</v>
      </c>
      <c r="F556" s="260" t="s">
        <v>780</v>
      </c>
      <c r="G556" s="260" t="s">
        <v>923</v>
      </c>
      <c r="H556" s="112"/>
      <c r="I556" s="108"/>
      <c r="J556" s="110"/>
      <c r="K556" s="110"/>
      <c r="L556" s="110"/>
      <c r="M556" s="110"/>
      <c r="N556" s="1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  <c r="AE556" s="110"/>
      <c r="AF556" s="110"/>
      <c r="AG556" s="110"/>
      <c r="AH556" s="110"/>
      <c r="AI556" s="110"/>
      <c r="AJ556" s="110"/>
      <c r="AK556" s="110"/>
      <c r="AL556" s="110"/>
      <c r="AM556" s="110"/>
      <c r="AN556" s="110"/>
      <c r="AO556" s="110"/>
      <c r="AP556" s="110"/>
      <c r="AQ556" s="110"/>
      <c r="AR556" s="110"/>
      <c r="AS556" s="110"/>
      <c r="AT556" s="110"/>
      <c r="AU556" s="110"/>
      <c r="AV556" s="110"/>
      <c r="AW556" s="110"/>
      <c r="AX556" s="110"/>
      <c r="AY556" s="110"/>
      <c r="AZ556" s="110"/>
      <c r="BA556" s="110"/>
      <c r="BB556" s="110"/>
      <c r="BC556" s="110"/>
      <c r="BD556" s="110"/>
      <c r="BE556" s="110"/>
      <c r="BF556" s="110"/>
      <c r="BG556" s="110"/>
      <c r="BH556" s="110"/>
    </row>
    <row r="557" spans="1:60" ht="12.75" customHeight="1" x14ac:dyDescent="0.2">
      <c r="A557" s="1">
        <v>1</v>
      </c>
      <c r="B557" s="1">
        <f t="shared" si="13"/>
        <v>554</v>
      </c>
      <c r="C557" s="259" t="s">
        <v>2915</v>
      </c>
      <c r="D557" s="259" t="s">
        <v>2923</v>
      </c>
      <c r="E557" s="260" t="s">
        <v>1154</v>
      </c>
      <c r="F557" s="261" t="s">
        <v>780</v>
      </c>
      <c r="G557" s="261" t="s">
        <v>935</v>
      </c>
      <c r="H557" s="112"/>
      <c r="I557" s="108"/>
      <c r="J557" s="110"/>
      <c r="K557" s="110"/>
      <c r="L557" s="110"/>
      <c r="M557" s="110"/>
      <c r="N557" s="1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  <c r="AE557" s="110"/>
      <c r="AF557" s="110"/>
      <c r="AG557" s="110"/>
      <c r="AH557" s="110"/>
      <c r="AI557" s="110"/>
      <c r="AJ557" s="110"/>
      <c r="AK557" s="110"/>
      <c r="AL557" s="110"/>
      <c r="AM557" s="110"/>
      <c r="AN557" s="110"/>
      <c r="AO557" s="110"/>
      <c r="AP557" s="110"/>
      <c r="AQ557" s="110"/>
      <c r="AR557" s="110"/>
      <c r="AS557" s="110"/>
      <c r="AT557" s="110"/>
      <c r="AU557" s="110"/>
      <c r="AV557" s="110"/>
      <c r="AW557" s="110"/>
      <c r="AX557" s="110"/>
      <c r="AY557" s="110"/>
      <c r="AZ557" s="110"/>
      <c r="BA557" s="110"/>
      <c r="BB557" s="110"/>
      <c r="BC557" s="110"/>
      <c r="BD557" s="110"/>
      <c r="BE557" s="110"/>
      <c r="BF557" s="110"/>
      <c r="BG557" s="110"/>
      <c r="BH557" s="110"/>
    </row>
    <row r="558" spans="1:60" ht="12.75" customHeight="1" x14ac:dyDescent="0.2">
      <c r="A558" s="1">
        <v>1</v>
      </c>
      <c r="B558" s="1">
        <f t="shared" si="13"/>
        <v>555</v>
      </c>
      <c r="C558" s="264" t="s">
        <v>980</v>
      </c>
      <c r="D558" s="264" t="s">
        <v>975</v>
      </c>
      <c r="E558" s="260" t="s">
        <v>962</v>
      </c>
      <c r="F558" s="260" t="s">
        <v>780</v>
      </c>
      <c r="G558" s="260" t="s">
        <v>935</v>
      </c>
      <c r="H558" s="112"/>
      <c r="I558" s="108"/>
      <c r="J558" s="110"/>
      <c r="K558" s="110"/>
      <c r="L558" s="110"/>
      <c r="M558" s="110"/>
      <c r="N558" s="1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  <c r="AE558" s="110"/>
      <c r="AF558" s="110"/>
      <c r="AG558" s="110"/>
      <c r="AH558" s="110"/>
      <c r="AI558" s="110"/>
      <c r="AJ558" s="110"/>
      <c r="AK558" s="110"/>
      <c r="AL558" s="110"/>
      <c r="AM558" s="110"/>
      <c r="AN558" s="110"/>
      <c r="AO558" s="110"/>
      <c r="AP558" s="110"/>
      <c r="AQ558" s="110"/>
      <c r="AR558" s="110"/>
      <c r="AS558" s="110"/>
      <c r="AT558" s="110"/>
      <c r="AU558" s="110"/>
      <c r="AV558" s="110"/>
      <c r="AW558" s="110"/>
      <c r="AX558" s="110"/>
      <c r="AY558" s="110"/>
      <c r="AZ558" s="110"/>
      <c r="BA558" s="110"/>
      <c r="BB558" s="110"/>
      <c r="BC558" s="110"/>
      <c r="BD558" s="110"/>
      <c r="BE558" s="110"/>
      <c r="BF558" s="110"/>
      <c r="BG558" s="110"/>
      <c r="BH558" s="110"/>
    </row>
    <row r="559" spans="1:60" ht="12.75" customHeight="1" x14ac:dyDescent="0.2">
      <c r="A559" s="1"/>
      <c r="B559" s="1">
        <f t="shared" si="13"/>
        <v>556</v>
      </c>
      <c r="C559" s="258" t="s">
        <v>1803</v>
      </c>
      <c r="D559" s="258" t="s">
        <v>1804</v>
      </c>
      <c r="E559" s="260" t="s">
        <v>1008</v>
      </c>
      <c r="F559" s="261" t="s">
        <v>63</v>
      </c>
      <c r="G559" s="261" t="s">
        <v>923</v>
      </c>
      <c r="H559" s="112"/>
      <c r="I559" s="108"/>
      <c r="J559" s="110"/>
      <c r="K559" s="110"/>
      <c r="L559" s="110"/>
      <c r="M559" s="110"/>
      <c r="N559" s="1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  <c r="AE559" s="110"/>
      <c r="AF559" s="110"/>
      <c r="AG559" s="110"/>
      <c r="AH559" s="110"/>
      <c r="AI559" s="110"/>
      <c r="AJ559" s="110"/>
      <c r="AK559" s="110"/>
      <c r="AL559" s="110"/>
      <c r="AM559" s="110"/>
      <c r="AN559" s="110"/>
      <c r="AO559" s="110"/>
      <c r="AP559" s="110"/>
      <c r="AQ559" s="110"/>
      <c r="AR559" s="110"/>
      <c r="AS559" s="110"/>
      <c r="AT559" s="110"/>
      <c r="AU559" s="110"/>
      <c r="AV559" s="110"/>
      <c r="AW559" s="110"/>
      <c r="AX559" s="110"/>
      <c r="AY559" s="110"/>
      <c r="AZ559" s="110"/>
      <c r="BA559" s="110"/>
      <c r="BB559" s="110"/>
      <c r="BC559" s="110"/>
      <c r="BD559" s="110"/>
      <c r="BE559" s="110"/>
      <c r="BF559" s="110"/>
      <c r="BG559" s="110"/>
      <c r="BH559" s="110"/>
    </row>
    <row r="560" spans="1:60" ht="12.75" customHeight="1" x14ac:dyDescent="0.2">
      <c r="A560" s="1">
        <v>1</v>
      </c>
      <c r="B560" s="1">
        <f t="shared" si="13"/>
        <v>557</v>
      </c>
      <c r="C560" s="258" t="s">
        <v>568</v>
      </c>
      <c r="D560" s="259" t="s">
        <v>874</v>
      </c>
      <c r="E560" s="261" t="s">
        <v>1008</v>
      </c>
      <c r="F560" s="261" t="s">
        <v>63</v>
      </c>
      <c r="G560" s="261" t="s">
        <v>945</v>
      </c>
      <c r="H560" s="112"/>
      <c r="I560" s="111"/>
      <c r="J560" s="110"/>
      <c r="K560" s="110"/>
      <c r="L560" s="110"/>
      <c r="M560" s="110"/>
      <c r="N560" s="1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  <c r="AE560" s="110"/>
      <c r="AF560" s="110"/>
      <c r="AG560" s="110"/>
      <c r="AH560" s="110"/>
      <c r="AI560" s="110"/>
      <c r="AJ560" s="110"/>
      <c r="AK560" s="110"/>
      <c r="AL560" s="110"/>
      <c r="AM560" s="110"/>
      <c r="AN560" s="110"/>
      <c r="AO560" s="110"/>
      <c r="AP560" s="110"/>
      <c r="AQ560" s="110"/>
      <c r="AR560" s="110"/>
      <c r="AS560" s="110"/>
      <c r="AT560" s="110"/>
      <c r="AU560" s="110"/>
      <c r="AV560" s="110"/>
      <c r="AW560" s="110"/>
      <c r="AX560" s="110"/>
      <c r="AY560" s="110"/>
      <c r="AZ560" s="110"/>
      <c r="BA560" s="110"/>
      <c r="BB560" s="110"/>
      <c r="BC560" s="110"/>
      <c r="BD560" s="110"/>
      <c r="BE560" s="110"/>
      <c r="BF560" s="110"/>
      <c r="BG560" s="110"/>
      <c r="BH560" s="110"/>
    </row>
    <row r="561" spans="1:60" ht="12.75" customHeight="1" x14ac:dyDescent="0.2">
      <c r="A561" s="1"/>
      <c r="B561" s="1">
        <f t="shared" si="13"/>
        <v>558</v>
      </c>
      <c r="C561" s="258" t="s">
        <v>159</v>
      </c>
      <c r="D561" s="259" t="s">
        <v>983</v>
      </c>
      <c r="E561" s="261" t="s">
        <v>969</v>
      </c>
      <c r="F561" s="261" t="s">
        <v>63</v>
      </c>
      <c r="G561" s="261" t="s">
        <v>926</v>
      </c>
      <c r="H561" s="112"/>
      <c r="I561" s="111"/>
      <c r="J561" s="110"/>
      <c r="K561" s="110"/>
      <c r="L561" s="110"/>
      <c r="M561" s="110"/>
      <c r="N561" s="1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  <c r="AE561" s="110"/>
      <c r="AF561" s="110"/>
      <c r="AG561" s="110"/>
      <c r="AH561" s="110"/>
      <c r="AI561" s="110"/>
      <c r="AJ561" s="110"/>
      <c r="AK561" s="110"/>
      <c r="AL561" s="110"/>
      <c r="AM561" s="110"/>
      <c r="AN561" s="110"/>
      <c r="AO561" s="110"/>
      <c r="AP561" s="110"/>
      <c r="AQ561" s="110"/>
      <c r="AR561" s="110"/>
      <c r="AS561" s="110"/>
      <c r="AT561" s="110"/>
      <c r="AU561" s="110"/>
      <c r="AV561" s="110"/>
      <c r="AW561" s="110"/>
      <c r="AX561" s="110"/>
      <c r="AY561" s="110"/>
      <c r="AZ561" s="110"/>
      <c r="BA561" s="110"/>
      <c r="BB561" s="110"/>
      <c r="BC561" s="110"/>
      <c r="BD561" s="110"/>
      <c r="BE561" s="110"/>
      <c r="BF561" s="110"/>
      <c r="BG561" s="110"/>
      <c r="BH561" s="110"/>
    </row>
    <row r="562" spans="1:60" ht="12.75" customHeight="1" x14ac:dyDescent="0.2">
      <c r="A562" s="1">
        <v>1</v>
      </c>
      <c r="B562" s="1">
        <f t="shared" si="13"/>
        <v>559</v>
      </c>
      <c r="C562" s="263" t="s">
        <v>1166</v>
      </c>
      <c r="D562" s="263" t="s">
        <v>868</v>
      </c>
      <c r="E562" s="260" t="s">
        <v>968</v>
      </c>
      <c r="F562" s="260" t="s">
        <v>63</v>
      </c>
      <c r="G562" s="260" t="s">
        <v>926</v>
      </c>
      <c r="H562" s="112"/>
      <c r="I562" s="108"/>
      <c r="J562" s="110"/>
      <c r="K562" s="110"/>
      <c r="L562" s="110"/>
      <c r="M562" s="110"/>
      <c r="N562" s="1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  <c r="AE562" s="110"/>
      <c r="AF562" s="110"/>
      <c r="AG562" s="110"/>
      <c r="AH562" s="110"/>
      <c r="AI562" s="110"/>
      <c r="AJ562" s="110"/>
      <c r="AK562" s="110"/>
      <c r="AL562" s="110"/>
      <c r="AM562" s="110"/>
      <c r="AN562" s="110"/>
      <c r="AO562" s="110"/>
      <c r="AP562" s="110"/>
      <c r="AQ562" s="110"/>
      <c r="AR562" s="110"/>
      <c r="AS562" s="110"/>
      <c r="AT562" s="110"/>
      <c r="AU562" s="110"/>
      <c r="AV562" s="110"/>
      <c r="AW562" s="110"/>
      <c r="AX562" s="110"/>
      <c r="AY562" s="110"/>
      <c r="AZ562" s="110"/>
      <c r="BA562" s="110"/>
      <c r="BB562" s="110"/>
      <c r="BC562" s="110"/>
      <c r="BD562" s="110"/>
      <c r="BE562" s="110"/>
      <c r="BF562" s="110"/>
      <c r="BG562" s="110"/>
      <c r="BH562" s="110"/>
    </row>
    <row r="563" spans="1:60" ht="12.75" customHeight="1" x14ac:dyDescent="0.2">
      <c r="A563" s="1">
        <v>1</v>
      </c>
      <c r="B563" s="1">
        <f t="shared" si="13"/>
        <v>560</v>
      </c>
      <c r="C563" s="258" t="s">
        <v>889</v>
      </c>
      <c r="D563" s="258" t="s">
        <v>1608</v>
      </c>
      <c r="E563" s="261" t="s">
        <v>914</v>
      </c>
      <c r="F563" s="262" t="s">
        <v>63</v>
      </c>
      <c r="G563" s="261" t="s">
        <v>945</v>
      </c>
      <c r="H563" s="112"/>
      <c r="I563" s="108"/>
      <c r="J563" s="110"/>
      <c r="K563" s="110"/>
      <c r="L563" s="110"/>
      <c r="M563" s="110"/>
      <c r="N563" s="1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  <c r="AE563" s="110"/>
      <c r="AF563" s="110"/>
      <c r="AG563" s="110"/>
      <c r="AH563" s="110"/>
      <c r="AI563" s="110"/>
      <c r="AJ563" s="110"/>
      <c r="AK563" s="110"/>
      <c r="AL563" s="110"/>
      <c r="AM563" s="110"/>
      <c r="AN563" s="110"/>
      <c r="AO563" s="110"/>
      <c r="AP563" s="110"/>
      <c r="AQ563" s="110"/>
      <c r="AR563" s="110"/>
      <c r="AS563" s="110"/>
      <c r="AT563" s="110"/>
      <c r="AU563" s="110"/>
      <c r="AV563" s="110"/>
      <c r="AW563" s="110"/>
      <c r="AX563" s="110"/>
      <c r="AY563" s="110"/>
      <c r="AZ563" s="110"/>
      <c r="BA563" s="110"/>
      <c r="BB563" s="110"/>
      <c r="BC563" s="110"/>
      <c r="BD563" s="110"/>
      <c r="BE563" s="110"/>
      <c r="BF563" s="110"/>
      <c r="BG563" s="110"/>
      <c r="BH563" s="110"/>
    </row>
    <row r="564" spans="1:60" ht="12.75" customHeight="1" x14ac:dyDescent="0.2">
      <c r="A564" s="1">
        <v>1</v>
      </c>
      <c r="B564" s="1">
        <f t="shared" si="13"/>
        <v>561</v>
      </c>
      <c r="C564" s="258" t="s">
        <v>774</v>
      </c>
      <c r="D564" s="258" t="s">
        <v>32</v>
      </c>
      <c r="E564" s="260" t="s">
        <v>963</v>
      </c>
      <c r="F564" s="262" t="s">
        <v>63</v>
      </c>
      <c r="G564" s="262" t="s">
        <v>949</v>
      </c>
      <c r="H564" s="112"/>
      <c r="I564" s="108"/>
      <c r="J564" s="110"/>
      <c r="K564" s="110"/>
      <c r="L564" s="110"/>
      <c r="M564" s="110"/>
      <c r="N564" s="1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  <c r="AE564" s="110"/>
      <c r="AF564" s="110"/>
      <c r="AG564" s="110"/>
      <c r="AH564" s="110"/>
      <c r="AI564" s="110"/>
      <c r="AJ564" s="110"/>
      <c r="AK564" s="110"/>
      <c r="AL564" s="110"/>
      <c r="AM564" s="110"/>
      <c r="AN564" s="110"/>
      <c r="AO564" s="110"/>
      <c r="AP564" s="110"/>
      <c r="AQ564" s="110"/>
      <c r="AR564" s="110"/>
      <c r="AS564" s="110"/>
      <c r="AT564" s="110"/>
      <c r="AU564" s="110"/>
      <c r="AV564" s="110"/>
      <c r="AW564" s="110"/>
      <c r="AX564" s="110"/>
      <c r="AY564" s="110"/>
      <c r="AZ564" s="110"/>
      <c r="BA564" s="110"/>
      <c r="BB564" s="110"/>
      <c r="BC564" s="110"/>
      <c r="BD564" s="110"/>
      <c r="BE564" s="110"/>
      <c r="BF564" s="110"/>
      <c r="BG564" s="110"/>
      <c r="BH564" s="110"/>
    </row>
    <row r="565" spans="1:60" ht="12.75" customHeight="1" x14ac:dyDescent="0.2">
      <c r="A565" s="1">
        <v>1</v>
      </c>
      <c r="B565" s="1">
        <f t="shared" si="13"/>
        <v>562</v>
      </c>
      <c r="C565" s="258" t="s">
        <v>1091</v>
      </c>
      <c r="D565" s="259" t="s">
        <v>1090</v>
      </c>
      <c r="E565" s="260" t="s">
        <v>944</v>
      </c>
      <c r="F565" s="262" t="s">
        <v>63</v>
      </c>
      <c r="G565" s="261" t="s">
        <v>982</v>
      </c>
      <c r="H565" s="112"/>
      <c r="I565" s="108"/>
      <c r="J565" s="110"/>
      <c r="K565" s="110"/>
      <c r="L565" s="110"/>
      <c r="M565" s="110"/>
      <c r="N565" s="1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  <c r="AE565" s="110"/>
      <c r="AF565" s="110"/>
      <c r="AG565" s="110"/>
      <c r="AH565" s="110"/>
      <c r="AI565" s="110"/>
      <c r="AJ565" s="110"/>
      <c r="AK565" s="110"/>
      <c r="AL565" s="110"/>
      <c r="AM565" s="110"/>
      <c r="AN565" s="110"/>
      <c r="AO565" s="110"/>
      <c r="AP565" s="110"/>
      <c r="AQ565" s="110"/>
      <c r="AR565" s="110"/>
      <c r="AS565" s="110"/>
      <c r="AT565" s="110"/>
      <c r="AU565" s="110"/>
      <c r="AV565" s="110"/>
      <c r="AW565" s="110"/>
      <c r="AX565" s="110"/>
      <c r="AY565" s="110"/>
      <c r="AZ565" s="110"/>
      <c r="BA565" s="110"/>
      <c r="BB565" s="110"/>
      <c r="BC565" s="110"/>
      <c r="BD565" s="110"/>
      <c r="BE565" s="110"/>
      <c r="BF565" s="110"/>
      <c r="BG565" s="110"/>
      <c r="BH565" s="110"/>
    </row>
    <row r="566" spans="1:60" ht="12.75" customHeight="1" x14ac:dyDescent="0.2">
      <c r="A566" s="1"/>
      <c r="B566" s="1">
        <f t="shared" si="13"/>
        <v>563</v>
      </c>
      <c r="C566" s="258" t="s">
        <v>499</v>
      </c>
      <c r="D566" s="259" t="s">
        <v>822</v>
      </c>
      <c r="E566" s="260" t="s">
        <v>955</v>
      </c>
      <c r="F566" s="260" t="s">
        <v>63</v>
      </c>
      <c r="G566" s="261" t="s">
        <v>923</v>
      </c>
      <c r="H566" s="112"/>
      <c r="I566" s="108"/>
      <c r="J566" s="110"/>
      <c r="K566" s="110"/>
      <c r="L566" s="110"/>
      <c r="M566" s="110"/>
      <c r="N566" s="1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  <c r="AE566" s="110"/>
      <c r="AF566" s="110"/>
      <c r="AG566" s="110"/>
      <c r="AH566" s="110"/>
      <c r="AI566" s="110"/>
      <c r="AJ566" s="110"/>
      <c r="AK566" s="110"/>
      <c r="AL566" s="110"/>
      <c r="AM566" s="110"/>
      <c r="AN566" s="110"/>
      <c r="AO566" s="110"/>
      <c r="AP566" s="110"/>
      <c r="AQ566" s="110"/>
      <c r="AR566" s="110"/>
      <c r="AS566" s="110"/>
      <c r="AT566" s="110"/>
      <c r="AU566" s="110"/>
      <c r="AV566" s="110"/>
      <c r="AW566" s="110"/>
      <c r="AX566" s="110"/>
      <c r="AY566" s="110"/>
      <c r="AZ566" s="110"/>
      <c r="BA566" s="110"/>
      <c r="BB566" s="110"/>
      <c r="BC566" s="110"/>
      <c r="BD566" s="110"/>
      <c r="BE566" s="110"/>
      <c r="BF566" s="110"/>
      <c r="BG566" s="110"/>
      <c r="BH566" s="110"/>
    </row>
    <row r="567" spans="1:60" ht="12.75" customHeight="1" x14ac:dyDescent="0.2">
      <c r="A567" s="1">
        <v>1</v>
      </c>
      <c r="B567" s="1">
        <f t="shared" si="13"/>
        <v>564</v>
      </c>
      <c r="C567" s="259" t="s">
        <v>2490</v>
      </c>
      <c r="D567" s="259" t="s">
        <v>1069</v>
      </c>
      <c r="E567" s="260" t="s">
        <v>833</v>
      </c>
      <c r="F567" s="260" t="s">
        <v>63</v>
      </c>
      <c r="G567" s="260" t="s">
        <v>945</v>
      </c>
      <c r="H567" s="112"/>
      <c r="I567" s="108"/>
      <c r="J567" s="110"/>
      <c r="K567" s="110"/>
      <c r="L567" s="110"/>
      <c r="M567" s="110"/>
      <c r="N567" s="1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  <c r="AE567" s="110"/>
      <c r="AF567" s="110"/>
      <c r="AG567" s="110"/>
      <c r="AH567" s="110"/>
      <c r="AI567" s="110"/>
      <c r="AJ567" s="110"/>
      <c r="AK567" s="110"/>
      <c r="AL567" s="110"/>
      <c r="AM567" s="110"/>
      <c r="AN567" s="110"/>
      <c r="AO567" s="110"/>
      <c r="AP567" s="110"/>
      <c r="AQ567" s="110"/>
      <c r="AR567" s="110"/>
      <c r="AS567" s="110"/>
      <c r="AT567" s="110"/>
      <c r="AU567" s="110"/>
      <c r="AV567" s="110"/>
      <c r="AW567" s="110"/>
      <c r="AX567" s="110"/>
      <c r="AY567" s="110"/>
      <c r="AZ567" s="110"/>
      <c r="BA567" s="110"/>
      <c r="BB567" s="110"/>
      <c r="BC567" s="110"/>
      <c r="BD567" s="110"/>
      <c r="BE567" s="110"/>
      <c r="BF567" s="110"/>
      <c r="BG567" s="110"/>
      <c r="BH567" s="110"/>
    </row>
    <row r="568" spans="1:60" ht="12.75" customHeight="1" x14ac:dyDescent="0.2">
      <c r="A568" s="1"/>
      <c r="B568" s="1">
        <f t="shared" si="13"/>
        <v>565</v>
      </c>
      <c r="C568" s="258" t="s">
        <v>1841</v>
      </c>
      <c r="D568" s="259" t="s">
        <v>797</v>
      </c>
      <c r="E568" s="260" t="s">
        <v>952</v>
      </c>
      <c r="F568" s="261" t="s">
        <v>63</v>
      </c>
      <c r="G568" s="261" t="s">
        <v>926</v>
      </c>
      <c r="H568" s="112"/>
      <c r="I568" s="108"/>
      <c r="J568" s="110"/>
      <c r="K568" s="110"/>
      <c r="L568" s="110"/>
      <c r="M568" s="110"/>
      <c r="N568" s="1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  <c r="AE568" s="110"/>
      <c r="AF568" s="110"/>
      <c r="AG568" s="110"/>
      <c r="AH568" s="110"/>
      <c r="AI568" s="110"/>
      <c r="AJ568" s="110"/>
      <c r="AK568" s="110"/>
      <c r="AL568" s="110"/>
      <c r="AM568" s="110"/>
      <c r="AN568" s="110"/>
      <c r="AO568" s="110"/>
      <c r="AP568" s="110"/>
      <c r="AQ568" s="110"/>
      <c r="AR568" s="110"/>
      <c r="AS568" s="110"/>
      <c r="AT568" s="110"/>
      <c r="AU568" s="110"/>
      <c r="AV568" s="110"/>
      <c r="AW568" s="110"/>
      <c r="AX568" s="110"/>
      <c r="AY568" s="110"/>
      <c r="AZ568" s="110"/>
      <c r="BA568" s="110"/>
      <c r="BB568" s="110"/>
      <c r="BC568" s="110"/>
      <c r="BD568" s="110"/>
      <c r="BE568" s="110"/>
      <c r="BF568" s="110"/>
      <c r="BG568" s="110"/>
      <c r="BH568" s="110"/>
    </row>
    <row r="569" spans="1:60" ht="12.75" customHeight="1" x14ac:dyDescent="0.2">
      <c r="A569" s="1"/>
      <c r="B569" s="1">
        <f t="shared" si="13"/>
        <v>566</v>
      </c>
      <c r="C569" s="258" t="s">
        <v>2179</v>
      </c>
      <c r="D569" s="259" t="s">
        <v>1608</v>
      </c>
      <c r="E569" s="260" t="s">
        <v>948</v>
      </c>
      <c r="F569" s="261" t="s">
        <v>63</v>
      </c>
      <c r="G569" s="261" t="s">
        <v>935</v>
      </c>
      <c r="H569" s="112"/>
      <c r="I569" s="108"/>
      <c r="J569" s="110"/>
      <c r="K569" s="110"/>
      <c r="L569" s="110"/>
      <c r="M569" s="110"/>
      <c r="N569" s="1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  <c r="AE569" s="110"/>
      <c r="AF569" s="110"/>
      <c r="AG569" s="110"/>
      <c r="AH569" s="110"/>
      <c r="AI569" s="110"/>
      <c r="AJ569" s="110"/>
      <c r="AK569" s="110"/>
      <c r="AL569" s="110"/>
      <c r="AM569" s="110"/>
      <c r="AN569" s="110"/>
      <c r="AO569" s="110"/>
      <c r="AP569" s="110"/>
      <c r="AQ569" s="110"/>
      <c r="AR569" s="110"/>
      <c r="AS569" s="110"/>
      <c r="AT569" s="110"/>
      <c r="AU569" s="110"/>
      <c r="AV569" s="110"/>
      <c r="AW569" s="110"/>
      <c r="AX569" s="110"/>
      <c r="AY569" s="110"/>
      <c r="AZ569" s="110"/>
      <c r="BA569" s="110"/>
      <c r="BB569" s="110"/>
      <c r="BC569" s="110"/>
      <c r="BD569" s="110"/>
      <c r="BE569" s="110"/>
      <c r="BF569" s="110"/>
      <c r="BG569" s="110"/>
      <c r="BH569" s="110"/>
    </row>
    <row r="570" spans="1:60" ht="12.75" customHeight="1" x14ac:dyDescent="0.2">
      <c r="A570" s="1">
        <v>1</v>
      </c>
      <c r="B570" s="1">
        <f t="shared" si="13"/>
        <v>567</v>
      </c>
      <c r="C570" s="264" t="s">
        <v>2934</v>
      </c>
      <c r="D570" s="264" t="s">
        <v>1591</v>
      </c>
      <c r="E570" s="260" t="s">
        <v>1008</v>
      </c>
      <c r="F570" s="260" t="s">
        <v>63</v>
      </c>
      <c r="G570" s="260" t="s">
        <v>945</v>
      </c>
      <c r="H570" s="112"/>
      <c r="I570" s="108"/>
      <c r="J570" s="110"/>
      <c r="K570" s="110"/>
      <c r="L570" s="110"/>
      <c r="M570" s="110"/>
      <c r="N570" s="1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  <c r="AE570" s="110"/>
      <c r="AF570" s="110"/>
      <c r="AG570" s="110"/>
      <c r="AH570" s="110"/>
      <c r="AI570" s="110"/>
      <c r="AJ570" s="110"/>
      <c r="AK570" s="110"/>
      <c r="AL570" s="110"/>
      <c r="AM570" s="110"/>
      <c r="AN570" s="110"/>
      <c r="AO570" s="110"/>
      <c r="AP570" s="110"/>
      <c r="AQ570" s="110"/>
      <c r="AR570" s="110"/>
      <c r="AS570" s="110"/>
      <c r="AT570" s="110"/>
      <c r="AU570" s="110"/>
      <c r="AV570" s="110"/>
      <c r="AW570" s="110"/>
      <c r="AX570" s="110"/>
      <c r="AY570" s="110"/>
      <c r="AZ570" s="110"/>
      <c r="BA570" s="110"/>
      <c r="BB570" s="110"/>
      <c r="BC570" s="110"/>
      <c r="BD570" s="110"/>
      <c r="BE570" s="110"/>
      <c r="BF570" s="110"/>
      <c r="BG570" s="110"/>
      <c r="BH570" s="110"/>
    </row>
    <row r="571" spans="1:60" ht="12.75" customHeight="1" x14ac:dyDescent="0.2">
      <c r="A571" s="1">
        <v>1</v>
      </c>
      <c r="B571" s="1">
        <f t="shared" si="13"/>
        <v>568</v>
      </c>
      <c r="C571" s="259" t="s">
        <v>2503</v>
      </c>
      <c r="D571" s="259" t="s">
        <v>983</v>
      </c>
      <c r="E571" s="260" t="s">
        <v>948</v>
      </c>
      <c r="F571" s="260" t="s">
        <v>63</v>
      </c>
      <c r="G571" s="260" t="s">
        <v>949</v>
      </c>
      <c r="H571" s="112"/>
      <c r="I571" s="108"/>
      <c r="J571" s="110"/>
      <c r="K571" s="110"/>
      <c r="L571" s="110"/>
      <c r="M571" s="110"/>
      <c r="N571" s="1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  <c r="AE571" s="110"/>
      <c r="AF571" s="110"/>
      <c r="AG571" s="110"/>
      <c r="AH571" s="110"/>
      <c r="AI571" s="110"/>
      <c r="AJ571" s="110"/>
      <c r="AK571" s="110"/>
      <c r="AL571" s="110"/>
      <c r="AM571" s="110"/>
      <c r="AN571" s="110"/>
      <c r="AO571" s="110"/>
      <c r="AP571" s="110"/>
      <c r="AQ571" s="110"/>
      <c r="AR571" s="110"/>
      <c r="AS571" s="110"/>
      <c r="AT571" s="110"/>
      <c r="AU571" s="110"/>
      <c r="AV571" s="110"/>
      <c r="AW571" s="110"/>
      <c r="AX571" s="110"/>
      <c r="AY571" s="110"/>
      <c r="AZ571" s="110"/>
      <c r="BA571" s="110"/>
      <c r="BB571" s="110"/>
      <c r="BC571" s="110"/>
      <c r="BD571" s="110"/>
      <c r="BE571" s="110"/>
      <c r="BF571" s="110"/>
      <c r="BG571" s="110"/>
      <c r="BH571" s="110"/>
    </row>
    <row r="572" spans="1:60" ht="12.75" customHeight="1" x14ac:dyDescent="0.2">
      <c r="A572" s="1">
        <v>1</v>
      </c>
      <c r="B572" s="1">
        <f t="shared" si="13"/>
        <v>569</v>
      </c>
      <c r="C572" s="258" t="s">
        <v>656</v>
      </c>
      <c r="D572" s="258" t="s">
        <v>799</v>
      </c>
      <c r="E572" s="260" t="s">
        <v>962</v>
      </c>
      <c r="F572" s="261" t="s">
        <v>63</v>
      </c>
      <c r="G572" s="261" t="s">
        <v>926</v>
      </c>
      <c r="H572" s="112"/>
      <c r="I572" s="108"/>
      <c r="J572" s="110"/>
      <c r="K572" s="110"/>
      <c r="L572" s="110"/>
      <c r="M572" s="110"/>
      <c r="N572" s="1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  <c r="AE572" s="110"/>
      <c r="AF572" s="110"/>
      <c r="AG572" s="110"/>
      <c r="AH572" s="110"/>
      <c r="AI572" s="110"/>
      <c r="AJ572" s="110"/>
      <c r="AK572" s="110"/>
      <c r="AL572" s="110"/>
      <c r="AM572" s="110"/>
      <c r="AN572" s="110"/>
      <c r="AO572" s="110"/>
      <c r="AP572" s="110"/>
      <c r="AQ572" s="110"/>
      <c r="AR572" s="110"/>
      <c r="AS572" s="110"/>
      <c r="AT572" s="110"/>
      <c r="AU572" s="110"/>
      <c r="AV572" s="110"/>
      <c r="AW572" s="110"/>
      <c r="AX572" s="110"/>
      <c r="AY572" s="110"/>
      <c r="AZ572" s="110"/>
      <c r="BA572" s="110"/>
      <c r="BB572" s="110"/>
      <c r="BC572" s="110"/>
      <c r="BD572" s="110"/>
      <c r="BE572" s="110"/>
      <c r="BF572" s="110"/>
      <c r="BG572" s="110"/>
      <c r="BH572" s="110"/>
    </row>
    <row r="573" spans="1:60" ht="12.75" customHeight="1" x14ac:dyDescent="0.2">
      <c r="A573" s="1">
        <v>1</v>
      </c>
      <c r="B573" s="1">
        <f t="shared" si="13"/>
        <v>570</v>
      </c>
      <c r="C573" s="264" t="s">
        <v>2958</v>
      </c>
      <c r="D573" s="264" t="s">
        <v>860</v>
      </c>
      <c r="E573" s="260" t="s">
        <v>970</v>
      </c>
      <c r="F573" s="260" t="s">
        <v>63</v>
      </c>
      <c r="G573" s="260" t="s">
        <v>923</v>
      </c>
      <c r="H573" s="112"/>
      <c r="I573" s="108"/>
      <c r="J573" s="110"/>
      <c r="K573" s="110"/>
      <c r="L573" s="110"/>
      <c r="M573" s="110"/>
      <c r="N573" s="1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  <c r="AE573" s="110"/>
      <c r="AF573" s="110"/>
      <c r="AG573" s="110"/>
      <c r="AH573" s="110"/>
      <c r="AI573" s="110"/>
      <c r="AJ573" s="110"/>
      <c r="AK573" s="110"/>
      <c r="AL573" s="110"/>
      <c r="AM573" s="110"/>
      <c r="AN573" s="110"/>
      <c r="AO573" s="110"/>
      <c r="AP573" s="110"/>
      <c r="AQ573" s="110"/>
      <c r="AR573" s="110"/>
      <c r="AS573" s="110"/>
      <c r="AT573" s="110"/>
      <c r="AU573" s="110"/>
      <c r="AV573" s="110"/>
      <c r="AW573" s="110"/>
      <c r="AX573" s="110"/>
      <c r="AY573" s="110"/>
      <c r="AZ573" s="110"/>
      <c r="BA573" s="110"/>
      <c r="BB573" s="110"/>
      <c r="BC573" s="110"/>
      <c r="BD573" s="110"/>
      <c r="BE573" s="110"/>
      <c r="BF573" s="110"/>
      <c r="BG573" s="110"/>
      <c r="BH573" s="110"/>
    </row>
    <row r="574" spans="1:60" ht="12.75" customHeight="1" x14ac:dyDescent="0.2">
      <c r="A574" s="1">
        <v>1</v>
      </c>
      <c r="B574" s="1">
        <f t="shared" si="13"/>
        <v>571</v>
      </c>
      <c r="C574" s="259" t="s">
        <v>855</v>
      </c>
      <c r="D574" s="259" t="s">
        <v>569</v>
      </c>
      <c r="E574" s="260" t="s">
        <v>1008</v>
      </c>
      <c r="F574" s="260" t="s">
        <v>63</v>
      </c>
      <c r="G574" s="260" t="s">
        <v>926</v>
      </c>
      <c r="H574" s="112"/>
      <c r="I574" s="108"/>
      <c r="J574" s="110"/>
      <c r="K574" s="110"/>
      <c r="L574" s="110"/>
      <c r="M574" s="110"/>
      <c r="N574" s="1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  <c r="AE574" s="110"/>
      <c r="AF574" s="110"/>
      <c r="AG574" s="110"/>
      <c r="AH574" s="110"/>
      <c r="AI574" s="110"/>
      <c r="AJ574" s="110"/>
      <c r="AK574" s="110"/>
      <c r="AL574" s="110"/>
      <c r="AM574" s="110"/>
      <c r="AN574" s="110"/>
      <c r="AO574" s="110"/>
      <c r="AP574" s="110"/>
      <c r="AQ574" s="110"/>
      <c r="AR574" s="110"/>
      <c r="AS574" s="110"/>
      <c r="AT574" s="110"/>
      <c r="AU574" s="110"/>
      <c r="AV574" s="110"/>
      <c r="AW574" s="110"/>
      <c r="AX574" s="110"/>
      <c r="AY574" s="110"/>
      <c r="AZ574" s="110"/>
      <c r="BA574" s="110"/>
      <c r="BB574" s="110"/>
      <c r="BC574" s="110"/>
      <c r="BD574" s="110"/>
      <c r="BE574" s="110"/>
      <c r="BF574" s="110"/>
      <c r="BG574" s="110"/>
      <c r="BH574" s="110"/>
    </row>
    <row r="575" spans="1:60" ht="12.75" customHeight="1" x14ac:dyDescent="0.2">
      <c r="A575" s="1"/>
      <c r="B575" s="1">
        <f t="shared" si="13"/>
        <v>572</v>
      </c>
      <c r="C575" s="258" t="s">
        <v>186</v>
      </c>
      <c r="D575" s="259" t="s">
        <v>187</v>
      </c>
      <c r="E575" s="260" t="s">
        <v>1008</v>
      </c>
      <c r="F575" s="261" t="s">
        <v>63</v>
      </c>
      <c r="G575" s="261" t="s">
        <v>958</v>
      </c>
      <c r="H575" s="112"/>
      <c r="I575" s="108"/>
      <c r="J575" s="110"/>
      <c r="K575" s="110"/>
      <c r="L575" s="110"/>
      <c r="M575" s="110"/>
      <c r="N575" s="1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  <c r="AE575" s="110"/>
      <c r="AF575" s="110"/>
      <c r="AG575" s="110"/>
      <c r="AH575" s="110"/>
      <c r="AI575" s="110"/>
      <c r="AJ575" s="110"/>
      <c r="AK575" s="110"/>
      <c r="AL575" s="110"/>
      <c r="AM575" s="110"/>
      <c r="AN575" s="110"/>
      <c r="AO575" s="110"/>
      <c r="AP575" s="110"/>
      <c r="AQ575" s="110"/>
      <c r="AR575" s="110"/>
      <c r="AS575" s="110"/>
      <c r="AT575" s="110"/>
      <c r="AU575" s="110"/>
      <c r="AV575" s="110"/>
      <c r="AW575" s="110"/>
      <c r="AX575" s="110"/>
      <c r="AY575" s="110"/>
      <c r="AZ575" s="110"/>
      <c r="BA575" s="110"/>
      <c r="BB575" s="110"/>
      <c r="BC575" s="110"/>
      <c r="BD575" s="110"/>
      <c r="BE575" s="110"/>
      <c r="BF575" s="110"/>
      <c r="BG575" s="110"/>
      <c r="BH575" s="110"/>
    </row>
    <row r="576" spans="1:60" ht="12.75" customHeight="1" x14ac:dyDescent="0.2">
      <c r="A576" s="1">
        <v>1</v>
      </c>
      <c r="B576" s="1">
        <f t="shared" si="13"/>
        <v>573</v>
      </c>
      <c r="C576" s="258" t="s">
        <v>1037</v>
      </c>
      <c r="D576" s="259" t="s">
        <v>1038</v>
      </c>
      <c r="E576" s="261" t="s">
        <v>941</v>
      </c>
      <c r="F576" s="262" t="s">
        <v>63</v>
      </c>
      <c r="G576" s="262" t="s">
        <v>935</v>
      </c>
      <c r="H576" s="112"/>
      <c r="I576" s="108"/>
      <c r="J576" s="110"/>
      <c r="K576" s="110"/>
      <c r="L576" s="110"/>
      <c r="M576" s="110"/>
      <c r="N576" s="1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  <c r="AE576" s="110"/>
      <c r="AF576" s="110"/>
      <c r="AG576" s="110"/>
      <c r="AH576" s="110"/>
      <c r="AI576" s="110"/>
      <c r="AJ576" s="110"/>
      <c r="AK576" s="110"/>
      <c r="AL576" s="110"/>
      <c r="AM576" s="110"/>
      <c r="AN576" s="110"/>
      <c r="AO576" s="110"/>
      <c r="AP576" s="110"/>
      <c r="AQ576" s="110"/>
      <c r="AR576" s="110"/>
      <c r="AS576" s="110"/>
      <c r="AT576" s="110"/>
      <c r="AU576" s="110"/>
      <c r="AV576" s="110"/>
      <c r="AW576" s="110"/>
      <c r="AX576" s="110"/>
      <c r="AY576" s="110"/>
      <c r="AZ576" s="110"/>
      <c r="BA576" s="110"/>
      <c r="BB576" s="110"/>
      <c r="BC576" s="110"/>
      <c r="BD576" s="110"/>
      <c r="BE576" s="110"/>
      <c r="BF576" s="110"/>
      <c r="BG576" s="110"/>
      <c r="BH576" s="110"/>
    </row>
    <row r="577" spans="1:60" ht="12.75" customHeight="1" x14ac:dyDescent="0.2">
      <c r="A577" s="1"/>
      <c r="B577" s="1">
        <f t="shared" si="13"/>
        <v>574</v>
      </c>
      <c r="C577" s="263" t="s">
        <v>2515</v>
      </c>
      <c r="D577" s="263" t="s">
        <v>2262</v>
      </c>
      <c r="E577" s="260" t="s">
        <v>930</v>
      </c>
      <c r="F577" s="260" t="s">
        <v>63</v>
      </c>
      <c r="G577" s="260" t="s">
        <v>923</v>
      </c>
      <c r="H577" s="112"/>
      <c r="I577" s="108"/>
      <c r="J577" s="110"/>
      <c r="K577" s="110"/>
      <c r="L577" s="110"/>
      <c r="M577" s="110"/>
      <c r="N577" s="1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  <c r="AE577" s="110"/>
      <c r="AF577" s="110"/>
      <c r="AG577" s="110"/>
      <c r="AH577" s="110"/>
      <c r="AI577" s="110"/>
      <c r="AJ577" s="110"/>
      <c r="AK577" s="110"/>
      <c r="AL577" s="110"/>
      <c r="AM577" s="110"/>
      <c r="AN577" s="110"/>
      <c r="AO577" s="110"/>
      <c r="AP577" s="110"/>
      <c r="AQ577" s="110"/>
      <c r="AR577" s="110"/>
      <c r="AS577" s="110"/>
      <c r="AT577" s="110"/>
      <c r="AU577" s="110"/>
      <c r="AV577" s="110"/>
      <c r="AW577" s="110"/>
      <c r="AX577" s="110"/>
      <c r="AY577" s="110"/>
      <c r="AZ577" s="110"/>
      <c r="BA577" s="110"/>
      <c r="BB577" s="110"/>
      <c r="BC577" s="110"/>
      <c r="BD577" s="110"/>
      <c r="BE577" s="110"/>
      <c r="BF577" s="110"/>
      <c r="BG577" s="110"/>
      <c r="BH577" s="110"/>
    </row>
    <row r="578" spans="1:60" ht="12.75" customHeight="1" x14ac:dyDescent="0.2">
      <c r="A578" s="1"/>
      <c r="B578" s="1">
        <f t="shared" si="13"/>
        <v>575</v>
      </c>
      <c r="C578" s="264" t="s">
        <v>848</v>
      </c>
      <c r="D578" s="264" t="s">
        <v>850</v>
      </c>
      <c r="E578" s="260" t="s">
        <v>944</v>
      </c>
      <c r="F578" s="260" t="s">
        <v>63</v>
      </c>
      <c r="G578" s="260" t="s">
        <v>935</v>
      </c>
      <c r="H578" s="112"/>
      <c r="I578" s="108"/>
      <c r="J578" s="110"/>
      <c r="K578" s="110"/>
      <c r="L578" s="110"/>
      <c r="M578" s="110"/>
      <c r="N578" s="1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  <c r="AE578" s="110"/>
      <c r="AF578" s="110"/>
      <c r="AG578" s="110"/>
      <c r="AH578" s="110"/>
      <c r="AI578" s="110"/>
      <c r="AJ578" s="110"/>
      <c r="AK578" s="110"/>
      <c r="AL578" s="110"/>
      <c r="AM578" s="110"/>
      <c r="AN578" s="110"/>
      <c r="AO578" s="110"/>
      <c r="AP578" s="110"/>
      <c r="AQ578" s="110"/>
      <c r="AR578" s="110"/>
      <c r="AS578" s="110"/>
      <c r="AT578" s="110"/>
      <c r="AU578" s="110"/>
      <c r="AV578" s="110"/>
      <c r="AW578" s="110"/>
      <c r="AX578" s="110"/>
      <c r="AY578" s="110"/>
      <c r="AZ578" s="110"/>
      <c r="BA578" s="110"/>
      <c r="BB578" s="110"/>
      <c r="BC578" s="110"/>
      <c r="BD578" s="110"/>
      <c r="BE578" s="110"/>
      <c r="BF578" s="110"/>
      <c r="BG578" s="110"/>
      <c r="BH578" s="110"/>
    </row>
    <row r="579" spans="1:60" ht="12.75" customHeight="1" x14ac:dyDescent="0.2">
      <c r="A579" s="1">
        <v>1</v>
      </c>
      <c r="B579" s="1">
        <f t="shared" si="13"/>
        <v>576</v>
      </c>
      <c r="C579" s="259" t="s">
        <v>2521</v>
      </c>
      <c r="D579" s="259" t="s">
        <v>2589</v>
      </c>
      <c r="E579" s="260" t="s">
        <v>962</v>
      </c>
      <c r="F579" s="260" t="s">
        <v>63</v>
      </c>
      <c r="G579" s="260" t="s">
        <v>923</v>
      </c>
      <c r="H579" s="112"/>
      <c r="I579" s="108"/>
      <c r="J579" s="110"/>
      <c r="K579" s="110"/>
      <c r="L579" s="110"/>
      <c r="M579" s="110"/>
      <c r="N579" s="1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  <c r="AE579" s="110"/>
      <c r="AF579" s="110"/>
      <c r="AG579" s="110"/>
      <c r="AH579" s="110"/>
      <c r="AI579" s="110"/>
      <c r="AJ579" s="110"/>
      <c r="AK579" s="110"/>
      <c r="AL579" s="110"/>
      <c r="AM579" s="110"/>
      <c r="AN579" s="110"/>
      <c r="AO579" s="110"/>
      <c r="AP579" s="110"/>
      <c r="AQ579" s="110"/>
      <c r="AR579" s="110"/>
      <c r="AS579" s="110"/>
      <c r="AT579" s="110"/>
      <c r="AU579" s="110"/>
      <c r="AV579" s="110"/>
      <c r="AW579" s="110"/>
      <c r="AX579" s="110"/>
      <c r="AY579" s="110"/>
      <c r="AZ579" s="110"/>
      <c r="BA579" s="110"/>
      <c r="BB579" s="110"/>
      <c r="BC579" s="110"/>
      <c r="BD579" s="110"/>
      <c r="BE579" s="110"/>
      <c r="BF579" s="110"/>
      <c r="BG579" s="110"/>
      <c r="BH579" s="110"/>
    </row>
    <row r="580" spans="1:60" ht="12.75" customHeight="1" x14ac:dyDescent="0.2">
      <c r="A580" s="1">
        <v>1</v>
      </c>
      <c r="B580" s="1">
        <f t="shared" si="13"/>
        <v>577</v>
      </c>
      <c r="C580" s="258" t="s">
        <v>1156</v>
      </c>
      <c r="D580" s="259" t="s">
        <v>1157</v>
      </c>
      <c r="E580" s="260" t="s">
        <v>981</v>
      </c>
      <c r="F580" s="261" t="s">
        <v>63</v>
      </c>
      <c r="G580" s="262" t="s">
        <v>923</v>
      </c>
      <c r="H580" s="112"/>
      <c r="I580" s="108"/>
      <c r="J580" s="110"/>
      <c r="K580" s="110"/>
      <c r="L580" s="110"/>
      <c r="M580" s="110"/>
      <c r="N580" s="1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  <c r="AE580" s="110"/>
      <c r="AF580" s="110"/>
      <c r="AG580" s="110"/>
      <c r="AH580" s="110"/>
      <c r="AI580" s="110"/>
      <c r="AJ580" s="110"/>
      <c r="AK580" s="110"/>
      <c r="AL580" s="110"/>
      <c r="AM580" s="110"/>
      <c r="AN580" s="110"/>
      <c r="AO580" s="110"/>
      <c r="AP580" s="110"/>
      <c r="AQ580" s="110"/>
      <c r="AR580" s="110"/>
      <c r="AS580" s="110"/>
      <c r="AT580" s="110"/>
      <c r="AU580" s="110"/>
      <c r="AV580" s="110"/>
      <c r="AW580" s="110"/>
      <c r="AX580" s="110"/>
      <c r="AY580" s="110"/>
      <c r="AZ580" s="110"/>
      <c r="BA580" s="110"/>
      <c r="BB580" s="110"/>
      <c r="BC580" s="110"/>
      <c r="BD580" s="110"/>
      <c r="BE580" s="110"/>
      <c r="BF580" s="110"/>
      <c r="BG580" s="110"/>
      <c r="BH580" s="110"/>
    </row>
    <row r="581" spans="1:60" ht="12.75" customHeight="1" x14ac:dyDescent="0.2">
      <c r="A581" s="1">
        <v>1</v>
      </c>
      <c r="B581" s="1">
        <f t="shared" ref="B581:B644" si="14">(B580+1)</f>
        <v>578</v>
      </c>
      <c r="C581" s="259" t="s">
        <v>198</v>
      </c>
      <c r="D581" s="259" t="s">
        <v>817</v>
      </c>
      <c r="E581" s="260" t="s">
        <v>808</v>
      </c>
      <c r="F581" s="261" t="s">
        <v>63</v>
      </c>
      <c r="G581" s="261" t="s">
        <v>926</v>
      </c>
      <c r="H581" s="112"/>
      <c r="I581" s="108"/>
      <c r="J581" s="110"/>
      <c r="K581" s="110"/>
      <c r="L581" s="110"/>
      <c r="M581" s="110"/>
      <c r="N581" s="1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  <c r="AE581" s="110"/>
      <c r="AF581" s="110"/>
      <c r="AG581" s="110"/>
      <c r="AH581" s="110"/>
      <c r="AI581" s="110"/>
      <c r="AJ581" s="110"/>
      <c r="AK581" s="110"/>
      <c r="AL581" s="110"/>
      <c r="AM581" s="110"/>
      <c r="AN581" s="110"/>
      <c r="AO581" s="110"/>
      <c r="AP581" s="110"/>
      <c r="AQ581" s="110"/>
      <c r="AR581" s="110"/>
      <c r="AS581" s="110"/>
      <c r="AT581" s="110"/>
      <c r="AU581" s="110"/>
      <c r="AV581" s="110"/>
      <c r="AW581" s="110"/>
      <c r="AX581" s="110"/>
      <c r="AY581" s="110"/>
      <c r="AZ581" s="110"/>
      <c r="BA581" s="110"/>
      <c r="BB581" s="110"/>
      <c r="BC581" s="110"/>
      <c r="BD581" s="110"/>
      <c r="BE581" s="110"/>
      <c r="BF581" s="110"/>
      <c r="BG581" s="110"/>
      <c r="BH581" s="110"/>
    </row>
    <row r="582" spans="1:60" ht="12.75" customHeight="1" x14ac:dyDescent="0.2">
      <c r="A582" s="1">
        <v>1</v>
      </c>
      <c r="B582" s="1">
        <f t="shared" si="14"/>
        <v>579</v>
      </c>
      <c r="C582" s="258" t="s">
        <v>1086</v>
      </c>
      <c r="D582" s="259" t="s">
        <v>1085</v>
      </c>
      <c r="E582" s="260" t="s">
        <v>969</v>
      </c>
      <c r="F582" s="262" t="s">
        <v>63</v>
      </c>
      <c r="G582" s="261" t="s">
        <v>945</v>
      </c>
      <c r="H582" s="112"/>
      <c r="I582" s="108"/>
      <c r="J582" s="110"/>
      <c r="K582" s="110"/>
      <c r="L582" s="110"/>
      <c r="M582" s="110"/>
      <c r="N582" s="1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  <c r="AE582" s="110"/>
      <c r="AF582" s="110"/>
      <c r="AG582" s="110"/>
      <c r="AH582" s="110"/>
      <c r="AI582" s="110"/>
      <c r="AJ582" s="110"/>
      <c r="AK582" s="110"/>
      <c r="AL582" s="110"/>
      <c r="AM582" s="110"/>
      <c r="AN582" s="110"/>
      <c r="AO582" s="110"/>
      <c r="AP582" s="110"/>
      <c r="AQ582" s="110"/>
      <c r="AR582" s="110"/>
      <c r="AS582" s="110"/>
      <c r="AT582" s="110"/>
      <c r="AU582" s="110"/>
      <c r="AV582" s="110"/>
      <c r="AW582" s="110"/>
      <c r="AX582" s="110"/>
      <c r="AY582" s="110"/>
      <c r="AZ582" s="110"/>
      <c r="BA582" s="110"/>
      <c r="BB582" s="110"/>
      <c r="BC582" s="110"/>
      <c r="BD582" s="110"/>
      <c r="BE582" s="110"/>
      <c r="BF582" s="110"/>
      <c r="BG582" s="110"/>
      <c r="BH582" s="110"/>
    </row>
    <row r="583" spans="1:60" ht="12.75" customHeight="1" x14ac:dyDescent="0.2">
      <c r="A583" s="1">
        <v>1</v>
      </c>
      <c r="B583" s="1">
        <f t="shared" si="14"/>
        <v>580</v>
      </c>
      <c r="C583" s="258" t="s">
        <v>735</v>
      </c>
      <c r="D583" s="258" t="s">
        <v>1642</v>
      </c>
      <c r="E583" s="260" t="s">
        <v>933</v>
      </c>
      <c r="F583" s="262" t="s">
        <v>63</v>
      </c>
      <c r="G583" s="265" t="s">
        <v>575</v>
      </c>
      <c r="H583" s="112"/>
      <c r="I583" s="108"/>
      <c r="J583" s="110"/>
      <c r="K583" s="110"/>
      <c r="L583" s="110"/>
      <c r="M583" s="110"/>
      <c r="N583" s="1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  <c r="AE583" s="110"/>
      <c r="AF583" s="110"/>
      <c r="AG583" s="110"/>
      <c r="AH583" s="110"/>
      <c r="AI583" s="110"/>
      <c r="AJ583" s="110"/>
      <c r="AK583" s="110"/>
      <c r="AL583" s="110"/>
      <c r="AM583" s="110"/>
      <c r="AN583" s="110"/>
      <c r="AO583" s="110"/>
      <c r="AP583" s="110"/>
      <c r="AQ583" s="110"/>
      <c r="AR583" s="110"/>
      <c r="AS583" s="110"/>
      <c r="AT583" s="110"/>
      <c r="AU583" s="110"/>
      <c r="AV583" s="110"/>
      <c r="AW583" s="110"/>
      <c r="AX583" s="110"/>
      <c r="AY583" s="110"/>
      <c r="AZ583" s="110"/>
      <c r="BA583" s="110"/>
      <c r="BB583" s="110"/>
      <c r="BC583" s="110"/>
      <c r="BD583" s="110"/>
      <c r="BE583" s="110"/>
      <c r="BF583" s="110"/>
      <c r="BG583" s="110"/>
      <c r="BH583" s="110"/>
    </row>
    <row r="584" spans="1:60" ht="12.75" customHeight="1" x14ac:dyDescent="0.2">
      <c r="A584" s="1"/>
      <c r="B584" s="1">
        <f t="shared" si="14"/>
        <v>581</v>
      </c>
      <c r="C584" s="258" t="s">
        <v>1106</v>
      </c>
      <c r="D584" s="259" t="s">
        <v>1105</v>
      </c>
      <c r="E584" s="261" t="s">
        <v>961</v>
      </c>
      <c r="F584" s="313" t="s">
        <v>63</v>
      </c>
      <c r="G584" s="261" t="s">
        <v>923</v>
      </c>
      <c r="H584" s="112"/>
      <c r="I584" s="108"/>
      <c r="J584" s="110"/>
      <c r="K584" s="110"/>
      <c r="L584" s="110"/>
      <c r="M584" s="110"/>
      <c r="N584" s="1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10"/>
      <c r="AG584" s="110"/>
      <c r="AH584" s="110"/>
      <c r="AI584" s="110"/>
      <c r="AJ584" s="110"/>
      <c r="AK584" s="110"/>
      <c r="AL584" s="110"/>
      <c r="AM584" s="110"/>
      <c r="AN584" s="110"/>
      <c r="AO584" s="110"/>
      <c r="AP584" s="110"/>
      <c r="AQ584" s="110"/>
      <c r="AR584" s="110"/>
      <c r="AS584" s="110"/>
      <c r="AT584" s="110"/>
      <c r="AU584" s="110"/>
      <c r="AV584" s="110"/>
      <c r="AW584" s="110"/>
      <c r="AX584" s="110"/>
      <c r="AY584" s="110"/>
      <c r="AZ584" s="110"/>
      <c r="BA584" s="110"/>
      <c r="BB584" s="110"/>
      <c r="BC584" s="110"/>
      <c r="BD584" s="110"/>
      <c r="BE584" s="110"/>
      <c r="BF584" s="110"/>
      <c r="BG584" s="110"/>
      <c r="BH584" s="110"/>
    </row>
    <row r="585" spans="1:60" ht="12.75" customHeight="1" x14ac:dyDescent="0.2">
      <c r="A585" s="1">
        <v>1</v>
      </c>
      <c r="B585" s="1">
        <f t="shared" si="14"/>
        <v>582</v>
      </c>
      <c r="C585" s="258" t="s">
        <v>827</v>
      </c>
      <c r="D585" s="259" t="s">
        <v>828</v>
      </c>
      <c r="E585" s="260" t="s">
        <v>930</v>
      </c>
      <c r="F585" s="260" t="s">
        <v>63</v>
      </c>
      <c r="G585" s="260" t="s">
        <v>935</v>
      </c>
      <c r="H585" s="112"/>
      <c r="I585" s="108"/>
      <c r="J585" s="110"/>
      <c r="K585" s="110"/>
      <c r="L585" s="110"/>
      <c r="M585" s="110"/>
      <c r="N585" s="1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  <c r="AE585" s="110"/>
      <c r="AF585" s="110"/>
      <c r="AG585" s="110"/>
      <c r="AH585" s="110"/>
      <c r="AI585" s="110"/>
      <c r="AJ585" s="110"/>
      <c r="AK585" s="110"/>
      <c r="AL585" s="110"/>
      <c r="AM585" s="110"/>
      <c r="AN585" s="110"/>
      <c r="AO585" s="110"/>
      <c r="AP585" s="110"/>
      <c r="AQ585" s="110"/>
      <c r="AR585" s="110"/>
      <c r="AS585" s="110"/>
      <c r="AT585" s="110"/>
      <c r="AU585" s="110"/>
      <c r="AV585" s="110"/>
      <c r="AW585" s="110"/>
      <c r="AX585" s="110"/>
      <c r="AY585" s="110"/>
      <c r="AZ585" s="110"/>
      <c r="BA585" s="110"/>
      <c r="BB585" s="110"/>
      <c r="BC585" s="110"/>
      <c r="BD585" s="110"/>
      <c r="BE585" s="110"/>
      <c r="BF585" s="110"/>
      <c r="BG585" s="110"/>
      <c r="BH585" s="110"/>
    </row>
    <row r="586" spans="1:60" ht="12.75" customHeight="1" x14ac:dyDescent="0.2">
      <c r="A586" s="1">
        <v>1</v>
      </c>
      <c r="B586" s="1">
        <f t="shared" si="14"/>
        <v>583</v>
      </c>
      <c r="C586" s="259" t="s">
        <v>699</v>
      </c>
      <c r="D586" s="259" t="s">
        <v>817</v>
      </c>
      <c r="E586" s="260" t="s">
        <v>925</v>
      </c>
      <c r="F586" s="260" t="s">
        <v>63</v>
      </c>
      <c r="G586" s="260" t="s">
        <v>926</v>
      </c>
      <c r="H586" s="112"/>
      <c r="I586" s="108"/>
      <c r="J586" s="110"/>
      <c r="K586" s="110"/>
      <c r="L586" s="110"/>
      <c r="M586" s="110"/>
      <c r="N586" s="1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  <c r="AE586" s="110"/>
      <c r="AF586" s="110"/>
      <c r="AG586" s="110"/>
      <c r="AH586" s="110"/>
      <c r="AI586" s="110"/>
      <c r="AJ586" s="110"/>
      <c r="AK586" s="110"/>
      <c r="AL586" s="110"/>
      <c r="AM586" s="110"/>
      <c r="AN586" s="110"/>
      <c r="AO586" s="110"/>
      <c r="AP586" s="110"/>
      <c r="AQ586" s="110"/>
      <c r="AR586" s="110"/>
      <c r="AS586" s="110"/>
      <c r="AT586" s="110"/>
      <c r="AU586" s="110"/>
      <c r="AV586" s="110"/>
      <c r="AW586" s="110"/>
      <c r="AX586" s="110"/>
      <c r="AY586" s="110"/>
      <c r="AZ586" s="110"/>
      <c r="BA586" s="110"/>
      <c r="BB586" s="110"/>
      <c r="BC586" s="110"/>
      <c r="BD586" s="110"/>
      <c r="BE586" s="110"/>
      <c r="BF586" s="110"/>
      <c r="BG586" s="110"/>
      <c r="BH586" s="110"/>
    </row>
    <row r="587" spans="1:60" ht="12.75" customHeight="1" x14ac:dyDescent="0.2">
      <c r="A587" s="1"/>
      <c r="B587" s="1">
        <f t="shared" si="14"/>
        <v>584</v>
      </c>
      <c r="C587" s="258" t="s">
        <v>777</v>
      </c>
      <c r="D587" s="259" t="s">
        <v>659</v>
      </c>
      <c r="E587" s="260" t="s">
        <v>925</v>
      </c>
      <c r="F587" s="262" t="s">
        <v>63</v>
      </c>
      <c r="G587" s="261" t="s">
        <v>923</v>
      </c>
      <c r="H587" s="112"/>
      <c r="I587" s="108"/>
      <c r="J587" s="110"/>
      <c r="K587" s="110"/>
      <c r="L587" s="110"/>
      <c r="M587" s="110"/>
      <c r="N587" s="1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  <c r="AE587" s="110"/>
      <c r="AF587" s="110"/>
      <c r="AG587" s="110"/>
      <c r="AH587" s="110"/>
      <c r="AI587" s="110"/>
      <c r="AJ587" s="110"/>
      <c r="AK587" s="110"/>
      <c r="AL587" s="110"/>
      <c r="AM587" s="110"/>
      <c r="AN587" s="110"/>
      <c r="AO587" s="110"/>
      <c r="AP587" s="110"/>
      <c r="AQ587" s="110"/>
      <c r="AR587" s="110"/>
      <c r="AS587" s="110"/>
      <c r="AT587" s="110"/>
      <c r="AU587" s="110"/>
      <c r="AV587" s="110"/>
      <c r="AW587" s="110"/>
      <c r="AX587" s="110"/>
      <c r="AY587" s="110"/>
      <c r="AZ587" s="110"/>
      <c r="BA587" s="110"/>
      <c r="BB587" s="110"/>
      <c r="BC587" s="110"/>
      <c r="BD587" s="110"/>
      <c r="BE587" s="110"/>
      <c r="BF587" s="110"/>
      <c r="BG587" s="110"/>
      <c r="BH587" s="110"/>
    </row>
    <row r="588" spans="1:60" ht="12.75" customHeight="1" x14ac:dyDescent="0.2">
      <c r="A588" s="1"/>
      <c r="B588" s="1">
        <f t="shared" si="14"/>
        <v>585</v>
      </c>
      <c r="C588" s="258" t="s">
        <v>1830</v>
      </c>
      <c r="D588" s="259" t="s">
        <v>726</v>
      </c>
      <c r="E588" s="260" t="s">
        <v>941</v>
      </c>
      <c r="F588" s="261" t="s">
        <v>63</v>
      </c>
      <c r="G588" s="261" t="s">
        <v>935</v>
      </c>
      <c r="H588" s="112"/>
      <c r="I588" s="108"/>
      <c r="J588" s="110"/>
      <c r="K588" s="110"/>
      <c r="L588" s="110"/>
      <c r="M588" s="110"/>
      <c r="N588" s="1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  <c r="AE588" s="110"/>
      <c r="AF588" s="110"/>
      <c r="AG588" s="110"/>
      <c r="AH588" s="110"/>
      <c r="AI588" s="110"/>
      <c r="AJ588" s="110"/>
      <c r="AK588" s="110"/>
      <c r="AL588" s="110"/>
      <c r="AM588" s="110"/>
      <c r="AN588" s="110"/>
      <c r="AO588" s="110"/>
      <c r="AP588" s="110"/>
      <c r="AQ588" s="110"/>
      <c r="AR588" s="110"/>
      <c r="AS588" s="110"/>
      <c r="AT588" s="110"/>
      <c r="AU588" s="110"/>
      <c r="AV588" s="110"/>
      <c r="AW588" s="110"/>
      <c r="AX588" s="110"/>
      <c r="AY588" s="110"/>
      <c r="AZ588" s="110"/>
      <c r="BA588" s="110"/>
      <c r="BB588" s="110"/>
      <c r="BC588" s="110"/>
      <c r="BD588" s="110"/>
      <c r="BE588" s="110"/>
      <c r="BF588" s="110"/>
      <c r="BG588" s="110"/>
      <c r="BH588" s="110"/>
    </row>
    <row r="589" spans="1:60" ht="12.75" customHeight="1" x14ac:dyDescent="0.2">
      <c r="A589" s="1">
        <v>1</v>
      </c>
      <c r="B589" s="1">
        <f t="shared" si="14"/>
        <v>586</v>
      </c>
      <c r="C589" s="259" t="s">
        <v>2907</v>
      </c>
      <c r="D589" s="259" t="s">
        <v>798</v>
      </c>
      <c r="E589" s="260" t="s">
        <v>1012</v>
      </c>
      <c r="F589" s="260" t="s">
        <v>63</v>
      </c>
      <c r="G589" s="260" t="s">
        <v>923</v>
      </c>
      <c r="H589" s="112"/>
      <c r="I589" s="111"/>
      <c r="J589" s="110"/>
      <c r="K589" s="110"/>
      <c r="L589" s="110"/>
      <c r="M589" s="110"/>
      <c r="N589" s="1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  <c r="AE589" s="110"/>
      <c r="AF589" s="110"/>
      <c r="AG589" s="110"/>
      <c r="AH589" s="110"/>
      <c r="AI589" s="110"/>
      <c r="AJ589" s="110"/>
      <c r="AK589" s="110"/>
      <c r="AL589" s="110"/>
      <c r="AM589" s="110"/>
      <c r="AN589" s="110"/>
      <c r="AO589" s="110"/>
      <c r="AP589" s="110"/>
      <c r="AQ589" s="110"/>
      <c r="AR589" s="110"/>
      <c r="AS589" s="110"/>
      <c r="AT589" s="110"/>
      <c r="AU589" s="110"/>
      <c r="AV589" s="110"/>
      <c r="AW589" s="110"/>
      <c r="AX589" s="110"/>
      <c r="AY589" s="110"/>
      <c r="AZ589" s="110"/>
      <c r="BA589" s="110"/>
      <c r="BB589" s="110"/>
      <c r="BC589" s="110"/>
      <c r="BD589" s="110"/>
      <c r="BE589" s="110"/>
      <c r="BF589" s="110"/>
      <c r="BG589" s="110"/>
      <c r="BH589" s="110"/>
    </row>
    <row r="590" spans="1:60" ht="12.75" customHeight="1" x14ac:dyDescent="0.2">
      <c r="A590" s="1">
        <v>1</v>
      </c>
      <c r="B590" s="1">
        <f t="shared" si="14"/>
        <v>587</v>
      </c>
      <c r="C590" s="258" t="s">
        <v>1837</v>
      </c>
      <c r="D590" s="259" t="s">
        <v>794</v>
      </c>
      <c r="E590" s="260" t="s">
        <v>1154</v>
      </c>
      <c r="F590" s="260" t="s">
        <v>63</v>
      </c>
      <c r="G590" s="261" t="s">
        <v>926</v>
      </c>
      <c r="H590" s="112"/>
      <c r="I590" s="112"/>
      <c r="J590" s="110"/>
      <c r="K590" s="110"/>
      <c r="L590" s="110"/>
      <c r="M590" s="110"/>
      <c r="N590" s="1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  <c r="AE590" s="110"/>
      <c r="AF590" s="110"/>
      <c r="AG590" s="110"/>
      <c r="AH590" s="110"/>
      <c r="AI590" s="110"/>
      <c r="AJ590" s="110"/>
      <c r="AK590" s="110"/>
      <c r="AL590" s="110"/>
      <c r="AM590" s="110"/>
      <c r="AN590" s="110"/>
      <c r="AO590" s="110"/>
      <c r="AP590" s="110"/>
      <c r="AQ590" s="110"/>
      <c r="AR590" s="110"/>
      <c r="AS590" s="110"/>
      <c r="AT590" s="110"/>
      <c r="AU590" s="110"/>
      <c r="AV590" s="110"/>
      <c r="AW590" s="110"/>
      <c r="AX590" s="110"/>
      <c r="AY590" s="110"/>
      <c r="AZ590" s="110"/>
      <c r="BA590" s="110"/>
      <c r="BB590" s="110"/>
      <c r="BC590" s="110"/>
      <c r="BD590" s="110"/>
      <c r="BE590" s="110"/>
      <c r="BF590" s="110"/>
      <c r="BG590" s="110"/>
      <c r="BH590" s="110"/>
    </row>
    <row r="591" spans="1:60" ht="12.75" customHeight="1" x14ac:dyDescent="0.2">
      <c r="A591" s="1">
        <v>1</v>
      </c>
      <c r="B591" s="1">
        <f t="shared" si="14"/>
        <v>588</v>
      </c>
      <c r="C591" s="259" t="s">
        <v>875</v>
      </c>
      <c r="D591" s="259" t="s">
        <v>841</v>
      </c>
      <c r="E591" s="260" t="s">
        <v>1012</v>
      </c>
      <c r="F591" s="260" t="s">
        <v>63</v>
      </c>
      <c r="G591" s="260" t="s">
        <v>575</v>
      </c>
      <c r="H591" s="112"/>
      <c r="I591" s="108"/>
      <c r="J591" s="110"/>
      <c r="K591" s="110"/>
      <c r="L591" s="110"/>
      <c r="M591" s="110"/>
      <c r="N591" s="1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  <c r="AE591" s="110"/>
      <c r="AF591" s="110"/>
      <c r="AG591" s="110"/>
      <c r="AH591" s="110"/>
      <c r="AI591" s="110"/>
      <c r="AJ591" s="110"/>
      <c r="AK591" s="110"/>
      <c r="AL591" s="110"/>
      <c r="AM591" s="110"/>
      <c r="AN591" s="110"/>
      <c r="AO591" s="110"/>
      <c r="AP591" s="110"/>
      <c r="AQ591" s="110"/>
      <c r="AR591" s="110"/>
      <c r="AS591" s="110"/>
      <c r="AT591" s="110"/>
      <c r="AU591" s="110"/>
      <c r="AV591" s="110"/>
      <c r="AW591" s="110"/>
      <c r="AX591" s="110"/>
      <c r="AY591" s="110"/>
      <c r="AZ591" s="110"/>
      <c r="BA591" s="110"/>
      <c r="BB591" s="110"/>
      <c r="BC591" s="110"/>
      <c r="BD591" s="110"/>
      <c r="BE591" s="110"/>
      <c r="BF591" s="110"/>
      <c r="BG591" s="110"/>
      <c r="BH591" s="110"/>
    </row>
    <row r="592" spans="1:60" ht="12.75" customHeight="1" x14ac:dyDescent="0.2">
      <c r="A592" s="1">
        <v>1</v>
      </c>
      <c r="B592" s="1">
        <f t="shared" si="14"/>
        <v>589</v>
      </c>
      <c r="C592" s="258" t="s">
        <v>1065</v>
      </c>
      <c r="D592" s="259" t="s">
        <v>1108</v>
      </c>
      <c r="E592" s="261" t="s">
        <v>930</v>
      </c>
      <c r="F592" s="261" t="s">
        <v>63</v>
      </c>
      <c r="G592" s="260" t="s">
        <v>575</v>
      </c>
      <c r="H592" s="112"/>
      <c r="I592" s="108"/>
      <c r="J592" s="110"/>
      <c r="K592" s="110"/>
      <c r="L592" s="110"/>
      <c r="M592" s="110"/>
      <c r="N592" s="1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  <c r="AE592" s="110"/>
      <c r="AF592" s="110"/>
      <c r="AG592" s="110"/>
      <c r="AH592" s="110"/>
      <c r="AI592" s="110"/>
      <c r="AJ592" s="110"/>
      <c r="AK592" s="110"/>
      <c r="AL592" s="110"/>
      <c r="AM592" s="110"/>
      <c r="AN592" s="110"/>
      <c r="AO592" s="110"/>
      <c r="AP592" s="110"/>
      <c r="AQ592" s="110"/>
      <c r="AR592" s="110"/>
      <c r="AS592" s="110"/>
      <c r="AT592" s="110"/>
      <c r="AU592" s="110"/>
      <c r="AV592" s="110"/>
      <c r="AW592" s="110"/>
      <c r="AX592" s="110"/>
      <c r="AY592" s="110"/>
      <c r="AZ592" s="110"/>
      <c r="BA592" s="110"/>
      <c r="BB592" s="110"/>
      <c r="BC592" s="110"/>
      <c r="BD592" s="110"/>
      <c r="BE592" s="110"/>
      <c r="BF592" s="110"/>
      <c r="BG592" s="110"/>
      <c r="BH592" s="110"/>
    </row>
    <row r="593" spans="1:60" ht="12.75" customHeight="1" x14ac:dyDescent="0.2">
      <c r="A593" s="1"/>
      <c r="B593" s="1">
        <f t="shared" si="14"/>
        <v>590</v>
      </c>
      <c r="C593" s="264" t="s">
        <v>2953</v>
      </c>
      <c r="D593" s="264" t="s">
        <v>978</v>
      </c>
      <c r="E593" s="260" t="s">
        <v>915</v>
      </c>
      <c r="F593" s="260" t="s">
        <v>63</v>
      </c>
      <c r="G593" s="260" t="s">
        <v>935</v>
      </c>
      <c r="H593" s="112"/>
      <c r="I593" s="108"/>
      <c r="J593" s="110"/>
      <c r="K593" s="110"/>
      <c r="L593" s="110"/>
      <c r="M593" s="110"/>
      <c r="N593" s="1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  <c r="AE593" s="110"/>
      <c r="AF593" s="110"/>
      <c r="AG593" s="110"/>
      <c r="AH593" s="110"/>
      <c r="AI593" s="110"/>
      <c r="AJ593" s="110"/>
      <c r="AK593" s="110"/>
      <c r="AL593" s="110"/>
      <c r="AM593" s="110"/>
      <c r="AN593" s="110"/>
      <c r="AO593" s="110"/>
      <c r="AP593" s="110"/>
      <c r="AQ593" s="110"/>
      <c r="AR593" s="110"/>
      <c r="AS593" s="110"/>
      <c r="AT593" s="110"/>
      <c r="AU593" s="110"/>
      <c r="AV593" s="110"/>
      <c r="AW593" s="110"/>
      <c r="AX593" s="110"/>
      <c r="AY593" s="110"/>
      <c r="AZ593" s="110"/>
      <c r="BA593" s="110"/>
      <c r="BB593" s="110"/>
      <c r="BC593" s="110"/>
      <c r="BD593" s="110"/>
      <c r="BE593" s="110"/>
      <c r="BF593" s="110"/>
      <c r="BG593" s="110"/>
      <c r="BH593" s="110"/>
    </row>
    <row r="594" spans="1:60" ht="12.75" customHeight="1" x14ac:dyDescent="0.2">
      <c r="A594" s="1"/>
      <c r="B594" s="1">
        <f t="shared" si="14"/>
        <v>591</v>
      </c>
      <c r="C594" s="259" t="s">
        <v>2147</v>
      </c>
      <c r="D594" s="259" t="s">
        <v>2148</v>
      </c>
      <c r="E594" s="261" t="s">
        <v>937</v>
      </c>
      <c r="F594" s="262" t="s">
        <v>63</v>
      </c>
      <c r="G594" s="262" t="s">
        <v>923</v>
      </c>
      <c r="H594" s="112"/>
      <c r="I594" s="108"/>
      <c r="J594" s="110"/>
      <c r="K594" s="110"/>
      <c r="L594" s="110"/>
      <c r="M594" s="110"/>
      <c r="N594" s="1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  <c r="AE594" s="110"/>
      <c r="AF594" s="110"/>
      <c r="AG594" s="110"/>
      <c r="AH594" s="110"/>
      <c r="AI594" s="110"/>
      <c r="AJ594" s="110"/>
      <c r="AK594" s="110"/>
      <c r="AL594" s="110"/>
      <c r="AM594" s="110"/>
      <c r="AN594" s="110"/>
      <c r="AO594" s="110"/>
      <c r="AP594" s="110"/>
      <c r="AQ594" s="110"/>
      <c r="AR594" s="110"/>
      <c r="AS594" s="110"/>
      <c r="AT594" s="110"/>
      <c r="AU594" s="110"/>
      <c r="AV594" s="110"/>
      <c r="AW594" s="110"/>
      <c r="AX594" s="110"/>
      <c r="AY594" s="110"/>
      <c r="AZ594" s="110"/>
      <c r="BA594" s="110"/>
      <c r="BB594" s="110"/>
      <c r="BC594" s="110"/>
      <c r="BD594" s="110"/>
      <c r="BE594" s="110"/>
      <c r="BF594" s="110"/>
      <c r="BG594" s="110"/>
      <c r="BH594" s="110"/>
    </row>
    <row r="595" spans="1:60" ht="12.75" customHeight="1" x14ac:dyDescent="0.2">
      <c r="A595" s="1">
        <v>1</v>
      </c>
      <c r="B595" s="1">
        <f t="shared" si="14"/>
        <v>592</v>
      </c>
      <c r="C595" s="258" t="s">
        <v>743</v>
      </c>
      <c r="D595" s="258" t="s">
        <v>1661</v>
      </c>
      <c r="E595" s="261" t="s">
        <v>940</v>
      </c>
      <c r="F595" s="262" t="s">
        <v>63</v>
      </c>
      <c r="G595" s="270" t="s">
        <v>949</v>
      </c>
      <c r="H595" s="112"/>
      <c r="I595" s="108"/>
      <c r="J595" s="110"/>
      <c r="K595" s="110"/>
      <c r="L595" s="110"/>
      <c r="M595" s="110"/>
      <c r="N595" s="1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  <c r="AE595" s="110"/>
      <c r="AF595" s="110"/>
      <c r="AG595" s="110"/>
      <c r="AH595" s="110"/>
      <c r="AI595" s="110"/>
      <c r="AJ595" s="110"/>
      <c r="AK595" s="110"/>
      <c r="AL595" s="110"/>
      <c r="AM595" s="110"/>
      <c r="AN595" s="110"/>
      <c r="AO595" s="110"/>
      <c r="AP595" s="110"/>
      <c r="AQ595" s="110"/>
      <c r="AR595" s="110"/>
      <c r="AS595" s="110"/>
      <c r="AT595" s="110"/>
      <c r="AU595" s="110"/>
      <c r="AV595" s="110"/>
      <c r="AW595" s="110"/>
      <c r="AX595" s="110"/>
      <c r="AY595" s="110"/>
      <c r="AZ595" s="110"/>
      <c r="BA595" s="110"/>
      <c r="BB595" s="110"/>
      <c r="BC595" s="110"/>
      <c r="BD595" s="110"/>
      <c r="BE595" s="110"/>
      <c r="BF595" s="110"/>
      <c r="BG595" s="110"/>
      <c r="BH595" s="110"/>
    </row>
    <row r="596" spans="1:60" ht="12.75" customHeight="1" x14ac:dyDescent="0.2">
      <c r="A596" s="1"/>
      <c r="B596" s="1">
        <f t="shared" si="14"/>
        <v>593</v>
      </c>
      <c r="C596" s="259" t="s">
        <v>647</v>
      </c>
      <c r="D596" s="259" t="s">
        <v>841</v>
      </c>
      <c r="E596" s="260" t="s">
        <v>940</v>
      </c>
      <c r="F596" s="262" t="s">
        <v>63</v>
      </c>
      <c r="G596" s="260" t="s">
        <v>923</v>
      </c>
      <c r="H596" s="112"/>
      <c r="I596" s="108"/>
      <c r="J596" s="110"/>
      <c r="K596" s="110"/>
      <c r="L596" s="110"/>
      <c r="M596" s="110"/>
      <c r="N596" s="1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  <c r="AE596" s="110"/>
      <c r="AF596" s="110"/>
      <c r="AG596" s="110"/>
      <c r="AH596" s="110"/>
      <c r="AI596" s="110"/>
      <c r="AJ596" s="110"/>
      <c r="AK596" s="110"/>
      <c r="AL596" s="110"/>
      <c r="AM596" s="110"/>
      <c r="AN596" s="110"/>
      <c r="AO596" s="110"/>
      <c r="AP596" s="110"/>
      <c r="AQ596" s="110"/>
      <c r="AR596" s="110"/>
      <c r="AS596" s="110"/>
      <c r="AT596" s="110"/>
      <c r="AU596" s="110"/>
      <c r="AV596" s="110"/>
      <c r="AW596" s="110"/>
      <c r="AX596" s="110"/>
      <c r="AY596" s="110"/>
      <c r="AZ596" s="110"/>
      <c r="BA596" s="110"/>
      <c r="BB596" s="110"/>
      <c r="BC596" s="110"/>
      <c r="BD596" s="110"/>
      <c r="BE596" s="110"/>
      <c r="BF596" s="110"/>
      <c r="BG596" s="110"/>
      <c r="BH596" s="110"/>
    </row>
    <row r="597" spans="1:60" ht="12.75" customHeight="1" x14ac:dyDescent="0.2">
      <c r="A597" s="1"/>
      <c r="B597" s="1">
        <f t="shared" si="14"/>
        <v>594</v>
      </c>
      <c r="C597" s="258" t="s">
        <v>100</v>
      </c>
      <c r="D597" s="259" t="s">
        <v>794</v>
      </c>
      <c r="E597" s="261" t="s">
        <v>1008</v>
      </c>
      <c r="F597" s="261" t="s">
        <v>63</v>
      </c>
      <c r="G597" s="261" t="s">
        <v>935</v>
      </c>
      <c r="H597" s="112"/>
      <c r="I597" s="108"/>
      <c r="J597" s="110"/>
      <c r="K597" s="110"/>
      <c r="L597" s="110"/>
      <c r="M597" s="110"/>
      <c r="N597" s="1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  <c r="AE597" s="110"/>
      <c r="AF597" s="110"/>
      <c r="AG597" s="110"/>
      <c r="AH597" s="110"/>
      <c r="AI597" s="110"/>
      <c r="AJ597" s="110"/>
      <c r="AK597" s="110"/>
      <c r="AL597" s="110"/>
      <c r="AM597" s="110"/>
      <c r="AN597" s="110"/>
      <c r="AO597" s="110"/>
      <c r="AP597" s="110"/>
      <c r="AQ597" s="110"/>
      <c r="AR597" s="110"/>
      <c r="AS597" s="110"/>
      <c r="AT597" s="110"/>
      <c r="AU597" s="110"/>
      <c r="AV597" s="110"/>
      <c r="AW597" s="110"/>
      <c r="AX597" s="110"/>
      <c r="AY597" s="110"/>
      <c r="AZ597" s="110"/>
      <c r="BA597" s="110"/>
      <c r="BB597" s="110"/>
      <c r="BC597" s="110"/>
      <c r="BD597" s="110"/>
      <c r="BE597" s="110"/>
      <c r="BF597" s="110"/>
      <c r="BG597" s="110"/>
      <c r="BH597" s="110"/>
    </row>
    <row r="598" spans="1:60" ht="12.75" customHeight="1" x14ac:dyDescent="0.2">
      <c r="A598" s="1">
        <v>1</v>
      </c>
      <c r="B598" s="1">
        <f t="shared" si="14"/>
        <v>595</v>
      </c>
      <c r="C598" s="258" t="s">
        <v>1050</v>
      </c>
      <c r="D598" s="259" t="s">
        <v>737</v>
      </c>
      <c r="E598" s="261" t="s">
        <v>925</v>
      </c>
      <c r="F598" s="260" t="s">
        <v>63</v>
      </c>
      <c r="G598" s="262" t="s">
        <v>923</v>
      </c>
      <c r="H598" s="112"/>
      <c r="I598" s="108"/>
      <c r="J598" s="110"/>
      <c r="K598" s="110"/>
      <c r="L598" s="110"/>
      <c r="M598" s="110"/>
      <c r="N598" s="1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  <c r="AE598" s="110"/>
      <c r="AF598" s="110"/>
      <c r="AG598" s="110"/>
      <c r="AH598" s="110"/>
      <c r="AI598" s="110"/>
      <c r="AJ598" s="110"/>
      <c r="AK598" s="110"/>
      <c r="AL598" s="110"/>
      <c r="AM598" s="110"/>
      <c r="AN598" s="110"/>
      <c r="AO598" s="110"/>
      <c r="AP598" s="110"/>
      <c r="AQ598" s="110"/>
      <c r="AR598" s="110"/>
      <c r="AS598" s="110"/>
      <c r="AT598" s="110"/>
      <c r="AU598" s="110"/>
      <c r="AV598" s="110"/>
      <c r="AW598" s="110"/>
      <c r="AX598" s="110"/>
      <c r="AY598" s="110"/>
      <c r="AZ598" s="110"/>
      <c r="BA598" s="110"/>
      <c r="BB598" s="110"/>
      <c r="BC598" s="110"/>
      <c r="BD598" s="110"/>
      <c r="BE598" s="110"/>
      <c r="BF598" s="110"/>
      <c r="BG598" s="110"/>
      <c r="BH598" s="110"/>
    </row>
    <row r="599" spans="1:60" ht="12.75" customHeight="1" x14ac:dyDescent="0.2">
      <c r="A599" s="1"/>
      <c r="B599" s="1">
        <f t="shared" si="14"/>
        <v>596</v>
      </c>
      <c r="C599" s="258" t="s">
        <v>1765</v>
      </c>
      <c r="D599" s="258" t="s">
        <v>983</v>
      </c>
      <c r="E599" s="261" t="s">
        <v>1018</v>
      </c>
      <c r="F599" s="262" t="s">
        <v>796</v>
      </c>
      <c r="G599" s="261" t="s">
        <v>958</v>
      </c>
      <c r="H599" s="112"/>
      <c r="I599" s="108"/>
      <c r="J599" s="110"/>
      <c r="K599" s="110"/>
      <c r="L599" s="110"/>
      <c r="M599" s="110"/>
      <c r="N599" s="1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  <c r="AE599" s="110"/>
      <c r="AF599" s="110"/>
      <c r="AG599" s="110"/>
      <c r="AH599" s="110"/>
      <c r="AI599" s="110"/>
      <c r="AJ599" s="110"/>
      <c r="AK599" s="110"/>
      <c r="AL599" s="110"/>
      <c r="AM599" s="110"/>
      <c r="AN599" s="110"/>
      <c r="AO599" s="110"/>
      <c r="AP599" s="110"/>
      <c r="AQ599" s="110"/>
      <c r="AR599" s="110"/>
      <c r="AS599" s="110"/>
      <c r="AT599" s="110"/>
      <c r="AU599" s="110"/>
      <c r="AV599" s="110"/>
      <c r="AW599" s="110"/>
      <c r="AX599" s="110"/>
      <c r="AY599" s="110"/>
      <c r="AZ599" s="110"/>
      <c r="BA599" s="110"/>
      <c r="BB599" s="110"/>
      <c r="BC599" s="110"/>
      <c r="BD599" s="110"/>
      <c r="BE599" s="110"/>
      <c r="BF599" s="110"/>
      <c r="BG599" s="110"/>
      <c r="BH599" s="110"/>
    </row>
    <row r="600" spans="1:60" ht="12.75" customHeight="1" x14ac:dyDescent="0.2">
      <c r="A600" s="1"/>
      <c r="B600" s="1">
        <f t="shared" si="14"/>
        <v>597</v>
      </c>
      <c r="C600" s="264" t="s">
        <v>2966</v>
      </c>
      <c r="D600" s="264" t="s">
        <v>2975</v>
      </c>
      <c r="E600" s="260" t="s">
        <v>940</v>
      </c>
      <c r="F600" s="262" t="s">
        <v>796</v>
      </c>
      <c r="G600" s="260" t="s">
        <v>923</v>
      </c>
      <c r="H600" s="112"/>
      <c r="I600" s="108"/>
      <c r="J600" s="110"/>
      <c r="K600" s="110"/>
      <c r="L600" s="110"/>
      <c r="M600" s="110"/>
      <c r="N600" s="1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  <c r="AE600" s="110"/>
      <c r="AF600" s="110"/>
      <c r="AG600" s="110"/>
      <c r="AH600" s="110"/>
      <c r="AI600" s="110"/>
      <c r="AJ600" s="110"/>
      <c r="AK600" s="110"/>
      <c r="AL600" s="110"/>
      <c r="AM600" s="110"/>
      <c r="AN600" s="110"/>
      <c r="AO600" s="110"/>
      <c r="AP600" s="110"/>
      <c r="AQ600" s="110"/>
      <c r="AR600" s="110"/>
      <c r="AS600" s="110"/>
      <c r="AT600" s="110"/>
      <c r="AU600" s="110"/>
      <c r="AV600" s="110"/>
      <c r="AW600" s="110"/>
      <c r="AX600" s="110"/>
      <c r="AY600" s="110"/>
      <c r="AZ600" s="110"/>
      <c r="BA600" s="110"/>
      <c r="BB600" s="110"/>
      <c r="BC600" s="110"/>
      <c r="BD600" s="110"/>
      <c r="BE600" s="110"/>
      <c r="BF600" s="110"/>
      <c r="BG600" s="110"/>
      <c r="BH600" s="110"/>
    </row>
    <row r="601" spans="1:60" ht="12.75" customHeight="1" x14ac:dyDescent="0.2">
      <c r="A601" s="1">
        <v>1</v>
      </c>
      <c r="B601" s="1">
        <f t="shared" si="14"/>
        <v>598</v>
      </c>
      <c r="C601" s="259" t="s">
        <v>2209</v>
      </c>
      <c r="D601" s="259" t="s">
        <v>737</v>
      </c>
      <c r="E601" s="260" t="s">
        <v>946</v>
      </c>
      <c r="F601" s="260" t="s">
        <v>796</v>
      </c>
      <c r="G601" s="260" t="s">
        <v>923</v>
      </c>
      <c r="H601" s="112"/>
      <c r="I601" s="108"/>
      <c r="J601" s="110"/>
      <c r="K601" s="110"/>
      <c r="L601" s="110"/>
      <c r="M601" s="110"/>
      <c r="N601" s="1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  <c r="AE601" s="110"/>
      <c r="AF601" s="110"/>
      <c r="AG601" s="110"/>
      <c r="AH601" s="110"/>
      <c r="AI601" s="110"/>
      <c r="AJ601" s="110"/>
      <c r="AK601" s="110"/>
      <c r="AL601" s="110"/>
      <c r="AM601" s="110"/>
      <c r="AN601" s="110"/>
      <c r="AO601" s="110"/>
      <c r="AP601" s="110"/>
      <c r="AQ601" s="110"/>
      <c r="AR601" s="110"/>
      <c r="AS601" s="110"/>
      <c r="AT601" s="110"/>
      <c r="AU601" s="110"/>
      <c r="AV601" s="110"/>
      <c r="AW601" s="110"/>
      <c r="AX601" s="110"/>
      <c r="AY601" s="110"/>
      <c r="AZ601" s="110"/>
      <c r="BA601" s="110"/>
      <c r="BB601" s="110"/>
      <c r="BC601" s="110"/>
      <c r="BD601" s="110"/>
      <c r="BE601" s="110"/>
      <c r="BF601" s="110"/>
      <c r="BG601" s="110"/>
      <c r="BH601" s="110"/>
    </row>
    <row r="602" spans="1:60" ht="12.75" customHeight="1" x14ac:dyDescent="0.2">
      <c r="A602" s="1">
        <v>1</v>
      </c>
      <c r="B602" s="1">
        <f t="shared" si="14"/>
        <v>599</v>
      </c>
      <c r="C602" s="258" t="s">
        <v>2081</v>
      </c>
      <c r="D602" s="258" t="s">
        <v>1105</v>
      </c>
      <c r="E602" s="260" t="s">
        <v>970</v>
      </c>
      <c r="F602" s="262" t="s">
        <v>796</v>
      </c>
      <c r="G602" s="260" t="s">
        <v>923</v>
      </c>
      <c r="H602" s="112"/>
      <c r="I602" s="108"/>
      <c r="J602" s="110"/>
      <c r="K602" s="110"/>
      <c r="L602" s="110"/>
      <c r="M602" s="110"/>
      <c r="N602" s="1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  <c r="AE602" s="110"/>
      <c r="AF602" s="110"/>
      <c r="AG602" s="110"/>
      <c r="AH602" s="110"/>
      <c r="AI602" s="110"/>
      <c r="AJ602" s="110"/>
      <c r="AK602" s="110"/>
      <c r="AL602" s="110"/>
      <c r="AM602" s="110"/>
      <c r="AN602" s="110"/>
      <c r="AO602" s="110"/>
      <c r="AP602" s="110"/>
      <c r="AQ602" s="110"/>
      <c r="AR602" s="110"/>
      <c r="AS602" s="110"/>
      <c r="AT602" s="110"/>
      <c r="AU602" s="110"/>
      <c r="AV602" s="110"/>
      <c r="AW602" s="110"/>
      <c r="AX602" s="110"/>
      <c r="AY602" s="110"/>
      <c r="AZ602" s="110"/>
      <c r="BA602" s="110"/>
      <c r="BB602" s="110"/>
      <c r="BC602" s="110"/>
      <c r="BD602" s="110"/>
      <c r="BE602" s="110"/>
      <c r="BF602" s="110"/>
      <c r="BG602" s="110"/>
      <c r="BH602" s="110"/>
    </row>
    <row r="603" spans="1:60" ht="12.75" customHeight="1" x14ac:dyDescent="0.2">
      <c r="A603" s="1"/>
      <c r="B603" s="1">
        <f t="shared" si="14"/>
        <v>600</v>
      </c>
      <c r="C603" s="259" t="s">
        <v>2922</v>
      </c>
      <c r="D603" s="259" t="s">
        <v>731</v>
      </c>
      <c r="E603" s="260" t="s">
        <v>808</v>
      </c>
      <c r="F603" s="262" t="s">
        <v>796</v>
      </c>
      <c r="G603" s="260" t="s">
        <v>923</v>
      </c>
      <c r="H603" s="112"/>
      <c r="I603" s="108"/>
      <c r="J603" s="110"/>
      <c r="K603" s="110"/>
      <c r="L603" s="110"/>
      <c r="M603" s="110"/>
      <c r="N603" s="1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  <c r="AE603" s="110"/>
      <c r="AF603" s="110"/>
      <c r="AG603" s="110"/>
      <c r="AH603" s="110"/>
      <c r="AI603" s="110"/>
      <c r="AJ603" s="110"/>
      <c r="AK603" s="110"/>
      <c r="AL603" s="110"/>
      <c r="AM603" s="110"/>
      <c r="AN603" s="110"/>
      <c r="AO603" s="110"/>
      <c r="AP603" s="110"/>
      <c r="AQ603" s="110"/>
      <c r="AR603" s="110"/>
      <c r="AS603" s="110"/>
      <c r="AT603" s="110"/>
      <c r="AU603" s="110"/>
      <c r="AV603" s="110"/>
      <c r="AW603" s="110"/>
      <c r="AX603" s="110"/>
      <c r="AY603" s="110"/>
      <c r="AZ603" s="110"/>
      <c r="BA603" s="110"/>
      <c r="BB603" s="110"/>
      <c r="BC603" s="110"/>
      <c r="BD603" s="110"/>
      <c r="BE603" s="110"/>
      <c r="BF603" s="110"/>
      <c r="BG603" s="110"/>
      <c r="BH603" s="110"/>
    </row>
    <row r="604" spans="1:60" ht="12.75" customHeight="1" x14ac:dyDescent="0.2">
      <c r="A604" s="1"/>
      <c r="B604" s="1">
        <f t="shared" si="14"/>
        <v>601</v>
      </c>
      <c r="C604" s="264" t="s">
        <v>2969</v>
      </c>
      <c r="D604" s="264" t="s">
        <v>2056</v>
      </c>
      <c r="E604" s="260" t="s">
        <v>940</v>
      </c>
      <c r="F604" s="262" t="s">
        <v>796</v>
      </c>
      <c r="G604" s="260" t="s">
        <v>935</v>
      </c>
      <c r="H604" s="112"/>
      <c r="I604" s="108"/>
      <c r="J604" s="110"/>
      <c r="K604" s="110"/>
      <c r="L604" s="110"/>
      <c r="M604" s="110"/>
      <c r="N604" s="1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  <c r="AE604" s="110"/>
      <c r="AF604" s="110"/>
      <c r="AG604" s="110"/>
      <c r="AH604" s="110"/>
      <c r="AI604" s="110"/>
      <c r="AJ604" s="110"/>
      <c r="AK604" s="110"/>
      <c r="AL604" s="110"/>
      <c r="AM604" s="110"/>
      <c r="AN604" s="110"/>
      <c r="AO604" s="110"/>
      <c r="AP604" s="110"/>
      <c r="AQ604" s="110"/>
      <c r="AR604" s="110"/>
      <c r="AS604" s="110"/>
      <c r="AT604" s="110"/>
      <c r="AU604" s="110"/>
      <c r="AV604" s="110"/>
      <c r="AW604" s="110"/>
      <c r="AX604" s="110"/>
      <c r="AY604" s="110"/>
      <c r="AZ604" s="110"/>
      <c r="BA604" s="110"/>
      <c r="BB604" s="110"/>
      <c r="BC604" s="110"/>
      <c r="BD604" s="110"/>
      <c r="BE604" s="110"/>
      <c r="BF604" s="110"/>
      <c r="BG604" s="110"/>
      <c r="BH604" s="110"/>
    </row>
    <row r="605" spans="1:60" ht="12.75" customHeight="1" x14ac:dyDescent="0.2">
      <c r="A605" s="1">
        <v>1</v>
      </c>
      <c r="B605" s="1">
        <f t="shared" si="14"/>
        <v>602</v>
      </c>
      <c r="C605" s="258" t="s">
        <v>749</v>
      </c>
      <c r="D605" s="259" t="s">
        <v>169</v>
      </c>
      <c r="E605" s="260" t="s">
        <v>941</v>
      </c>
      <c r="F605" s="262" t="s">
        <v>796</v>
      </c>
      <c r="G605" s="261" t="s">
        <v>949</v>
      </c>
      <c r="H605" s="112"/>
      <c r="I605" s="108"/>
      <c r="J605" s="110"/>
      <c r="K605" s="110"/>
      <c r="L605" s="110"/>
      <c r="M605" s="110"/>
      <c r="N605" s="1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  <c r="AE605" s="110"/>
      <c r="AF605" s="110"/>
      <c r="AG605" s="110"/>
      <c r="AH605" s="110"/>
      <c r="AI605" s="110"/>
      <c r="AJ605" s="110"/>
      <c r="AK605" s="110"/>
      <c r="AL605" s="110"/>
      <c r="AM605" s="110"/>
      <c r="AN605" s="110"/>
      <c r="AO605" s="110"/>
      <c r="AP605" s="110"/>
      <c r="AQ605" s="110"/>
      <c r="AR605" s="110"/>
      <c r="AS605" s="110"/>
      <c r="AT605" s="110"/>
      <c r="AU605" s="110"/>
      <c r="AV605" s="110"/>
      <c r="AW605" s="110"/>
      <c r="AX605" s="110"/>
      <c r="AY605" s="110"/>
      <c r="AZ605" s="110"/>
      <c r="BA605" s="110"/>
      <c r="BB605" s="110"/>
      <c r="BC605" s="110"/>
      <c r="BD605" s="110"/>
      <c r="BE605" s="110"/>
      <c r="BF605" s="110"/>
      <c r="BG605" s="110"/>
      <c r="BH605" s="110"/>
    </row>
    <row r="606" spans="1:60" ht="12.75" customHeight="1" x14ac:dyDescent="0.2">
      <c r="A606" s="1">
        <v>1</v>
      </c>
      <c r="B606" s="1">
        <f t="shared" si="14"/>
        <v>603</v>
      </c>
      <c r="C606" s="258" t="s">
        <v>1607</v>
      </c>
      <c r="D606" s="258" t="s">
        <v>725</v>
      </c>
      <c r="E606" s="260" t="s">
        <v>955</v>
      </c>
      <c r="F606" s="262" t="s">
        <v>796</v>
      </c>
      <c r="G606" s="261" t="s">
        <v>926</v>
      </c>
      <c r="H606" s="112"/>
      <c r="I606" s="108"/>
      <c r="J606" s="110"/>
      <c r="K606" s="110"/>
      <c r="L606" s="110"/>
      <c r="M606" s="110"/>
      <c r="N606" s="1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  <c r="AE606" s="110"/>
      <c r="AF606" s="110"/>
      <c r="AG606" s="110"/>
      <c r="AH606" s="110"/>
      <c r="AI606" s="110"/>
      <c r="AJ606" s="110"/>
      <c r="AK606" s="110"/>
      <c r="AL606" s="110"/>
      <c r="AM606" s="110"/>
      <c r="AN606" s="110"/>
      <c r="AO606" s="110"/>
      <c r="AP606" s="110"/>
      <c r="AQ606" s="110"/>
      <c r="AR606" s="110"/>
      <c r="AS606" s="110"/>
      <c r="AT606" s="110"/>
      <c r="AU606" s="110"/>
      <c r="AV606" s="110"/>
      <c r="AW606" s="110"/>
      <c r="AX606" s="110"/>
      <c r="AY606" s="110"/>
      <c r="AZ606" s="110"/>
      <c r="BA606" s="110"/>
      <c r="BB606" s="110"/>
      <c r="BC606" s="110"/>
      <c r="BD606" s="110"/>
      <c r="BE606" s="110"/>
      <c r="BF606" s="110"/>
      <c r="BG606" s="110"/>
      <c r="BH606" s="110"/>
    </row>
    <row r="607" spans="1:60" ht="12.75" customHeight="1" x14ac:dyDescent="0.2">
      <c r="A607" s="1">
        <v>1</v>
      </c>
      <c r="B607" s="1">
        <f t="shared" si="14"/>
        <v>604</v>
      </c>
      <c r="C607" s="259" t="s">
        <v>1615</v>
      </c>
      <c r="D607" s="259" t="s">
        <v>2579</v>
      </c>
      <c r="E607" s="260" t="s">
        <v>1012</v>
      </c>
      <c r="F607" s="262" t="s">
        <v>796</v>
      </c>
      <c r="G607" s="260" t="s">
        <v>926</v>
      </c>
      <c r="H607" s="112"/>
      <c r="I607" s="112"/>
      <c r="J607" s="110"/>
      <c r="K607" s="110"/>
      <c r="L607" s="110"/>
      <c r="M607" s="110"/>
      <c r="N607" s="1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  <c r="AE607" s="110"/>
      <c r="AF607" s="110"/>
      <c r="AG607" s="110"/>
      <c r="AH607" s="110"/>
      <c r="AI607" s="110"/>
      <c r="AJ607" s="110"/>
      <c r="AK607" s="110"/>
      <c r="AL607" s="110"/>
      <c r="AM607" s="110"/>
      <c r="AN607" s="110"/>
      <c r="AO607" s="110"/>
      <c r="AP607" s="110"/>
      <c r="AQ607" s="110"/>
      <c r="AR607" s="110"/>
      <c r="AS607" s="110"/>
      <c r="AT607" s="110"/>
      <c r="AU607" s="110"/>
      <c r="AV607" s="110"/>
      <c r="AW607" s="110"/>
      <c r="AX607" s="110"/>
      <c r="AY607" s="110"/>
      <c r="AZ607" s="110"/>
      <c r="BA607" s="110"/>
      <c r="BB607" s="110"/>
      <c r="BC607" s="110"/>
      <c r="BD607" s="110"/>
      <c r="BE607" s="110"/>
      <c r="BF607" s="110"/>
      <c r="BG607" s="110"/>
      <c r="BH607" s="110"/>
    </row>
    <row r="608" spans="1:60" ht="12.75" customHeight="1" x14ac:dyDescent="0.2">
      <c r="A608" s="1"/>
      <c r="B608" s="1">
        <f t="shared" si="14"/>
        <v>605</v>
      </c>
      <c r="C608" s="258" t="s">
        <v>884</v>
      </c>
      <c r="D608" s="258" t="s">
        <v>984</v>
      </c>
      <c r="E608" s="260" t="s">
        <v>946</v>
      </c>
      <c r="F608" s="262" t="s">
        <v>796</v>
      </c>
      <c r="G608" s="260" t="s">
        <v>935</v>
      </c>
      <c r="H608" s="112"/>
      <c r="I608" s="112"/>
      <c r="J608" s="110"/>
      <c r="K608" s="110"/>
      <c r="L608" s="110"/>
      <c r="M608" s="110"/>
      <c r="N608" s="1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  <c r="AE608" s="110"/>
      <c r="AF608" s="110"/>
      <c r="AG608" s="110"/>
      <c r="AH608" s="110"/>
      <c r="AI608" s="110"/>
      <c r="AJ608" s="110"/>
      <c r="AK608" s="110"/>
      <c r="AL608" s="110"/>
      <c r="AM608" s="110"/>
      <c r="AN608" s="110"/>
      <c r="AO608" s="110"/>
      <c r="AP608" s="110"/>
      <c r="AQ608" s="110"/>
      <c r="AR608" s="110"/>
      <c r="AS608" s="110"/>
      <c r="AT608" s="110"/>
      <c r="AU608" s="110"/>
      <c r="AV608" s="110"/>
      <c r="AW608" s="110"/>
      <c r="AX608" s="110"/>
      <c r="AY608" s="110"/>
      <c r="AZ608" s="110"/>
      <c r="BA608" s="110"/>
      <c r="BB608" s="110"/>
      <c r="BC608" s="110"/>
      <c r="BD608" s="110"/>
      <c r="BE608" s="110"/>
      <c r="BF608" s="110"/>
      <c r="BG608" s="110"/>
      <c r="BH608" s="110"/>
    </row>
    <row r="609" spans="1:60" ht="12.75" customHeight="1" x14ac:dyDescent="0.2">
      <c r="A609" s="1">
        <v>1</v>
      </c>
      <c r="B609" s="1">
        <f t="shared" si="14"/>
        <v>606</v>
      </c>
      <c r="C609" s="263" t="s">
        <v>1831</v>
      </c>
      <c r="D609" s="263" t="s">
        <v>2583</v>
      </c>
      <c r="E609" s="260" t="s">
        <v>952</v>
      </c>
      <c r="F609" s="262" t="s">
        <v>796</v>
      </c>
      <c r="G609" s="260" t="s">
        <v>935</v>
      </c>
      <c r="H609" s="112"/>
      <c r="I609" s="108"/>
      <c r="J609" s="110"/>
      <c r="K609" s="110"/>
      <c r="L609" s="110"/>
      <c r="M609" s="110"/>
      <c r="N609" s="1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  <c r="AE609" s="110"/>
      <c r="AF609" s="110"/>
      <c r="AG609" s="110"/>
      <c r="AH609" s="110"/>
      <c r="AI609" s="110"/>
      <c r="AJ609" s="110"/>
      <c r="AK609" s="110"/>
      <c r="AL609" s="110"/>
      <c r="AM609" s="110"/>
      <c r="AN609" s="110"/>
      <c r="AO609" s="110"/>
      <c r="AP609" s="110"/>
      <c r="AQ609" s="110"/>
      <c r="AR609" s="110"/>
      <c r="AS609" s="110"/>
      <c r="AT609" s="110"/>
      <c r="AU609" s="110"/>
      <c r="AV609" s="110"/>
      <c r="AW609" s="110"/>
      <c r="AX609" s="110"/>
      <c r="AY609" s="110"/>
      <c r="AZ609" s="110"/>
      <c r="BA609" s="110"/>
      <c r="BB609" s="110"/>
      <c r="BC609" s="110"/>
      <c r="BD609" s="110"/>
      <c r="BE609" s="110"/>
      <c r="BF609" s="110"/>
      <c r="BG609" s="110"/>
      <c r="BH609" s="110"/>
    </row>
    <row r="610" spans="1:60" ht="12.75" customHeight="1" x14ac:dyDescent="0.2">
      <c r="A610" s="1">
        <v>1</v>
      </c>
      <c r="B610" s="1">
        <f t="shared" si="14"/>
        <v>607</v>
      </c>
      <c r="C610" s="263" t="s">
        <v>732</v>
      </c>
      <c r="D610" s="263" t="s">
        <v>1067</v>
      </c>
      <c r="E610" s="260" t="s">
        <v>915</v>
      </c>
      <c r="F610" s="262" t="s">
        <v>796</v>
      </c>
      <c r="G610" s="260" t="s">
        <v>958</v>
      </c>
      <c r="H610" s="112"/>
      <c r="I610" s="111"/>
      <c r="J610" s="110"/>
      <c r="K610" s="110"/>
      <c r="L610" s="110"/>
      <c r="M610" s="110"/>
      <c r="N610" s="1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  <c r="AE610" s="110"/>
      <c r="AF610" s="110"/>
      <c r="AG610" s="110"/>
      <c r="AH610" s="110"/>
      <c r="AI610" s="110"/>
      <c r="AJ610" s="110"/>
      <c r="AK610" s="110"/>
      <c r="AL610" s="110"/>
      <c r="AM610" s="110"/>
      <c r="AN610" s="110"/>
      <c r="AO610" s="110"/>
      <c r="AP610" s="110"/>
      <c r="AQ610" s="110"/>
      <c r="AR610" s="110"/>
      <c r="AS610" s="110"/>
      <c r="AT610" s="110"/>
      <c r="AU610" s="110"/>
      <c r="AV610" s="110"/>
      <c r="AW610" s="110"/>
      <c r="AX610" s="110"/>
      <c r="AY610" s="110"/>
      <c r="AZ610" s="110"/>
      <c r="BA610" s="110"/>
      <c r="BB610" s="110"/>
      <c r="BC610" s="110"/>
      <c r="BD610" s="110"/>
      <c r="BE610" s="110"/>
      <c r="BF610" s="110"/>
      <c r="BG610" s="110"/>
      <c r="BH610" s="110"/>
    </row>
    <row r="611" spans="1:60" ht="12.75" customHeight="1" x14ac:dyDescent="0.2">
      <c r="A611" s="1">
        <v>1</v>
      </c>
      <c r="B611" s="1">
        <f t="shared" si="14"/>
        <v>608</v>
      </c>
      <c r="C611" s="259" t="s">
        <v>2881</v>
      </c>
      <c r="D611" s="259" t="s">
        <v>817</v>
      </c>
      <c r="E611" s="260" t="s">
        <v>833</v>
      </c>
      <c r="F611" s="262" t="s">
        <v>796</v>
      </c>
      <c r="G611" s="260" t="s">
        <v>923</v>
      </c>
      <c r="H611" s="112"/>
      <c r="I611" s="108"/>
      <c r="J611" s="110"/>
      <c r="K611" s="110"/>
      <c r="L611" s="110"/>
      <c r="M611" s="110"/>
      <c r="N611" s="1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  <c r="AE611" s="110"/>
      <c r="AF611" s="110"/>
      <c r="AG611" s="110"/>
      <c r="AH611" s="110"/>
      <c r="AI611" s="110"/>
      <c r="AJ611" s="110"/>
      <c r="AK611" s="110"/>
      <c r="AL611" s="110"/>
      <c r="AM611" s="110"/>
      <c r="AN611" s="110"/>
      <c r="AO611" s="110"/>
      <c r="AP611" s="110"/>
      <c r="AQ611" s="110"/>
      <c r="AR611" s="110"/>
      <c r="AS611" s="110"/>
      <c r="AT611" s="110"/>
      <c r="AU611" s="110"/>
      <c r="AV611" s="110"/>
      <c r="AW611" s="110"/>
      <c r="AX611" s="110"/>
      <c r="AY611" s="110"/>
      <c r="AZ611" s="110"/>
      <c r="BA611" s="110"/>
      <c r="BB611" s="110"/>
      <c r="BC611" s="110"/>
      <c r="BD611" s="110"/>
      <c r="BE611" s="110"/>
      <c r="BF611" s="110"/>
      <c r="BG611" s="110"/>
      <c r="BH611" s="110"/>
    </row>
    <row r="612" spans="1:60" ht="12.75" customHeight="1" x14ac:dyDescent="0.2">
      <c r="A612" s="1">
        <v>1</v>
      </c>
      <c r="B612" s="1">
        <f t="shared" si="14"/>
        <v>609</v>
      </c>
      <c r="C612" s="258" t="s">
        <v>2113</v>
      </c>
      <c r="D612" s="259" t="s">
        <v>978</v>
      </c>
      <c r="E612" s="260" t="s">
        <v>948</v>
      </c>
      <c r="F612" s="262" t="s">
        <v>796</v>
      </c>
      <c r="G612" s="262" t="s">
        <v>935</v>
      </c>
      <c r="H612" s="112"/>
      <c r="I612" s="108"/>
      <c r="J612" s="110"/>
      <c r="K612" s="110"/>
      <c r="L612" s="110"/>
      <c r="M612" s="110"/>
      <c r="N612" s="1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  <c r="AE612" s="110"/>
      <c r="AF612" s="110"/>
      <c r="AG612" s="110"/>
      <c r="AH612" s="110"/>
      <c r="AI612" s="110"/>
      <c r="AJ612" s="110"/>
      <c r="AK612" s="110"/>
      <c r="AL612" s="110"/>
      <c r="AM612" s="110"/>
      <c r="AN612" s="110"/>
      <c r="AO612" s="110"/>
      <c r="AP612" s="110"/>
      <c r="AQ612" s="110"/>
      <c r="AR612" s="110"/>
      <c r="AS612" s="110"/>
      <c r="AT612" s="110"/>
      <c r="AU612" s="110"/>
      <c r="AV612" s="110"/>
      <c r="AW612" s="110"/>
      <c r="AX612" s="110"/>
      <c r="AY612" s="110"/>
      <c r="AZ612" s="110"/>
      <c r="BA612" s="110"/>
      <c r="BB612" s="110"/>
      <c r="BC612" s="110"/>
      <c r="BD612" s="110"/>
      <c r="BE612" s="110"/>
      <c r="BF612" s="110"/>
      <c r="BG612" s="110"/>
      <c r="BH612" s="110"/>
    </row>
    <row r="613" spans="1:60" ht="12.75" customHeight="1" x14ac:dyDescent="0.2">
      <c r="A613" s="1">
        <v>1</v>
      </c>
      <c r="B613" s="1">
        <f t="shared" si="14"/>
        <v>610</v>
      </c>
      <c r="C613" s="259" t="s">
        <v>2904</v>
      </c>
      <c r="D613" s="259" t="s">
        <v>731</v>
      </c>
      <c r="E613" s="260" t="s">
        <v>1154</v>
      </c>
      <c r="F613" s="262" t="s">
        <v>796</v>
      </c>
      <c r="G613" s="260" t="s">
        <v>935</v>
      </c>
      <c r="H613" s="112"/>
      <c r="I613" s="108"/>
      <c r="J613" s="110"/>
      <c r="K613" s="110"/>
      <c r="L613" s="110"/>
      <c r="M613" s="110"/>
      <c r="N613" s="1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  <c r="AE613" s="110"/>
      <c r="AF613" s="110"/>
      <c r="AG613" s="110"/>
      <c r="AH613" s="110"/>
      <c r="AI613" s="110"/>
      <c r="AJ613" s="110"/>
      <c r="AK613" s="110"/>
      <c r="AL613" s="110"/>
      <c r="AM613" s="110"/>
      <c r="AN613" s="110"/>
      <c r="AO613" s="110"/>
      <c r="AP613" s="110"/>
      <c r="AQ613" s="110"/>
      <c r="AR613" s="110"/>
      <c r="AS613" s="110"/>
      <c r="AT613" s="110"/>
      <c r="AU613" s="110"/>
      <c r="AV613" s="110"/>
      <c r="AW613" s="110"/>
      <c r="AX613" s="110"/>
      <c r="AY613" s="110"/>
      <c r="AZ613" s="110"/>
      <c r="BA613" s="110"/>
      <c r="BB613" s="110"/>
      <c r="BC613" s="110"/>
      <c r="BD613" s="110"/>
      <c r="BE613" s="110"/>
      <c r="BF613" s="110"/>
      <c r="BG613" s="110"/>
      <c r="BH613" s="110"/>
    </row>
    <row r="614" spans="1:60" ht="12.75" customHeight="1" x14ac:dyDescent="0.2">
      <c r="A614" s="1"/>
      <c r="B614" s="1">
        <f t="shared" si="14"/>
        <v>611</v>
      </c>
      <c r="C614" s="259" t="s">
        <v>2502</v>
      </c>
      <c r="D614" s="259" t="s">
        <v>854</v>
      </c>
      <c r="E614" s="260" t="s">
        <v>933</v>
      </c>
      <c r="F614" s="260" t="s">
        <v>796</v>
      </c>
      <c r="G614" s="260" t="s">
        <v>926</v>
      </c>
      <c r="H614" s="112"/>
      <c r="I614" s="108"/>
      <c r="J614" s="110"/>
      <c r="K614" s="110"/>
      <c r="L614" s="110"/>
      <c r="M614" s="110"/>
      <c r="N614" s="1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  <c r="AE614" s="110"/>
      <c r="AF614" s="110"/>
      <c r="AG614" s="110"/>
      <c r="AH614" s="110"/>
      <c r="AI614" s="110"/>
      <c r="AJ614" s="110"/>
      <c r="AK614" s="110"/>
      <c r="AL614" s="110"/>
      <c r="AM614" s="110"/>
      <c r="AN614" s="110"/>
      <c r="AO614" s="110"/>
      <c r="AP614" s="110"/>
      <c r="AQ614" s="110"/>
      <c r="AR614" s="110"/>
      <c r="AS614" s="110"/>
      <c r="AT614" s="110"/>
      <c r="AU614" s="110"/>
      <c r="AV614" s="110"/>
      <c r="AW614" s="110"/>
      <c r="AX614" s="110"/>
      <c r="AY614" s="110"/>
      <c r="AZ614" s="110"/>
      <c r="BA614" s="110"/>
      <c r="BB614" s="110"/>
      <c r="BC614" s="110"/>
      <c r="BD614" s="110"/>
      <c r="BE614" s="110"/>
      <c r="BF614" s="110"/>
      <c r="BG614" s="110"/>
      <c r="BH614" s="110"/>
    </row>
    <row r="615" spans="1:60" ht="12.75" customHeight="1" x14ac:dyDescent="0.2">
      <c r="A615" s="1">
        <v>1</v>
      </c>
      <c r="B615" s="1">
        <f t="shared" si="14"/>
        <v>612</v>
      </c>
      <c r="C615" s="259" t="s">
        <v>2892</v>
      </c>
      <c r="D615" s="259" t="s">
        <v>2897</v>
      </c>
      <c r="E615" s="260" t="s">
        <v>937</v>
      </c>
      <c r="F615" s="262" t="s">
        <v>796</v>
      </c>
      <c r="G615" s="260" t="s">
        <v>926</v>
      </c>
      <c r="H615" s="112"/>
      <c r="I615" s="112"/>
      <c r="J615" s="110"/>
      <c r="K615" s="110"/>
      <c r="L615" s="110"/>
      <c r="M615" s="110"/>
      <c r="N615" s="1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  <c r="AE615" s="110"/>
      <c r="AF615" s="110"/>
      <c r="AG615" s="110"/>
      <c r="AH615" s="110"/>
      <c r="AI615" s="110"/>
      <c r="AJ615" s="110"/>
      <c r="AK615" s="110"/>
      <c r="AL615" s="110"/>
      <c r="AM615" s="110"/>
      <c r="AN615" s="110"/>
      <c r="AO615" s="110"/>
      <c r="AP615" s="110"/>
      <c r="AQ615" s="110"/>
      <c r="AR615" s="110"/>
      <c r="AS615" s="110"/>
      <c r="AT615" s="110"/>
      <c r="AU615" s="110"/>
      <c r="AV615" s="110"/>
      <c r="AW615" s="110"/>
      <c r="AX615" s="110"/>
      <c r="AY615" s="110"/>
      <c r="AZ615" s="110"/>
      <c r="BA615" s="110"/>
      <c r="BB615" s="110"/>
      <c r="BC615" s="110"/>
      <c r="BD615" s="110"/>
      <c r="BE615" s="110"/>
      <c r="BF615" s="110"/>
      <c r="BG615" s="110"/>
      <c r="BH615" s="110"/>
    </row>
    <row r="616" spans="1:60" ht="12.75" customHeight="1" x14ac:dyDescent="0.2">
      <c r="A616" s="1"/>
      <c r="B616" s="1">
        <f t="shared" si="14"/>
        <v>613</v>
      </c>
      <c r="C616" s="258" t="s">
        <v>571</v>
      </c>
      <c r="D616" s="259" t="s">
        <v>960</v>
      </c>
      <c r="E616" s="261" t="s">
        <v>915</v>
      </c>
      <c r="F616" s="262" t="s">
        <v>796</v>
      </c>
      <c r="G616" s="262" t="s">
        <v>923</v>
      </c>
      <c r="H616" s="112"/>
      <c r="I616" s="112"/>
      <c r="J616" s="110"/>
      <c r="K616" s="110"/>
      <c r="L616" s="110"/>
      <c r="M616" s="110"/>
      <c r="N616" s="1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  <c r="AE616" s="110"/>
      <c r="AF616" s="110"/>
      <c r="AG616" s="110"/>
      <c r="AH616" s="110"/>
      <c r="AI616" s="110"/>
      <c r="AJ616" s="110"/>
      <c r="AK616" s="110"/>
      <c r="AL616" s="110"/>
      <c r="AM616" s="110"/>
      <c r="AN616" s="110"/>
      <c r="AO616" s="110"/>
      <c r="AP616" s="110"/>
      <c r="AQ616" s="110"/>
      <c r="AR616" s="110"/>
      <c r="AS616" s="110"/>
      <c r="AT616" s="110"/>
      <c r="AU616" s="110"/>
      <c r="AV616" s="110"/>
      <c r="AW616" s="110"/>
      <c r="AX616" s="110"/>
      <c r="AY616" s="110"/>
      <c r="AZ616" s="110"/>
      <c r="BA616" s="110"/>
      <c r="BB616" s="110"/>
      <c r="BC616" s="110"/>
      <c r="BD616" s="110"/>
      <c r="BE616" s="110"/>
      <c r="BF616" s="110"/>
      <c r="BG616" s="110"/>
      <c r="BH616" s="110"/>
    </row>
    <row r="617" spans="1:60" ht="12.75" customHeight="1" x14ac:dyDescent="0.2">
      <c r="A617" s="1">
        <v>1</v>
      </c>
      <c r="B617" s="1">
        <f t="shared" si="14"/>
        <v>614</v>
      </c>
      <c r="C617" s="258" t="s">
        <v>2188</v>
      </c>
      <c r="D617" s="259" t="s">
        <v>838</v>
      </c>
      <c r="E617" s="261" t="s">
        <v>941</v>
      </c>
      <c r="F617" s="262" t="s">
        <v>796</v>
      </c>
      <c r="G617" s="261" t="s">
        <v>923</v>
      </c>
      <c r="H617" s="112"/>
      <c r="I617" s="111"/>
      <c r="J617" s="110"/>
      <c r="K617" s="110"/>
      <c r="L617" s="110"/>
      <c r="M617" s="110"/>
      <c r="N617" s="1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  <c r="AE617" s="110"/>
      <c r="AF617" s="110"/>
      <c r="AG617" s="110"/>
      <c r="AH617" s="110"/>
      <c r="AI617" s="110"/>
      <c r="AJ617" s="110"/>
      <c r="AK617" s="110"/>
      <c r="AL617" s="110"/>
      <c r="AM617" s="110"/>
      <c r="AN617" s="110"/>
      <c r="AO617" s="110"/>
      <c r="AP617" s="110"/>
      <c r="AQ617" s="110"/>
      <c r="AR617" s="110"/>
      <c r="AS617" s="110"/>
      <c r="AT617" s="110"/>
      <c r="AU617" s="110"/>
      <c r="AV617" s="110"/>
      <c r="AW617" s="110"/>
      <c r="AX617" s="110"/>
      <c r="AY617" s="110"/>
      <c r="AZ617" s="110"/>
      <c r="BA617" s="110"/>
      <c r="BB617" s="110"/>
      <c r="BC617" s="110"/>
      <c r="BD617" s="110"/>
      <c r="BE617" s="110"/>
      <c r="BF617" s="110"/>
      <c r="BG617" s="110"/>
      <c r="BH617" s="110"/>
    </row>
    <row r="618" spans="1:60" ht="12.75" customHeight="1" x14ac:dyDescent="0.2">
      <c r="A618" s="1">
        <v>1</v>
      </c>
      <c r="B618" s="1">
        <f t="shared" si="14"/>
        <v>615</v>
      </c>
      <c r="C618" s="258" t="s">
        <v>183</v>
      </c>
      <c r="D618" s="259" t="s">
        <v>978</v>
      </c>
      <c r="E618" s="261" t="s">
        <v>914</v>
      </c>
      <c r="F618" s="262" t="s">
        <v>796</v>
      </c>
      <c r="G618" s="260" t="s">
        <v>926</v>
      </c>
      <c r="H618" s="112"/>
      <c r="I618" s="111"/>
      <c r="J618" s="110"/>
      <c r="K618" s="110"/>
      <c r="L618" s="110"/>
      <c r="M618" s="110"/>
      <c r="N618" s="1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  <c r="AE618" s="110"/>
      <c r="AF618" s="110"/>
      <c r="AG618" s="110"/>
      <c r="AH618" s="110"/>
      <c r="AI618" s="110"/>
      <c r="AJ618" s="110"/>
      <c r="AK618" s="110"/>
      <c r="AL618" s="110"/>
      <c r="AM618" s="110"/>
      <c r="AN618" s="110"/>
      <c r="AO618" s="110"/>
      <c r="AP618" s="110"/>
      <c r="AQ618" s="110"/>
      <c r="AR618" s="110"/>
      <c r="AS618" s="110"/>
      <c r="AT618" s="110"/>
      <c r="AU618" s="110"/>
      <c r="AV618" s="110"/>
      <c r="AW618" s="110"/>
      <c r="AX618" s="110"/>
      <c r="AY618" s="110"/>
      <c r="AZ618" s="110"/>
      <c r="BA618" s="110"/>
      <c r="BB618" s="110"/>
      <c r="BC618" s="110"/>
      <c r="BD618" s="110"/>
      <c r="BE618" s="110"/>
      <c r="BF618" s="110"/>
      <c r="BG618" s="110"/>
      <c r="BH618" s="110"/>
    </row>
    <row r="619" spans="1:60" ht="12.75" customHeight="1" x14ac:dyDescent="0.2">
      <c r="A619" s="1">
        <v>1</v>
      </c>
      <c r="B619" s="1">
        <f t="shared" si="14"/>
        <v>616</v>
      </c>
      <c r="C619" s="258" t="s">
        <v>2203</v>
      </c>
      <c r="D619" s="259" t="s">
        <v>2192</v>
      </c>
      <c r="E619" s="261" t="s">
        <v>944</v>
      </c>
      <c r="F619" s="262" t="s">
        <v>796</v>
      </c>
      <c r="G619" s="261" t="s">
        <v>926</v>
      </c>
      <c r="H619" s="112"/>
      <c r="I619" s="108"/>
      <c r="J619" s="110"/>
      <c r="K619" s="110"/>
      <c r="L619" s="110"/>
      <c r="M619" s="110"/>
      <c r="N619" s="1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  <c r="AE619" s="110"/>
      <c r="AF619" s="110"/>
      <c r="AG619" s="110"/>
      <c r="AH619" s="110"/>
      <c r="AI619" s="110"/>
      <c r="AJ619" s="110"/>
      <c r="AK619" s="110"/>
      <c r="AL619" s="110"/>
      <c r="AM619" s="110"/>
      <c r="AN619" s="110"/>
      <c r="AO619" s="110"/>
      <c r="AP619" s="110"/>
      <c r="AQ619" s="110"/>
      <c r="AR619" s="110"/>
      <c r="AS619" s="110"/>
      <c r="AT619" s="110"/>
      <c r="AU619" s="110"/>
      <c r="AV619" s="110"/>
      <c r="AW619" s="110"/>
      <c r="AX619" s="110"/>
      <c r="AY619" s="110"/>
      <c r="AZ619" s="110"/>
      <c r="BA619" s="110"/>
      <c r="BB619" s="110"/>
      <c r="BC619" s="110"/>
      <c r="BD619" s="110"/>
      <c r="BE619" s="110"/>
      <c r="BF619" s="110"/>
      <c r="BG619" s="110"/>
      <c r="BH619" s="110"/>
    </row>
    <row r="620" spans="1:60" ht="12.75" customHeight="1" x14ac:dyDescent="0.2">
      <c r="A620" s="1">
        <v>1</v>
      </c>
      <c r="B620" s="1">
        <f t="shared" si="14"/>
        <v>617</v>
      </c>
      <c r="C620" s="264" t="s">
        <v>2959</v>
      </c>
      <c r="D620" s="264" t="s">
        <v>842</v>
      </c>
      <c r="E620" s="260" t="s">
        <v>933</v>
      </c>
      <c r="F620" s="260" t="s">
        <v>796</v>
      </c>
      <c r="G620" s="260" t="s">
        <v>935</v>
      </c>
      <c r="H620" s="112"/>
      <c r="I620" s="108"/>
      <c r="J620" s="110"/>
      <c r="K620" s="110"/>
      <c r="L620" s="110"/>
      <c r="M620" s="110"/>
      <c r="N620" s="1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  <c r="AE620" s="110"/>
      <c r="AF620" s="110"/>
      <c r="AG620" s="110"/>
      <c r="AH620" s="110"/>
      <c r="AI620" s="110"/>
      <c r="AJ620" s="110"/>
      <c r="AK620" s="110"/>
      <c r="AL620" s="110"/>
      <c r="AM620" s="110"/>
      <c r="AN620" s="110"/>
      <c r="AO620" s="110"/>
      <c r="AP620" s="110"/>
      <c r="AQ620" s="110"/>
      <c r="AR620" s="110"/>
      <c r="AS620" s="110"/>
      <c r="AT620" s="110"/>
      <c r="AU620" s="110"/>
      <c r="AV620" s="110"/>
      <c r="AW620" s="110"/>
      <c r="AX620" s="110"/>
      <c r="AY620" s="110"/>
      <c r="AZ620" s="110"/>
      <c r="BA620" s="110"/>
      <c r="BB620" s="110"/>
      <c r="BC620" s="110"/>
      <c r="BD620" s="110"/>
      <c r="BE620" s="110"/>
      <c r="BF620" s="110"/>
      <c r="BG620" s="110"/>
      <c r="BH620" s="110"/>
    </row>
    <row r="621" spans="1:60" ht="12.75" customHeight="1" x14ac:dyDescent="0.2">
      <c r="A621" s="1">
        <v>1</v>
      </c>
      <c r="B621" s="1">
        <f t="shared" si="14"/>
        <v>618</v>
      </c>
      <c r="C621" s="258" t="s">
        <v>2243</v>
      </c>
      <c r="D621" s="259" t="s">
        <v>798</v>
      </c>
      <c r="E621" s="261" t="s">
        <v>808</v>
      </c>
      <c r="F621" s="262" t="s">
        <v>796</v>
      </c>
      <c r="G621" s="261" t="s">
        <v>935</v>
      </c>
      <c r="H621" s="112"/>
      <c r="I621" s="108"/>
      <c r="J621" s="110"/>
      <c r="K621" s="110"/>
      <c r="L621" s="110"/>
      <c r="M621" s="110"/>
      <c r="N621" s="1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  <c r="AE621" s="110"/>
      <c r="AF621" s="110"/>
      <c r="AG621" s="110"/>
      <c r="AH621" s="110"/>
      <c r="AI621" s="110"/>
      <c r="AJ621" s="110"/>
      <c r="AK621" s="110"/>
      <c r="AL621" s="110"/>
      <c r="AM621" s="110"/>
      <c r="AN621" s="110"/>
      <c r="AO621" s="110"/>
      <c r="AP621" s="110"/>
      <c r="AQ621" s="110"/>
      <c r="AR621" s="110"/>
      <c r="AS621" s="110"/>
      <c r="AT621" s="110"/>
      <c r="AU621" s="110"/>
      <c r="AV621" s="110"/>
      <c r="AW621" s="110"/>
      <c r="AX621" s="110"/>
      <c r="AY621" s="110"/>
      <c r="AZ621" s="110"/>
      <c r="BA621" s="110"/>
      <c r="BB621" s="110"/>
      <c r="BC621" s="110"/>
      <c r="BD621" s="110"/>
      <c r="BE621" s="110"/>
      <c r="BF621" s="110"/>
      <c r="BG621" s="110"/>
      <c r="BH621" s="110"/>
    </row>
    <row r="622" spans="1:60" ht="12.75" customHeight="1" x14ac:dyDescent="0.2">
      <c r="A622" s="1">
        <v>1</v>
      </c>
      <c r="B622" s="1">
        <f t="shared" si="14"/>
        <v>619</v>
      </c>
      <c r="C622" s="258" t="s">
        <v>1081</v>
      </c>
      <c r="D622" s="259" t="s">
        <v>927</v>
      </c>
      <c r="E622" s="260" t="s">
        <v>941</v>
      </c>
      <c r="F622" s="262" t="s">
        <v>796</v>
      </c>
      <c r="G622" s="261" t="s">
        <v>945</v>
      </c>
      <c r="H622" s="112"/>
      <c r="I622" s="108"/>
      <c r="J622" s="110"/>
      <c r="K622" s="110"/>
      <c r="L622" s="110"/>
      <c r="M622" s="110"/>
      <c r="N622" s="1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  <c r="AE622" s="110"/>
      <c r="AF622" s="110"/>
      <c r="AG622" s="110"/>
      <c r="AH622" s="110"/>
      <c r="AI622" s="110"/>
      <c r="AJ622" s="110"/>
      <c r="AK622" s="110"/>
      <c r="AL622" s="110"/>
      <c r="AM622" s="110"/>
      <c r="AN622" s="110"/>
      <c r="AO622" s="110"/>
      <c r="AP622" s="110"/>
      <c r="AQ622" s="110"/>
      <c r="AR622" s="110"/>
      <c r="AS622" s="110"/>
      <c r="AT622" s="110"/>
      <c r="AU622" s="110"/>
      <c r="AV622" s="110"/>
      <c r="AW622" s="110"/>
      <c r="AX622" s="110"/>
      <c r="AY622" s="110"/>
      <c r="AZ622" s="110"/>
      <c r="BA622" s="110"/>
      <c r="BB622" s="110"/>
      <c r="BC622" s="110"/>
      <c r="BD622" s="110"/>
      <c r="BE622" s="110"/>
      <c r="BF622" s="110"/>
      <c r="BG622" s="110"/>
      <c r="BH622" s="110"/>
    </row>
    <row r="623" spans="1:60" ht="12.75" customHeight="1" x14ac:dyDescent="0.2">
      <c r="A623" s="1">
        <v>1</v>
      </c>
      <c r="B623" s="1">
        <f t="shared" si="14"/>
        <v>620</v>
      </c>
      <c r="C623" s="258" t="s">
        <v>514</v>
      </c>
      <c r="D623" s="259" t="s">
        <v>794</v>
      </c>
      <c r="E623" s="260" t="s">
        <v>968</v>
      </c>
      <c r="F623" s="262" t="s">
        <v>796</v>
      </c>
      <c r="G623" s="262" t="s">
        <v>982</v>
      </c>
      <c r="H623" s="112"/>
      <c r="I623" s="108"/>
      <c r="J623" s="110"/>
      <c r="K623" s="110"/>
      <c r="L623" s="110"/>
      <c r="M623" s="110"/>
      <c r="N623" s="1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  <c r="AE623" s="110"/>
      <c r="AF623" s="110"/>
      <c r="AG623" s="110"/>
      <c r="AH623" s="110"/>
      <c r="AI623" s="110"/>
      <c r="AJ623" s="110"/>
      <c r="AK623" s="110"/>
      <c r="AL623" s="110"/>
      <c r="AM623" s="110"/>
      <c r="AN623" s="110"/>
      <c r="AO623" s="110"/>
      <c r="AP623" s="110"/>
      <c r="AQ623" s="110"/>
      <c r="AR623" s="110"/>
      <c r="AS623" s="110"/>
      <c r="AT623" s="110"/>
      <c r="AU623" s="110"/>
      <c r="AV623" s="110"/>
      <c r="AW623" s="110"/>
      <c r="AX623" s="110"/>
      <c r="AY623" s="110"/>
      <c r="AZ623" s="110"/>
      <c r="BA623" s="110"/>
      <c r="BB623" s="110"/>
      <c r="BC623" s="110"/>
      <c r="BD623" s="110"/>
      <c r="BE623" s="110"/>
      <c r="BF623" s="110"/>
      <c r="BG623" s="110"/>
      <c r="BH623" s="110"/>
    </row>
    <row r="624" spans="1:60" ht="12.75" customHeight="1" x14ac:dyDescent="0.2">
      <c r="A624" s="1"/>
      <c r="B624" s="1">
        <f t="shared" si="14"/>
        <v>621</v>
      </c>
      <c r="C624" s="263" t="s">
        <v>2523</v>
      </c>
      <c r="D624" s="263" t="s">
        <v>1591</v>
      </c>
      <c r="E624" s="260" t="s">
        <v>2054</v>
      </c>
      <c r="F624" s="262" t="s">
        <v>796</v>
      </c>
      <c r="G624" s="260" t="s">
        <v>923</v>
      </c>
      <c r="H624" s="112"/>
      <c r="I624" s="108"/>
      <c r="J624" s="110"/>
      <c r="K624" s="110"/>
      <c r="L624" s="110"/>
      <c r="M624" s="110"/>
      <c r="N624" s="1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  <c r="AE624" s="110"/>
      <c r="AF624" s="110"/>
      <c r="AG624" s="110"/>
      <c r="AH624" s="110"/>
      <c r="AI624" s="110"/>
      <c r="AJ624" s="110"/>
      <c r="AK624" s="110"/>
      <c r="AL624" s="110"/>
      <c r="AM624" s="110"/>
      <c r="AN624" s="110"/>
      <c r="AO624" s="110"/>
      <c r="AP624" s="110"/>
      <c r="AQ624" s="110"/>
      <c r="AR624" s="110"/>
      <c r="AS624" s="110"/>
      <c r="AT624" s="110"/>
      <c r="AU624" s="110"/>
      <c r="AV624" s="110"/>
      <c r="AW624" s="110"/>
      <c r="AX624" s="110"/>
      <c r="AY624" s="110"/>
      <c r="AZ624" s="110"/>
      <c r="BA624" s="110"/>
      <c r="BB624" s="110"/>
      <c r="BC624" s="110"/>
      <c r="BD624" s="110"/>
      <c r="BE624" s="110"/>
      <c r="BF624" s="110"/>
      <c r="BG624" s="110"/>
      <c r="BH624" s="110"/>
    </row>
    <row r="625" spans="1:60" ht="12.75" customHeight="1" x14ac:dyDescent="0.2">
      <c r="A625" s="1">
        <v>1</v>
      </c>
      <c r="B625" s="1">
        <f t="shared" si="14"/>
        <v>622</v>
      </c>
      <c r="C625" s="258" t="s">
        <v>1639</v>
      </c>
      <c r="D625" s="258" t="s">
        <v>932</v>
      </c>
      <c r="E625" s="260" t="s">
        <v>930</v>
      </c>
      <c r="F625" s="262" t="s">
        <v>796</v>
      </c>
      <c r="G625" s="261" t="s">
        <v>926</v>
      </c>
      <c r="H625" s="112"/>
      <c r="I625" s="108"/>
      <c r="J625" s="110"/>
      <c r="K625" s="110"/>
      <c r="L625" s="110"/>
      <c r="M625" s="110"/>
      <c r="N625" s="1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  <c r="AE625" s="110"/>
      <c r="AF625" s="110"/>
      <c r="AG625" s="110"/>
      <c r="AH625" s="110"/>
      <c r="AI625" s="110"/>
      <c r="AJ625" s="110"/>
      <c r="AK625" s="110"/>
      <c r="AL625" s="110"/>
      <c r="AM625" s="110"/>
      <c r="AN625" s="110"/>
      <c r="AO625" s="110"/>
      <c r="AP625" s="110"/>
      <c r="AQ625" s="110"/>
      <c r="AR625" s="110"/>
      <c r="AS625" s="110"/>
      <c r="AT625" s="110"/>
      <c r="AU625" s="110"/>
      <c r="AV625" s="110"/>
      <c r="AW625" s="110"/>
      <c r="AX625" s="110"/>
      <c r="AY625" s="110"/>
      <c r="AZ625" s="110"/>
      <c r="BA625" s="110"/>
      <c r="BB625" s="110"/>
      <c r="BC625" s="110"/>
      <c r="BD625" s="110"/>
      <c r="BE625" s="110"/>
      <c r="BF625" s="110"/>
      <c r="BG625" s="110"/>
      <c r="BH625" s="110"/>
    </row>
    <row r="626" spans="1:60" ht="12.75" customHeight="1" x14ac:dyDescent="0.2">
      <c r="A626" s="1">
        <v>1</v>
      </c>
      <c r="B626" s="1">
        <f t="shared" si="14"/>
        <v>623</v>
      </c>
      <c r="C626" s="258" t="s">
        <v>1821</v>
      </c>
      <c r="D626" s="259" t="s">
        <v>975</v>
      </c>
      <c r="E626" s="261" t="s">
        <v>933</v>
      </c>
      <c r="F626" s="260" t="s">
        <v>796</v>
      </c>
      <c r="G626" s="261" t="s">
        <v>982</v>
      </c>
      <c r="H626" s="112"/>
      <c r="I626" s="108"/>
      <c r="J626" s="110"/>
      <c r="K626" s="110"/>
      <c r="L626" s="110"/>
      <c r="M626" s="110"/>
      <c r="N626" s="1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  <c r="AE626" s="110"/>
      <c r="AF626" s="110"/>
      <c r="AG626" s="110"/>
      <c r="AH626" s="110"/>
      <c r="AI626" s="110"/>
      <c r="AJ626" s="110"/>
      <c r="AK626" s="110"/>
      <c r="AL626" s="110"/>
      <c r="AM626" s="110"/>
      <c r="AN626" s="110"/>
      <c r="AO626" s="110"/>
      <c r="AP626" s="110"/>
      <c r="AQ626" s="110"/>
      <c r="AR626" s="110"/>
      <c r="AS626" s="110"/>
      <c r="AT626" s="110"/>
      <c r="AU626" s="110"/>
      <c r="AV626" s="110"/>
      <c r="AW626" s="110"/>
      <c r="AX626" s="110"/>
      <c r="AY626" s="110"/>
      <c r="AZ626" s="110"/>
      <c r="BA626" s="110"/>
      <c r="BB626" s="110"/>
      <c r="BC626" s="110"/>
      <c r="BD626" s="110"/>
      <c r="BE626" s="110"/>
      <c r="BF626" s="110"/>
      <c r="BG626" s="110"/>
      <c r="BH626" s="110"/>
    </row>
    <row r="627" spans="1:60" ht="12.75" customHeight="1" x14ac:dyDescent="0.2">
      <c r="A627" s="1">
        <v>1</v>
      </c>
      <c r="B627" s="1">
        <f t="shared" si="14"/>
        <v>624</v>
      </c>
      <c r="C627" s="259" t="s">
        <v>1056</v>
      </c>
      <c r="D627" s="259" t="s">
        <v>1015</v>
      </c>
      <c r="E627" s="260" t="s">
        <v>946</v>
      </c>
      <c r="F627" s="262" t="s">
        <v>796</v>
      </c>
      <c r="G627" s="260" t="s">
        <v>926</v>
      </c>
      <c r="H627" s="112"/>
      <c r="I627" s="108"/>
      <c r="J627" s="110"/>
      <c r="K627" s="110"/>
      <c r="L627" s="110"/>
      <c r="M627" s="110"/>
      <c r="N627" s="1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  <c r="AE627" s="110"/>
      <c r="AF627" s="110"/>
      <c r="AG627" s="110"/>
      <c r="AH627" s="110"/>
      <c r="AI627" s="110"/>
      <c r="AJ627" s="110"/>
      <c r="AK627" s="110"/>
      <c r="AL627" s="110"/>
      <c r="AM627" s="110"/>
      <c r="AN627" s="110"/>
      <c r="AO627" s="110"/>
      <c r="AP627" s="110"/>
      <c r="AQ627" s="110"/>
      <c r="AR627" s="110"/>
      <c r="AS627" s="110"/>
      <c r="AT627" s="110"/>
      <c r="AU627" s="110"/>
      <c r="AV627" s="110"/>
      <c r="AW627" s="110"/>
      <c r="AX627" s="110"/>
      <c r="AY627" s="110"/>
      <c r="AZ627" s="110"/>
      <c r="BA627" s="110"/>
      <c r="BB627" s="110"/>
      <c r="BC627" s="110"/>
      <c r="BD627" s="110"/>
      <c r="BE627" s="110"/>
      <c r="BF627" s="110"/>
      <c r="BG627" s="110"/>
      <c r="BH627" s="110"/>
    </row>
    <row r="628" spans="1:60" ht="12.75" customHeight="1" x14ac:dyDescent="0.2">
      <c r="A628" s="1">
        <v>1</v>
      </c>
      <c r="B628" s="1">
        <f t="shared" si="14"/>
        <v>625</v>
      </c>
      <c r="C628" s="259" t="s">
        <v>777</v>
      </c>
      <c r="D628" s="259" t="s">
        <v>2264</v>
      </c>
      <c r="E628" s="260" t="s">
        <v>808</v>
      </c>
      <c r="F628" s="262" t="s">
        <v>796</v>
      </c>
      <c r="G628" s="260" t="s">
        <v>945</v>
      </c>
      <c r="H628" s="112"/>
      <c r="I628" s="108"/>
      <c r="J628" s="110"/>
      <c r="K628" s="110"/>
      <c r="L628" s="110"/>
      <c r="M628" s="110"/>
      <c r="N628" s="1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  <c r="AE628" s="110"/>
      <c r="AF628" s="110"/>
      <c r="AG628" s="110"/>
      <c r="AH628" s="110"/>
      <c r="AI628" s="110"/>
      <c r="AJ628" s="110"/>
      <c r="AK628" s="110"/>
      <c r="AL628" s="110"/>
      <c r="AM628" s="110"/>
      <c r="AN628" s="110"/>
      <c r="AO628" s="110"/>
      <c r="AP628" s="110"/>
      <c r="AQ628" s="110"/>
      <c r="AR628" s="110"/>
      <c r="AS628" s="110"/>
      <c r="AT628" s="110"/>
      <c r="AU628" s="110"/>
      <c r="AV628" s="110"/>
      <c r="AW628" s="110"/>
      <c r="AX628" s="110"/>
      <c r="AY628" s="110"/>
      <c r="AZ628" s="110"/>
      <c r="BA628" s="110"/>
      <c r="BB628" s="110"/>
      <c r="BC628" s="110"/>
      <c r="BD628" s="110"/>
      <c r="BE628" s="110"/>
      <c r="BF628" s="110"/>
      <c r="BG628" s="110"/>
      <c r="BH628" s="110"/>
    </row>
    <row r="629" spans="1:60" ht="12.75" customHeight="1" x14ac:dyDescent="0.2">
      <c r="A629" s="1"/>
      <c r="B629" s="1">
        <f t="shared" si="14"/>
        <v>626</v>
      </c>
      <c r="C629" s="258" t="s">
        <v>644</v>
      </c>
      <c r="D629" s="269" t="s">
        <v>1608</v>
      </c>
      <c r="E629" s="260" t="s">
        <v>966</v>
      </c>
      <c r="F629" s="262" t="s">
        <v>796</v>
      </c>
      <c r="G629" s="262" t="s">
        <v>945</v>
      </c>
      <c r="H629" s="112"/>
      <c r="I629" s="108"/>
      <c r="J629" s="110"/>
      <c r="K629" s="110"/>
      <c r="L629" s="110"/>
      <c r="M629" s="110"/>
      <c r="N629" s="1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  <c r="AE629" s="110"/>
      <c r="AF629" s="110"/>
      <c r="AG629" s="110"/>
      <c r="AH629" s="110"/>
      <c r="AI629" s="110"/>
      <c r="AJ629" s="110"/>
      <c r="AK629" s="110"/>
      <c r="AL629" s="110"/>
      <c r="AM629" s="110"/>
      <c r="AN629" s="110"/>
      <c r="AO629" s="110"/>
      <c r="AP629" s="110"/>
      <c r="AQ629" s="110"/>
      <c r="AR629" s="110"/>
      <c r="AS629" s="110"/>
      <c r="AT629" s="110"/>
      <c r="AU629" s="110"/>
      <c r="AV629" s="110"/>
      <c r="AW629" s="110"/>
      <c r="AX629" s="110"/>
      <c r="AY629" s="110"/>
      <c r="AZ629" s="110"/>
      <c r="BA629" s="110"/>
      <c r="BB629" s="110"/>
      <c r="BC629" s="110"/>
      <c r="BD629" s="110"/>
      <c r="BE629" s="110"/>
      <c r="BF629" s="110"/>
      <c r="BG629" s="110"/>
      <c r="BH629" s="110"/>
    </row>
    <row r="630" spans="1:60" ht="12.75" customHeight="1" x14ac:dyDescent="0.2">
      <c r="A630" s="1"/>
      <c r="B630" s="1">
        <f t="shared" si="14"/>
        <v>627</v>
      </c>
      <c r="C630" s="259" t="s">
        <v>1530</v>
      </c>
      <c r="D630" s="259" t="s">
        <v>193</v>
      </c>
      <c r="E630" s="260" t="s">
        <v>941</v>
      </c>
      <c r="F630" s="262" t="s">
        <v>796</v>
      </c>
      <c r="G630" s="262" t="s">
        <v>979</v>
      </c>
      <c r="H630" s="112"/>
      <c r="I630" s="108"/>
      <c r="J630" s="110"/>
      <c r="K630" s="110"/>
      <c r="L630" s="110"/>
      <c r="M630" s="110"/>
      <c r="N630" s="1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  <c r="AE630" s="110"/>
      <c r="AF630" s="110"/>
      <c r="AG630" s="110"/>
      <c r="AH630" s="110"/>
      <c r="AI630" s="110"/>
      <c r="AJ630" s="110"/>
      <c r="AK630" s="110"/>
      <c r="AL630" s="110"/>
      <c r="AM630" s="110"/>
      <c r="AN630" s="110"/>
      <c r="AO630" s="110"/>
      <c r="AP630" s="110"/>
      <c r="AQ630" s="110"/>
      <c r="AR630" s="110"/>
      <c r="AS630" s="110"/>
      <c r="AT630" s="110"/>
      <c r="AU630" s="110"/>
      <c r="AV630" s="110"/>
      <c r="AW630" s="110"/>
      <c r="AX630" s="110"/>
      <c r="AY630" s="110"/>
      <c r="AZ630" s="110"/>
      <c r="BA630" s="110"/>
      <c r="BB630" s="110"/>
      <c r="BC630" s="110"/>
      <c r="BD630" s="110"/>
      <c r="BE630" s="110"/>
      <c r="BF630" s="110"/>
      <c r="BG630" s="110"/>
      <c r="BH630" s="110"/>
    </row>
    <row r="631" spans="1:60" ht="12.75" customHeight="1" x14ac:dyDescent="0.2">
      <c r="A631" s="1">
        <v>1</v>
      </c>
      <c r="B631" s="1">
        <f t="shared" si="14"/>
        <v>628</v>
      </c>
      <c r="C631" s="258" t="s">
        <v>1531</v>
      </c>
      <c r="D631" s="258" t="s">
        <v>862</v>
      </c>
      <c r="E631" s="260" t="s">
        <v>808</v>
      </c>
      <c r="F631" s="262" t="s">
        <v>796</v>
      </c>
      <c r="G631" s="261" t="s">
        <v>926</v>
      </c>
      <c r="H631" s="112"/>
      <c r="I631" s="108"/>
      <c r="J631" s="110"/>
      <c r="K631" s="110"/>
      <c r="L631" s="110"/>
      <c r="M631" s="110"/>
      <c r="N631" s="1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  <c r="AE631" s="110"/>
      <c r="AF631" s="110"/>
      <c r="AG631" s="110"/>
      <c r="AH631" s="110"/>
      <c r="AI631" s="110"/>
      <c r="AJ631" s="110"/>
      <c r="AK631" s="110"/>
      <c r="AL631" s="110"/>
      <c r="AM631" s="110"/>
      <c r="AN631" s="110"/>
      <c r="AO631" s="110"/>
      <c r="AP631" s="110"/>
      <c r="AQ631" s="110"/>
      <c r="AR631" s="110"/>
      <c r="AS631" s="110"/>
      <c r="AT631" s="110"/>
      <c r="AU631" s="110"/>
      <c r="AV631" s="110"/>
      <c r="AW631" s="110"/>
      <c r="AX631" s="110"/>
      <c r="AY631" s="110"/>
      <c r="AZ631" s="110"/>
      <c r="BA631" s="110"/>
      <c r="BB631" s="110"/>
      <c r="BC631" s="110"/>
      <c r="BD631" s="110"/>
      <c r="BE631" s="110"/>
      <c r="BF631" s="110"/>
      <c r="BG631" s="110"/>
      <c r="BH631" s="110"/>
    </row>
    <row r="632" spans="1:60" ht="12.75" customHeight="1" x14ac:dyDescent="0.2">
      <c r="A632" s="1">
        <v>1</v>
      </c>
      <c r="B632" s="1">
        <f t="shared" si="14"/>
        <v>629</v>
      </c>
      <c r="C632" s="258" t="s">
        <v>973</v>
      </c>
      <c r="D632" s="258" t="s">
        <v>841</v>
      </c>
      <c r="E632" s="261" t="s">
        <v>808</v>
      </c>
      <c r="F632" s="262" t="s">
        <v>796</v>
      </c>
      <c r="G632" s="261" t="s">
        <v>945</v>
      </c>
      <c r="H632" s="112"/>
      <c r="I632" s="108"/>
      <c r="J632" s="110"/>
      <c r="K632" s="110"/>
      <c r="L632" s="110"/>
      <c r="M632" s="110"/>
      <c r="N632" s="1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  <c r="AE632" s="110"/>
      <c r="AF632" s="110"/>
      <c r="AG632" s="110"/>
      <c r="AH632" s="110"/>
      <c r="AI632" s="110"/>
      <c r="AJ632" s="110"/>
      <c r="AK632" s="110"/>
      <c r="AL632" s="110"/>
      <c r="AM632" s="110"/>
      <c r="AN632" s="110"/>
      <c r="AO632" s="110"/>
      <c r="AP632" s="110"/>
      <c r="AQ632" s="110"/>
      <c r="AR632" s="110"/>
      <c r="AS632" s="110"/>
      <c r="AT632" s="110"/>
      <c r="AU632" s="110"/>
      <c r="AV632" s="110"/>
      <c r="AW632" s="110"/>
      <c r="AX632" s="110"/>
      <c r="AY632" s="110"/>
      <c r="AZ632" s="110"/>
      <c r="BA632" s="110"/>
      <c r="BB632" s="110"/>
      <c r="BC632" s="110"/>
      <c r="BD632" s="110"/>
      <c r="BE632" s="110"/>
      <c r="BF632" s="110"/>
      <c r="BG632" s="110"/>
      <c r="BH632" s="110"/>
    </row>
    <row r="633" spans="1:60" ht="12.75" customHeight="1" x14ac:dyDescent="0.2">
      <c r="A633" s="1"/>
      <c r="B633" s="1">
        <f t="shared" si="14"/>
        <v>630</v>
      </c>
      <c r="C633" s="258" t="s">
        <v>2267</v>
      </c>
      <c r="D633" s="269" t="s">
        <v>2262</v>
      </c>
      <c r="E633" s="260" t="s">
        <v>970</v>
      </c>
      <c r="F633" s="262" t="s">
        <v>796</v>
      </c>
      <c r="G633" s="260" t="s">
        <v>949</v>
      </c>
      <c r="H633" s="112"/>
      <c r="I633" s="108"/>
      <c r="J633" s="110"/>
      <c r="K633" s="110"/>
      <c r="L633" s="110"/>
      <c r="M633" s="110"/>
      <c r="N633" s="1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  <c r="AE633" s="110"/>
      <c r="AF633" s="110"/>
      <c r="AG633" s="110"/>
      <c r="AH633" s="110"/>
      <c r="AI633" s="110"/>
      <c r="AJ633" s="110"/>
      <c r="AK633" s="110"/>
      <c r="AL633" s="110"/>
      <c r="AM633" s="110"/>
      <c r="AN633" s="110"/>
      <c r="AO633" s="110"/>
      <c r="AP633" s="110"/>
      <c r="AQ633" s="110"/>
      <c r="AR633" s="110"/>
      <c r="AS633" s="110"/>
      <c r="AT633" s="110"/>
      <c r="AU633" s="110"/>
      <c r="AV633" s="110"/>
      <c r="AW633" s="110"/>
      <c r="AX633" s="110"/>
      <c r="AY633" s="110"/>
      <c r="AZ633" s="110"/>
      <c r="BA633" s="110"/>
      <c r="BB633" s="110"/>
      <c r="BC633" s="110"/>
      <c r="BD633" s="110"/>
      <c r="BE633" s="110"/>
      <c r="BF633" s="110"/>
      <c r="BG633" s="110"/>
      <c r="BH633" s="110"/>
    </row>
    <row r="634" spans="1:60" ht="12.75" customHeight="1" x14ac:dyDescent="0.2">
      <c r="A634" s="1"/>
      <c r="B634" s="1">
        <f t="shared" si="14"/>
        <v>631</v>
      </c>
      <c r="C634" s="259" t="s">
        <v>321</v>
      </c>
      <c r="D634" s="259" t="s">
        <v>1083</v>
      </c>
      <c r="E634" s="260" t="s">
        <v>970</v>
      </c>
      <c r="F634" s="262" t="s">
        <v>796</v>
      </c>
      <c r="G634" s="260" t="s">
        <v>935</v>
      </c>
      <c r="H634" s="132"/>
      <c r="I634" s="108"/>
      <c r="J634" s="110"/>
      <c r="K634" s="110"/>
      <c r="L634" s="110"/>
      <c r="M634" s="110"/>
      <c r="N634" s="1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  <c r="AE634" s="110"/>
      <c r="AF634" s="110"/>
      <c r="AG634" s="110"/>
      <c r="AH634" s="110"/>
      <c r="AI634" s="110"/>
      <c r="AJ634" s="110"/>
      <c r="AK634" s="110"/>
      <c r="AL634" s="110"/>
      <c r="AM634" s="110"/>
      <c r="AN634" s="110"/>
      <c r="AO634" s="110"/>
      <c r="AP634" s="110"/>
      <c r="AQ634" s="110"/>
      <c r="AR634" s="110"/>
      <c r="AS634" s="110"/>
      <c r="AT634" s="110"/>
      <c r="AU634" s="110"/>
      <c r="AV634" s="110"/>
      <c r="AW634" s="110"/>
      <c r="AX634" s="110"/>
      <c r="AY634" s="110"/>
      <c r="AZ634" s="110"/>
      <c r="BA634" s="110"/>
      <c r="BB634" s="110"/>
      <c r="BC634" s="110"/>
      <c r="BD634" s="110"/>
      <c r="BE634" s="110"/>
      <c r="BF634" s="110"/>
      <c r="BG634" s="110"/>
      <c r="BH634" s="110"/>
    </row>
    <row r="635" spans="1:60" ht="12.75" customHeight="1" x14ac:dyDescent="0.2">
      <c r="A635" s="1"/>
      <c r="B635" s="1">
        <f t="shared" si="14"/>
        <v>632</v>
      </c>
      <c r="C635" s="258" t="s">
        <v>645</v>
      </c>
      <c r="D635" s="259" t="s">
        <v>646</v>
      </c>
      <c r="E635" s="261" t="s">
        <v>941</v>
      </c>
      <c r="F635" s="262" t="s">
        <v>796</v>
      </c>
      <c r="G635" s="262" t="s">
        <v>926</v>
      </c>
      <c r="H635" s="112"/>
      <c r="I635" s="108"/>
      <c r="J635" s="110"/>
      <c r="K635" s="110"/>
      <c r="L635" s="110"/>
      <c r="M635" s="110"/>
      <c r="N635" s="1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  <c r="AE635" s="110"/>
      <c r="AF635" s="110"/>
      <c r="AG635" s="110"/>
      <c r="AH635" s="110"/>
      <c r="AI635" s="110"/>
      <c r="AJ635" s="110"/>
      <c r="AK635" s="110"/>
      <c r="AL635" s="110"/>
      <c r="AM635" s="110"/>
      <c r="AN635" s="110"/>
      <c r="AO635" s="110"/>
      <c r="AP635" s="110"/>
      <c r="AQ635" s="110"/>
      <c r="AR635" s="110"/>
      <c r="AS635" s="110"/>
      <c r="AT635" s="110"/>
      <c r="AU635" s="110"/>
      <c r="AV635" s="110"/>
      <c r="AW635" s="110"/>
      <c r="AX635" s="110"/>
      <c r="AY635" s="110"/>
      <c r="AZ635" s="110"/>
      <c r="BA635" s="110"/>
      <c r="BB635" s="110"/>
      <c r="BC635" s="110"/>
      <c r="BD635" s="110"/>
      <c r="BE635" s="110"/>
      <c r="BF635" s="110"/>
      <c r="BG635" s="110"/>
      <c r="BH635" s="110"/>
    </row>
    <row r="636" spans="1:60" ht="12.75" customHeight="1" x14ac:dyDescent="0.2">
      <c r="A636" s="1">
        <v>1</v>
      </c>
      <c r="B636" s="1">
        <f t="shared" si="14"/>
        <v>633</v>
      </c>
      <c r="C636" s="258" t="s">
        <v>1169</v>
      </c>
      <c r="D636" s="259" t="s">
        <v>1022</v>
      </c>
      <c r="E636" s="260" t="s">
        <v>981</v>
      </c>
      <c r="F636" s="262" t="s">
        <v>796</v>
      </c>
      <c r="G636" s="262" t="s">
        <v>935</v>
      </c>
      <c r="H636" s="112"/>
      <c r="I636" s="108"/>
      <c r="J636" s="110"/>
      <c r="K636" s="110"/>
      <c r="L636" s="110"/>
      <c r="M636" s="110"/>
      <c r="N636" s="1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  <c r="AE636" s="110"/>
      <c r="AF636" s="110"/>
      <c r="AG636" s="110"/>
      <c r="AH636" s="110"/>
      <c r="AI636" s="110"/>
      <c r="AJ636" s="110"/>
      <c r="AK636" s="110"/>
      <c r="AL636" s="110"/>
      <c r="AM636" s="110"/>
      <c r="AN636" s="110"/>
      <c r="AO636" s="110"/>
      <c r="AP636" s="110"/>
      <c r="AQ636" s="110"/>
      <c r="AR636" s="110"/>
      <c r="AS636" s="110"/>
      <c r="AT636" s="110"/>
      <c r="AU636" s="110"/>
      <c r="AV636" s="110"/>
      <c r="AW636" s="110"/>
      <c r="AX636" s="110"/>
      <c r="AY636" s="110"/>
      <c r="AZ636" s="110"/>
      <c r="BA636" s="110"/>
      <c r="BB636" s="110"/>
      <c r="BC636" s="110"/>
      <c r="BD636" s="110"/>
      <c r="BE636" s="110"/>
      <c r="BF636" s="110"/>
      <c r="BG636" s="110"/>
      <c r="BH636" s="110"/>
    </row>
    <row r="637" spans="1:60" ht="12.75" customHeight="1" x14ac:dyDescent="0.2">
      <c r="A637" s="1">
        <v>1</v>
      </c>
      <c r="B637" s="1">
        <f t="shared" si="14"/>
        <v>634</v>
      </c>
      <c r="C637" s="258" t="s">
        <v>980</v>
      </c>
      <c r="D637" s="259" t="s">
        <v>105</v>
      </c>
      <c r="E637" s="260" t="s">
        <v>946</v>
      </c>
      <c r="F637" s="262" t="s">
        <v>796</v>
      </c>
      <c r="G637" s="261" t="s">
        <v>926</v>
      </c>
      <c r="H637" s="112"/>
      <c r="I637" s="108"/>
      <c r="J637" s="110"/>
      <c r="K637" s="110"/>
      <c r="L637" s="110"/>
      <c r="M637" s="110"/>
      <c r="N637" s="1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  <c r="AE637" s="110"/>
      <c r="AF637" s="110"/>
      <c r="AG637" s="110"/>
      <c r="AH637" s="110"/>
      <c r="AI637" s="110"/>
      <c r="AJ637" s="110"/>
      <c r="AK637" s="110"/>
      <c r="AL637" s="110"/>
      <c r="AM637" s="110"/>
      <c r="AN637" s="110"/>
      <c r="AO637" s="110"/>
      <c r="AP637" s="110"/>
      <c r="AQ637" s="110"/>
      <c r="AR637" s="110"/>
      <c r="AS637" s="110"/>
      <c r="AT637" s="110"/>
      <c r="AU637" s="110"/>
      <c r="AV637" s="110"/>
      <c r="AW637" s="110"/>
      <c r="AX637" s="110"/>
      <c r="AY637" s="110"/>
      <c r="AZ637" s="110"/>
      <c r="BA637" s="110"/>
      <c r="BB637" s="110"/>
      <c r="BC637" s="110"/>
      <c r="BD637" s="110"/>
      <c r="BE637" s="110"/>
      <c r="BF637" s="110"/>
      <c r="BG637" s="110"/>
      <c r="BH637" s="110"/>
    </row>
    <row r="638" spans="1:60" ht="12.75" customHeight="1" x14ac:dyDescent="0.2">
      <c r="A638" s="1">
        <v>1</v>
      </c>
      <c r="B638" s="1">
        <f t="shared" si="14"/>
        <v>635</v>
      </c>
      <c r="C638" s="258" t="s">
        <v>576</v>
      </c>
      <c r="D638" s="259" t="s">
        <v>1571</v>
      </c>
      <c r="E638" s="261" t="s">
        <v>916</v>
      </c>
      <c r="F638" s="260" t="s">
        <v>796</v>
      </c>
      <c r="G638" s="262" t="s">
        <v>935</v>
      </c>
      <c r="H638" s="112"/>
      <c r="I638" s="108"/>
      <c r="J638" s="110"/>
      <c r="K638" s="110"/>
      <c r="L638" s="110"/>
      <c r="M638" s="110"/>
      <c r="N638" s="1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  <c r="AE638" s="110"/>
      <c r="AF638" s="110"/>
      <c r="AG638" s="110"/>
      <c r="AH638" s="110"/>
      <c r="AI638" s="110"/>
      <c r="AJ638" s="110"/>
      <c r="AK638" s="110"/>
      <c r="AL638" s="110"/>
      <c r="AM638" s="110"/>
      <c r="AN638" s="110"/>
      <c r="AO638" s="110"/>
      <c r="AP638" s="110"/>
      <c r="AQ638" s="110"/>
      <c r="AR638" s="110"/>
      <c r="AS638" s="110"/>
      <c r="AT638" s="110"/>
      <c r="AU638" s="110"/>
      <c r="AV638" s="110"/>
      <c r="AW638" s="110"/>
      <c r="AX638" s="110"/>
      <c r="AY638" s="110"/>
      <c r="AZ638" s="110"/>
      <c r="BA638" s="110"/>
      <c r="BB638" s="110"/>
      <c r="BC638" s="110"/>
      <c r="BD638" s="110"/>
      <c r="BE638" s="110"/>
      <c r="BF638" s="110"/>
      <c r="BG638" s="110"/>
      <c r="BH638" s="110"/>
    </row>
    <row r="639" spans="1:60" ht="12.75" customHeight="1" x14ac:dyDescent="0.2">
      <c r="A639" s="1">
        <v>1</v>
      </c>
      <c r="B639" s="1">
        <f t="shared" si="14"/>
        <v>636</v>
      </c>
      <c r="C639" s="258" t="s">
        <v>1577</v>
      </c>
      <c r="D639" s="258" t="s">
        <v>839</v>
      </c>
      <c r="E639" s="260" t="s">
        <v>981</v>
      </c>
      <c r="F639" s="260" t="s">
        <v>3081</v>
      </c>
      <c r="G639" s="261" t="s">
        <v>923</v>
      </c>
      <c r="H639" s="112"/>
      <c r="I639" s="108"/>
      <c r="J639" s="110"/>
      <c r="K639" s="110"/>
      <c r="L639" s="110"/>
      <c r="M639" s="110"/>
      <c r="N639" s="1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  <c r="AE639" s="110"/>
      <c r="AF639" s="110"/>
      <c r="AG639" s="110"/>
      <c r="AH639" s="110"/>
      <c r="AI639" s="110"/>
      <c r="AJ639" s="110"/>
      <c r="AK639" s="110"/>
      <c r="AL639" s="110"/>
      <c r="AM639" s="110"/>
      <c r="AN639" s="110"/>
      <c r="AO639" s="110"/>
      <c r="AP639" s="110"/>
      <c r="AQ639" s="110"/>
      <c r="AR639" s="110"/>
      <c r="AS639" s="110"/>
      <c r="AT639" s="110"/>
      <c r="AU639" s="110"/>
      <c r="AV639" s="110"/>
      <c r="AW639" s="110"/>
      <c r="AX639" s="110"/>
      <c r="AY639" s="110"/>
      <c r="AZ639" s="110"/>
      <c r="BA639" s="110"/>
      <c r="BB639" s="110"/>
      <c r="BC639" s="110"/>
      <c r="BD639" s="110"/>
      <c r="BE639" s="110"/>
      <c r="BF639" s="110"/>
      <c r="BG639" s="110"/>
      <c r="BH639" s="110"/>
    </row>
    <row r="640" spans="1:60" ht="12.75" customHeight="1" x14ac:dyDescent="0.2">
      <c r="A640" s="1">
        <v>1</v>
      </c>
      <c r="B640" s="1">
        <f t="shared" si="14"/>
        <v>637</v>
      </c>
      <c r="C640" s="264" t="s">
        <v>2965</v>
      </c>
      <c r="D640" s="264" t="s">
        <v>2974</v>
      </c>
      <c r="E640" s="260" t="s">
        <v>941</v>
      </c>
      <c r="F640" s="260" t="s">
        <v>3081</v>
      </c>
      <c r="G640" s="260" t="s">
        <v>923</v>
      </c>
      <c r="H640" s="112"/>
      <c r="I640" s="108"/>
      <c r="J640" s="110"/>
      <c r="K640" s="110"/>
      <c r="L640" s="110"/>
      <c r="M640" s="110"/>
      <c r="N640" s="1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  <c r="AE640" s="110"/>
      <c r="AF640" s="110"/>
      <c r="AG640" s="110"/>
      <c r="AH640" s="110"/>
      <c r="AI640" s="110"/>
      <c r="AJ640" s="110"/>
      <c r="AK640" s="110"/>
      <c r="AL640" s="110"/>
      <c r="AM640" s="110"/>
      <c r="AN640" s="110"/>
      <c r="AO640" s="110"/>
      <c r="AP640" s="110"/>
      <c r="AQ640" s="110"/>
      <c r="AR640" s="110"/>
      <c r="AS640" s="110"/>
      <c r="AT640" s="110"/>
      <c r="AU640" s="110"/>
      <c r="AV640" s="110"/>
      <c r="AW640" s="110"/>
      <c r="AX640" s="110"/>
      <c r="AY640" s="110"/>
      <c r="AZ640" s="110"/>
      <c r="BA640" s="110"/>
      <c r="BB640" s="110"/>
      <c r="BC640" s="110"/>
      <c r="BD640" s="110"/>
      <c r="BE640" s="110"/>
      <c r="BF640" s="110"/>
      <c r="BG640" s="110"/>
      <c r="BH640" s="110"/>
    </row>
    <row r="641" spans="1:60" ht="12.75" customHeight="1" x14ac:dyDescent="0.2">
      <c r="A641" s="1">
        <v>1</v>
      </c>
      <c r="B641" s="1">
        <f t="shared" si="14"/>
        <v>638</v>
      </c>
      <c r="C641" s="263" t="s">
        <v>2471</v>
      </c>
      <c r="D641" s="263" t="s">
        <v>798</v>
      </c>
      <c r="E641" s="260" t="s">
        <v>946</v>
      </c>
      <c r="F641" s="260" t="s">
        <v>3081</v>
      </c>
      <c r="G641" s="260" t="s">
        <v>923</v>
      </c>
      <c r="H641" s="112"/>
      <c r="I641" s="108"/>
      <c r="J641" s="110"/>
      <c r="K641" s="110"/>
      <c r="L641" s="110"/>
      <c r="M641" s="110"/>
      <c r="N641" s="1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  <c r="AE641" s="110"/>
      <c r="AF641" s="110"/>
      <c r="AG641" s="110"/>
      <c r="AH641" s="110"/>
      <c r="AI641" s="110"/>
      <c r="AJ641" s="110"/>
      <c r="AK641" s="110"/>
      <c r="AL641" s="110"/>
      <c r="AM641" s="110"/>
      <c r="AN641" s="110"/>
      <c r="AO641" s="110"/>
      <c r="AP641" s="110"/>
      <c r="AQ641" s="110"/>
      <c r="AR641" s="110"/>
      <c r="AS641" s="110"/>
      <c r="AT641" s="110"/>
      <c r="AU641" s="110"/>
      <c r="AV641" s="110"/>
      <c r="AW641" s="110"/>
      <c r="AX641" s="110"/>
      <c r="AY641" s="110"/>
      <c r="AZ641" s="110"/>
      <c r="BA641" s="110"/>
      <c r="BB641" s="110"/>
      <c r="BC641" s="110"/>
      <c r="BD641" s="110"/>
      <c r="BE641" s="110"/>
      <c r="BF641" s="110"/>
      <c r="BG641" s="110"/>
      <c r="BH641" s="110"/>
    </row>
    <row r="642" spans="1:60" ht="12.75" customHeight="1" x14ac:dyDescent="0.2">
      <c r="A642" s="1">
        <v>1</v>
      </c>
      <c r="B642" s="1">
        <f t="shared" si="14"/>
        <v>639</v>
      </c>
      <c r="C642" s="258" t="s">
        <v>759</v>
      </c>
      <c r="D642" s="259" t="s">
        <v>263</v>
      </c>
      <c r="E642" s="261" t="s">
        <v>928</v>
      </c>
      <c r="F642" s="260" t="s">
        <v>3081</v>
      </c>
      <c r="G642" s="261" t="s">
        <v>949</v>
      </c>
      <c r="H642" s="112"/>
      <c r="I642" s="108"/>
      <c r="J642" s="110"/>
      <c r="K642" s="110"/>
      <c r="L642" s="110"/>
      <c r="M642" s="110"/>
      <c r="N642" s="1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  <c r="AE642" s="110"/>
      <c r="AF642" s="110"/>
      <c r="AG642" s="110"/>
      <c r="AH642" s="110"/>
      <c r="AI642" s="110"/>
      <c r="AJ642" s="110"/>
      <c r="AK642" s="110"/>
      <c r="AL642" s="110"/>
      <c r="AM642" s="110"/>
      <c r="AN642" s="110"/>
      <c r="AO642" s="110"/>
      <c r="AP642" s="110"/>
      <c r="AQ642" s="110"/>
      <c r="AR642" s="110"/>
      <c r="AS642" s="110"/>
      <c r="AT642" s="110"/>
      <c r="AU642" s="110"/>
      <c r="AV642" s="110"/>
      <c r="AW642" s="110"/>
      <c r="AX642" s="110"/>
      <c r="AY642" s="110"/>
      <c r="AZ642" s="110"/>
      <c r="BA642" s="110"/>
      <c r="BB642" s="110"/>
      <c r="BC642" s="110"/>
      <c r="BD642" s="110"/>
      <c r="BE642" s="110"/>
      <c r="BF642" s="110"/>
      <c r="BG642" s="110"/>
      <c r="BH642" s="110"/>
    </row>
    <row r="643" spans="1:60" ht="12.75" customHeight="1" x14ac:dyDescent="0.2">
      <c r="A643" s="1"/>
      <c r="B643" s="1">
        <f t="shared" si="14"/>
        <v>640</v>
      </c>
      <c r="C643" s="258" t="s">
        <v>2174</v>
      </c>
      <c r="D643" s="259" t="s">
        <v>2175</v>
      </c>
      <c r="E643" s="260" t="s">
        <v>937</v>
      </c>
      <c r="F643" s="260" t="s">
        <v>3081</v>
      </c>
      <c r="G643" s="261" t="s">
        <v>926</v>
      </c>
      <c r="H643" s="112"/>
      <c r="I643" s="108"/>
      <c r="J643" s="110"/>
      <c r="K643" s="110"/>
      <c r="L643" s="110"/>
      <c r="M643" s="110"/>
      <c r="N643" s="1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  <c r="AE643" s="110"/>
      <c r="AF643" s="110"/>
      <c r="AG643" s="110"/>
      <c r="AH643" s="110"/>
      <c r="AI643" s="110"/>
      <c r="AJ643" s="110"/>
      <c r="AK643" s="110"/>
      <c r="AL643" s="110"/>
      <c r="AM643" s="110"/>
      <c r="AN643" s="110"/>
      <c r="AO643" s="110"/>
      <c r="AP643" s="110"/>
      <c r="AQ643" s="110"/>
      <c r="AR643" s="110"/>
      <c r="AS643" s="110"/>
      <c r="AT643" s="110"/>
      <c r="AU643" s="110"/>
      <c r="AV643" s="110"/>
      <c r="AW643" s="110"/>
      <c r="AX643" s="110"/>
      <c r="AY643" s="110"/>
      <c r="AZ643" s="110"/>
      <c r="BA643" s="110"/>
      <c r="BB643" s="110"/>
      <c r="BC643" s="110"/>
      <c r="BD643" s="110"/>
      <c r="BE643" s="110"/>
      <c r="BF643" s="110"/>
      <c r="BG643" s="110"/>
      <c r="BH643" s="110"/>
    </row>
    <row r="644" spans="1:60" ht="12.75" customHeight="1" x14ac:dyDescent="0.2">
      <c r="A644" s="1">
        <v>1</v>
      </c>
      <c r="B644" s="1">
        <f t="shared" si="14"/>
        <v>641</v>
      </c>
      <c r="C644" s="258" t="s">
        <v>1822</v>
      </c>
      <c r="D644" s="269" t="s">
        <v>2254</v>
      </c>
      <c r="E644" s="260" t="s">
        <v>940</v>
      </c>
      <c r="F644" s="261" t="s">
        <v>3081</v>
      </c>
      <c r="G644" s="261" t="s">
        <v>935</v>
      </c>
      <c r="H644" s="112"/>
      <c r="I644" s="111"/>
      <c r="J644" s="110"/>
      <c r="K644" s="110"/>
      <c r="L644" s="110"/>
      <c r="M644" s="110"/>
      <c r="N644" s="1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  <c r="AE644" s="110"/>
      <c r="AF644" s="110"/>
      <c r="AG644" s="110"/>
      <c r="AH644" s="110"/>
      <c r="AI644" s="110"/>
      <c r="AJ644" s="110"/>
      <c r="AK644" s="110"/>
      <c r="AL644" s="110"/>
      <c r="AM644" s="110"/>
      <c r="AN644" s="110"/>
      <c r="AO644" s="110"/>
      <c r="AP644" s="110"/>
      <c r="AQ644" s="110"/>
      <c r="AR644" s="110"/>
      <c r="AS644" s="110"/>
      <c r="AT644" s="110"/>
      <c r="AU644" s="110"/>
      <c r="AV644" s="110"/>
      <c r="AW644" s="110"/>
      <c r="AX644" s="110"/>
      <c r="AY644" s="110"/>
      <c r="AZ644" s="110"/>
      <c r="BA644" s="110"/>
      <c r="BB644" s="110"/>
      <c r="BC644" s="110"/>
      <c r="BD644" s="110"/>
      <c r="BE644" s="110"/>
      <c r="BF644" s="110"/>
      <c r="BG644" s="110"/>
      <c r="BH644" s="110"/>
    </row>
    <row r="645" spans="1:60" ht="12.75" customHeight="1" x14ac:dyDescent="0.2">
      <c r="A645" s="1">
        <v>1</v>
      </c>
      <c r="B645" s="1">
        <f t="shared" ref="B645:B707" si="15">(B644+1)</f>
        <v>642</v>
      </c>
      <c r="C645" s="258" t="s">
        <v>2202</v>
      </c>
      <c r="D645" s="259" t="s">
        <v>1015</v>
      </c>
      <c r="E645" s="261" t="s">
        <v>969</v>
      </c>
      <c r="F645" s="260" t="s">
        <v>3081</v>
      </c>
      <c r="G645" s="261" t="s">
        <v>923</v>
      </c>
      <c r="H645" s="112"/>
      <c r="I645" s="112"/>
      <c r="J645" s="110"/>
      <c r="K645" s="110"/>
      <c r="L645" s="110"/>
      <c r="M645" s="110"/>
      <c r="N645" s="1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  <c r="AE645" s="110"/>
      <c r="AF645" s="110"/>
      <c r="AG645" s="110"/>
      <c r="AH645" s="110"/>
      <c r="AI645" s="110"/>
      <c r="AJ645" s="110"/>
      <c r="AK645" s="110"/>
      <c r="AL645" s="110"/>
      <c r="AM645" s="110"/>
      <c r="AN645" s="110"/>
      <c r="AO645" s="110"/>
      <c r="AP645" s="110"/>
      <c r="AQ645" s="110"/>
      <c r="AR645" s="110"/>
      <c r="AS645" s="110"/>
      <c r="AT645" s="110"/>
      <c r="AU645" s="110"/>
      <c r="AV645" s="110"/>
      <c r="AW645" s="110"/>
      <c r="AX645" s="110"/>
      <c r="AY645" s="110"/>
      <c r="AZ645" s="110"/>
      <c r="BA645" s="110"/>
      <c r="BB645" s="110"/>
      <c r="BC645" s="110"/>
      <c r="BD645" s="110"/>
      <c r="BE645" s="110"/>
      <c r="BF645" s="110"/>
      <c r="BG645" s="110"/>
      <c r="BH645" s="110"/>
    </row>
    <row r="646" spans="1:60" ht="12.75" customHeight="1" x14ac:dyDescent="0.2">
      <c r="A646" s="1">
        <v>1</v>
      </c>
      <c r="B646" s="1">
        <f t="shared" si="15"/>
        <v>643</v>
      </c>
      <c r="C646" s="259" t="s">
        <v>573</v>
      </c>
      <c r="D646" s="259" t="s">
        <v>927</v>
      </c>
      <c r="E646" s="260" t="s">
        <v>933</v>
      </c>
      <c r="F646" s="260" t="s">
        <v>3081</v>
      </c>
      <c r="G646" s="260" t="s">
        <v>935</v>
      </c>
      <c r="H646" s="112"/>
      <c r="I646" s="108"/>
      <c r="J646" s="110"/>
      <c r="K646" s="110"/>
      <c r="L646" s="110"/>
      <c r="M646" s="110"/>
      <c r="N646" s="1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  <c r="AE646" s="110"/>
      <c r="AF646" s="110"/>
      <c r="AG646" s="110"/>
      <c r="AH646" s="110"/>
      <c r="AI646" s="110"/>
      <c r="AJ646" s="110"/>
      <c r="AK646" s="110"/>
      <c r="AL646" s="110"/>
      <c r="AM646" s="110"/>
      <c r="AN646" s="110"/>
      <c r="AO646" s="110"/>
      <c r="AP646" s="110"/>
      <c r="AQ646" s="110"/>
      <c r="AR646" s="110"/>
      <c r="AS646" s="110"/>
      <c r="AT646" s="110"/>
      <c r="AU646" s="110"/>
      <c r="AV646" s="110"/>
      <c r="AW646" s="110"/>
      <c r="AX646" s="110"/>
      <c r="AY646" s="110"/>
      <c r="AZ646" s="110"/>
      <c r="BA646" s="110"/>
      <c r="BB646" s="110"/>
      <c r="BC646" s="110"/>
      <c r="BD646" s="110"/>
      <c r="BE646" s="110"/>
      <c r="BF646" s="110"/>
      <c r="BG646" s="110"/>
      <c r="BH646" s="110"/>
    </row>
    <row r="647" spans="1:60" ht="12.75" customHeight="1" x14ac:dyDescent="0.2">
      <c r="A647" s="1">
        <v>1</v>
      </c>
      <c r="B647" s="1">
        <f t="shared" si="15"/>
        <v>644</v>
      </c>
      <c r="C647" s="259" t="s">
        <v>774</v>
      </c>
      <c r="D647" s="259" t="s">
        <v>1642</v>
      </c>
      <c r="E647" s="260" t="s">
        <v>933</v>
      </c>
      <c r="F647" s="260" t="s">
        <v>3081</v>
      </c>
      <c r="G647" s="260" t="s">
        <v>575</v>
      </c>
      <c r="H647" s="112"/>
      <c r="I647" s="108"/>
      <c r="J647" s="110"/>
      <c r="K647" s="110"/>
      <c r="L647" s="110"/>
      <c r="M647" s="110"/>
      <c r="N647" s="1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  <c r="AE647" s="110"/>
      <c r="AF647" s="110"/>
      <c r="AG647" s="110"/>
      <c r="AH647" s="110"/>
      <c r="AI647" s="110"/>
      <c r="AJ647" s="110"/>
      <c r="AK647" s="110"/>
      <c r="AL647" s="110"/>
      <c r="AM647" s="110"/>
      <c r="AN647" s="110"/>
      <c r="AO647" s="110"/>
      <c r="AP647" s="110"/>
      <c r="AQ647" s="110"/>
      <c r="AR647" s="110"/>
      <c r="AS647" s="110"/>
      <c r="AT647" s="110"/>
      <c r="AU647" s="110"/>
      <c r="AV647" s="110"/>
      <c r="AW647" s="110"/>
      <c r="AX647" s="110"/>
      <c r="AY647" s="110"/>
      <c r="AZ647" s="110"/>
      <c r="BA647" s="110"/>
      <c r="BB647" s="110"/>
      <c r="BC647" s="110"/>
      <c r="BD647" s="110"/>
      <c r="BE647" s="110"/>
      <c r="BF647" s="110"/>
      <c r="BG647" s="110"/>
      <c r="BH647" s="110"/>
    </row>
    <row r="648" spans="1:60" ht="12.75" customHeight="1" x14ac:dyDescent="0.2">
      <c r="A648" s="1">
        <v>1</v>
      </c>
      <c r="B648" s="1">
        <f t="shared" si="15"/>
        <v>645</v>
      </c>
      <c r="C648" s="259" t="s">
        <v>1774</v>
      </c>
      <c r="D648" s="259" t="s">
        <v>1775</v>
      </c>
      <c r="E648" s="261" t="s">
        <v>970</v>
      </c>
      <c r="F648" s="260" t="s">
        <v>3081</v>
      </c>
      <c r="G648" s="260" t="s">
        <v>923</v>
      </c>
      <c r="H648" s="112"/>
      <c r="I648" s="108"/>
      <c r="J648" s="110"/>
      <c r="K648" s="110"/>
      <c r="L648" s="110"/>
      <c r="M648" s="110"/>
      <c r="N648" s="1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  <c r="AE648" s="110"/>
      <c r="AF648" s="110"/>
      <c r="AG648" s="110"/>
      <c r="AH648" s="110"/>
      <c r="AI648" s="110"/>
      <c r="AJ648" s="110"/>
      <c r="AK648" s="110"/>
      <c r="AL648" s="110"/>
      <c r="AM648" s="110"/>
      <c r="AN648" s="110"/>
      <c r="AO648" s="110"/>
      <c r="AP648" s="110"/>
      <c r="AQ648" s="110"/>
      <c r="AR648" s="110"/>
      <c r="AS648" s="110"/>
      <c r="AT648" s="110"/>
      <c r="AU648" s="110"/>
      <c r="AV648" s="110"/>
      <c r="AW648" s="110"/>
      <c r="AX648" s="110"/>
      <c r="AY648" s="110"/>
      <c r="AZ648" s="110"/>
      <c r="BA648" s="110"/>
      <c r="BB648" s="110"/>
      <c r="BC648" s="110"/>
      <c r="BD648" s="110"/>
      <c r="BE648" s="110"/>
      <c r="BF648" s="110"/>
      <c r="BG648" s="110"/>
      <c r="BH648" s="110"/>
    </row>
    <row r="649" spans="1:60" ht="12.75" customHeight="1" x14ac:dyDescent="0.2">
      <c r="A649" s="1">
        <v>1</v>
      </c>
      <c r="B649" s="1">
        <f t="shared" si="15"/>
        <v>646</v>
      </c>
      <c r="C649" s="258" t="s">
        <v>2195</v>
      </c>
      <c r="D649" s="259" t="s">
        <v>976</v>
      </c>
      <c r="E649" s="260" t="s">
        <v>1018</v>
      </c>
      <c r="F649" s="260" t="s">
        <v>3081</v>
      </c>
      <c r="G649" s="261" t="s">
        <v>935</v>
      </c>
      <c r="H649" s="112"/>
      <c r="I649" s="108"/>
      <c r="J649" s="110"/>
      <c r="K649" s="110"/>
      <c r="L649" s="110"/>
      <c r="M649" s="110"/>
      <c r="N649" s="1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  <c r="AE649" s="110"/>
      <c r="AF649" s="110"/>
      <c r="AG649" s="110"/>
      <c r="AH649" s="110"/>
      <c r="AI649" s="110"/>
      <c r="AJ649" s="110"/>
      <c r="AK649" s="110"/>
      <c r="AL649" s="110"/>
      <c r="AM649" s="110"/>
      <c r="AN649" s="110"/>
      <c r="AO649" s="110"/>
      <c r="AP649" s="110"/>
      <c r="AQ649" s="110"/>
      <c r="AR649" s="110"/>
      <c r="AS649" s="110"/>
      <c r="AT649" s="110"/>
      <c r="AU649" s="110"/>
      <c r="AV649" s="110"/>
      <c r="AW649" s="110"/>
      <c r="AX649" s="110"/>
      <c r="AY649" s="110"/>
      <c r="AZ649" s="110"/>
      <c r="BA649" s="110"/>
      <c r="BB649" s="110"/>
      <c r="BC649" s="110"/>
      <c r="BD649" s="110"/>
      <c r="BE649" s="110"/>
      <c r="BF649" s="110"/>
      <c r="BG649" s="110"/>
      <c r="BH649" s="110"/>
    </row>
    <row r="650" spans="1:60" ht="12.75" customHeight="1" x14ac:dyDescent="0.2">
      <c r="A650" s="1"/>
      <c r="B650" s="1">
        <f t="shared" si="15"/>
        <v>647</v>
      </c>
      <c r="C650" s="259" t="s">
        <v>2137</v>
      </c>
      <c r="D650" s="259" t="s">
        <v>862</v>
      </c>
      <c r="E650" s="260" t="s">
        <v>946</v>
      </c>
      <c r="F650" s="262" t="s">
        <v>3081</v>
      </c>
      <c r="G650" s="260" t="s">
        <v>575</v>
      </c>
      <c r="H650" s="112"/>
      <c r="I650" s="108"/>
      <c r="J650" s="110"/>
      <c r="K650" s="110"/>
      <c r="L650" s="110"/>
      <c r="M650" s="110"/>
      <c r="N650" s="1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  <c r="AE650" s="110"/>
      <c r="AF650" s="110"/>
      <c r="AG650" s="110"/>
      <c r="AH650" s="110"/>
      <c r="AI650" s="110"/>
      <c r="AJ650" s="110"/>
      <c r="AK650" s="110"/>
      <c r="AL650" s="110"/>
      <c r="AM650" s="110"/>
      <c r="AN650" s="110"/>
      <c r="AO650" s="110"/>
      <c r="AP650" s="110"/>
      <c r="AQ650" s="110"/>
      <c r="AR650" s="110"/>
      <c r="AS650" s="110"/>
      <c r="AT650" s="110"/>
      <c r="AU650" s="110"/>
      <c r="AV650" s="110"/>
      <c r="AW650" s="110"/>
      <c r="AX650" s="110"/>
      <c r="AY650" s="110"/>
      <c r="AZ650" s="110"/>
      <c r="BA650" s="110"/>
      <c r="BB650" s="110"/>
      <c r="BC650" s="110"/>
      <c r="BD650" s="110"/>
      <c r="BE650" s="110"/>
      <c r="BF650" s="110"/>
      <c r="BG650" s="110"/>
      <c r="BH650" s="110"/>
    </row>
    <row r="651" spans="1:60" ht="12.75" customHeight="1" x14ac:dyDescent="0.2">
      <c r="A651" s="1"/>
      <c r="B651" s="1">
        <f t="shared" si="15"/>
        <v>648</v>
      </c>
      <c r="C651" s="258" t="s">
        <v>670</v>
      </c>
      <c r="D651" s="258" t="s">
        <v>1614</v>
      </c>
      <c r="E651" s="260" t="s">
        <v>981</v>
      </c>
      <c r="F651" s="260" t="s">
        <v>3081</v>
      </c>
      <c r="G651" s="261" t="s">
        <v>935</v>
      </c>
      <c r="H651" s="112"/>
      <c r="I651" s="108"/>
      <c r="J651" s="110"/>
      <c r="K651" s="110"/>
      <c r="L651" s="110"/>
      <c r="M651" s="110"/>
      <c r="N651" s="1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  <c r="AE651" s="110"/>
      <c r="AF651" s="110"/>
      <c r="AG651" s="110"/>
      <c r="AH651" s="110"/>
      <c r="AI651" s="110"/>
      <c r="AJ651" s="110"/>
      <c r="AK651" s="110"/>
      <c r="AL651" s="110"/>
      <c r="AM651" s="110"/>
      <c r="AN651" s="110"/>
      <c r="AO651" s="110"/>
      <c r="AP651" s="110"/>
      <c r="AQ651" s="110"/>
      <c r="AR651" s="110"/>
      <c r="AS651" s="110"/>
      <c r="AT651" s="110"/>
      <c r="AU651" s="110"/>
      <c r="AV651" s="110"/>
      <c r="AW651" s="110"/>
      <c r="AX651" s="110"/>
      <c r="AY651" s="110"/>
      <c r="AZ651" s="110"/>
      <c r="BA651" s="110"/>
      <c r="BB651" s="110"/>
      <c r="BC651" s="110"/>
      <c r="BD651" s="110"/>
      <c r="BE651" s="110"/>
      <c r="BF651" s="110"/>
      <c r="BG651" s="110"/>
      <c r="BH651" s="110"/>
    </row>
    <row r="652" spans="1:60" ht="12.75" customHeight="1" x14ac:dyDescent="0.2">
      <c r="A652" s="1"/>
      <c r="B652" s="1">
        <f t="shared" si="15"/>
        <v>649</v>
      </c>
      <c r="C652" s="258" t="s">
        <v>884</v>
      </c>
      <c r="D652" s="259" t="s">
        <v>665</v>
      </c>
      <c r="E652" s="260" t="s">
        <v>914</v>
      </c>
      <c r="F652" s="260" t="s">
        <v>3081</v>
      </c>
      <c r="G652" s="262" t="s">
        <v>982</v>
      </c>
      <c r="H652" s="112"/>
      <c r="I652" s="108"/>
      <c r="J652" s="110"/>
      <c r="K652" s="110"/>
      <c r="L652" s="110"/>
      <c r="M652" s="110"/>
      <c r="N652" s="1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  <c r="AE652" s="110"/>
      <c r="AF652" s="110"/>
      <c r="AG652" s="110"/>
      <c r="AH652" s="110"/>
      <c r="AI652" s="110"/>
      <c r="AJ652" s="110"/>
      <c r="AK652" s="110"/>
      <c r="AL652" s="110"/>
      <c r="AM652" s="110"/>
      <c r="AN652" s="110"/>
      <c r="AO652" s="110"/>
      <c r="AP652" s="110"/>
      <c r="AQ652" s="110"/>
      <c r="AR652" s="110"/>
      <c r="AS652" s="110"/>
      <c r="AT652" s="110"/>
      <c r="AU652" s="110"/>
      <c r="AV652" s="110"/>
      <c r="AW652" s="110"/>
      <c r="AX652" s="110"/>
      <c r="AY652" s="110"/>
      <c r="AZ652" s="110"/>
      <c r="BA652" s="110"/>
      <c r="BB652" s="110"/>
      <c r="BC652" s="110"/>
      <c r="BD652" s="110"/>
      <c r="BE652" s="110"/>
      <c r="BF652" s="110"/>
      <c r="BG652" s="110"/>
      <c r="BH652" s="110"/>
    </row>
    <row r="653" spans="1:60" ht="12.75" customHeight="1" x14ac:dyDescent="0.2">
      <c r="A653" s="1"/>
      <c r="B653" s="1">
        <f t="shared" si="15"/>
        <v>650</v>
      </c>
      <c r="C653" s="258" t="s">
        <v>1109</v>
      </c>
      <c r="D653" s="259" t="s">
        <v>507</v>
      </c>
      <c r="E653" s="260" t="s">
        <v>940</v>
      </c>
      <c r="F653" s="260" t="s">
        <v>3081</v>
      </c>
      <c r="G653" s="261" t="s">
        <v>926</v>
      </c>
      <c r="H653" s="112"/>
      <c r="I653" s="108"/>
      <c r="J653" s="110"/>
      <c r="K653" s="110"/>
      <c r="L653" s="110"/>
      <c r="M653" s="110"/>
      <c r="N653" s="1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  <c r="AE653" s="110"/>
      <c r="AF653" s="110"/>
      <c r="AG653" s="110"/>
      <c r="AH653" s="110"/>
      <c r="AI653" s="110"/>
      <c r="AJ653" s="110"/>
      <c r="AK653" s="110"/>
      <c r="AL653" s="110"/>
      <c r="AM653" s="110"/>
      <c r="AN653" s="110"/>
      <c r="AO653" s="110"/>
      <c r="AP653" s="110"/>
      <c r="AQ653" s="110"/>
      <c r="AR653" s="110"/>
      <c r="AS653" s="110"/>
      <c r="AT653" s="110"/>
      <c r="AU653" s="110"/>
      <c r="AV653" s="110"/>
      <c r="AW653" s="110"/>
      <c r="AX653" s="110"/>
      <c r="AY653" s="110"/>
      <c r="AZ653" s="110"/>
      <c r="BA653" s="110"/>
      <c r="BB653" s="110"/>
      <c r="BC653" s="110"/>
      <c r="BD653" s="110"/>
      <c r="BE653" s="110"/>
      <c r="BF653" s="110"/>
      <c r="BG653" s="110"/>
      <c r="BH653" s="110"/>
    </row>
    <row r="654" spans="1:60" ht="12.75" customHeight="1" x14ac:dyDescent="0.2">
      <c r="A654" s="1"/>
      <c r="B654" s="1">
        <f t="shared" si="15"/>
        <v>651</v>
      </c>
      <c r="C654" s="258" t="s">
        <v>265</v>
      </c>
      <c r="D654" s="259" t="s">
        <v>1084</v>
      </c>
      <c r="E654" s="260" t="s">
        <v>952</v>
      </c>
      <c r="F654" s="260" t="s">
        <v>3081</v>
      </c>
      <c r="G654" s="261" t="s">
        <v>923</v>
      </c>
      <c r="H654" s="112"/>
      <c r="I654" s="111"/>
      <c r="J654" s="110"/>
      <c r="K654" s="110"/>
      <c r="L654" s="110"/>
      <c r="M654" s="110"/>
      <c r="N654" s="1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  <c r="AE654" s="110"/>
      <c r="AF654" s="110"/>
      <c r="AG654" s="110"/>
      <c r="AH654" s="110"/>
      <c r="AI654" s="110"/>
      <c r="AJ654" s="110"/>
      <c r="AK654" s="110"/>
      <c r="AL654" s="110"/>
      <c r="AM654" s="110"/>
      <c r="AN654" s="110"/>
      <c r="AO654" s="110"/>
      <c r="AP654" s="110"/>
      <c r="AQ654" s="110"/>
      <c r="AR654" s="110"/>
      <c r="AS654" s="110"/>
      <c r="AT654" s="110"/>
      <c r="AU654" s="110"/>
      <c r="AV654" s="110"/>
      <c r="AW654" s="110"/>
      <c r="AX654" s="110"/>
      <c r="AY654" s="110"/>
      <c r="AZ654" s="110"/>
      <c r="BA654" s="110"/>
      <c r="BB654" s="110"/>
      <c r="BC654" s="110"/>
      <c r="BD654" s="110"/>
      <c r="BE654" s="110"/>
      <c r="BF654" s="110"/>
      <c r="BG654" s="110"/>
      <c r="BH654" s="110"/>
    </row>
    <row r="655" spans="1:60" ht="12.75" customHeight="1" x14ac:dyDescent="0.2">
      <c r="A655" s="1"/>
      <c r="B655" s="1">
        <f t="shared" si="15"/>
        <v>652</v>
      </c>
      <c r="C655" s="258" t="s">
        <v>654</v>
      </c>
      <c r="D655" s="259" t="s">
        <v>854</v>
      </c>
      <c r="E655" s="260" t="s">
        <v>833</v>
      </c>
      <c r="F655" s="260" t="s">
        <v>3081</v>
      </c>
      <c r="G655" s="260" t="s">
        <v>935</v>
      </c>
      <c r="H655" s="112"/>
      <c r="I655" s="108"/>
      <c r="J655" s="110"/>
      <c r="K655" s="110"/>
      <c r="L655" s="110"/>
      <c r="M655" s="110"/>
      <c r="N655" s="1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  <c r="AE655" s="110"/>
      <c r="AF655" s="110"/>
      <c r="AG655" s="110"/>
      <c r="AH655" s="110"/>
      <c r="AI655" s="110"/>
      <c r="AJ655" s="110"/>
      <c r="AK655" s="110"/>
      <c r="AL655" s="110"/>
      <c r="AM655" s="110"/>
      <c r="AN655" s="110"/>
      <c r="AO655" s="110"/>
      <c r="AP655" s="110"/>
      <c r="AQ655" s="110"/>
      <c r="AR655" s="110"/>
      <c r="AS655" s="110"/>
      <c r="AT655" s="110"/>
      <c r="AU655" s="110"/>
      <c r="AV655" s="110"/>
      <c r="AW655" s="110"/>
      <c r="AX655" s="110"/>
      <c r="AY655" s="110"/>
      <c r="AZ655" s="110"/>
      <c r="BA655" s="110"/>
      <c r="BB655" s="110"/>
      <c r="BC655" s="110"/>
      <c r="BD655" s="110"/>
      <c r="BE655" s="110"/>
      <c r="BF655" s="110"/>
      <c r="BG655" s="110"/>
      <c r="BH655" s="110"/>
    </row>
    <row r="656" spans="1:60" ht="12.75" customHeight="1" x14ac:dyDescent="0.2">
      <c r="A656" s="1"/>
      <c r="B656" s="1">
        <f t="shared" si="15"/>
        <v>653</v>
      </c>
      <c r="C656" s="264" t="s">
        <v>2954</v>
      </c>
      <c r="D656" s="264" t="s">
        <v>975</v>
      </c>
      <c r="E656" s="260" t="s">
        <v>2054</v>
      </c>
      <c r="F656" s="260" t="s">
        <v>3081</v>
      </c>
      <c r="G656" s="260" t="s">
        <v>923</v>
      </c>
      <c r="H656" s="112"/>
      <c r="I656" s="108"/>
      <c r="J656" s="110"/>
      <c r="K656" s="110"/>
      <c r="L656" s="110"/>
      <c r="M656" s="110"/>
      <c r="N656" s="1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  <c r="AE656" s="110"/>
      <c r="AF656" s="110"/>
      <c r="AG656" s="110"/>
      <c r="AH656" s="110"/>
      <c r="AI656" s="110"/>
      <c r="AJ656" s="110"/>
      <c r="AK656" s="110"/>
      <c r="AL656" s="110"/>
      <c r="AM656" s="110"/>
      <c r="AN656" s="110"/>
      <c r="AO656" s="110"/>
      <c r="AP656" s="110"/>
      <c r="AQ656" s="110"/>
      <c r="AR656" s="110"/>
      <c r="AS656" s="110"/>
      <c r="AT656" s="110"/>
      <c r="AU656" s="110"/>
      <c r="AV656" s="110"/>
      <c r="AW656" s="110"/>
      <c r="AX656" s="110"/>
      <c r="AY656" s="110"/>
      <c r="AZ656" s="110"/>
      <c r="BA656" s="110"/>
      <c r="BB656" s="110"/>
      <c r="BC656" s="110"/>
      <c r="BD656" s="110"/>
      <c r="BE656" s="110"/>
      <c r="BF656" s="110"/>
      <c r="BG656" s="110"/>
      <c r="BH656" s="110"/>
    </row>
    <row r="657" spans="1:60" ht="12.75" customHeight="1" x14ac:dyDescent="0.2">
      <c r="A657" s="1"/>
      <c r="B657" s="1">
        <f t="shared" si="15"/>
        <v>654</v>
      </c>
      <c r="C657" s="273" t="s">
        <v>844</v>
      </c>
      <c r="D657" s="273" t="s">
        <v>855</v>
      </c>
      <c r="E657" s="260" t="s">
        <v>946</v>
      </c>
      <c r="F657" s="260" t="s">
        <v>3081</v>
      </c>
      <c r="G657" s="260" t="s">
        <v>958</v>
      </c>
      <c r="H657" s="112"/>
      <c r="I657" s="108"/>
      <c r="J657" s="110"/>
      <c r="K657" s="110"/>
      <c r="L657" s="110"/>
      <c r="M657" s="110"/>
      <c r="N657" s="1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  <c r="AE657" s="110"/>
      <c r="AF657" s="110"/>
      <c r="AG657" s="110"/>
      <c r="AH657" s="110"/>
      <c r="AI657" s="110"/>
      <c r="AJ657" s="110"/>
      <c r="AK657" s="110"/>
      <c r="AL657" s="110"/>
      <c r="AM657" s="110"/>
      <c r="AN657" s="110"/>
      <c r="AO657" s="110"/>
      <c r="AP657" s="110"/>
      <c r="AQ657" s="110"/>
      <c r="AR657" s="110"/>
      <c r="AS657" s="110"/>
      <c r="AT657" s="110"/>
      <c r="AU657" s="110"/>
      <c r="AV657" s="110"/>
      <c r="AW657" s="110"/>
      <c r="AX657" s="110"/>
      <c r="AY657" s="110"/>
      <c r="AZ657" s="110"/>
      <c r="BA657" s="110"/>
      <c r="BB657" s="110"/>
      <c r="BC657" s="110"/>
      <c r="BD657" s="110"/>
      <c r="BE657" s="110"/>
      <c r="BF657" s="110"/>
      <c r="BG657" s="110"/>
      <c r="BH657" s="110"/>
    </row>
    <row r="658" spans="1:60" ht="12.75" customHeight="1" x14ac:dyDescent="0.2">
      <c r="A658" s="1"/>
      <c r="B658" s="1">
        <f t="shared" si="15"/>
        <v>655</v>
      </c>
      <c r="C658" s="259" t="s">
        <v>2888</v>
      </c>
      <c r="D658" s="259" t="s">
        <v>2582</v>
      </c>
      <c r="E658" s="260" t="s">
        <v>946</v>
      </c>
      <c r="F658" s="260" t="s">
        <v>3081</v>
      </c>
      <c r="G658" s="260" t="s">
        <v>945</v>
      </c>
      <c r="H658" s="112"/>
      <c r="I658" s="108"/>
      <c r="J658" s="110"/>
      <c r="K658" s="110"/>
      <c r="L658" s="110"/>
      <c r="M658" s="110"/>
      <c r="N658" s="1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  <c r="AE658" s="110"/>
      <c r="AF658" s="110"/>
      <c r="AG658" s="110"/>
      <c r="AH658" s="110"/>
      <c r="AI658" s="110"/>
      <c r="AJ658" s="110"/>
      <c r="AK658" s="110"/>
      <c r="AL658" s="110"/>
      <c r="AM658" s="110"/>
      <c r="AN658" s="110"/>
      <c r="AO658" s="110"/>
      <c r="AP658" s="110"/>
      <c r="AQ658" s="110"/>
      <c r="AR658" s="110"/>
      <c r="AS658" s="110"/>
      <c r="AT658" s="110"/>
      <c r="AU658" s="110"/>
      <c r="AV658" s="110"/>
      <c r="AW658" s="110"/>
      <c r="AX658" s="110"/>
      <c r="AY658" s="110"/>
      <c r="AZ658" s="110"/>
      <c r="BA658" s="110"/>
      <c r="BB658" s="110"/>
      <c r="BC658" s="110"/>
      <c r="BD658" s="110"/>
      <c r="BE658" s="110"/>
      <c r="BF658" s="110"/>
      <c r="BG658" s="110"/>
      <c r="BH658" s="110"/>
    </row>
    <row r="659" spans="1:60" ht="12.75" customHeight="1" x14ac:dyDescent="0.2">
      <c r="A659" s="1"/>
      <c r="B659" s="1">
        <f t="shared" si="15"/>
        <v>656</v>
      </c>
      <c r="C659" s="259" t="s">
        <v>2509</v>
      </c>
      <c r="D659" s="259" t="s">
        <v>886</v>
      </c>
      <c r="E659" s="260" t="s">
        <v>940</v>
      </c>
      <c r="F659" s="260" t="s">
        <v>3081</v>
      </c>
      <c r="G659" s="260" t="s">
        <v>926</v>
      </c>
      <c r="H659" s="112"/>
      <c r="I659" s="108"/>
      <c r="J659" s="110"/>
      <c r="K659" s="110"/>
      <c r="L659" s="110"/>
      <c r="M659" s="110"/>
      <c r="N659" s="1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  <c r="AE659" s="110"/>
      <c r="AF659" s="110"/>
      <c r="AG659" s="110"/>
      <c r="AH659" s="110"/>
      <c r="AI659" s="110"/>
      <c r="AJ659" s="110"/>
      <c r="AK659" s="110"/>
      <c r="AL659" s="110"/>
      <c r="AM659" s="110"/>
      <c r="AN659" s="110"/>
      <c r="AO659" s="110"/>
      <c r="AP659" s="110"/>
      <c r="AQ659" s="110"/>
      <c r="AR659" s="110"/>
      <c r="AS659" s="110"/>
      <c r="AT659" s="110"/>
      <c r="AU659" s="110"/>
      <c r="AV659" s="110"/>
      <c r="AW659" s="110"/>
      <c r="AX659" s="110"/>
      <c r="AY659" s="110"/>
      <c r="AZ659" s="110"/>
      <c r="BA659" s="110"/>
      <c r="BB659" s="110"/>
      <c r="BC659" s="110"/>
      <c r="BD659" s="110"/>
      <c r="BE659" s="110"/>
      <c r="BF659" s="110"/>
      <c r="BG659" s="110"/>
      <c r="BH659" s="110"/>
    </row>
    <row r="660" spans="1:60" ht="12.75" customHeight="1" x14ac:dyDescent="0.2">
      <c r="A660" s="1"/>
      <c r="B660" s="1">
        <f t="shared" si="15"/>
        <v>657</v>
      </c>
      <c r="C660" s="258" t="s">
        <v>1760</v>
      </c>
      <c r="D660" s="258" t="s">
        <v>1601</v>
      </c>
      <c r="E660" s="261" t="s">
        <v>812</v>
      </c>
      <c r="F660" s="260" t="s">
        <v>3081</v>
      </c>
      <c r="G660" s="261" t="s">
        <v>923</v>
      </c>
      <c r="H660" s="112"/>
      <c r="I660" s="108"/>
      <c r="J660" s="110"/>
      <c r="K660" s="110"/>
      <c r="L660" s="110"/>
      <c r="M660" s="110"/>
      <c r="N660" s="1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  <c r="AE660" s="110"/>
      <c r="AF660" s="110"/>
      <c r="AG660" s="110"/>
      <c r="AH660" s="110"/>
      <c r="AI660" s="110"/>
      <c r="AJ660" s="110"/>
      <c r="AK660" s="110"/>
      <c r="AL660" s="110"/>
      <c r="AM660" s="110"/>
      <c r="AN660" s="110"/>
      <c r="AO660" s="110"/>
      <c r="AP660" s="110"/>
      <c r="AQ660" s="110"/>
      <c r="AR660" s="110"/>
      <c r="AS660" s="110"/>
      <c r="AT660" s="110"/>
      <c r="AU660" s="110"/>
      <c r="AV660" s="110"/>
      <c r="AW660" s="110"/>
      <c r="AX660" s="110"/>
      <c r="AY660" s="110"/>
      <c r="AZ660" s="110"/>
      <c r="BA660" s="110"/>
      <c r="BB660" s="110"/>
      <c r="BC660" s="110"/>
      <c r="BD660" s="110"/>
      <c r="BE660" s="110"/>
      <c r="BF660" s="110"/>
      <c r="BG660" s="110"/>
      <c r="BH660" s="110"/>
    </row>
    <row r="661" spans="1:60" ht="12.75" customHeight="1" x14ac:dyDescent="0.2">
      <c r="A661" s="1"/>
      <c r="B661" s="1">
        <f t="shared" si="15"/>
        <v>658</v>
      </c>
      <c r="C661" s="258" t="s">
        <v>1520</v>
      </c>
      <c r="D661" s="258" t="s">
        <v>951</v>
      </c>
      <c r="E661" s="260" t="s">
        <v>930</v>
      </c>
      <c r="F661" s="260" t="s">
        <v>3081</v>
      </c>
      <c r="G661" s="262" t="s">
        <v>935</v>
      </c>
      <c r="H661" s="132"/>
      <c r="I661" s="108"/>
      <c r="J661" s="110"/>
      <c r="K661" s="110"/>
      <c r="L661" s="110"/>
      <c r="M661" s="110"/>
      <c r="N661" s="1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  <c r="AE661" s="110"/>
      <c r="AF661" s="110"/>
      <c r="AG661" s="110"/>
      <c r="AH661" s="110"/>
      <c r="AI661" s="110"/>
      <c r="AJ661" s="110"/>
      <c r="AK661" s="110"/>
      <c r="AL661" s="110"/>
      <c r="AM661" s="110"/>
      <c r="AN661" s="110"/>
      <c r="AO661" s="110"/>
      <c r="AP661" s="110"/>
      <c r="AQ661" s="110"/>
      <c r="AR661" s="110"/>
      <c r="AS661" s="110"/>
      <c r="AT661" s="110"/>
      <c r="AU661" s="110"/>
      <c r="AV661" s="110"/>
      <c r="AW661" s="110"/>
      <c r="AX661" s="110"/>
      <c r="AY661" s="110"/>
      <c r="AZ661" s="110"/>
      <c r="BA661" s="110"/>
      <c r="BB661" s="110"/>
      <c r="BC661" s="110"/>
      <c r="BD661" s="110"/>
      <c r="BE661" s="110"/>
      <c r="BF661" s="110"/>
      <c r="BG661" s="110"/>
      <c r="BH661" s="110"/>
    </row>
    <row r="662" spans="1:60" ht="12.75" customHeight="1" x14ac:dyDescent="0.2">
      <c r="A662" s="1"/>
      <c r="B662" s="1">
        <f t="shared" si="15"/>
        <v>659</v>
      </c>
      <c r="C662" s="264" t="s">
        <v>2929</v>
      </c>
      <c r="D662" s="264" t="s">
        <v>850</v>
      </c>
      <c r="E662" s="260" t="s">
        <v>968</v>
      </c>
      <c r="F662" s="260" t="s">
        <v>3081</v>
      </c>
      <c r="G662" s="260" t="s">
        <v>923</v>
      </c>
      <c r="H662" s="112"/>
      <c r="I662" s="108"/>
      <c r="J662" s="110"/>
      <c r="K662" s="110"/>
      <c r="L662" s="110"/>
      <c r="M662" s="110"/>
      <c r="N662" s="1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  <c r="AE662" s="110"/>
      <c r="AF662" s="110"/>
      <c r="AG662" s="110"/>
      <c r="AH662" s="110"/>
      <c r="AI662" s="110"/>
      <c r="AJ662" s="110"/>
      <c r="AK662" s="110"/>
      <c r="AL662" s="110"/>
      <c r="AM662" s="110"/>
      <c r="AN662" s="110"/>
      <c r="AO662" s="110"/>
      <c r="AP662" s="110"/>
      <c r="AQ662" s="110"/>
      <c r="AR662" s="110"/>
      <c r="AS662" s="110"/>
      <c r="AT662" s="110"/>
      <c r="AU662" s="110"/>
      <c r="AV662" s="110"/>
      <c r="AW662" s="110"/>
      <c r="AX662" s="110"/>
      <c r="AY662" s="110"/>
      <c r="AZ662" s="110"/>
      <c r="BA662" s="110"/>
      <c r="BB662" s="110"/>
      <c r="BC662" s="110"/>
      <c r="BD662" s="110"/>
      <c r="BE662" s="110"/>
      <c r="BF662" s="110"/>
      <c r="BG662" s="110"/>
      <c r="BH662" s="110"/>
    </row>
    <row r="663" spans="1:60" ht="12.75" customHeight="1" x14ac:dyDescent="0.2">
      <c r="A663" s="1"/>
      <c r="B663" s="1">
        <f t="shared" si="15"/>
        <v>660</v>
      </c>
      <c r="C663" s="258" t="s">
        <v>1451</v>
      </c>
      <c r="D663" s="259" t="s">
        <v>987</v>
      </c>
      <c r="E663" s="260" t="s">
        <v>948</v>
      </c>
      <c r="F663" s="260" t="s">
        <v>3081</v>
      </c>
      <c r="G663" s="261" t="s">
        <v>935</v>
      </c>
      <c r="H663" s="112"/>
      <c r="I663" s="111"/>
      <c r="J663" s="110"/>
      <c r="K663" s="110"/>
      <c r="L663" s="110"/>
      <c r="M663" s="110"/>
      <c r="N663" s="1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  <c r="AE663" s="110"/>
      <c r="AF663" s="110"/>
      <c r="AG663" s="110"/>
      <c r="AH663" s="110"/>
      <c r="AI663" s="110"/>
      <c r="AJ663" s="110"/>
      <c r="AK663" s="110"/>
      <c r="AL663" s="110"/>
      <c r="AM663" s="110"/>
      <c r="AN663" s="110"/>
      <c r="AO663" s="110"/>
      <c r="AP663" s="110"/>
      <c r="AQ663" s="110"/>
      <c r="AR663" s="110"/>
      <c r="AS663" s="110"/>
      <c r="AT663" s="110"/>
      <c r="AU663" s="110"/>
      <c r="AV663" s="110"/>
      <c r="AW663" s="110"/>
      <c r="AX663" s="110"/>
      <c r="AY663" s="110"/>
      <c r="AZ663" s="110"/>
      <c r="BA663" s="110"/>
      <c r="BB663" s="110"/>
      <c r="BC663" s="110"/>
      <c r="BD663" s="110"/>
      <c r="BE663" s="110"/>
      <c r="BF663" s="110"/>
      <c r="BG663" s="110"/>
      <c r="BH663" s="110"/>
    </row>
    <row r="664" spans="1:60" ht="12.75" customHeight="1" x14ac:dyDescent="0.2">
      <c r="A664" s="1"/>
      <c r="B664" s="1">
        <f t="shared" si="15"/>
        <v>661</v>
      </c>
      <c r="C664" s="259" t="s">
        <v>2522</v>
      </c>
      <c r="D664" s="259" t="s">
        <v>2590</v>
      </c>
      <c r="E664" s="260" t="s">
        <v>981</v>
      </c>
      <c r="F664" s="260" t="s">
        <v>3081</v>
      </c>
      <c r="G664" s="260" t="s">
        <v>949</v>
      </c>
      <c r="H664" s="112"/>
      <c r="I664" s="111"/>
      <c r="J664" s="110"/>
      <c r="K664" s="110"/>
      <c r="L664" s="110"/>
      <c r="M664" s="110"/>
      <c r="N664" s="1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  <c r="AE664" s="110"/>
      <c r="AF664" s="110"/>
      <c r="AG664" s="110"/>
      <c r="AH664" s="110"/>
      <c r="AI664" s="110"/>
      <c r="AJ664" s="110"/>
      <c r="AK664" s="110"/>
      <c r="AL664" s="110"/>
      <c r="AM664" s="110"/>
      <c r="AN664" s="110"/>
      <c r="AO664" s="110"/>
      <c r="AP664" s="110"/>
      <c r="AQ664" s="110"/>
      <c r="AR664" s="110"/>
      <c r="AS664" s="110"/>
      <c r="AT664" s="110"/>
      <c r="AU664" s="110"/>
      <c r="AV664" s="110"/>
      <c r="AW664" s="110"/>
      <c r="AX664" s="110"/>
      <c r="AY664" s="110"/>
      <c r="AZ664" s="110"/>
      <c r="BA664" s="110"/>
      <c r="BB664" s="110"/>
      <c r="BC664" s="110"/>
      <c r="BD664" s="110"/>
      <c r="BE664" s="110"/>
      <c r="BF664" s="110"/>
      <c r="BG664" s="110"/>
      <c r="BH664" s="110"/>
    </row>
    <row r="665" spans="1:60" ht="12.75" customHeight="1" x14ac:dyDescent="0.2">
      <c r="A665" s="1"/>
      <c r="B665" s="1">
        <f t="shared" si="15"/>
        <v>662</v>
      </c>
      <c r="C665" s="259" t="s">
        <v>2920</v>
      </c>
      <c r="D665" s="259" t="s">
        <v>987</v>
      </c>
      <c r="E665" s="260" t="s">
        <v>812</v>
      </c>
      <c r="F665" s="261" t="s">
        <v>3081</v>
      </c>
      <c r="G665" s="261" t="s">
        <v>926</v>
      </c>
      <c r="H665" s="112"/>
      <c r="I665" s="108"/>
      <c r="J665" s="110"/>
      <c r="K665" s="110"/>
      <c r="L665" s="110"/>
      <c r="M665" s="110"/>
      <c r="N665" s="1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0"/>
      <c r="BA665" s="110"/>
      <c r="BB665" s="110"/>
      <c r="BC665" s="110"/>
      <c r="BD665" s="110"/>
      <c r="BE665" s="110"/>
      <c r="BF665" s="110"/>
      <c r="BG665" s="110"/>
      <c r="BH665" s="110"/>
    </row>
    <row r="666" spans="1:60" ht="12.75" customHeight="1" x14ac:dyDescent="0.2">
      <c r="A666" s="1"/>
      <c r="B666" s="1">
        <f t="shared" si="15"/>
        <v>663</v>
      </c>
      <c r="C666" s="264" t="s">
        <v>2980</v>
      </c>
      <c r="D666" s="264" t="s">
        <v>964</v>
      </c>
      <c r="E666" s="260" t="s">
        <v>952</v>
      </c>
      <c r="F666" s="260" t="s">
        <v>3081</v>
      </c>
      <c r="G666" s="260" t="s">
        <v>923</v>
      </c>
      <c r="H666" s="112"/>
      <c r="I666" s="108"/>
      <c r="J666" s="110"/>
      <c r="K666" s="110"/>
      <c r="L666" s="110"/>
      <c r="M666" s="110"/>
      <c r="N666" s="1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  <c r="AE666" s="110"/>
      <c r="AF666" s="110"/>
      <c r="AG666" s="110"/>
      <c r="AH666" s="110"/>
      <c r="AI666" s="110"/>
      <c r="AJ666" s="110"/>
      <c r="AK666" s="110"/>
      <c r="AL666" s="110"/>
      <c r="AM666" s="110"/>
      <c r="AN666" s="110"/>
      <c r="AO666" s="110"/>
      <c r="AP666" s="110"/>
      <c r="AQ666" s="110"/>
      <c r="AR666" s="110"/>
      <c r="AS666" s="110"/>
      <c r="AT666" s="110"/>
      <c r="AU666" s="110"/>
      <c r="AV666" s="110"/>
      <c r="AW666" s="110"/>
      <c r="AX666" s="110"/>
      <c r="AY666" s="110"/>
      <c r="AZ666" s="110"/>
      <c r="BA666" s="110"/>
      <c r="BB666" s="110"/>
      <c r="BC666" s="110"/>
      <c r="BD666" s="110"/>
      <c r="BE666" s="110"/>
      <c r="BF666" s="110"/>
      <c r="BG666" s="110"/>
      <c r="BH666" s="110"/>
    </row>
    <row r="667" spans="1:60" ht="12.75" customHeight="1" x14ac:dyDescent="0.2">
      <c r="A667" s="1"/>
      <c r="B667" s="1">
        <f t="shared" si="15"/>
        <v>664</v>
      </c>
      <c r="C667" s="258" t="s">
        <v>871</v>
      </c>
      <c r="D667" s="259" t="s">
        <v>817</v>
      </c>
      <c r="E667" s="261" t="s">
        <v>937</v>
      </c>
      <c r="F667" s="260" t="s">
        <v>3081</v>
      </c>
      <c r="G667" s="262" t="s">
        <v>982</v>
      </c>
      <c r="H667" s="112"/>
      <c r="I667" s="112"/>
      <c r="J667" s="110"/>
      <c r="K667" s="110"/>
      <c r="L667" s="110"/>
      <c r="M667" s="110"/>
      <c r="N667" s="1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  <c r="AE667" s="110"/>
      <c r="AF667" s="110"/>
      <c r="AG667" s="110"/>
      <c r="AH667" s="110"/>
      <c r="AI667" s="110"/>
      <c r="AJ667" s="110"/>
      <c r="AK667" s="110"/>
      <c r="AL667" s="110"/>
      <c r="AM667" s="110"/>
      <c r="AN667" s="110"/>
      <c r="AO667" s="110"/>
      <c r="AP667" s="110"/>
      <c r="AQ667" s="110"/>
      <c r="AR667" s="110"/>
      <c r="AS667" s="110"/>
      <c r="AT667" s="110"/>
      <c r="AU667" s="110"/>
      <c r="AV667" s="110"/>
      <c r="AW667" s="110"/>
      <c r="AX667" s="110"/>
      <c r="AY667" s="110"/>
      <c r="AZ667" s="110"/>
      <c r="BA667" s="110"/>
      <c r="BB667" s="110"/>
      <c r="BC667" s="110"/>
      <c r="BD667" s="110"/>
      <c r="BE667" s="110"/>
      <c r="BF667" s="110"/>
      <c r="BG667" s="110"/>
      <c r="BH667" s="110"/>
    </row>
    <row r="668" spans="1:60" ht="12.75" customHeight="1" x14ac:dyDescent="0.2">
      <c r="A668" s="1"/>
      <c r="B668" s="1">
        <f t="shared" si="15"/>
        <v>665</v>
      </c>
      <c r="C668" s="258" t="s">
        <v>2090</v>
      </c>
      <c r="D668" s="258" t="s">
        <v>957</v>
      </c>
      <c r="E668" s="261" t="s">
        <v>968</v>
      </c>
      <c r="F668" s="260" t="s">
        <v>3081</v>
      </c>
      <c r="G668" s="261" t="s">
        <v>923</v>
      </c>
      <c r="H668" s="112"/>
      <c r="I668" s="112"/>
      <c r="J668" s="110"/>
      <c r="K668" s="110"/>
      <c r="L668" s="110"/>
      <c r="M668" s="110"/>
      <c r="N668" s="1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  <c r="AE668" s="110"/>
      <c r="AF668" s="110"/>
      <c r="AG668" s="110"/>
      <c r="AH668" s="110"/>
      <c r="AI668" s="110"/>
      <c r="AJ668" s="110"/>
      <c r="AK668" s="110"/>
      <c r="AL668" s="110"/>
      <c r="AM668" s="110"/>
      <c r="AN668" s="110"/>
      <c r="AO668" s="110"/>
      <c r="AP668" s="110"/>
      <c r="AQ668" s="110"/>
      <c r="AR668" s="110"/>
      <c r="AS668" s="110"/>
      <c r="AT668" s="110"/>
      <c r="AU668" s="110"/>
      <c r="AV668" s="110"/>
      <c r="AW668" s="110"/>
      <c r="AX668" s="110"/>
      <c r="AY668" s="110"/>
      <c r="AZ668" s="110"/>
      <c r="BA668" s="110"/>
      <c r="BB668" s="110"/>
      <c r="BC668" s="110"/>
      <c r="BD668" s="110"/>
      <c r="BE668" s="110"/>
      <c r="BF668" s="110"/>
      <c r="BG668" s="110"/>
      <c r="BH668" s="110"/>
    </row>
    <row r="669" spans="1:60" ht="12.75" customHeight="1" x14ac:dyDescent="0.2">
      <c r="A669" s="1"/>
      <c r="B669" s="1">
        <f t="shared" si="15"/>
        <v>666</v>
      </c>
      <c r="C669" s="258" t="s">
        <v>777</v>
      </c>
      <c r="D669" s="259" t="s">
        <v>1807</v>
      </c>
      <c r="E669" s="261" t="s">
        <v>955</v>
      </c>
      <c r="F669" s="260" t="s">
        <v>3081</v>
      </c>
      <c r="G669" s="266" t="s">
        <v>945</v>
      </c>
      <c r="H669" s="112"/>
      <c r="I669" s="112"/>
      <c r="J669" s="110"/>
      <c r="K669" s="110"/>
      <c r="L669" s="110"/>
      <c r="M669" s="110"/>
      <c r="N669" s="1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  <c r="AE669" s="110"/>
      <c r="AF669" s="110"/>
      <c r="AG669" s="110"/>
      <c r="AH669" s="110"/>
      <c r="AI669" s="110"/>
      <c r="AJ669" s="110"/>
      <c r="AK669" s="110"/>
      <c r="AL669" s="110"/>
      <c r="AM669" s="110"/>
      <c r="AN669" s="110"/>
      <c r="AO669" s="110"/>
      <c r="AP669" s="110"/>
      <c r="AQ669" s="110"/>
      <c r="AR669" s="110"/>
      <c r="AS669" s="110"/>
      <c r="AT669" s="110"/>
      <c r="AU669" s="110"/>
      <c r="AV669" s="110"/>
      <c r="AW669" s="110"/>
      <c r="AX669" s="110"/>
      <c r="AY669" s="110"/>
      <c r="AZ669" s="110"/>
      <c r="BA669" s="110"/>
      <c r="BB669" s="110"/>
      <c r="BC669" s="110"/>
      <c r="BD669" s="110"/>
      <c r="BE669" s="110"/>
      <c r="BF669" s="110"/>
      <c r="BG669" s="110"/>
      <c r="BH669" s="110"/>
    </row>
    <row r="670" spans="1:60" ht="12.75" customHeight="1" x14ac:dyDescent="0.2">
      <c r="A670" s="1"/>
      <c r="B670" s="1">
        <f t="shared" si="15"/>
        <v>667</v>
      </c>
      <c r="C670" s="259" t="s">
        <v>1781</v>
      </c>
      <c r="D670" s="259" t="s">
        <v>874</v>
      </c>
      <c r="E670" s="260" t="s">
        <v>1018</v>
      </c>
      <c r="F670" s="260" t="s">
        <v>3081</v>
      </c>
      <c r="G670" s="260" t="s">
        <v>926</v>
      </c>
      <c r="H670" s="112"/>
      <c r="I670" s="108"/>
      <c r="J670" s="110"/>
      <c r="K670" s="110"/>
      <c r="L670" s="110"/>
      <c r="M670" s="110"/>
      <c r="N670" s="1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  <c r="AE670" s="110"/>
      <c r="AF670" s="110"/>
      <c r="AG670" s="110"/>
      <c r="AH670" s="110"/>
      <c r="AI670" s="110"/>
      <c r="AJ670" s="110"/>
      <c r="AK670" s="110"/>
      <c r="AL670" s="110"/>
      <c r="AM670" s="110"/>
      <c r="AN670" s="110"/>
      <c r="AO670" s="110"/>
      <c r="AP670" s="110"/>
      <c r="AQ670" s="110"/>
      <c r="AR670" s="110"/>
      <c r="AS670" s="110"/>
      <c r="AT670" s="110"/>
      <c r="AU670" s="110"/>
      <c r="AV670" s="110"/>
      <c r="AW670" s="110"/>
      <c r="AX670" s="110"/>
      <c r="AY670" s="110"/>
      <c r="AZ670" s="110"/>
      <c r="BA670" s="110"/>
      <c r="BB670" s="110"/>
      <c r="BC670" s="110"/>
      <c r="BD670" s="110"/>
      <c r="BE670" s="110"/>
      <c r="BF670" s="110"/>
      <c r="BG670" s="110"/>
      <c r="BH670" s="110"/>
    </row>
    <row r="671" spans="1:60" ht="12.75" customHeight="1" x14ac:dyDescent="0.2">
      <c r="A671" s="1"/>
      <c r="B671" s="1">
        <f t="shared" si="15"/>
        <v>668</v>
      </c>
      <c r="C671" s="258" t="s">
        <v>1019</v>
      </c>
      <c r="D671" s="259" t="s">
        <v>1020</v>
      </c>
      <c r="E671" s="261" t="s">
        <v>970</v>
      </c>
      <c r="F671" s="260" t="s">
        <v>3081</v>
      </c>
      <c r="G671" s="262" t="s">
        <v>979</v>
      </c>
      <c r="H671" s="112"/>
      <c r="I671" s="108"/>
      <c r="J671" s="110"/>
      <c r="K671" s="110"/>
      <c r="L671" s="110"/>
      <c r="M671" s="110"/>
      <c r="N671" s="1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  <c r="AE671" s="110"/>
      <c r="AF671" s="110"/>
      <c r="AG671" s="110"/>
      <c r="AH671" s="110"/>
      <c r="AI671" s="110"/>
      <c r="AJ671" s="110"/>
      <c r="AK671" s="110"/>
      <c r="AL671" s="110"/>
      <c r="AM671" s="110"/>
      <c r="AN671" s="110"/>
      <c r="AO671" s="110"/>
      <c r="AP671" s="110"/>
      <c r="AQ671" s="110"/>
      <c r="AR671" s="110"/>
      <c r="AS671" s="110"/>
      <c r="AT671" s="110"/>
      <c r="AU671" s="110"/>
      <c r="AV671" s="110"/>
      <c r="AW671" s="110"/>
      <c r="AX671" s="110"/>
      <c r="AY671" s="110"/>
      <c r="AZ671" s="110"/>
      <c r="BA671" s="110"/>
      <c r="BB671" s="110"/>
      <c r="BC671" s="110"/>
      <c r="BD671" s="110"/>
      <c r="BE671" s="110"/>
      <c r="BF671" s="110"/>
      <c r="BG671" s="110"/>
      <c r="BH671" s="110"/>
    </row>
    <row r="672" spans="1:60" ht="12.75" customHeight="1" x14ac:dyDescent="0.2">
      <c r="A672" s="1"/>
      <c r="B672" s="1">
        <f t="shared" si="15"/>
        <v>669</v>
      </c>
      <c r="C672" s="258" t="s">
        <v>213</v>
      </c>
      <c r="D672" s="259" t="s">
        <v>977</v>
      </c>
      <c r="E672" s="260" t="s">
        <v>812</v>
      </c>
      <c r="F672" s="260" t="s">
        <v>3081</v>
      </c>
      <c r="G672" s="261" t="s">
        <v>949</v>
      </c>
      <c r="H672" s="112"/>
      <c r="I672" s="108"/>
      <c r="J672" s="110"/>
      <c r="K672" s="110"/>
      <c r="L672" s="110"/>
      <c r="M672" s="110"/>
      <c r="N672" s="1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  <c r="AE672" s="110"/>
      <c r="AF672" s="110"/>
      <c r="AG672" s="110"/>
      <c r="AH672" s="110"/>
      <c r="AI672" s="110"/>
      <c r="AJ672" s="110"/>
      <c r="AK672" s="110"/>
      <c r="AL672" s="110"/>
      <c r="AM672" s="110"/>
      <c r="AN672" s="110"/>
      <c r="AO672" s="110"/>
      <c r="AP672" s="110"/>
      <c r="AQ672" s="110"/>
      <c r="AR672" s="110"/>
      <c r="AS672" s="110"/>
      <c r="AT672" s="110"/>
      <c r="AU672" s="110"/>
      <c r="AV672" s="110"/>
      <c r="AW672" s="110"/>
      <c r="AX672" s="110"/>
      <c r="AY672" s="110"/>
      <c r="AZ672" s="110"/>
      <c r="BA672" s="110"/>
      <c r="BB672" s="110"/>
      <c r="BC672" s="110"/>
      <c r="BD672" s="110"/>
      <c r="BE672" s="110"/>
      <c r="BF672" s="110"/>
      <c r="BG672" s="110"/>
      <c r="BH672" s="110"/>
    </row>
    <row r="673" spans="1:60" ht="12.75" customHeight="1" x14ac:dyDescent="0.2">
      <c r="A673" s="1"/>
      <c r="B673" s="1">
        <f t="shared" si="15"/>
        <v>670</v>
      </c>
      <c r="C673" s="264" t="s">
        <v>3043</v>
      </c>
      <c r="D673" s="264" t="s">
        <v>872</v>
      </c>
      <c r="E673" s="260" t="s">
        <v>944</v>
      </c>
      <c r="F673" s="260" t="s">
        <v>3081</v>
      </c>
      <c r="G673" s="260" t="s">
        <v>575</v>
      </c>
      <c r="H673" s="112"/>
      <c r="I673" s="108"/>
      <c r="J673" s="110"/>
      <c r="K673" s="110"/>
      <c r="L673" s="110"/>
      <c r="M673" s="110"/>
      <c r="N673" s="1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  <c r="AE673" s="110"/>
      <c r="AF673" s="110"/>
      <c r="AG673" s="110"/>
      <c r="AH673" s="110"/>
      <c r="AI673" s="110"/>
      <c r="AJ673" s="110"/>
      <c r="AK673" s="110"/>
      <c r="AL673" s="110"/>
      <c r="AM673" s="110"/>
      <c r="AN673" s="110"/>
      <c r="AO673" s="110"/>
      <c r="AP673" s="110"/>
      <c r="AQ673" s="110"/>
      <c r="AR673" s="110"/>
      <c r="AS673" s="110"/>
      <c r="AT673" s="110"/>
      <c r="AU673" s="110"/>
      <c r="AV673" s="110"/>
      <c r="AW673" s="110"/>
      <c r="AX673" s="110"/>
      <c r="AY673" s="110"/>
      <c r="AZ673" s="110"/>
      <c r="BA673" s="110"/>
      <c r="BB673" s="110"/>
      <c r="BC673" s="110"/>
      <c r="BD673" s="110"/>
      <c r="BE673" s="110"/>
      <c r="BF673" s="110"/>
      <c r="BG673" s="110"/>
      <c r="BH673" s="110"/>
    </row>
    <row r="674" spans="1:60" ht="12.75" customHeight="1" x14ac:dyDescent="0.2">
      <c r="A674" s="1"/>
      <c r="B674" s="1">
        <f t="shared" si="15"/>
        <v>671</v>
      </c>
      <c r="C674" s="263" t="s">
        <v>2548</v>
      </c>
      <c r="D674" s="263" t="s">
        <v>2599</v>
      </c>
      <c r="E674" s="260" t="s">
        <v>1012</v>
      </c>
      <c r="F674" s="260" t="s">
        <v>3081</v>
      </c>
      <c r="G674" s="260" t="s">
        <v>979</v>
      </c>
      <c r="H674" s="112"/>
      <c r="I674" s="108"/>
      <c r="J674" s="110"/>
      <c r="K674" s="110"/>
      <c r="L674" s="110"/>
      <c r="M674" s="110"/>
      <c r="N674" s="1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  <c r="AE674" s="110"/>
      <c r="AF674" s="110"/>
      <c r="AG674" s="110"/>
      <c r="AH674" s="110"/>
      <c r="AI674" s="110"/>
      <c r="AJ674" s="110"/>
      <c r="AK674" s="110"/>
      <c r="AL674" s="110"/>
      <c r="AM674" s="110"/>
      <c r="AN674" s="110"/>
      <c r="AO674" s="110"/>
      <c r="AP674" s="110"/>
      <c r="AQ674" s="110"/>
      <c r="AR674" s="110"/>
      <c r="AS674" s="110"/>
      <c r="AT674" s="110"/>
      <c r="AU674" s="110"/>
      <c r="AV674" s="110"/>
      <c r="AW674" s="110"/>
      <c r="AX674" s="110"/>
      <c r="AY674" s="110"/>
      <c r="AZ674" s="110"/>
      <c r="BA674" s="110"/>
      <c r="BB674" s="110"/>
      <c r="BC674" s="110"/>
      <c r="BD674" s="110"/>
      <c r="BE674" s="110"/>
      <c r="BF674" s="110"/>
      <c r="BG674" s="110"/>
      <c r="BH674" s="110"/>
    </row>
    <row r="675" spans="1:60" ht="12.75" customHeight="1" x14ac:dyDescent="0.2">
      <c r="A675" s="1"/>
      <c r="B675" s="1">
        <f t="shared" si="15"/>
        <v>672</v>
      </c>
      <c r="C675" s="258" t="s">
        <v>1654</v>
      </c>
      <c r="D675" s="258" t="s">
        <v>158</v>
      </c>
      <c r="E675" s="260" t="s">
        <v>812</v>
      </c>
      <c r="F675" s="261" t="s">
        <v>3081</v>
      </c>
      <c r="G675" s="261" t="s">
        <v>923</v>
      </c>
      <c r="H675" s="112"/>
      <c r="I675" s="108"/>
      <c r="J675" s="110"/>
      <c r="K675" s="110"/>
      <c r="L675" s="110"/>
      <c r="M675" s="110"/>
      <c r="N675" s="1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  <c r="AE675" s="110"/>
      <c r="AF675" s="110"/>
      <c r="AG675" s="110"/>
      <c r="AH675" s="110"/>
      <c r="AI675" s="110"/>
      <c r="AJ675" s="110"/>
      <c r="AK675" s="110"/>
      <c r="AL675" s="110"/>
      <c r="AM675" s="110"/>
      <c r="AN675" s="110"/>
      <c r="AO675" s="110"/>
      <c r="AP675" s="110"/>
      <c r="AQ675" s="110"/>
      <c r="AR675" s="110"/>
      <c r="AS675" s="110"/>
      <c r="AT675" s="110"/>
      <c r="AU675" s="110"/>
      <c r="AV675" s="110"/>
      <c r="AW675" s="110"/>
      <c r="AX675" s="110"/>
      <c r="AY675" s="110"/>
      <c r="AZ675" s="110"/>
      <c r="BA675" s="110"/>
      <c r="BB675" s="110"/>
      <c r="BC675" s="110"/>
      <c r="BD675" s="110"/>
      <c r="BE675" s="110"/>
      <c r="BF675" s="110"/>
      <c r="BG675" s="110"/>
      <c r="BH675" s="110"/>
    </row>
    <row r="676" spans="1:60" ht="12.75" customHeight="1" x14ac:dyDescent="0.2">
      <c r="A676" s="1"/>
      <c r="B676" s="1">
        <f t="shared" si="15"/>
        <v>673</v>
      </c>
      <c r="C676" s="263" t="s">
        <v>2557</v>
      </c>
      <c r="D676" s="263" t="s">
        <v>976</v>
      </c>
      <c r="E676" s="260" t="s">
        <v>914</v>
      </c>
      <c r="F676" s="260" t="s">
        <v>3081</v>
      </c>
      <c r="G676" s="260" t="s">
        <v>926</v>
      </c>
      <c r="H676" s="112"/>
      <c r="I676" s="108"/>
      <c r="J676" s="110"/>
      <c r="K676" s="110"/>
      <c r="L676" s="110"/>
      <c r="M676" s="110"/>
      <c r="N676" s="1"/>
      <c r="O676" s="110">
        <v>100</v>
      </c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  <c r="AE676" s="110"/>
      <c r="AF676" s="110"/>
      <c r="AG676" s="110"/>
      <c r="AH676" s="110"/>
      <c r="AI676" s="110"/>
      <c r="AJ676" s="110"/>
      <c r="AK676" s="110"/>
      <c r="AL676" s="110"/>
      <c r="AM676" s="110"/>
      <c r="AN676" s="110"/>
      <c r="AO676" s="110"/>
      <c r="AP676" s="110"/>
      <c r="AQ676" s="110"/>
      <c r="AR676" s="110"/>
      <c r="AS676" s="110"/>
      <c r="AT676" s="110"/>
      <c r="AU676" s="110"/>
      <c r="AV676" s="110"/>
      <c r="AW676" s="110"/>
      <c r="AX676" s="110"/>
      <c r="AY676" s="110"/>
      <c r="AZ676" s="110"/>
      <c r="BA676" s="110"/>
      <c r="BB676" s="110"/>
      <c r="BC676" s="110"/>
      <c r="BD676" s="110"/>
      <c r="BE676" s="110"/>
      <c r="BF676" s="110"/>
      <c r="BG676" s="110"/>
      <c r="BH676" s="110"/>
    </row>
    <row r="677" spans="1:60" ht="12.75" customHeight="1" x14ac:dyDescent="0.2">
      <c r="A677" s="1"/>
      <c r="B677" s="1">
        <f t="shared" si="15"/>
        <v>674</v>
      </c>
      <c r="C677" s="259" t="s">
        <v>1424</v>
      </c>
      <c r="D677" s="259" t="s">
        <v>1423</v>
      </c>
      <c r="E677" s="260" t="s">
        <v>916</v>
      </c>
      <c r="F677" s="260" t="s">
        <v>3081</v>
      </c>
      <c r="G677" s="262" t="s">
        <v>926</v>
      </c>
      <c r="H677" s="112"/>
      <c r="I677" s="108"/>
      <c r="J677" s="110"/>
      <c r="K677" s="110"/>
      <c r="L677" s="110"/>
      <c r="M677" s="110"/>
      <c r="N677" s="1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  <c r="AE677" s="110"/>
      <c r="AF677" s="110"/>
      <c r="AG677" s="110"/>
      <c r="AH677" s="110"/>
      <c r="AI677" s="110"/>
      <c r="AJ677" s="110"/>
      <c r="AK677" s="110"/>
      <c r="AL677" s="110"/>
      <c r="AM677" s="110"/>
      <c r="AN677" s="110"/>
      <c r="AO677" s="110"/>
      <c r="AP677" s="110"/>
      <c r="AQ677" s="110"/>
      <c r="AR677" s="110"/>
      <c r="AS677" s="110"/>
      <c r="AT677" s="110"/>
      <c r="AU677" s="110"/>
      <c r="AV677" s="110"/>
      <c r="AW677" s="110"/>
      <c r="AX677" s="110"/>
      <c r="AY677" s="110"/>
      <c r="AZ677" s="110"/>
      <c r="BA677" s="110"/>
      <c r="BB677" s="110"/>
      <c r="BC677" s="110"/>
      <c r="BD677" s="110"/>
      <c r="BE677" s="110"/>
      <c r="BF677" s="110"/>
      <c r="BG677" s="110"/>
      <c r="BH677" s="110"/>
    </row>
    <row r="678" spans="1:60" ht="12.75" customHeight="1" x14ac:dyDescent="0.2">
      <c r="A678" s="1"/>
      <c r="B678" s="1">
        <f t="shared" si="15"/>
        <v>675</v>
      </c>
      <c r="C678" s="264" t="s">
        <v>2995</v>
      </c>
      <c r="D678" s="264" t="s">
        <v>3000</v>
      </c>
      <c r="E678" s="260" t="s">
        <v>981</v>
      </c>
      <c r="F678" s="260" t="s">
        <v>3081</v>
      </c>
      <c r="G678" s="260" t="s">
        <v>935</v>
      </c>
      <c r="H678" s="112"/>
      <c r="I678" s="108"/>
      <c r="J678" s="110"/>
      <c r="K678" s="110"/>
      <c r="L678" s="110"/>
      <c r="M678" s="110"/>
      <c r="N678" s="1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  <c r="AE678" s="110"/>
      <c r="AF678" s="110"/>
      <c r="AG678" s="110"/>
      <c r="AH678" s="110"/>
      <c r="AI678" s="110"/>
      <c r="AJ678" s="110"/>
      <c r="AK678" s="110"/>
      <c r="AL678" s="110"/>
      <c r="AM678" s="110"/>
      <c r="AN678" s="110"/>
      <c r="AO678" s="110"/>
      <c r="AP678" s="110"/>
      <c r="AQ678" s="110"/>
      <c r="AR678" s="110"/>
      <c r="AS678" s="110"/>
      <c r="AT678" s="110"/>
      <c r="AU678" s="110"/>
      <c r="AV678" s="110"/>
      <c r="AW678" s="110"/>
      <c r="AX678" s="110"/>
      <c r="AY678" s="110"/>
      <c r="AZ678" s="110"/>
      <c r="BA678" s="110"/>
      <c r="BB678" s="110"/>
      <c r="BC678" s="110"/>
      <c r="BD678" s="110"/>
      <c r="BE678" s="110"/>
      <c r="BF678" s="110"/>
      <c r="BG678" s="110"/>
      <c r="BH678" s="110"/>
    </row>
    <row r="679" spans="1:60" ht="12.75" customHeight="1" x14ac:dyDescent="0.2">
      <c r="A679" s="1"/>
      <c r="B679" s="1">
        <f t="shared" si="15"/>
        <v>676</v>
      </c>
      <c r="C679" s="259" t="s">
        <v>2465</v>
      </c>
      <c r="D679" s="259" t="s">
        <v>2571</v>
      </c>
      <c r="E679" s="260" t="s">
        <v>968</v>
      </c>
      <c r="F679" s="260" t="s">
        <v>326</v>
      </c>
      <c r="G679" s="260" t="s">
        <v>979</v>
      </c>
      <c r="H679" s="112"/>
      <c r="I679" s="108"/>
      <c r="J679" s="110"/>
      <c r="K679" s="110"/>
      <c r="L679" s="110"/>
      <c r="M679" s="110"/>
      <c r="N679" s="1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  <c r="AE679" s="110"/>
      <c r="AF679" s="110"/>
      <c r="AG679" s="110"/>
      <c r="AH679" s="110"/>
      <c r="AI679" s="110"/>
      <c r="AJ679" s="110"/>
      <c r="AK679" s="110"/>
      <c r="AL679" s="110"/>
      <c r="AM679" s="110"/>
      <c r="AN679" s="110"/>
      <c r="AO679" s="110"/>
      <c r="AP679" s="110"/>
      <c r="AQ679" s="110"/>
      <c r="AR679" s="110"/>
      <c r="AS679" s="110"/>
      <c r="AT679" s="110"/>
      <c r="AU679" s="110"/>
      <c r="AV679" s="110"/>
      <c r="AW679" s="110"/>
      <c r="AX679" s="110"/>
      <c r="AY679" s="110"/>
      <c r="AZ679" s="110"/>
      <c r="BA679" s="110"/>
      <c r="BB679" s="110"/>
      <c r="BC679" s="110"/>
      <c r="BD679" s="110"/>
      <c r="BE679" s="110"/>
      <c r="BF679" s="110"/>
      <c r="BG679" s="110"/>
      <c r="BH679" s="110"/>
    </row>
    <row r="680" spans="1:60" ht="12.75" customHeight="1" x14ac:dyDescent="0.2">
      <c r="A680" s="1"/>
      <c r="B680" s="1">
        <f t="shared" si="15"/>
        <v>677</v>
      </c>
      <c r="C680" s="259" t="s">
        <v>1087</v>
      </c>
      <c r="D680" s="269" t="s">
        <v>2258</v>
      </c>
      <c r="E680" s="260" t="s">
        <v>915</v>
      </c>
      <c r="F680" s="262" t="s">
        <v>326</v>
      </c>
      <c r="G680" s="260" t="s">
        <v>949</v>
      </c>
      <c r="H680" s="112"/>
      <c r="I680" s="108"/>
      <c r="J680" s="110"/>
      <c r="K680" s="110"/>
      <c r="L680" s="110"/>
      <c r="M680" s="110"/>
      <c r="N680" s="1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  <c r="AE680" s="110"/>
      <c r="AF680" s="110"/>
      <c r="AG680" s="110"/>
      <c r="AH680" s="110"/>
      <c r="AI680" s="110"/>
      <c r="AJ680" s="110"/>
      <c r="AK680" s="110"/>
      <c r="AL680" s="110"/>
      <c r="AM680" s="110"/>
      <c r="AN680" s="110"/>
      <c r="AO680" s="110"/>
      <c r="AP680" s="110"/>
      <c r="AQ680" s="110"/>
      <c r="AR680" s="110"/>
      <c r="AS680" s="110"/>
      <c r="AT680" s="110"/>
      <c r="AU680" s="110"/>
      <c r="AV680" s="110"/>
      <c r="AW680" s="110"/>
      <c r="AX680" s="110"/>
      <c r="AY680" s="110"/>
      <c r="AZ680" s="110"/>
      <c r="BA680" s="110"/>
      <c r="BB680" s="110"/>
      <c r="BC680" s="110"/>
      <c r="BD680" s="110"/>
      <c r="BE680" s="110"/>
      <c r="BF680" s="110"/>
      <c r="BG680" s="110"/>
      <c r="BH680" s="110"/>
    </row>
    <row r="681" spans="1:60" ht="12.75" customHeight="1" x14ac:dyDescent="0.2">
      <c r="A681" s="1"/>
      <c r="B681" s="1">
        <f t="shared" si="15"/>
        <v>678</v>
      </c>
      <c r="C681" s="259" t="s">
        <v>2127</v>
      </c>
      <c r="D681" s="259" t="s">
        <v>816</v>
      </c>
      <c r="E681" s="261" t="s">
        <v>930</v>
      </c>
      <c r="F681" s="260" t="s">
        <v>326</v>
      </c>
      <c r="G681" s="261" t="s">
        <v>982</v>
      </c>
      <c r="H681" s="112"/>
      <c r="I681" s="108"/>
      <c r="J681" s="110"/>
      <c r="K681" s="110"/>
      <c r="L681" s="110"/>
      <c r="M681" s="110"/>
      <c r="N681" s="1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  <c r="AE681" s="110"/>
      <c r="AF681" s="110"/>
      <c r="AG681" s="110"/>
      <c r="AH681" s="110"/>
      <c r="AI681" s="110"/>
      <c r="AJ681" s="110"/>
      <c r="AK681" s="110"/>
      <c r="AL681" s="110"/>
      <c r="AM681" s="110"/>
      <c r="AN681" s="110"/>
      <c r="AO681" s="110"/>
      <c r="AP681" s="110"/>
      <c r="AQ681" s="110"/>
      <c r="AR681" s="110"/>
      <c r="AS681" s="110"/>
      <c r="AT681" s="110"/>
      <c r="AU681" s="110"/>
      <c r="AV681" s="110"/>
      <c r="AW681" s="110"/>
      <c r="AX681" s="110"/>
      <c r="AY681" s="110"/>
      <c r="AZ681" s="110"/>
      <c r="BA681" s="110"/>
      <c r="BB681" s="110"/>
      <c r="BC681" s="110"/>
      <c r="BD681" s="110"/>
      <c r="BE681" s="110"/>
      <c r="BF681" s="110"/>
      <c r="BG681" s="110"/>
      <c r="BH681" s="110"/>
    </row>
    <row r="682" spans="1:60" ht="12.75" customHeight="1" x14ac:dyDescent="0.2">
      <c r="A682" s="1"/>
      <c r="B682" s="1">
        <f t="shared" si="15"/>
        <v>679</v>
      </c>
      <c r="C682" s="258" t="s">
        <v>861</v>
      </c>
      <c r="D682" s="259" t="s">
        <v>2131</v>
      </c>
      <c r="E682" s="261" t="s">
        <v>930</v>
      </c>
      <c r="F682" s="260" t="s">
        <v>326</v>
      </c>
      <c r="G682" s="262" t="s">
        <v>926</v>
      </c>
      <c r="H682" s="112"/>
      <c r="I682" s="108"/>
      <c r="J682" s="110"/>
      <c r="K682" s="110"/>
      <c r="L682" s="110"/>
      <c r="M682" s="110"/>
      <c r="N682" s="1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  <c r="AE682" s="110"/>
      <c r="AF682" s="110"/>
      <c r="AG682" s="110"/>
      <c r="AH682" s="110"/>
      <c r="AI682" s="110"/>
      <c r="AJ682" s="110"/>
      <c r="AK682" s="110"/>
      <c r="AL682" s="110"/>
      <c r="AM682" s="110"/>
      <c r="AN682" s="110"/>
      <c r="AO682" s="110"/>
      <c r="AP682" s="110"/>
      <c r="AQ682" s="110"/>
      <c r="AR682" s="110"/>
      <c r="AS682" s="110"/>
      <c r="AT682" s="110"/>
      <c r="AU682" s="110"/>
      <c r="AV682" s="110"/>
      <c r="AW682" s="110"/>
      <c r="AX682" s="110"/>
      <c r="AY682" s="110"/>
      <c r="AZ682" s="110"/>
      <c r="BA682" s="110"/>
      <c r="BB682" s="110"/>
      <c r="BC682" s="110"/>
      <c r="BD682" s="110"/>
      <c r="BE682" s="110"/>
      <c r="BF682" s="110"/>
      <c r="BG682" s="110"/>
      <c r="BH682" s="110"/>
    </row>
    <row r="683" spans="1:60" ht="12.75" customHeight="1" x14ac:dyDescent="0.2">
      <c r="A683" s="1"/>
      <c r="B683" s="1">
        <f t="shared" si="15"/>
        <v>680</v>
      </c>
      <c r="C683" s="258" t="s">
        <v>19</v>
      </c>
      <c r="D683" s="258" t="s">
        <v>809</v>
      </c>
      <c r="E683" s="260" t="s">
        <v>955</v>
      </c>
      <c r="F683" s="261" t="s">
        <v>326</v>
      </c>
      <c r="G683" s="261" t="s">
        <v>982</v>
      </c>
      <c r="H683" s="112"/>
      <c r="I683" s="108"/>
      <c r="J683" s="110"/>
      <c r="K683" s="110"/>
      <c r="L683" s="110"/>
      <c r="M683" s="110"/>
      <c r="N683" s="1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  <c r="AE683" s="110"/>
      <c r="AF683" s="110"/>
      <c r="AG683" s="110"/>
      <c r="AH683" s="110"/>
      <c r="AI683" s="110"/>
      <c r="AJ683" s="110"/>
      <c r="AK683" s="110"/>
      <c r="AL683" s="110"/>
      <c r="AM683" s="110"/>
      <c r="AN683" s="110"/>
      <c r="AO683" s="110"/>
      <c r="AP683" s="110"/>
      <c r="AQ683" s="110"/>
      <c r="AR683" s="110"/>
      <c r="AS683" s="110"/>
      <c r="AT683" s="110"/>
      <c r="AU683" s="110"/>
      <c r="AV683" s="110"/>
      <c r="AW683" s="110"/>
      <c r="AX683" s="110"/>
      <c r="AY683" s="110"/>
      <c r="AZ683" s="110"/>
      <c r="BA683" s="110"/>
      <c r="BB683" s="110"/>
      <c r="BC683" s="110"/>
      <c r="BD683" s="110"/>
      <c r="BE683" s="110"/>
      <c r="BF683" s="110"/>
      <c r="BG683" s="110"/>
      <c r="BH683" s="110"/>
    </row>
    <row r="684" spans="1:60" ht="12.75" customHeight="1" x14ac:dyDescent="0.2">
      <c r="A684" s="1"/>
      <c r="B684" s="1">
        <f t="shared" si="15"/>
        <v>681</v>
      </c>
      <c r="C684" s="258" t="s">
        <v>22</v>
      </c>
      <c r="D684" s="258" t="s">
        <v>213</v>
      </c>
      <c r="E684" s="261" t="s">
        <v>930</v>
      </c>
      <c r="F684" s="262" t="s">
        <v>326</v>
      </c>
      <c r="G684" s="262" t="s">
        <v>923</v>
      </c>
      <c r="H684" s="112"/>
      <c r="I684" s="108"/>
      <c r="J684" s="110"/>
      <c r="K684" s="110"/>
      <c r="L684" s="110"/>
      <c r="M684" s="110"/>
      <c r="N684" s="1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  <c r="AE684" s="110"/>
      <c r="AF684" s="110"/>
      <c r="AG684" s="110"/>
      <c r="AH684" s="110"/>
      <c r="AI684" s="110"/>
      <c r="AJ684" s="110"/>
      <c r="AK684" s="110"/>
      <c r="AL684" s="110"/>
      <c r="AM684" s="110"/>
      <c r="AN684" s="110"/>
      <c r="AO684" s="110"/>
      <c r="AP684" s="110"/>
      <c r="AQ684" s="110"/>
      <c r="AR684" s="110"/>
      <c r="AS684" s="110"/>
      <c r="AT684" s="110"/>
      <c r="AU684" s="110"/>
      <c r="AV684" s="110"/>
      <c r="AW684" s="110"/>
      <c r="AX684" s="110"/>
      <c r="AY684" s="110"/>
      <c r="AZ684" s="110"/>
      <c r="BA684" s="110"/>
      <c r="BB684" s="110"/>
      <c r="BC684" s="110"/>
      <c r="BD684" s="110"/>
      <c r="BE684" s="110"/>
      <c r="BF684" s="110"/>
      <c r="BG684" s="110"/>
      <c r="BH684" s="110"/>
    </row>
    <row r="685" spans="1:60" ht="12.75" customHeight="1" x14ac:dyDescent="0.2">
      <c r="A685" s="1"/>
      <c r="B685" s="1">
        <f t="shared" si="15"/>
        <v>682</v>
      </c>
      <c r="C685" s="258" t="s">
        <v>2068</v>
      </c>
      <c r="D685" s="259" t="s">
        <v>2069</v>
      </c>
      <c r="E685" s="261" t="s">
        <v>1154</v>
      </c>
      <c r="F685" s="261" t="s">
        <v>326</v>
      </c>
      <c r="G685" s="262" t="s">
        <v>945</v>
      </c>
      <c r="H685" s="112"/>
      <c r="I685" s="112"/>
      <c r="J685" s="110"/>
      <c r="K685" s="110"/>
      <c r="L685" s="110"/>
      <c r="M685" s="110"/>
      <c r="N685" s="1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  <c r="AE685" s="110"/>
      <c r="AF685" s="110"/>
      <c r="AG685" s="110"/>
      <c r="AH685" s="110"/>
      <c r="AI685" s="110"/>
      <c r="AJ685" s="110"/>
      <c r="AK685" s="110"/>
      <c r="AL685" s="110"/>
      <c r="AM685" s="110"/>
      <c r="AN685" s="110"/>
      <c r="AO685" s="110"/>
      <c r="AP685" s="110"/>
      <c r="AQ685" s="110"/>
      <c r="AR685" s="110"/>
      <c r="AS685" s="110"/>
      <c r="AT685" s="110"/>
      <c r="AU685" s="110"/>
      <c r="AV685" s="110"/>
      <c r="AW685" s="110"/>
      <c r="AX685" s="110"/>
      <c r="AY685" s="110"/>
      <c r="AZ685" s="110"/>
      <c r="BA685" s="110"/>
      <c r="BB685" s="110"/>
      <c r="BC685" s="110"/>
      <c r="BD685" s="110"/>
      <c r="BE685" s="110"/>
      <c r="BF685" s="110"/>
      <c r="BG685" s="110"/>
      <c r="BH685" s="110"/>
    </row>
    <row r="686" spans="1:60" ht="12.75" customHeight="1" x14ac:dyDescent="0.2">
      <c r="A686" s="1"/>
      <c r="B686" s="1">
        <f t="shared" si="15"/>
        <v>683</v>
      </c>
      <c r="C686" s="258" t="s">
        <v>1838</v>
      </c>
      <c r="D686" s="259" t="s">
        <v>874</v>
      </c>
      <c r="E686" s="261" t="s">
        <v>963</v>
      </c>
      <c r="F686" s="260" t="s">
        <v>326</v>
      </c>
      <c r="G686" s="261" t="s">
        <v>935</v>
      </c>
      <c r="H686" s="112"/>
      <c r="I686" s="111"/>
      <c r="J686" s="110"/>
      <c r="K686" s="110"/>
      <c r="L686" s="110"/>
      <c r="M686" s="110"/>
      <c r="N686" s="1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  <c r="AE686" s="110"/>
      <c r="AF686" s="110"/>
      <c r="AG686" s="110"/>
      <c r="AH686" s="110"/>
      <c r="AI686" s="110"/>
      <c r="AJ686" s="110"/>
      <c r="AK686" s="110"/>
      <c r="AL686" s="110"/>
      <c r="AM686" s="110"/>
      <c r="AN686" s="110"/>
      <c r="AO686" s="110"/>
      <c r="AP686" s="110"/>
      <c r="AQ686" s="110"/>
      <c r="AR686" s="110"/>
      <c r="AS686" s="110"/>
      <c r="AT686" s="110"/>
      <c r="AU686" s="110"/>
      <c r="AV686" s="110"/>
      <c r="AW686" s="110"/>
      <c r="AX686" s="110"/>
      <c r="AY686" s="110"/>
      <c r="AZ686" s="110"/>
      <c r="BA686" s="110"/>
      <c r="BB686" s="110"/>
      <c r="BC686" s="110"/>
      <c r="BD686" s="110"/>
      <c r="BE686" s="110"/>
      <c r="BF686" s="110"/>
      <c r="BG686" s="110"/>
      <c r="BH686" s="110"/>
    </row>
    <row r="687" spans="1:60" ht="12.75" customHeight="1" x14ac:dyDescent="0.2">
      <c r="A687" s="1"/>
      <c r="B687" s="1">
        <f t="shared" si="15"/>
        <v>684</v>
      </c>
      <c r="C687" s="258" t="s">
        <v>929</v>
      </c>
      <c r="D687" s="259" t="s">
        <v>869</v>
      </c>
      <c r="E687" s="260" t="s">
        <v>946</v>
      </c>
      <c r="F687" s="261" t="s">
        <v>326</v>
      </c>
      <c r="G687" s="261" t="s">
        <v>926</v>
      </c>
      <c r="H687" s="112"/>
      <c r="I687" s="111"/>
      <c r="J687" s="110"/>
      <c r="K687" s="110"/>
      <c r="L687" s="110"/>
      <c r="M687" s="110"/>
      <c r="N687" s="1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  <c r="AE687" s="110"/>
      <c r="AF687" s="110"/>
      <c r="AG687" s="110"/>
      <c r="AH687" s="110"/>
      <c r="AI687" s="110"/>
      <c r="AJ687" s="110"/>
      <c r="AK687" s="110"/>
      <c r="AL687" s="110"/>
      <c r="AM687" s="110"/>
      <c r="AN687" s="110"/>
      <c r="AO687" s="110"/>
      <c r="AP687" s="110"/>
      <c r="AQ687" s="110"/>
      <c r="AR687" s="110"/>
      <c r="AS687" s="110"/>
      <c r="AT687" s="110"/>
      <c r="AU687" s="110"/>
      <c r="AV687" s="110"/>
      <c r="AW687" s="110"/>
      <c r="AX687" s="110"/>
      <c r="AY687" s="110"/>
      <c r="AZ687" s="110"/>
      <c r="BA687" s="110"/>
      <c r="BB687" s="110"/>
      <c r="BC687" s="110"/>
      <c r="BD687" s="110"/>
      <c r="BE687" s="110"/>
      <c r="BF687" s="110"/>
      <c r="BG687" s="110"/>
      <c r="BH687" s="110"/>
    </row>
    <row r="688" spans="1:60" ht="12.75" customHeight="1" x14ac:dyDescent="0.2">
      <c r="A688" s="1"/>
      <c r="B688" s="1">
        <f t="shared" si="15"/>
        <v>685</v>
      </c>
      <c r="C688" s="258" t="s">
        <v>728</v>
      </c>
      <c r="D688" s="258" t="s">
        <v>1600</v>
      </c>
      <c r="E688" s="260" t="s">
        <v>981</v>
      </c>
      <c r="F688" s="260" t="s">
        <v>326</v>
      </c>
      <c r="G688" s="265" t="s">
        <v>982</v>
      </c>
      <c r="H688" s="112"/>
      <c r="I688" s="108"/>
      <c r="J688" s="110"/>
      <c r="K688" s="110"/>
      <c r="L688" s="110"/>
      <c r="M688" s="110"/>
      <c r="N688" s="1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  <c r="AE688" s="110"/>
      <c r="AF688" s="110"/>
      <c r="AG688" s="110"/>
      <c r="AH688" s="110"/>
      <c r="AI688" s="110"/>
      <c r="AJ688" s="110"/>
      <c r="AK688" s="110"/>
      <c r="AL688" s="110"/>
      <c r="AM688" s="110"/>
      <c r="AN688" s="110"/>
      <c r="AO688" s="110"/>
      <c r="AP688" s="110"/>
      <c r="AQ688" s="110"/>
      <c r="AR688" s="110"/>
      <c r="AS688" s="110"/>
      <c r="AT688" s="110"/>
      <c r="AU688" s="110"/>
      <c r="AV688" s="110"/>
      <c r="AW688" s="110"/>
      <c r="AX688" s="110"/>
      <c r="AY688" s="110"/>
      <c r="AZ688" s="110"/>
      <c r="BA688" s="110"/>
      <c r="BB688" s="110"/>
      <c r="BC688" s="110"/>
      <c r="BD688" s="110"/>
      <c r="BE688" s="110"/>
      <c r="BF688" s="110"/>
      <c r="BG688" s="110"/>
      <c r="BH688" s="110"/>
    </row>
    <row r="689" spans="1:60" ht="12.75" customHeight="1" x14ac:dyDescent="0.2">
      <c r="A689" s="1"/>
      <c r="B689" s="1">
        <f t="shared" si="15"/>
        <v>686</v>
      </c>
      <c r="C689" s="258" t="s">
        <v>2065</v>
      </c>
      <c r="D689" s="259" t="s">
        <v>2066</v>
      </c>
      <c r="E689" s="260" t="s">
        <v>925</v>
      </c>
      <c r="F689" s="260" t="s">
        <v>326</v>
      </c>
      <c r="G689" s="261" t="s">
        <v>935</v>
      </c>
      <c r="H689" s="112"/>
      <c r="I689" s="108"/>
      <c r="J689" s="110"/>
      <c r="K689" s="110"/>
      <c r="L689" s="110"/>
      <c r="M689" s="110"/>
      <c r="N689" s="1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  <c r="AE689" s="110"/>
      <c r="AF689" s="110"/>
      <c r="AG689" s="110"/>
      <c r="AH689" s="110"/>
      <c r="AI689" s="110"/>
      <c r="AJ689" s="110"/>
      <c r="AK689" s="110"/>
      <c r="AL689" s="110"/>
      <c r="AM689" s="110"/>
      <c r="AN689" s="110"/>
      <c r="AO689" s="110"/>
      <c r="AP689" s="110"/>
      <c r="AQ689" s="110"/>
      <c r="AR689" s="110"/>
      <c r="AS689" s="110"/>
      <c r="AT689" s="110"/>
      <c r="AU689" s="110"/>
      <c r="AV689" s="110"/>
      <c r="AW689" s="110"/>
      <c r="AX689" s="110"/>
      <c r="AY689" s="110"/>
      <c r="AZ689" s="110"/>
      <c r="BA689" s="110"/>
      <c r="BB689" s="110"/>
      <c r="BC689" s="110"/>
      <c r="BD689" s="110"/>
      <c r="BE689" s="110"/>
      <c r="BF689" s="110"/>
      <c r="BG689" s="110"/>
      <c r="BH689" s="110"/>
    </row>
    <row r="690" spans="1:60" ht="12.75" customHeight="1" x14ac:dyDescent="0.2">
      <c r="A690" s="1"/>
      <c r="B690" s="1">
        <f t="shared" si="15"/>
        <v>687</v>
      </c>
      <c r="C690" s="258" t="s">
        <v>2166</v>
      </c>
      <c r="D690" s="259" t="s">
        <v>927</v>
      </c>
      <c r="E690" s="261" t="s">
        <v>933</v>
      </c>
      <c r="F690" s="260" t="s">
        <v>326</v>
      </c>
      <c r="G690" s="260" t="s">
        <v>2670</v>
      </c>
      <c r="H690" s="112"/>
      <c r="I690" s="108"/>
      <c r="J690" s="110"/>
      <c r="K690" s="110"/>
      <c r="L690" s="110"/>
      <c r="M690" s="110"/>
      <c r="N690" s="1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  <c r="AE690" s="110"/>
      <c r="AF690" s="110"/>
      <c r="AG690" s="110"/>
      <c r="AH690" s="110"/>
      <c r="AI690" s="110"/>
      <c r="AJ690" s="110"/>
      <c r="AK690" s="110"/>
      <c r="AL690" s="110"/>
      <c r="AM690" s="110"/>
      <c r="AN690" s="110"/>
      <c r="AO690" s="110"/>
      <c r="AP690" s="110"/>
      <c r="AQ690" s="110"/>
      <c r="AR690" s="110"/>
      <c r="AS690" s="110"/>
      <c r="AT690" s="110"/>
      <c r="AU690" s="110"/>
      <c r="AV690" s="110"/>
      <c r="AW690" s="110"/>
      <c r="AX690" s="110"/>
      <c r="AY690" s="110"/>
      <c r="AZ690" s="110"/>
      <c r="BA690" s="110"/>
      <c r="BB690" s="110"/>
      <c r="BC690" s="110"/>
      <c r="BD690" s="110"/>
      <c r="BE690" s="110"/>
      <c r="BF690" s="110"/>
      <c r="BG690" s="110"/>
      <c r="BH690" s="110"/>
    </row>
    <row r="691" spans="1:60" ht="12.75" customHeight="1" x14ac:dyDescent="0.2">
      <c r="A691" s="1"/>
      <c r="B691" s="1">
        <f t="shared" si="15"/>
        <v>688</v>
      </c>
      <c r="C691" s="263" t="s">
        <v>1097</v>
      </c>
      <c r="D691" s="263" t="s">
        <v>798</v>
      </c>
      <c r="E691" s="260" t="s">
        <v>970</v>
      </c>
      <c r="F691" s="260" t="s">
        <v>326</v>
      </c>
      <c r="G691" s="260" t="s">
        <v>935</v>
      </c>
      <c r="H691" s="112"/>
      <c r="I691" s="108"/>
      <c r="J691" s="110"/>
      <c r="K691" s="110"/>
      <c r="L691" s="110"/>
      <c r="M691" s="110"/>
      <c r="N691" s="1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  <c r="AE691" s="110"/>
      <c r="AF691" s="110"/>
      <c r="AG691" s="110"/>
      <c r="AH691" s="110"/>
      <c r="AI691" s="110"/>
      <c r="AJ691" s="110"/>
      <c r="AK691" s="110"/>
      <c r="AL691" s="110"/>
      <c r="AM691" s="110"/>
      <c r="AN691" s="110"/>
      <c r="AO691" s="110"/>
      <c r="AP691" s="110"/>
      <c r="AQ691" s="110"/>
      <c r="AR691" s="110"/>
      <c r="AS691" s="110"/>
      <c r="AT691" s="110"/>
      <c r="AU691" s="110"/>
      <c r="AV691" s="110"/>
      <c r="AW691" s="110"/>
      <c r="AX691" s="110"/>
      <c r="AY691" s="110"/>
      <c r="AZ691" s="110"/>
      <c r="BA691" s="110"/>
      <c r="BB691" s="110"/>
      <c r="BC691" s="110"/>
      <c r="BD691" s="110"/>
      <c r="BE691" s="110"/>
      <c r="BF691" s="110"/>
      <c r="BG691" s="110"/>
      <c r="BH691" s="110"/>
    </row>
    <row r="692" spans="1:60" ht="12.75" customHeight="1" x14ac:dyDescent="0.2">
      <c r="A692" s="1"/>
      <c r="B692" s="1">
        <f t="shared" si="15"/>
        <v>689</v>
      </c>
      <c r="C692" s="258" t="s">
        <v>890</v>
      </c>
      <c r="D692" s="258" t="s">
        <v>932</v>
      </c>
      <c r="E692" s="261" t="s">
        <v>2054</v>
      </c>
      <c r="F692" s="290" t="s">
        <v>326</v>
      </c>
      <c r="G692" s="261" t="s">
        <v>923</v>
      </c>
      <c r="H692" s="112"/>
      <c r="I692" s="108"/>
      <c r="J692" s="110"/>
      <c r="K692" s="110"/>
      <c r="L692" s="110"/>
      <c r="M692" s="110"/>
      <c r="N692" s="1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  <c r="AE692" s="110"/>
      <c r="AF692" s="110"/>
      <c r="AG692" s="110"/>
      <c r="AH692" s="110"/>
      <c r="AI692" s="110"/>
      <c r="AJ692" s="110"/>
      <c r="AK692" s="110"/>
      <c r="AL692" s="110"/>
      <c r="AM692" s="110"/>
      <c r="AN692" s="110"/>
      <c r="AO692" s="110"/>
      <c r="AP692" s="110"/>
      <c r="AQ692" s="110"/>
      <c r="AR692" s="110"/>
      <c r="AS692" s="110"/>
      <c r="AT692" s="110"/>
      <c r="AU692" s="110"/>
      <c r="AV692" s="110"/>
      <c r="AW692" s="110"/>
      <c r="AX692" s="110"/>
      <c r="AY692" s="110"/>
      <c r="AZ692" s="110"/>
      <c r="BA692" s="110"/>
      <c r="BB692" s="110"/>
      <c r="BC692" s="110"/>
      <c r="BD692" s="110"/>
      <c r="BE692" s="110"/>
      <c r="BF692" s="110"/>
      <c r="BG692" s="110"/>
      <c r="BH692" s="110"/>
    </row>
    <row r="693" spans="1:60" ht="12.75" customHeight="1" x14ac:dyDescent="0.2">
      <c r="A693" s="1"/>
      <c r="B693" s="1">
        <f t="shared" si="15"/>
        <v>690</v>
      </c>
      <c r="C693" s="258" t="s">
        <v>2058</v>
      </c>
      <c r="D693" s="259" t="s">
        <v>957</v>
      </c>
      <c r="E693" s="260" t="s">
        <v>1012</v>
      </c>
      <c r="F693" s="262" t="s">
        <v>326</v>
      </c>
      <c r="G693" s="261" t="s">
        <v>926</v>
      </c>
      <c r="H693" s="112"/>
      <c r="I693" s="108"/>
      <c r="J693" s="110"/>
      <c r="K693" s="110"/>
      <c r="L693" s="110"/>
      <c r="M693" s="110"/>
      <c r="N693" s="1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  <c r="AE693" s="110"/>
      <c r="AF693" s="110"/>
      <c r="AG693" s="110"/>
      <c r="AH693" s="110"/>
      <c r="AI693" s="110"/>
      <c r="AJ693" s="110"/>
      <c r="AK693" s="110"/>
      <c r="AL693" s="110"/>
      <c r="AM693" s="110"/>
      <c r="AN693" s="110"/>
      <c r="AO693" s="110"/>
      <c r="AP693" s="110"/>
      <c r="AQ693" s="110"/>
      <c r="AR693" s="110"/>
      <c r="AS693" s="110"/>
      <c r="AT693" s="110"/>
      <c r="AU693" s="110"/>
      <c r="AV693" s="110"/>
      <c r="AW693" s="110"/>
      <c r="AX693" s="110"/>
      <c r="AY693" s="110"/>
      <c r="AZ693" s="110"/>
      <c r="BA693" s="110"/>
      <c r="BB693" s="110"/>
      <c r="BC693" s="110"/>
      <c r="BD693" s="110"/>
      <c r="BE693" s="110"/>
      <c r="BF693" s="110"/>
      <c r="BG693" s="110"/>
      <c r="BH693" s="110"/>
    </row>
    <row r="694" spans="1:60" ht="12.75" customHeight="1" x14ac:dyDescent="0.2">
      <c r="A694" s="1"/>
      <c r="B694" s="1">
        <f t="shared" si="15"/>
        <v>691</v>
      </c>
      <c r="C694" s="258" t="s">
        <v>1832</v>
      </c>
      <c r="D694" s="259" t="s">
        <v>1157</v>
      </c>
      <c r="E694" s="261" t="s">
        <v>962</v>
      </c>
      <c r="F694" s="260" t="s">
        <v>326</v>
      </c>
      <c r="G694" s="261" t="s">
        <v>923</v>
      </c>
      <c r="H694" s="112"/>
      <c r="I694" s="108"/>
      <c r="J694" s="110"/>
      <c r="K694" s="110"/>
      <c r="L694" s="110"/>
      <c r="M694" s="110"/>
      <c r="N694" s="1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  <c r="AE694" s="110"/>
      <c r="AF694" s="110"/>
      <c r="AG694" s="110"/>
      <c r="AH694" s="110"/>
      <c r="AI694" s="110"/>
      <c r="AJ694" s="110"/>
      <c r="AK694" s="110"/>
      <c r="AL694" s="110"/>
      <c r="AM694" s="110"/>
      <c r="AN694" s="110"/>
      <c r="AO694" s="110"/>
      <c r="AP694" s="110"/>
      <c r="AQ694" s="110"/>
      <c r="AR694" s="110"/>
      <c r="AS694" s="110"/>
      <c r="AT694" s="110"/>
      <c r="AU694" s="110"/>
      <c r="AV694" s="110"/>
      <c r="AW694" s="110"/>
      <c r="AX694" s="110"/>
      <c r="AY694" s="110"/>
      <c r="AZ694" s="110"/>
      <c r="BA694" s="110"/>
      <c r="BB694" s="110"/>
      <c r="BC694" s="110"/>
      <c r="BD694" s="110"/>
      <c r="BE694" s="110"/>
      <c r="BF694" s="110"/>
      <c r="BG694" s="110"/>
      <c r="BH694" s="110"/>
    </row>
    <row r="695" spans="1:60" ht="12.75" customHeight="1" x14ac:dyDescent="0.2">
      <c r="A695" s="1"/>
      <c r="B695" s="1">
        <f t="shared" si="15"/>
        <v>692</v>
      </c>
      <c r="C695" s="264" t="s">
        <v>942</v>
      </c>
      <c r="D695" s="264" t="s">
        <v>660</v>
      </c>
      <c r="E695" s="260" t="s">
        <v>941</v>
      </c>
      <c r="F695" s="260" t="s">
        <v>326</v>
      </c>
      <c r="G695" s="260" t="s">
        <v>935</v>
      </c>
      <c r="H695" s="188"/>
      <c r="I695" s="132"/>
      <c r="J695" s="187"/>
      <c r="K695" s="187"/>
      <c r="L695" s="187"/>
      <c r="M695" s="110"/>
      <c r="N695" s="1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  <c r="AE695" s="110"/>
      <c r="AF695" s="110"/>
      <c r="AG695" s="110"/>
      <c r="AH695" s="110"/>
      <c r="AI695" s="110"/>
      <c r="AJ695" s="110"/>
      <c r="AK695" s="110"/>
      <c r="AL695" s="110"/>
      <c r="AM695" s="110"/>
      <c r="AN695" s="110"/>
      <c r="AO695" s="110"/>
      <c r="AP695" s="110"/>
      <c r="AQ695" s="110"/>
      <c r="AR695" s="110"/>
      <c r="AS695" s="110"/>
      <c r="AT695" s="110"/>
      <c r="AU695" s="110"/>
      <c r="AV695" s="110"/>
      <c r="AW695" s="110"/>
      <c r="AX695" s="110"/>
      <c r="AY695" s="110"/>
      <c r="AZ695" s="110"/>
      <c r="BA695" s="110"/>
      <c r="BB695" s="110"/>
      <c r="BC695" s="110"/>
      <c r="BD695" s="110"/>
      <c r="BE695" s="110"/>
      <c r="BF695" s="110"/>
      <c r="BG695" s="110"/>
      <c r="BH695" s="110"/>
    </row>
    <row r="696" spans="1:60" ht="12.75" customHeight="1" x14ac:dyDescent="0.2">
      <c r="A696" s="1"/>
      <c r="B696" s="1">
        <f t="shared" si="15"/>
        <v>693</v>
      </c>
      <c r="C696" s="259" t="s">
        <v>2496</v>
      </c>
      <c r="D696" s="259" t="s">
        <v>2584</v>
      </c>
      <c r="E696" s="260" t="s">
        <v>925</v>
      </c>
      <c r="F696" s="260" t="s">
        <v>326</v>
      </c>
      <c r="G696" s="260" t="s">
        <v>949</v>
      </c>
      <c r="H696" s="188"/>
      <c r="I696" s="132"/>
      <c r="J696" s="187"/>
      <c r="K696" s="187"/>
      <c r="L696" s="187"/>
      <c r="M696" s="110"/>
      <c r="N696" s="1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  <c r="AE696" s="110"/>
      <c r="AF696" s="110"/>
      <c r="AG696" s="110"/>
      <c r="AH696" s="110"/>
      <c r="AI696" s="110"/>
      <c r="AJ696" s="110"/>
      <c r="AK696" s="110"/>
      <c r="AL696" s="110"/>
      <c r="AM696" s="110"/>
      <c r="AN696" s="110"/>
      <c r="AO696" s="110"/>
      <c r="AP696" s="110"/>
      <c r="AQ696" s="110"/>
      <c r="AR696" s="110"/>
      <c r="AS696" s="110"/>
      <c r="AT696" s="110"/>
      <c r="AU696" s="110"/>
      <c r="AV696" s="110"/>
      <c r="AW696" s="110"/>
      <c r="AX696" s="110"/>
      <c r="AY696" s="110"/>
      <c r="AZ696" s="110"/>
      <c r="BA696" s="110"/>
      <c r="BB696" s="110"/>
      <c r="BC696" s="110"/>
      <c r="BD696" s="110"/>
      <c r="BE696" s="110"/>
      <c r="BF696" s="110"/>
      <c r="BG696" s="110"/>
      <c r="BH696" s="110"/>
    </row>
    <row r="697" spans="1:60" ht="12.75" customHeight="1" x14ac:dyDescent="0.2">
      <c r="A697" s="1"/>
      <c r="B697" s="1">
        <f t="shared" si="15"/>
        <v>694</v>
      </c>
      <c r="C697" s="259" t="s">
        <v>1426</v>
      </c>
      <c r="D697" s="259" t="s">
        <v>809</v>
      </c>
      <c r="E697" s="260" t="s">
        <v>812</v>
      </c>
      <c r="F697" s="261" t="s">
        <v>326</v>
      </c>
      <c r="G697" s="261" t="s">
        <v>926</v>
      </c>
      <c r="H697" s="188"/>
      <c r="I697" s="132"/>
      <c r="J697" s="187"/>
      <c r="K697" s="187"/>
      <c r="L697" s="187"/>
      <c r="M697" s="110"/>
      <c r="N697" s="1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  <c r="AE697" s="110"/>
      <c r="AF697" s="110"/>
      <c r="AG697" s="110"/>
      <c r="AH697" s="110"/>
      <c r="AI697" s="110"/>
      <c r="AJ697" s="110"/>
      <c r="AK697" s="110"/>
      <c r="AL697" s="110"/>
      <c r="AM697" s="110"/>
      <c r="AN697" s="110"/>
      <c r="AO697" s="110"/>
      <c r="AP697" s="110"/>
      <c r="AQ697" s="110"/>
      <c r="AR697" s="110"/>
      <c r="AS697" s="110"/>
      <c r="AT697" s="110"/>
      <c r="AU697" s="110"/>
      <c r="AV697" s="110"/>
      <c r="AW697" s="110"/>
      <c r="AX697" s="110"/>
      <c r="AY697" s="110"/>
      <c r="AZ697" s="110"/>
      <c r="BA697" s="110"/>
      <c r="BB697" s="110"/>
      <c r="BC697" s="110"/>
      <c r="BD697" s="110"/>
      <c r="BE697" s="110"/>
      <c r="BF697" s="110"/>
      <c r="BG697" s="110"/>
      <c r="BH697" s="110"/>
    </row>
    <row r="698" spans="1:60" ht="12.75" customHeight="1" x14ac:dyDescent="0.2">
      <c r="A698" s="1"/>
      <c r="B698" s="1">
        <f t="shared" si="15"/>
        <v>695</v>
      </c>
      <c r="C698" s="264" t="s">
        <v>821</v>
      </c>
      <c r="D698" s="264" t="s">
        <v>2956</v>
      </c>
      <c r="E698" s="260" t="s">
        <v>2054</v>
      </c>
      <c r="F698" s="260" t="s">
        <v>326</v>
      </c>
      <c r="G698" s="260" t="s">
        <v>575</v>
      </c>
      <c r="H698" s="132"/>
      <c r="I698" s="132"/>
      <c r="J698" s="187"/>
      <c r="K698" s="187"/>
      <c r="L698" s="187"/>
      <c r="M698" s="110"/>
      <c r="N698" s="1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  <c r="AE698" s="110"/>
      <c r="AF698" s="110"/>
      <c r="AG698" s="110"/>
      <c r="AH698" s="110"/>
      <c r="AI698" s="110"/>
      <c r="AJ698" s="110"/>
      <c r="AK698" s="110"/>
      <c r="AL698" s="110"/>
      <c r="AM698" s="110"/>
      <c r="AN698" s="110"/>
      <c r="AO698" s="110"/>
      <c r="AP698" s="110"/>
      <c r="AQ698" s="110"/>
      <c r="AR698" s="110"/>
      <c r="AS698" s="110"/>
      <c r="AT698" s="110"/>
      <c r="AU698" s="110"/>
      <c r="AV698" s="110"/>
      <c r="AW698" s="110"/>
      <c r="AX698" s="110"/>
      <c r="AY698" s="110"/>
      <c r="AZ698" s="110"/>
      <c r="BA698" s="110"/>
      <c r="BB698" s="110"/>
      <c r="BC698" s="110"/>
      <c r="BD698" s="110"/>
      <c r="BE698" s="110"/>
      <c r="BF698" s="110"/>
      <c r="BG698" s="110"/>
      <c r="BH698" s="110"/>
    </row>
    <row r="699" spans="1:60" ht="12.75" customHeight="1" x14ac:dyDescent="0.2">
      <c r="A699" s="1"/>
      <c r="B699" s="1">
        <f t="shared" si="15"/>
        <v>696</v>
      </c>
      <c r="C699" s="258" t="s">
        <v>993</v>
      </c>
      <c r="D699" s="259" t="s">
        <v>733</v>
      </c>
      <c r="E699" s="261" t="s">
        <v>955</v>
      </c>
      <c r="F699" s="262" t="s">
        <v>326</v>
      </c>
      <c r="G699" s="262" t="s">
        <v>923</v>
      </c>
      <c r="H699" s="132"/>
      <c r="I699" s="132"/>
      <c r="J699" s="187"/>
      <c r="K699" s="187"/>
      <c r="L699" s="187"/>
      <c r="M699" s="110"/>
      <c r="N699" s="1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  <c r="AE699" s="110"/>
      <c r="AF699" s="110"/>
      <c r="AG699" s="110"/>
      <c r="AH699" s="110"/>
      <c r="AI699" s="110"/>
      <c r="AJ699" s="110"/>
      <c r="AK699" s="110"/>
      <c r="AL699" s="110"/>
      <c r="AM699" s="110"/>
      <c r="AN699" s="110"/>
      <c r="AO699" s="110"/>
      <c r="AP699" s="110"/>
      <c r="AQ699" s="110"/>
      <c r="AR699" s="110"/>
      <c r="AS699" s="110"/>
      <c r="AT699" s="110"/>
      <c r="AU699" s="110"/>
      <c r="AV699" s="110"/>
      <c r="AW699" s="110"/>
      <c r="AX699" s="110"/>
      <c r="AY699" s="110"/>
      <c r="AZ699" s="110"/>
      <c r="BA699" s="110"/>
      <c r="BB699" s="110"/>
      <c r="BC699" s="110"/>
      <c r="BD699" s="110"/>
      <c r="BE699" s="110"/>
      <c r="BF699" s="110"/>
      <c r="BG699" s="110"/>
      <c r="BH699" s="110"/>
    </row>
    <row r="700" spans="1:60" ht="12.75" customHeight="1" x14ac:dyDescent="0.2">
      <c r="A700" s="1"/>
      <c r="B700" s="1">
        <f t="shared" si="15"/>
        <v>697</v>
      </c>
      <c r="C700" s="311" t="s">
        <v>1630</v>
      </c>
      <c r="D700" s="280" t="s">
        <v>932</v>
      </c>
      <c r="E700" s="312" t="s">
        <v>812</v>
      </c>
      <c r="F700" s="288" t="s">
        <v>326</v>
      </c>
      <c r="G700" s="312" t="s">
        <v>935</v>
      </c>
      <c r="H700" s="188"/>
      <c r="I700" s="132"/>
      <c r="J700" s="187"/>
      <c r="K700" s="187"/>
      <c r="L700" s="187"/>
      <c r="M700" s="110"/>
      <c r="N700" s="1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  <c r="AE700" s="110"/>
      <c r="AF700" s="110"/>
      <c r="AG700" s="110"/>
      <c r="AH700" s="110"/>
      <c r="AI700" s="110"/>
      <c r="AJ700" s="110"/>
      <c r="AK700" s="110"/>
      <c r="AL700" s="110"/>
      <c r="AM700" s="110"/>
      <c r="AN700" s="110"/>
      <c r="AO700" s="110"/>
      <c r="AP700" s="110"/>
      <c r="AQ700" s="110"/>
      <c r="AR700" s="110"/>
      <c r="AS700" s="110"/>
      <c r="AT700" s="110"/>
      <c r="AU700" s="110"/>
      <c r="AV700" s="110"/>
      <c r="AW700" s="110"/>
      <c r="AX700" s="110"/>
      <c r="AY700" s="110"/>
      <c r="AZ700" s="110"/>
      <c r="BA700" s="110"/>
      <c r="BB700" s="110"/>
      <c r="BC700" s="110"/>
      <c r="BD700" s="110"/>
      <c r="BE700" s="110"/>
      <c r="BF700" s="110"/>
      <c r="BG700" s="110"/>
      <c r="BH700" s="110"/>
    </row>
    <row r="701" spans="1:60" ht="12.75" customHeight="1" x14ac:dyDescent="0.2">
      <c r="A701" s="1"/>
      <c r="B701" s="1">
        <f t="shared" si="15"/>
        <v>698</v>
      </c>
      <c r="C701" s="285" t="s">
        <v>2517</v>
      </c>
      <c r="D701" s="285" t="s">
        <v>828</v>
      </c>
      <c r="E701" s="286" t="s">
        <v>1018</v>
      </c>
      <c r="F701" s="286" t="s">
        <v>326</v>
      </c>
      <c r="G701" s="286" t="s">
        <v>926</v>
      </c>
      <c r="H701" s="188"/>
      <c r="I701" s="132"/>
      <c r="J701" s="187"/>
      <c r="K701" s="187"/>
      <c r="L701" s="187"/>
      <c r="M701" s="110"/>
      <c r="N701" s="1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  <c r="AE701" s="110"/>
      <c r="AF701" s="110"/>
      <c r="AG701" s="110"/>
      <c r="AH701" s="110"/>
      <c r="AI701" s="110"/>
      <c r="AJ701" s="110"/>
      <c r="AK701" s="110"/>
      <c r="AL701" s="110"/>
      <c r="AM701" s="110"/>
      <c r="AN701" s="110"/>
      <c r="AO701" s="110"/>
      <c r="AP701" s="110"/>
      <c r="AQ701" s="110"/>
      <c r="AR701" s="110"/>
      <c r="AS701" s="110"/>
      <c r="AT701" s="110"/>
      <c r="AU701" s="110"/>
      <c r="AV701" s="110"/>
      <c r="AW701" s="110"/>
      <c r="AX701" s="110"/>
      <c r="AY701" s="110"/>
      <c r="AZ701" s="110"/>
      <c r="BA701" s="110"/>
      <c r="BB701" s="110"/>
      <c r="BC701" s="110"/>
      <c r="BD701" s="110"/>
      <c r="BE701" s="110"/>
      <c r="BF701" s="110"/>
      <c r="BG701" s="110"/>
      <c r="BH701" s="110"/>
    </row>
    <row r="702" spans="1:60" ht="12.75" customHeight="1" x14ac:dyDescent="0.2">
      <c r="A702" s="1"/>
      <c r="B702" s="1">
        <f t="shared" si="15"/>
        <v>699</v>
      </c>
      <c r="C702" s="276" t="s">
        <v>1107</v>
      </c>
      <c r="D702" s="280" t="s">
        <v>816</v>
      </c>
      <c r="E702" s="286" t="s">
        <v>941</v>
      </c>
      <c r="F702" s="288" t="s">
        <v>326</v>
      </c>
      <c r="G702" s="281" t="s">
        <v>935</v>
      </c>
      <c r="H702" s="188"/>
      <c r="I702" s="132"/>
      <c r="J702" s="187"/>
      <c r="K702" s="187"/>
      <c r="L702" s="187"/>
      <c r="M702" s="110"/>
      <c r="N702" s="1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  <c r="AE702" s="110"/>
      <c r="AF702" s="110"/>
      <c r="AG702" s="110"/>
      <c r="AH702" s="110"/>
      <c r="AI702" s="110"/>
      <c r="AJ702" s="110"/>
      <c r="AK702" s="110"/>
      <c r="AL702" s="110"/>
      <c r="AM702" s="110"/>
      <c r="AN702" s="110"/>
      <c r="AO702" s="110"/>
      <c r="AP702" s="110"/>
      <c r="AQ702" s="110"/>
      <c r="AR702" s="110"/>
      <c r="AS702" s="110"/>
      <c r="AT702" s="110"/>
      <c r="AU702" s="110"/>
      <c r="AV702" s="110"/>
      <c r="AW702" s="110"/>
      <c r="AX702" s="110"/>
      <c r="AY702" s="110"/>
      <c r="AZ702" s="110"/>
      <c r="BA702" s="110"/>
      <c r="BB702" s="110"/>
      <c r="BC702" s="110"/>
      <c r="BD702" s="110"/>
      <c r="BE702" s="110"/>
      <c r="BF702" s="110"/>
      <c r="BG702" s="110"/>
      <c r="BH702" s="110"/>
    </row>
    <row r="703" spans="1:60" ht="12.75" customHeight="1" x14ac:dyDescent="0.2">
      <c r="A703" s="1"/>
      <c r="B703" s="1">
        <f t="shared" si="15"/>
        <v>700</v>
      </c>
      <c r="C703" s="276" t="s">
        <v>1839</v>
      </c>
      <c r="D703" s="280" t="s">
        <v>828</v>
      </c>
      <c r="E703" s="281" t="s">
        <v>963</v>
      </c>
      <c r="F703" s="281" t="s">
        <v>326</v>
      </c>
      <c r="G703" s="281" t="s">
        <v>923</v>
      </c>
      <c r="H703" s="188"/>
      <c r="I703" s="132"/>
      <c r="J703" s="187"/>
      <c r="K703" s="187"/>
      <c r="L703" s="187"/>
      <c r="M703" s="110"/>
      <c r="N703" s="1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  <c r="AE703" s="110"/>
      <c r="AF703" s="110"/>
      <c r="AG703" s="110"/>
      <c r="AH703" s="110"/>
      <c r="AI703" s="110"/>
      <c r="AJ703" s="110"/>
      <c r="AK703" s="110"/>
      <c r="AL703" s="110"/>
      <c r="AM703" s="110"/>
      <c r="AN703" s="110"/>
      <c r="AO703" s="110"/>
      <c r="AP703" s="110"/>
      <c r="AQ703" s="110"/>
      <c r="AR703" s="110"/>
      <c r="AS703" s="110"/>
      <c r="AT703" s="110"/>
      <c r="AU703" s="110"/>
      <c r="AV703" s="110"/>
      <c r="AW703" s="110"/>
      <c r="AX703" s="110"/>
      <c r="AY703" s="110"/>
      <c r="AZ703" s="110"/>
      <c r="BA703" s="110"/>
      <c r="BB703" s="110"/>
      <c r="BC703" s="110"/>
      <c r="BD703" s="110"/>
      <c r="BE703" s="110"/>
      <c r="BF703" s="110"/>
      <c r="BG703" s="110"/>
      <c r="BH703" s="110"/>
    </row>
    <row r="704" spans="1:60" ht="12.75" customHeight="1" x14ac:dyDescent="0.2">
      <c r="A704" s="1"/>
      <c r="B704" s="1">
        <f t="shared" si="15"/>
        <v>701</v>
      </c>
      <c r="C704" s="276" t="s">
        <v>2079</v>
      </c>
      <c r="D704" s="280" t="s">
        <v>2080</v>
      </c>
      <c r="E704" s="281" t="s">
        <v>812</v>
      </c>
      <c r="F704" s="286" t="s">
        <v>326</v>
      </c>
      <c r="G704" s="288" t="s">
        <v>945</v>
      </c>
      <c r="H704" s="188"/>
      <c r="I704" s="132"/>
      <c r="J704" s="187"/>
      <c r="K704" s="187"/>
      <c r="L704" s="187"/>
      <c r="M704" s="110"/>
      <c r="N704" s="1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  <c r="AE704" s="110"/>
      <c r="AF704" s="110"/>
      <c r="AG704" s="110"/>
      <c r="AH704" s="110"/>
      <c r="AI704" s="110"/>
      <c r="AJ704" s="110"/>
      <c r="AK704" s="110"/>
      <c r="AL704" s="110"/>
      <c r="AM704" s="110"/>
      <c r="AN704" s="110"/>
      <c r="AO704" s="110"/>
      <c r="AP704" s="110"/>
      <c r="AQ704" s="110"/>
      <c r="AR704" s="110"/>
      <c r="AS704" s="110"/>
      <c r="AT704" s="110"/>
      <c r="AU704" s="110"/>
      <c r="AV704" s="110"/>
      <c r="AW704" s="110"/>
      <c r="AX704" s="110"/>
      <c r="AY704" s="110"/>
      <c r="AZ704" s="110"/>
      <c r="BA704" s="110"/>
      <c r="BB704" s="110"/>
      <c r="BC704" s="110"/>
      <c r="BD704" s="110"/>
      <c r="BE704" s="110"/>
      <c r="BF704" s="110"/>
      <c r="BG704" s="110"/>
      <c r="BH704" s="110"/>
    </row>
    <row r="705" spans="1:60" ht="12.75" customHeight="1" x14ac:dyDescent="0.2">
      <c r="A705" s="1"/>
      <c r="B705" s="1">
        <f t="shared" si="15"/>
        <v>702</v>
      </c>
      <c r="C705" s="287" t="s">
        <v>869</v>
      </c>
      <c r="D705" s="287" t="s">
        <v>811</v>
      </c>
      <c r="E705" s="286" t="s">
        <v>970</v>
      </c>
      <c r="F705" s="286" t="s">
        <v>326</v>
      </c>
      <c r="G705" s="286" t="s">
        <v>935</v>
      </c>
      <c r="H705" s="188"/>
      <c r="I705" s="132"/>
      <c r="J705" s="187"/>
      <c r="K705" s="187"/>
      <c r="L705" s="187"/>
      <c r="M705" s="110"/>
      <c r="N705" s="1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  <c r="AE705" s="110"/>
      <c r="AF705" s="110"/>
      <c r="AG705" s="110"/>
      <c r="AH705" s="110"/>
      <c r="AI705" s="110"/>
      <c r="AJ705" s="110"/>
      <c r="AK705" s="110"/>
      <c r="AL705" s="110"/>
      <c r="AM705" s="110"/>
      <c r="AN705" s="110"/>
      <c r="AO705" s="110"/>
      <c r="AP705" s="110"/>
      <c r="AQ705" s="110"/>
      <c r="AR705" s="110"/>
      <c r="AS705" s="110"/>
      <c r="AT705" s="110"/>
      <c r="AU705" s="110"/>
      <c r="AV705" s="110"/>
      <c r="AW705" s="110"/>
      <c r="AX705" s="110"/>
      <c r="AY705" s="110"/>
      <c r="AZ705" s="110"/>
      <c r="BA705" s="110"/>
      <c r="BB705" s="110"/>
      <c r="BC705" s="110"/>
      <c r="BD705" s="110"/>
      <c r="BE705" s="110"/>
      <c r="BF705" s="110"/>
      <c r="BG705" s="110"/>
      <c r="BH705" s="110"/>
    </row>
    <row r="706" spans="1:60" ht="12.75" customHeight="1" x14ac:dyDescent="0.2">
      <c r="A706" s="1"/>
      <c r="B706" s="1">
        <f t="shared" si="15"/>
        <v>703</v>
      </c>
      <c r="C706" s="280" t="s">
        <v>2528</v>
      </c>
      <c r="D706" s="280" t="s">
        <v>2593</v>
      </c>
      <c r="E706" s="286" t="s">
        <v>2054</v>
      </c>
      <c r="F706" s="286" t="s">
        <v>326</v>
      </c>
      <c r="G706" s="286" t="s">
        <v>926</v>
      </c>
      <c r="H706" s="188"/>
      <c r="I706" s="132"/>
      <c r="J706" s="187"/>
      <c r="K706" s="187"/>
      <c r="L706" s="187"/>
      <c r="M706" s="110"/>
      <c r="N706" s="1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  <c r="AE706" s="110"/>
      <c r="AF706" s="110"/>
      <c r="AG706" s="110"/>
      <c r="AH706" s="110"/>
      <c r="AI706" s="110"/>
      <c r="AJ706" s="110"/>
      <c r="AK706" s="110"/>
      <c r="AL706" s="110"/>
      <c r="AM706" s="110"/>
      <c r="AN706" s="110"/>
      <c r="AO706" s="110"/>
      <c r="AP706" s="110"/>
      <c r="AQ706" s="110"/>
      <c r="AR706" s="110"/>
      <c r="AS706" s="110"/>
      <c r="AT706" s="110"/>
      <c r="AU706" s="110"/>
      <c r="AV706" s="110"/>
      <c r="AW706" s="110"/>
      <c r="AX706" s="110"/>
      <c r="AY706" s="110"/>
      <c r="AZ706" s="110"/>
      <c r="BA706" s="110"/>
      <c r="BB706" s="110"/>
      <c r="BC706" s="110"/>
      <c r="BD706" s="110"/>
      <c r="BE706" s="110"/>
      <c r="BF706" s="110"/>
      <c r="BG706" s="110"/>
      <c r="BH706" s="110"/>
    </row>
    <row r="707" spans="1:60" ht="12.75" customHeight="1" x14ac:dyDescent="0.2">
      <c r="A707" s="1"/>
      <c r="B707" s="1">
        <f t="shared" si="15"/>
        <v>704</v>
      </c>
      <c r="C707" s="276" t="s">
        <v>699</v>
      </c>
      <c r="D707" s="280" t="s">
        <v>2108</v>
      </c>
      <c r="E707" s="286" t="s">
        <v>970</v>
      </c>
      <c r="F707" s="286" t="s">
        <v>326</v>
      </c>
      <c r="G707" s="288" t="s">
        <v>935</v>
      </c>
      <c r="H707" s="188"/>
      <c r="I707" s="132"/>
      <c r="J707" s="187"/>
      <c r="K707" s="187"/>
      <c r="L707" s="187"/>
      <c r="M707" s="110"/>
      <c r="N707" s="1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  <c r="AE707" s="110"/>
      <c r="AF707" s="110"/>
      <c r="AG707" s="110"/>
      <c r="AH707" s="110"/>
      <c r="AI707" s="110"/>
      <c r="AJ707" s="110"/>
      <c r="AK707" s="110"/>
      <c r="AL707" s="110"/>
      <c r="AM707" s="110"/>
      <c r="AN707" s="110"/>
      <c r="AO707" s="110"/>
      <c r="AP707" s="110"/>
      <c r="AQ707" s="110"/>
      <c r="AR707" s="110"/>
      <c r="AS707" s="110"/>
      <c r="AT707" s="110"/>
      <c r="AU707" s="110"/>
      <c r="AV707" s="110"/>
      <c r="AW707" s="110"/>
      <c r="AX707" s="110"/>
      <c r="AY707" s="110"/>
      <c r="AZ707" s="110"/>
      <c r="BA707" s="110"/>
      <c r="BB707" s="110"/>
      <c r="BC707" s="110"/>
      <c r="BD707" s="110"/>
      <c r="BE707" s="110"/>
      <c r="BF707" s="110"/>
      <c r="BG707" s="110"/>
      <c r="BH707" s="110"/>
    </row>
    <row r="708" spans="1:60" ht="12.75" customHeight="1" x14ac:dyDescent="0.2">
      <c r="A708" s="1">
        <v>1</v>
      </c>
      <c r="B708" s="1">
        <f>(B707+1)</f>
        <v>705</v>
      </c>
      <c r="C708" s="285" t="s">
        <v>2531</v>
      </c>
      <c r="D708" s="285" t="s">
        <v>2595</v>
      </c>
      <c r="E708" s="286" t="s">
        <v>930</v>
      </c>
      <c r="F708" s="260" t="s">
        <v>326</v>
      </c>
      <c r="G708" s="286" t="s">
        <v>935</v>
      </c>
      <c r="H708" s="188"/>
      <c r="I708" s="132"/>
      <c r="J708" s="187"/>
      <c r="K708" s="187"/>
      <c r="L708" s="187"/>
      <c r="M708" s="110"/>
      <c r="N708" s="1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  <c r="AE708" s="110"/>
      <c r="AF708" s="110"/>
      <c r="AG708" s="110"/>
      <c r="AH708" s="110"/>
      <c r="AI708" s="110"/>
      <c r="AJ708" s="110"/>
      <c r="AK708" s="110"/>
      <c r="AL708" s="110"/>
      <c r="AM708" s="110"/>
      <c r="AN708" s="110"/>
      <c r="AO708" s="110"/>
      <c r="AP708" s="110"/>
      <c r="AQ708" s="110"/>
      <c r="AR708" s="110"/>
      <c r="AS708" s="110"/>
      <c r="AT708" s="110"/>
      <c r="AU708" s="110"/>
      <c r="AV708" s="110"/>
      <c r="AW708" s="110"/>
      <c r="AX708" s="110"/>
      <c r="AY708" s="110"/>
      <c r="AZ708" s="110"/>
      <c r="BA708" s="110"/>
      <c r="BB708" s="110"/>
      <c r="BC708" s="110"/>
      <c r="BD708" s="110"/>
      <c r="BE708" s="110"/>
      <c r="BF708" s="110"/>
      <c r="BG708" s="110"/>
      <c r="BH708" s="110"/>
    </row>
    <row r="709" spans="1:60" ht="12.75" customHeight="1" x14ac:dyDescent="0.2">
      <c r="A709" s="1">
        <v>1</v>
      </c>
      <c r="B709" s="1">
        <f t="shared" ref="B709:B769" si="16">(B708+1)</f>
        <v>706</v>
      </c>
      <c r="C709" s="280" t="s">
        <v>2538</v>
      </c>
      <c r="D709" s="280" t="s">
        <v>1751</v>
      </c>
      <c r="E709" s="286" t="s">
        <v>916</v>
      </c>
      <c r="F709" s="286" t="s">
        <v>326</v>
      </c>
      <c r="G709" s="286" t="s">
        <v>958</v>
      </c>
      <c r="H709" s="188"/>
      <c r="I709" s="132"/>
      <c r="J709" s="187"/>
      <c r="K709" s="187"/>
      <c r="L709" s="187"/>
      <c r="M709" s="110"/>
      <c r="N709" s="1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  <c r="AE709" s="110"/>
      <c r="AF709" s="110"/>
      <c r="AG709" s="110"/>
      <c r="AH709" s="110"/>
      <c r="AI709" s="110"/>
      <c r="AJ709" s="110"/>
      <c r="AK709" s="110"/>
      <c r="AL709" s="110"/>
      <c r="AM709" s="110"/>
      <c r="AN709" s="110"/>
      <c r="AO709" s="110"/>
      <c r="AP709" s="110"/>
      <c r="AQ709" s="110"/>
      <c r="AR709" s="110"/>
      <c r="AS709" s="110"/>
      <c r="AT709" s="110"/>
      <c r="AU709" s="110"/>
      <c r="AV709" s="110"/>
      <c r="AW709" s="110"/>
      <c r="AX709" s="110"/>
      <c r="AY709" s="110"/>
      <c r="AZ709" s="110"/>
      <c r="BA709" s="110"/>
      <c r="BB709" s="110"/>
      <c r="BC709" s="110"/>
      <c r="BD709" s="110"/>
      <c r="BE709" s="110"/>
      <c r="BF709" s="110"/>
      <c r="BG709" s="110"/>
      <c r="BH709" s="110"/>
    </row>
    <row r="710" spans="1:60" ht="12.75" customHeight="1" x14ac:dyDescent="0.2">
      <c r="A710" s="1">
        <v>1</v>
      </c>
      <c r="B710" s="1">
        <f t="shared" si="16"/>
        <v>707</v>
      </c>
      <c r="C710" s="280" t="s">
        <v>13</v>
      </c>
      <c r="D710" s="280" t="s">
        <v>971</v>
      </c>
      <c r="E710" s="286" t="s">
        <v>970</v>
      </c>
      <c r="F710" s="286" t="s">
        <v>326</v>
      </c>
      <c r="G710" s="288" t="s">
        <v>979</v>
      </c>
      <c r="H710" s="188"/>
      <c r="I710" s="132"/>
      <c r="J710" s="187"/>
      <c r="K710" s="187"/>
      <c r="L710" s="187"/>
      <c r="M710" s="110"/>
      <c r="N710" s="1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  <c r="AE710" s="110"/>
      <c r="AF710" s="110"/>
      <c r="AG710" s="110"/>
      <c r="AH710" s="110"/>
      <c r="AI710" s="110"/>
      <c r="AJ710" s="110"/>
      <c r="AK710" s="110"/>
      <c r="AL710" s="110"/>
      <c r="AM710" s="110"/>
      <c r="AN710" s="110"/>
      <c r="AO710" s="110"/>
      <c r="AP710" s="110"/>
      <c r="AQ710" s="110"/>
      <c r="AR710" s="110"/>
      <c r="AS710" s="110"/>
      <c r="AT710" s="110"/>
      <c r="AU710" s="110"/>
      <c r="AV710" s="110"/>
      <c r="AW710" s="110"/>
      <c r="AX710" s="110"/>
      <c r="AY710" s="110"/>
      <c r="AZ710" s="110"/>
      <c r="BA710" s="110"/>
      <c r="BB710" s="110"/>
      <c r="BC710" s="110"/>
      <c r="BD710" s="110"/>
      <c r="BE710" s="110"/>
      <c r="BF710" s="110"/>
      <c r="BG710" s="110"/>
      <c r="BH710" s="110"/>
    </row>
    <row r="711" spans="1:60" ht="12.75" customHeight="1" x14ac:dyDescent="0.2">
      <c r="A711" s="1">
        <v>1</v>
      </c>
      <c r="B711" s="1">
        <f t="shared" si="16"/>
        <v>708</v>
      </c>
      <c r="C711" s="276" t="s">
        <v>2245</v>
      </c>
      <c r="D711" s="280" t="s">
        <v>2086</v>
      </c>
      <c r="E711" s="281" t="s">
        <v>968</v>
      </c>
      <c r="F711" s="281" t="s">
        <v>326</v>
      </c>
      <c r="G711" s="281" t="s">
        <v>945</v>
      </c>
      <c r="H711" s="188"/>
      <c r="I711" s="132"/>
      <c r="J711" s="187"/>
      <c r="K711" s="187"/>
      <c r="L711" s="187"/>
      <c r="M711" s="110"/>
      <c r="N711" s="1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  <c r="AE711" s="110"/>
      <c r="AF711" s="110"/>
      <c r="AG711" s="110"/>
      <c r="AH711" s="110"/>
      <c r="AI711" s="110"/>
      <c r="AJ711" s="110"/>
      <c r="AK711" s="110"/>
      <c r="AL711" s="110"/>
      <c r="AM711" s="110"/>
      <c r="AN711" s="110"/>
      <c r="AO711" s="110"/>
      <c r="AP711" s="110"/>
      <c r="AQ711" s="110"/>
      <c r="AR711" s="110"/>
      <c r="AS711" s="110"/>
      <c r="AT711" s="110"/>
      <c r="AU711" s="110"/>
      <c r="AV711" s="110"/>
      <c r="AW711" s="110"/>
      <c r="AX711" s="110"/>
      <c r="AY711" s="110"/>
      <c r="AZ711" s="110"/>
      <c r="BA711" s="110"/>
      <c r="BB711" s="110"/>
      <c r="BC711" s="110"/>
      <c r="BD711" s="110"/>
      <c r="BE711" s="110"/>
      <c r="BF711" s="110"/>
      <c r="BG711" s="110"/>
      <c r="BH711" s="110"/>
    </row>
    <row r="712" spans="1:60" ht="12.75" customHeight="1" x14ac:dyDescent="0.2">
      <c r="A712" s="1"/>
      <c r="B712" s="1">
        <v>709</v>
      </c>
      <c r="C712" s="276" t="s">
        <v>2084</v>
      </c>
      <c r="D712" s="276" t="s">
        <v>776</v>
      </c>
      <c r="E712" s="281" t="s">
        <v>968</v>
      </c>
      <c r="F712" s="261" t="s">
        <v>326</v>
      </c>
      <c r="G712" s="286" t="s">
        <v>958</v>
      </c>
      <c r="H712" s="188"/>
      <c r="I712" s="132"/>
      <c r="J712" s="187"/>
      <c r="K712" s="187"/>
      <c r="L712" s="187"/>
      <c r="M712" s="110"/>
      <c r="N712" s="1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  <c r="AE712" s="110"/>
      <c r="AF712" s="110"/>
      <c r="AG712" s="110"/>
      <c r="AH712" s="110"/>
      <c r="AI712" s="110"/>
      <c r="AJ712" s="110"/>
      <c r="AK712" s="110"/>
      <c r="AL712" s="110"/>
      <c r="AM712" s="110"/>
      <c r="AN712" s="110"/>
      <c r="AO712" s="110"/>
      <c r="AP712" s="110"/>
      <c r="AQ712" s="110"/>
      <c r="AR712" s="110"/>
      <c r="AS712" s="110"/>
      <c r="AT712" s="110"/>
      <c r="AU712" s="110"/>
      <c r="AV712" s="110"/>
      <c r="AW712" s="110"/>
      <c r="AX712" s="110"/>
      <c r="AY712" s="110"/>
      <c r="AZ712" s="110"/>
      <c r="BA712" s="110"/>
      <c r="BB712" s="110"/>
      <c r="BC712" s="110"/>
      <c r="BD712" s="110"/>
      <c r="BE712" s="110"/>
      <c r="BF712" s="110"/>
      <c r="BG712" s="110"/>
      <c r="BH712" s="110"/>
    </row>
    <row r="713" spans="1:60" ht="12.75" customHeight="1" x14ac:dyDescent="0.2">
      <c r="A713" s="1"/>
      <c r="B713" s="1">
        <f t="shared" si="16"/>
        <v>710</v>
      </c>
      <c r="C713" s="287" t="s">
        <v>2941</v>
      </c>
      <c r="D713" s="287" t="s">
        <v>1011</v>
      </c>
      <c r="E713" s="286" t="s">
        <v>1018</v>
      </c>
      <c r="F713" s="260" t="s">
        <v>326</v>
      </c>
      <c r="G713" s="286" t="s">
        <v>982</v>
      </c>
      <c r="H713" s="188"/>
      <c r="I713" s="132"/>
      <c r="J713" s="187"/>
      <c r="K713" s="187"/>
      <c r="L713" s="187"/>
      <c r="M713" s="110"/>
      <c r="N713" s="1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  <c r="AE713" s="110"/>
      <c r="AF713" s="110"/>
      <c r="AG713" s="110"/>
      <c r="AH713" s="110"/>
      <c r="AI713" s="110"/>
      <c r="AJ713" s="110"/>
      <c r="AK713" s="110"/>
      <c r="AL713" s="110"/>
      <c r="AM713" s="110"/>
      <c r="AN713" s="110"/>
      <c r="AO713" s="110"/>
      <c r="AP713" s="110"/>
      <c r="AQ713" s="110"/>
      <c r="AR713" s="110"/>
      <c r="AS713" s="110"/>
      <c r="AT713" s="110"/>
      <c r="AU713" s="110"/>
      <c r="AV713" s="110"/>
      <c r="AW713" s="110"/>
      <c r="AX713" s="110"/>
      <c r="AY713" s="110"/>
      <c r="AZ713" s="110"/>
      <c r="BA713" s="110"/>
      <c r="BB713" s="110"/>
      <c r="BC713" s="110"/>
      <c r="BD713" s="110"/>
      <c r="BE713" s="110"/>
      <c r="BF713" s="110"/>
      <c r="BG713" s="110"/>
      <c r="BH713" s="110"/>
    </row>
    <row r="714" spans="1:60" ht="12.75" customHeight="1" x14ac:dyDescent="0.2">
      <c r="A714" s="1">
        <v>1</v>
      </c>
      <c r="B714" s="1">
        <f t="shared" si="16"/>
        <v>711</v>
      </c>
      <c r="C714" s="280" t="s">
        <v>2909</v>
      </c>
      <c r="D714" s="280" t="s">
        <v>762</v>
      </c>
      <c r="E714" s="286" t="s">
        <v>1154</v>
      </c>
      <c r="F714" s="260" t="s">
        <v>326</v>
      </c>
      <c r="G714" s="286" t="s">
        <v>926</v>
      </c>
      <c r="H714" s="188"/>
      <c r="I714" s="132"/>
      <c r="J714" s="187"/>
      <c r="K714" s="187"/>
      <c r="L714" s="187"/>
      <c r="M714" s="110"/>
      <c r="N714" s="1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  <c r="AE714" s="110"/>
      <c r="AF714" s="110"/>
      <c r="AG714" s="110"/>
      <c r="AH714" s="110"/>
      <c r="AI714" s="110"/>
      <c r="AJ714" s="110"/>
      <c r="AK714" s="110"/>
      <c r="AL714" s="110"/>
      <c r="AM714" s="110"/>
      <c r="AN714" s="110"/>
      <c r="AO714" s="110"/>
      <c r="AP714" s="110"/>
      <c r="AQ714" s="110"/>
      <c r="AR714" s="110"/>
      <c r="AS714" s="110"/>
      <c r="AT714" s="110"/>
      <c r="AU714" s="110"/>
      <c r="AV714" s="110"/>
      <c r="AW714" s="110"/>
      <c r="AX714" s="110"/>
      <c r="AY714" s="110"/>
      <c r="AZ714" s="110"/>
      <c r="BA714" s="110"/>
      <c r="BB714" s="110"/>
      <c r="BC714" s="110"/>
      <c r="BD714" s="110"/>
      <c r="BE714" s="110"/>
      <c r="BF714" s="110"/>
      <c r="BG714" s="110"/>
      <c r="BH714" s="110"/>
    </row>
    <row r="715" spans="1:60" ht="12.75" customHeight="1" x14ac:dyDescent="0.2">
      <c r="A715" s="1"/>
      <c r="B715" s="1">
        <f t="shared" si="16"/>
        <v>712</v>
      </c>
      <c r="C715" s="276" t="s">
        <v>1658</v>
      </c>
      <c r="D715" s="276" t="s">
        <v>169</v>
      </c>
      <c r="E715" s="286" t="s">
        <v>916</v>
      </c>
      <c r="F715" s="260" t="s">
        <v>326</v>
      </c>
      <c r="G715" s="289" t="s">
        <v>935</v>
      </c>
      <c r="H715" s="188"/>
      <c r="I715" s="132"/>
      <c r="J715" s="187"/>
      <c r="K715" s="187"/>
      <c r="L715" s="187"/>
      <c r="M715" s="110"/>
      <c r="N715" s="1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  <c r="AE715" s="110"/>
      <c r="AF715" s="110"/>
      <c r="AG715" s="110"/>
      <c r="AH715" s="110"/>
      <c r="AI715" s="110"/>
      <c r="AJ715" s="110"/>
      <c r="AK715" s="110"/>
      <c r="AL715" s="110"/>
      <c r="AM715" s="110"/>
      <c r="AN715" s="110"/>
      <c r="AO715" s="110"/>
      <c r="AP715" s="110"/>
      <c r="AQ715" s="110"/>
      <c r="AR715" s="110"/>
      <c r="AS715" s="110"/>
      <c r="AT715" s="110"/>
      <c r="AU715" s="110"/>
      <c r="AV715" s="110"/>
      <c r="AW715" s="110"/>
      <c r="AX715" s="110"/>
      <c r="AY715" s="110"/>
      <c r="AZ715" s="110"/>
      <c r="BA715" s="110"/>
      <c r="BB715" s="110"/>
      <c r="BC715" s="110"/>
      <c r="BD715" s="110"/>
      <c r="BE715" s="110"/>
      <c r="BF715" s="110"/>
      <c r="BG715" s="110"/>
      <c r="BH715" s="110"/>
    </row>
    <row r="716" spans="1:60" ht="12.75" customHeight="1" x14ac:dyDescent="0.2">
      <c r="A716" s="1">
        <v>1</v>
      </c>
      <c r="B716" s="1">
        <f t="shared" si="16"/>
        <v>713</v>
      </c>
      <c r="C716" s="287" t="s">
        <v>3023</v>
      </c>
      <c r="D716" s="287" t="s">
        <v>1111</v>
      </c>
      <c r="E716" s="286" t="s">
        <v>930</v>
      </c>
      <c r="F716" s="286" t="s">
        <v>326</v>
      </c>
      <c r="G716" s="286" t="s">
        <v>945</v>
      </c>
      <c r="H716" s="188"/>
      <c r="I716" s="189"/>
      <c r="J716" s="187"/>
      <c r="K716" s="187"/>
      <c r="L716" s="187"/>
      <c r="M716" s="110"/>
      <c r="N716" s="1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  <c r="AE716" s="110"/>
      <c r="AF716" s="110"/>
      <c r="AG716" s="110"/>
      <c r="AH716" s="110"/>
      <c r="AI716" s="110"/>
      <c r="AJ716" s="110"/>
      <c r="AK716" s="110"/>
      <c r="AL716" s="110"/>
      <c r="AM716" s="110"/>
      <c r="AN716" s="110"/>
      <c r="AO716" s="110"/>
      <c r="AP716" s="110"/>
      <c r="AQ716" s="110"/>
      <c r="AR716" s="110"/>
      <c r="AS716" s="110"/>
      <c r="AT716" s="110"/>
      <c r="AU716" s="110"/>
      <c r="AV716" s="110"/>
      <c r="AW716" s="110"/>
      <c r="AX716" s="110"/>
      <c r="AY716" s="110"/>
      <c r="AZ716" s="110"/>
      <c r="BA716" s="110"/>
      <c r="BB716" s="110"/>
      <c r="BC716" s="110"/>
      <c r="BD716" s="110"/>
      <c r="BE716" s="110"/>
      <c r="BF716" s="110"/>
      <c r="BG716" s="110"/>
      <c r="BH716" s="110"/>
    </row>
    <row r="717" spans="1:60" ht="12.75" customHeight="1" x14ac:dyDescent="0.2">
      <c r="A717" s="1">
        <v>1</v>
      </c>
      <c r="B717" s="1">
        <f t="shared" si="16"/>
        <v>714</v>
      </c>
      <c r="C717" s="285" t="s">
        <v>2559</v>
      </c>
      <c r="D717" s="285" t="s">
        <v>850</v>
      </c>
      <c r="E717" s="286" t="s">
        <v>928</v>
      </c>
      <c r="F717" s="286" t="s">
        <v>326</v>
      </c>
      <c r="G717" s="286" t="s">
        <v>923</v>
      </c>
      <c r="H717" s="188"/>
      <c r="I717" s="189"/>
      <c r="J717" s="187"/>
      <c r="K717" s="187"/>
      <c r="L717" s="187"/>
      <c r="M717" s="110"/>
      <c r="N717" s="1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  <c r="AE717" s="110"/>
      <c r="AF717" s="110"/>
      <c r="AG717" s="110"/>
      <c r="AH717" s="110"/>
      <c r="AI717" s="110"/>
      <c r="AJ717" s="110"/>
      <c r="AK717" s="110"/>
      <c r="AL717" s="110"/>
      <c r="AM717" s="110"/>
      <c r="AN717" s="110"/>
      <c r="AO717" s="110"/>
      <c r="AP717" s="110"/>
      <c r="AQ717" s="110"/>
      <c r="AR717" s="110"/>
      <c r="AS717" s="110"/>
      <c r="AT717" s="110"/>
      <c r="AU717" s="110"/>
      <c r="AV717" s="110"/>
      <c r="AW717" s="110"/>
      <c r="AX717" s="110"/>
      <c r="AY717" s="110"/>
      <c r="AZ717" s="110"/>
      <c r="BA717" s="110"/>
      <c r="BB717" s="110"/>
      <c r="BC717" s="110"/>
      <c r="BD717" s="110"/>
      <c r="BE717" s="110"/>
      <c r="BF717" s="110"/>
      <c r="BG717" s="110"/>
      <c r="BH717" s="110"/>
    </row>
    <row r="718" spans="1:60" ht="12.75" customHeight="1" x14ac:dyDescent="0.2">
      <c r="A718" s="1"/>
      <c r="B718" s="1">
        <f>(B717+1)</f>
        <v>715</v>
      </c>
      <c r="C718" s="291" t="s">
        <v>2260</v>
      </c>
      <c r="D718" s="291" t="s">
        <v>964</v>
      </c>
      <c r="E718" s="281" t="s">
        <v>940</v>
      </c>
      <c r="F718" s="286" t="s">
        <v>326</v>
      </c>
      <c r="G718" s="286" t="s">
        <v>926</v>
      </c>
      <c r="H718" s="188"/>
      <c r="I718" s="189"/>
      <c r="J718" s="187"/>
      <c r="K718" s="187"/>
      <c r="L718" s="187"/>
      <c r="M718" s="110"/>
      <c r="N718" s="1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  <c r="AE718" s="110"/>
      <c r="AF718" s="110"/>
      <c r="AG718" s="110"/>
      <c r="AH718" s="110"/>
      <c r="AI718" s="110"/>
      <c r="AJ718" s="110"/>
      <c r="AK718" s="110"/>
      <c r="AL718" s="110"/>
      <c r="AM718" s="110"/>
      <c r="AN718" s="110"/>
      <c r="AO718" s="110"/>
      <c r="AP718" s="110"/>
      <c r="AQ718" s="110"/>
      <c r="AR718" s="110"/>
      <c r="AS718" s="110"/>
      <c r="AT718" s="110"/>
      <c r="AU718" s="110"/>
      <c r="AV718" s="110"/>
      <c r="AW718" s="110"/>
      <c r="AX718" s="110"/>
      <c r="AY718" s="110"/>
      <c r="AZ718" s="110"/>
      <c r="BA718" s="110"/>
      <c r="BB718" s="110"/>
      <c r="BC718" s="110"/>
      <c r="BD718" s="110"/>
      <c r="BE718" s="110"/>
      <c r="BF718" s="110"/>
      <c r="BG718" s="110"/>
      <c r="BH718" s="110"/>
    </row>
    <row r="719" spans="1:60" ht="12.75" customHeight="1" x14ac:dyDescent="0.2">
      <c r="A719" s="1"/>
      <c r="B719" s="1"/>
      <c r="C719" s="292"/>
      <c r="D719" s="292"/>
      <c r="E719" s="293"/>
      <c r="F719" s="282"/>
      <c r="G719" s="282"/>
      <c r="H719" s="188"/>
      <c r="I719" s="189"/>
      <c r="J719" s="187"/>
      <c r="K719" s="187"/>
      <c r="L719" s="187"/>
      <c r="M719" s="110"/>
      <c r="N719" s="1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  <c r="AE719" s="110"/>
      <c r="AF719" s="110"/>
      <c r="AG719" s="110"/>
      <c r="AH719" s="110"/>
      <c r="AI719" s="110"/>
      <c r="AJ719" s="110"/>
      <c r="AK719" s="110"/>
      <c r="AL719" s="110"/>
      <c r="AM719" s="110"/>
      <c r="AN719" s="110"/>
      <c r="AO719" s="110"/>
      <c r="AP719" s="110"/>
      <c r="AQ719" s="110"/>
      <c r="AR719" s="110"/>
      <c r="AS719" s="110"/>
      <c r="AT719" s="110"/>
      <c r="AU719" s="110"/>
      <c r="AV719" s="110"/>
      <c r="AW719" s="110"/>
      <c r="AX719" s="110"/>
      <c r="AY719" s="110"/>
      <c r="AZ719" s="110"/>
      <c r="BA719" s="110"/>
      <c r="BB719" s="110"/>
      <c r="BC719" s="110"/>
      <c r="BD719" s="110"/>
      <c r="BE719" s="110"/>
      <c r="BF719" s="110"/>
      <c r="BG719" s="110"/>
      <c r="BH719" s="110"/>
    </row>
    <row r="720" spans="1:60" ht="12.75" customHeight="1" x14ac:dyDescent="0.2">
      <c r="A720" s="1"/>
      <c r="B720" s="1">
        <f>(B718+1)</f>
        <v>716</v>
      </c>
      <c r="C720" s="223" t="s">
        <v>857</v>
      </c>
      <c r="D720" s="223" t="s">
        <v>823</v>
      </c>
      <c r="E720" s="226" t="s">
        <v>940</v>
      </c>
      <c r="F720" s="226"/>
      <c r="G720" s="226" t="s">
        <v>926</v>
      </c>
      <c r="H720" s="188"/>
      <c r="I720" s="189"/>
      <c r="J720" s="187"/>
      <c r="K720" s="187"/>
      <c r="L720" s="187"/>
      <c r="M720" s="110"/>
      <c r="N720" s="1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  <c r="AE720" s="110"/>
      <c r="AF720" s="110"/>
      <c r="AG720" s="110"/>
      <c r="AH720" s="110"/>
      <c r="AI720" s="110"/>
      <c r="AJ720" s="110"/>
      <c r="AK720" s="110"/>
      <c r="AL720" s="110"/>
      <c r="AM720" s="110"/>
      <c r="AN720" s="110"/>
      <c r="AO720" s="110"/>
      <c r="AP720" s="110"/>
      <c r="AQ720" s="110"/>
      <c r="AR720" s="110"/>
      <c r="AS720" s="110"/>
      <c r="AT720" s="110"/>
      <c r="AU720" s="110"/>
      <c r="AV720" s="110"/>
      <c r="AW720" s="110"/>
      <c r="AX720" s="110"/>
      <c r="AY720" s="110"/>
      <c r="AZ720" s="110"/>
      <c r="BA720" s="110"/>
      <c r="BB720" s="110"/>
      <c r="BC720" s="110"/>
      <c r="BD720" s="110"/>
      <c r="BE720" s="110"/>
      <c r="BF720" s="110"/>
      <c r="BG720" s="110"/>
      <c r="BH720" s="110"/>
    </row>
    <row r="721" spans="1:60" ht="12.75" customHeight="1" x14ac:dyDescent="0.2">
      <c r="A721" s="1"/>
      <c r="B721" s="1">
        <f t="shared" si="16"/>
        <v>717</v>
      </c>
      <c r="C721" s="220" t="s">
        <v>770</v>
      </c>
      <c r="D721" s="221" t="s">
        <v>932</v>
      </c>
      <c r="E721" s="222" t="s">
        <v>961</v>
      </c>
      <c r="F721" s="225"/>
      <c r="G721" s="225" t="s">
        <v>923</v>
      </c>
      <c r="H721" s="188"/>
      <c r="I721" s="189"/>
      <c r="J721" s="187"/>
      <c r="K721" s="187"/>
      <c r="L721" s="187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  <c r="AE721" s="110"/>
      <c r="AF721" s="110"/>
      <c r="AG721" s="110"/>
      <c r="AH721" s="110"/>
      <c r="AI721" s="110"/>
      <c r="AJ721" s="110"/>
      <c r="AK721" s="110"/>
      <c r="AL721" s="110"/>
      <c r="AM721" s="110"/>
      <c r="AN721" s="110"/>
      <c r="AO721" s="110"/>
      <c r="AP721" s="110"/>
      <c r="AQ721" s="110"/>
      <c r="AR721" s="110"/>
      <c r="AS721" s="110"/>
      <c r="AT721" s="110"/>
      <c r="AU721" s="110"/>
      <c r="AV721" s="110"/>
      <c r="AW721" s="110"/>
      <c r="AX721" s="110"/>
      <c r="AY721" s="110"/>
      <c r="AZ721" s="110"/>
      <c r="BA721" s="110"/>
      <c r="BB721" s="110"/>
      <c r="BC721" s="110"/>
      <c r="BD721" s="110"/>
      <c r="BE721" s="110"/>
      <c r="BF721" s="110"/>
      <c r="BG721" s="110"/>
      <c r="BH721" s="110"/>
    </row>
    <row r="722" spans="1:60" ht="12.75" customHeight="1" x14ac:dyDescent="0.2">
      <c r="A722" s="1">
        <v>1</v>
      </c>
      <c r="B722" s="1">
        <f t="shared" si="16"/>
        <v>718</v>
      </c>
      <c r="C722" s="223" t="s">
        <v>3012</v>
      </c>
      <c r="D722" s="223" t="s">
        <v>3020</v>
      </c>
      <c r="E722" s="226" t="s">
        <v>930</v>
      </c>
      <c r="F722" s="226"/>
      <c r="G722" s="226" t="s">
        <v>575</v>
      </c>
      <c r="H722" s="188"/>
      <c r="I722" s="189"/>
      <c r="J722" s="187"/>
      <c r="K722" s="187"/>
      <c r="L722" s="187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  <c r="AE722" s="110"/>
      <c r="AF722" s="110"/>
      <c r="AG722" s="110"/>
      <c r="AH722" s="110"/>
      <c r="AI722" s="110"/>
      <c r="AJ722" s="110"/>
      <c r="AK722" s="110"/>
      <c r="AL722" s="110"/>
      <c r="AM722" s="110"/>
      <c r="AN722" s="110"/>
      <c r="AO722" s="110"/>
      <c r="AP722" s="110"/>
      <c r="AQ722" s="110"/>
      <c r="AR722" s="110"/>
      <c r="AS722" s="110"/>
      <c r="AT722" s="110"/>
      <c r="AU722" s="110"/>
      <c r="AV722" s="110"/>
      <c r="AW722" s="110"/>
      <c r="AX722" s="110"/>
      <c r="AY722" s="110"/>
      <c r="AZ722" s="110"/>
      <c r="BA722" s="110"/>
      <c r="BB722" s="110"/>
      <c r="BC722" s="110"/>
      <c r="BD722" s="110"/>
      <c r="BE722" s="110"/>
      <c r="BF722" s="110"/>
      <c r="BG722" s="110"/>
      <c r="BH722" s="110"/>
    </row>
    <row r="723" spans="1:60" ht="12.75" customHeight="1" x14ac:dyDescent="0.2">
      <c r="A723" s="1"/>
      <c r="B723" s="1">
        <f t="shared" si="16"/>
        <v>719</v>
      </c>
      <c r="C723" s="223" t="s">
        <v>3004</v>
      </c>
      <c r="D723" s="223" t="s">
        <v>3014</v>
      </c>
      <c r="E723" s="226" t="s">
        <v>928</v>
      </c>
      <c r="F723" s="226"/>
      <c r="G723" s="226" t="s">
        <v>926</v>
      </c>
      <c r="H723" s="188"/>
      <c r="I723" s="189"/>
      <c r="J723" s="187"/>
      <c r="K723" s="187"/>
      <c r="L723" s="187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  <c r="AE723" s="110"/>
      <c r="AF723" s="110"/>
      <c r="AG723" s="110"/>
      <c r="AH723" s="110"/>
      <c r="AI723" s="110"/>
      <c r="AJ723" s="110"/>
      <c r="AK723" s="110"/>
      <c r="AL723" s="110"/>
      <c r="AM723" s="110"/>
      <c r="AN723" s="110"/>
      <c r="AO723" s="110"/>
      <c r="AP723" s="110"/>
      <c r="AQ723" s="110"/>
      <c r="AR723" s="110"/>
      <c r="AS723" s="110"/>
      <c r="AT723" s="110"/>
      <c r="AU723" s="110"/>
      <c r="AV723" s="110"/>
      <c r="AW723" s="110"/>
      <c r="AX723" s="110"/>
      <c r="AY723" s="110"/>
      <c r="AZ723" s="110"/>
      <c r="BA723" s="110"/>
      <c r="BB723" s="110"/>
      <c r="BC723" s="110"/>
      <c r="BD723" s="110"/>
      <c r="BE723" s="110"/>
      <c r="BF723" s="110"/>
      <c r="BG723" s="110"/>
      <c r="BH723" s="110"/>
    </row>
    <row r="724" spans="1:60" ht="12.75" customHeight="1" x14ac:dyDescent="0.2">
      <c r="A724" s="1">
        <v>1</v>
      </c>
      <c r="B724" s="1">
        <f t="shared" si="16"/>
        <v>720</v>
      </c>
      <c r="C724" s="220" t="s">
        <v>1573</v>
      </c>
      <c r="D724" s="220" t="s">
        <v>1574</v>
      </c>
      <c r="E724" s="226" t="s">
        <v>944</v>
      </c>
      <c r="F724" s="226"/>
      <c r="G724" s="249" t="s">
        <v>945</v>
      </c>
      <c r="H724" s="188"/>
      <c r="I724" s="189"/>
      <c r="J724" s="187"/>
      <c r="K724" s="187"/>
      <c r="L724" s="187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  <c r="AE724" s="110"/>
      <c r="AF724" s="110"/>
      <c r="AG724" s="110"/>
      <c r="AH724" s="110"/>
      <c r="AI724" s="110"/>
      <c r="AJ724" s="110"/>
      <c r="AK724" s="110"/>
      <c r="AL724" s="110"/>
      <c r="AM724" s="110"/>
      <c r="AN724" s="110"/>
      <c r="AO724" s="110"/>
      <c r="AP724" s="110"/>
      <c r="AQ724" s="110"/>
      <c r="AR724" s="110"/>
      <c r="AS724" s="110"/>
      <c r="AT724" s="110"/>
      <c r="AU724" s="110"/>
      <c r="AV724" s="110"/>
      <c r="AW724" s="110"/>
      <c r="AX724" s="110"/>
      <c r="AY724" s="110"/>
      <c r="AZ724" s="110"/>
      <c r="BA724" s="110"/>
      <c r="BB724" s="110"/>
      <c r="BC724" s="110"/>
      <c r="BD724" s="110"/>
      <c r="BE724" s="110"/>
      <c r="BF724" s="110"/>
      <c r="BG724" s="110"/>
      <c r="BH724" s="110"/>
    </row>
    <row r="725" spans="1:60" ht="12.75" customHeight="1" x14ac:dyDescent="0.2">
      <c r="A725" s="1"/>
      <c r="B725" s="1">
        <f t="shared" si="16"/>
        <v>721</v>
      </c>
      <c r="C725" s="220" t="s">
        <v>1070</v>
      </c>
      <c r="D725" s="221" t="s">
        <v>1575</v>
      </c>
      <c r="E725" s="222" t="s">
        <v>930</v>
      </c>
      <c r="F725" s="226"/>
      <c r="G725" s="222" t="s">
        <v>575</v>
      </c>
      <c r="H725" s="188"/>
      <c r="I725" s="189"/>
      <c r="J725" s="187"/>
      <c r="K725" s="187"/>
      <c r="L725" s="187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  <c r="AT725" s="110"/>
      <c r="AU725" s="110"/>
      <c r="AV725" s="110"/>
      <c r="AW725" s="110"/>
      <c r="AX725" s="110"/>
      <c r="AY725" s="110"/>
      <c r="AZ725" s="110"/>
      <c r="BA725" s="110"/>
      <c r="BB725" s="110"/>
      <c r="BC725" s="110"/>
      <c r="BD725" s="110"/>
      <c r="BE725" s="110"/>
      <c r="BF725" s="110"/>
      <c r="BG725" s="110"/>
      <c r="BH725" s="110"/>
    </row>
    <row r="726" spans="1:60" ht="12.75" customHeight="1" x14ac:dyDescent="0.2">
      <c r="A726" s="1"/>
      <c r="B726" s="1">
        <f t="shared" si="16"/>
        <v>722</v>
      </c>
      <c r="C726" s="254" t="s">
        <v>2268</v>
      </c>
      <c r="D726" s="221" t="s">
        <v>2150</v>
      </c>
      <c r="E726" s="226" t="s">
        <v>812</v>
      </c>
      <c r="F726" s="226"/>
      <c r="G726" s="226" t="s">
        <v>935</v>
      </c>
      <c r="H726" s="188"/>
      <c r="I726" s="189"/>
      <c r="J726" s="187"/>
      <c r="K726" s="187"/>
      <c r="L726" s="187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  <c r="AE726" s="110"/>
      <c r="AF726" s="110"/>
      <c r="AG726" s="110"/>
      <c r="AH726" s="110"/>
      <c r="AI726" s="110"/>
      <c r="AJ726" s="110"/>
      <c r="AK726" s="110"/>
      <c r="AL726" s="110"/>
      <c r="AM726" s="110"/>
      <c r="AN726" s="110"/>
      <c r="AO726" s="110"/>
      <c r="AP726" s="110"/>
      <c r="AQ726" s="110"/>
      <c r="AR726" s="110"/>
      <c r="AS726" s="110"/>
      <c r="AT726" s="110"/>
      <c r="AU726" s="110"/>
      <c r="AV726" s="110"/>
      <c r="AW726" s="110"/>
      <c r="AX726" s="110"/>
      <c r="AY726" s="110"/>
      <c r="AZ726" s="110"/>
      <c r="BA726" s="110"/>
      <c r="BB726" s="110"/>
      <c r="BC726" s="110"/>
      <c r="BD726" s="110"/>
      <c r="BE726" s="110"/>
      <c r="BF726" s="110"/>
      <c r="BG726" s="110"/>
      <c r="BH726" s="110"/>
    </row>
    <row r="727" spans="1:60" ht="12.75" customHeight="1" x14ac:dyDescent="0.2">
      <c r="A727" s="1"/>
      <c r="B727" s="1">
        <f t="shared" si="16"/>
        <v>723</v>
      </c>
      <c r="C727" s="220" t="s">
        <v>906</v>
      </c>
      <c r="D727" s="221" t="s">
        <v>870</v>
      </c>
      <c r="E727" s="226" t="s">
        <v>2054</v>
      </c>
      <c r="F727" s="222"/>
      <c r="G727" s="226" t="s">
        <v>926</v>
      </c>
      <c r="H727" s="188"/>
      <c r="I727" s="189"/>
      <c r="J727" s="187"/>
      <c r="K727" s="187"/>
      <c r="L727" s="187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  <c r="AE727" s="110"/>
      <c r="AF727" s="110"/>
      <c r="AG727" s="110"/>
      <c r="AH727" s="110"/>
      <c r="AI727" s="110"/>
      <c r="AJ727" s="110"/>
      <c r="AK727" s="110"/>
      <c r="AL727" s="110"/>
      <c r="AM727" s="110"/>
      <c r="AN727" s="110"/>
      <c r="AO727" s="110"/>
      <c r="AP727" s="110"/>
      <c r="AQ727" s="110"/>
      <c r="AR727" s="110"/>
      <c r="AS727" s="110"/>
      <c r="AT727" s="110"/>
      <c r="AU727" s="110"/>
      <c r="AV727" s="110"/>
      <c r="AW727" s="110"/>
      <c r="AX727" s="110"/>
      <c r="AY727" s="110"/>
      <c r="AZ727" s="110"/>
      <c r="BA727" s="110"/>
      <c r="BB727" s="110"/>
      <c r="BC727" s="110"/>
      <c r="BD727" s="110"/>
      <c r="BE727" s="110"/>
      <c r="BF727" s="110"/>
      <c r="BG727" s="110"/>
      <c r="BH727" s="110"/>
    </row>
    <row r="728" spans="1:60" ht="12.75" customHeight="1" x14ac:dyDescent="0.2">
      <c r="A728" s="1"/>
      <c r="B728" s="1">
        <f t="shared" si="16"/>
        <v>724</v>
      </c>
      <c r="C728" s="221" t="s">
        <v>906</v>
      </c>
      <c r="D728" s="221" t="s">
        <v>839</v>
      </c>
      <c r="E728" s="226" t="s">
        <v>1154</v>
      </c>
      <c r="F728" s="226"/>
      <c r="G728" s="226" t="s">
        <v>945</v>
      </c>
      <c r="H728" s="188"/>
      <c r="I728" s="189"/>
      <c r="J728" s="187"/>
      <c r="K728" s="187"/>
      <c r="L728" s="187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  <c r="AE728" s="110"/>
      <c r="AF728" s="110"/>
      <c r="AG728" s="110"/>
      <c r="AH728" s="110"/>
      <c r="AI728" s="110"/>
      <c r="AJ728" s="110"/>
      <c r="AK728" s="110"/>
      <c r="AL728" s="110"/>
      <c r="AM728" s="110"/>
      <c r="AN728" s="110"/>
      <c r="AO728" s="110"/>
      <c r="AP728" s="110"/>
      <c r="AQ728" s="110"/>
      <c r="AR728" s="110"/>
      <c r="AS728" s="110"/>
      <c r="AT728" s="110"/>
      <c r="AU728" s="110"/>
      <c r="AV728" s="110"/>
      <c r="AW728" s="110"/>
      <c r="AX728" s="110"/>
      <c r="AY728" s="110"/>
      <c r="AZ728" s="110"/>
      <c r="BA728" s="110"/>
      <c r="BB728" s="110"/>
      <c r="BC728" s="110"/>
      <c r="BD728" s="110"/>
      <c r="BE728" s="110"/>
      <c r="BF728" s="110"/>
      <c r="BG728" s="110"/>
      <c r="BH728" s="110"/>
    </row>
    <row r="729" spans="1:60" ht="12.75" customHeight="1" x14ac:dyDescent="0.2">
      <c r="A729" s="1"/>
      <c r="B729" s="1">
        <f t="shared" si="16"/>
        <v>725</v>
      </c>
      <c r="C729" s="223" t="s">
        <v>906</v>
      </c>
      <c r="D729" s="223" t="s">
        <v>976</v>
      </c>
      <c r="E729" s="226" t="s">
        <v>944</v>
      </c>
      <c r="F729" s="226"/>
      <c r="G729" s="226" t="s">
        <v>923</v>
      </c>
      <c r="H729" s="188"/>
      <c r="I729" s="189"/>
      <c r="J729" s="187"/>
      <c r="K729" s="187"/>
      <c r="L729" s="187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  <c r="AE729" s="110"/>
      <c r="AF729" s="110"/>
      <c r="AG729" s="110"/>
      <c r="AH729" s="110"/>
      <c r="AI729" s="110"/>
      <c r="AJ729" s="110"/>
      <c r="AK729" s="110"/>
      <c r="AL729" s="110"/>
      <c r="AM729" s="110"/>
      <c r="AN729" s="110"/>
      <c r="AO729" s="110"/>
      <c r="AP729" s="110"/>
      <c r="AQ729" s="110"/>
      <c r="AR729" s="110"/>
      <c r="AS729" s="110"/>
      <c r="AT729" s="110"/>
      <c r="AU729" s="110"/>
      <c r="AV729" s="110"/>
      <c r="AW729" s="110"/>
      <c r="AX729" s="110"/>
      <c r="AY729" s="110"/>
      <c r="AZ729" s="110"/>
      <c r="BA729" s="110"/>
      <c r="BB729" s="110"/>
      <c r="BC729" s="110"/>
      <c r="BD729" s="110"/>
      <c r="BE729" s="110"/>
      <c r="BF729" s="110"/>
      <c r="BG729" s="110"/>
      <c r="BH729" s="110"/>
    </row>
    <row r="730" spans="1:60" ht="12.75" customHeight="1" x14ac:dyDescent="0.2">
      <c r="A730" s="1">
        <v>1</v>
      </c>
      <c r="B730" s="1">
        <f>(B729+1)</f>
        <v>726</v>
      </c>
      <c r="C730" s="220" t="s">
        <v>1066</v>
      </c>
      <c r="D730" s="221" t="s">
        <v>1067</v>
      </c>
      <c r="E730" s="226" t="s">
        <v>963</v>
      </c>
      <c r="F730" s="225"/>
      <c r="G730" s="226" t="s">
        <v>923</v>
      </c>
      <c r="H730" s="188"/>
      <c r="I730" s="189"/>
      <c r="J730" s="187"/>
      <c r="K730" s="187"/>
      <c r="L730" s="187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10"/>
      <c r="AG730" s="110"/>
      <c r="AH730" s="110"/>
      <c r="AI730" s="110"/>
      <c r="AJ730" s="110"/>
      <c r="AK730" s="110"/>
      <c r="AL730" s="110"/>
      <c r="AM730" s="110"/>
      <c r="AN730" s="110"/>
      <c r="AO730" s="110"/>
      <c r="AP730" s="110"/>
      <c r="AQ730" s="110"/>
      <c r="AR730" s="110"/>
      <c r="AS730" s="110"/>
      <c r="AT730" s="110"/>
      <c r="AU730" s="110"/>
      <c r="AV730" s="110"/>
      <c r="AW730" s="110"/>
      <c r="AX730" s="110"/>
      <c r="AY730" s="110"/>
      <c r="AZ730" s="110"/>
      <c r="BA730" s="110"/>
      <c r="BB730" s="110"/>
      <c r="BC730" s="110"/>
      <c r="BD730" s="110"/>
      <c r="BE730" s="110"/>
      <c r="BF730" s="110"/>
      <c r="BG730" s="110"/>
      <c r="BH730" s="110"/>
    </row>
    <row r="731" spans="1:60" ht="12.75" customHeight="1" x14ac:dyDescent="0.2">
      <c r="A731" s="1"/>
      <c r="B731" s="1">
        <f t="shared" si="16"/>
        <v>727</v>
      </c>
      <c r="C731" s="221" t="s">
        <v>1788</v>
      </c>
      <c r="D731" s="221" t="s">
        <v>1751</v>
      </c>
      <c r="E731" s="226" t="s">
        <v>1018</v>
      </c>
      <c r="F731" s="225"/>
      <c r="G731" s="226" t="s">
        <v>923</v>
      </c>
      <c r="H731" s="188"/>
      <c r="I731" s="189"/>
      <c r="J731" s="187"/>
      <c r="K731" s="187"/>
      <c r="L731" s="187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10"/>
      <c r="AG731" s="110"/>
      <c r="AH731" s="110"/>
      <c r="AI731" s="110"/>
      <c r="AJ731" s="110"/>
      <c r="AK731" s="110"/>
      <c r="AL731" s="110"/>
      <c r="AM731" s="110"/>
      <c r="AN731" s="110"/>
      <c r="AO731" s="110"/>
      <c r="AP731" s="110"/>
      <c r="AQ731" s="110"/>
      <c r="AR731" s="110"/>
      <c r="AS731" s="110"/>
      <c r="AT731" s="110"/>
      <c r="AU731" s="110"/>
      <c r="AV731" s="110"/>
      <c r="AW731" s="110"/>
      <c r="AX731" s="110"/>
      <c r="AY731" s="110"/>
      <c r="AZ731" s="110"/>
      <c r="BA731" s="110"/>
      <c r="BB731" s="110"/>
      <c r="BC731" s="110"/>
      <c r="BD731" s="110"/>
      <c r="BE731" s="110"/>
      <c r="BF731" s="110"/>
      <c r="BG731" s="110"/>
      <c r="BH731" s="110"/>
    </row>
    <row r="732" spans="1:60" ht="12.75" customHeight="1" x14ac:dyDescent="0.2">
      <c r="A732" s="1">
        <v>1</v>
      </c>
      <c r="B732" s="1">
        <f t="shared" si="16"/>
        <v>728</v>
      </c>
      <c r="C732" s="221" t="s">
        <v>2901</v>
      </c>
      <c r="D732" s="221" t="s">
        <v>975</v>
      </c>
      <c r="E732" s="226" t="s">
        <v>1012</v>
      </c>
      <c r="F732" s="226"/>
      <c r="G732" s="226" t="s">
        <v>935</v>
      </c>
      <c r="H732" s="188"/>
      <c r="I732" s="189"/>
      <c r="J732" s="187"/>
      <c r="K732" s="187"/>
      <c r="L732" s="187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  <c r="AE732" s="110"/>
      <c r="AF732" s="110"/>
      <c r="AG732" s="110"/>
      <c r="AH732" s="110"/>
      <c r="AI732" s="110"/>
      <c r="AJ732" s="110"/>
      <c r="AK732" s="110"/>
      <c r="AL732" s="110"/>
      <c r="AM732" s="110"/>
      <c r="AN732" s="110"/>
      <c r="AO732" s="110"/>
      <c r="AP732" s="110"/>
      <c r="AQ732" s="110"/>
      <c r="AR732" s="110"/>
      <c r="AS732" s="110"/>
      <c r="AT732" s="110"/>
      <c r="AU732" s="110"/>
      <c r="AV732" s="110"/>
      <c r="AW732" s="110"/>
      <c r="AX732" s="110"/>
      <c r="AY732" s="110"/>
      <c r="AZ732" s="110"/>
      <c r="BA732" s="110"/>
      <c r="BB732" s="110"/>
      <c r="BC732" s="110"/>
      <c r="BD732" s="110"/>
      <c r="BE732" s="110"/>
      <c r="BF732" s="110"/>
      <c r="BG732" s="110"/>
      <c r="BH732" s="110"/>
    </row>
    <row r="733" spans="1:60" ht="12.75" customHeight="1" x14ac:dyDescent="0.2">
      <c r="A733" s="1"/>
      <c r="B733" s="1">
        <f t="shared" si="16"/>
        <v>729</v>
      </c>
      <c r="C733" s="220" t="s">
        <v>1580</v>
      </c>
      <c r="D733" s="220" t="s">
        <v>1581</v>
      </c>
      <c r="E733" s="222" t="s">
        <v>961</v>
      </c>
      <c r="F733" s="225"/>
      <c r="G733" s="251" t="s">
        <v>923</v>
      </c>
      <c r="H733" s="188"/>
      <c r="I733" s="189"/>
      <c r="J733" s="187"/>
      <c r="K733" s="187"/>
      <c r="L733" s="187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10"/>
      <c r="AG733" s="110"/>
      <c r="AH733" s="110"/>
      <c r="AI733" s="110"/>
      <c r="AJ733" s="110"/>
      <c r="AK733" s="110"/>
      <c r="AL733" s="110"/>
      <c r="AM733" s="110"/>
      <c r="AN733" s="110"/>
      <c r="AO733" s="110"/>
      <c r="AP733" s="110"/>
      <c r="AQ733" s="110"/>
      <c r="AR733" s="110"/>
      <c r="AS733" s="110"/>
      <c r="AT733" s="110"/>
      <c r="AU733" s="110"/>
      <c r="AV733" s="110"/>
      <c r="AW733" s="110"/>
      <c r="AX733" s="110"/>
      <c r="AY733" s="110"/>
      <c r="AZ733" s="110"/>
      <c r="BA733" s="110"/>
      <c r="BB733" s="110"/>
      <c r="BC733" s="110"/>
      <c r="BD733" s="110"/>
      <c r="BE733" s="110"/>
      <c r="BF733" s="110"/>
      <c r="BG733" s="110"/>
      <c r="BH733" s="110"/>
    </row>
    <row r="734" spans="1:60" ht="12.75" customHeight="1" x14ac:dyDescent="0.2">
      <c r="A734" s="1"/>
      <c r="B734" s="1">
        <f t="shared" si="16"/>
        <v>730</v>
      </c>
      <c r="C734" s="220" t="s">
        <v>486</v>
      </c>
      <c r="D734" s="221" t="s">
        <v>487</v>
      </c>
      <c r="E734" s="226" t="s">
        <v>963</v>
      </c>
      <c r="F734" s="225"/>
      <c r="G734" s="222" t="s">
        <v>935</v>
      </c>
      <c r="H734" s="188"/>
      <c r="I734" s="189"/>
      <c r="J734" s="187"/>
      <c r="K734" s="187"/>
      <c r="L734" s="187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10"/>
      <c r="AG734" s="110"/>
      <c r="AH734" s="110"/>
      <c r="AI734" s="110"/>
      <c r="AJ734" s="110"/>
      <c r="AK734" s="110"/>
      <c r="AL734" s="110"/>
      <c r="AM734" s="110"/>
      <c r="AN734" s="110"/>
      <c r="AO734" s="110"/>
      <c r="AP734" s="110"/>
      <c r="AQ734" s="110"/>
      <c r="AR734" s="110"/>
      <c r="AS734" s="110"/>
      <c r="AT734" s="110"/>
      <c r="AU734" s="110"/>
      <c r="AV734" s="110"/>
      <c r="AW734" s="110"/>
      <c r="AX734" s="110"/>
      <c r="AY734" s="110"/>
      <c r="AZ734" s="110"/>
      <c r="BA734" s="110"/>
      <c r="BB734" s="110"/>
      <c r="BC734" s="110"/>
      <c r="BD734" s="110"/>
      <c r="BE734" s="110"/>
      <c r="BF734" s="110"/>
      <c r="BG734" s="110"/>
      <c r="BH734" s="110"/>
    </row>
    <row r="735" spans="1:60" ht="12.75" customHeight="1" x14ac:dyDescent="0.2">
      <c r="A735" s="1"/>
      <c r="B735" s="1">
        <f t="shared" si="16"/>
        <v>731</v>
      </c>
      <c r="C735" s="220" t="s">
        <v>2235</v>
      </c>
      <c r="D735" s="221" t="s">
        <v>2097</v>
      </c>
      <c r="E735" s="226" t="s">
        <v>1012</v>
      </c>
      <c r="F735" s="222"/>
      <c r="G735" s="222" t="s">
        <v>923</v>
      </c>
      <c r="H735" s="188"/>
      <c r="I735" s="189"/>
      <c r="J735" s="187"/>
      <c r="K735" s="187"/>
      <c r="L735" s="187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10"/>
      <c r="AG735" s="110"/>
      <c r="AH735" s="110"/>
      <c r="AI735" s="110"/>
      <c r="AJ735" s="110"/>
      <c r="AK735" s="110"/>
      <c r="AL735" s="110"/>
      <c r="AM735" s="110"/>
      <c r="AN735" s="110"/>
      <c r="AO735" s="110"/>
      <c r="AP735" s="110"/>
      <c r="AQ735" s="110"/>
      <c r="AR735" s="110"/>
      <c r="AS735" s="110"/>
      <c r="AT735" s="110"/>
      <c r="AU735" s="110"/>
      <c r="AV735" s="110"/>
      <c r="AW735" s="110"/>
      <c r="AX735" s="110"/>
      <c r="AY735" s="110"/>
      <c r="AZ735" s="110"/>
      <c r="BA735" s="110"/>
      <c r="BB735" s="110"/>
      <c r="BC735" s="110"/>
      <c r="BD735" s="110"/>
      <c r="BE735" s="110"/>
      <c r="BF735" s="110"/>
      <c r="BG735" s="110"/>
      <c r="BH735" s="110"/>
    </row>
    <row r="736" spans="1:60" ht="12.75" customHeight="1" x14ac:dyDescent="0.2">
      <c r="A736" s="1">
        <v>1</v>
      </c>
      <c r="B736" s="1">
        <f t="shared" si="16"/>
        <v>732</v>
      </c>
      <c r="C736" s="223" t="s">
        <v>3028</v>
      </c>
      <c r="D736" s="223" t="s">
        <v>870</v>
      </c>
      <c r="E736" s="226" t="s">
        <v>963</v>
      </c>
      <c r="F736" s="226"/>
      <c r="G736" s="226" t="s">
        <v>923</v>
      </c>
      <c r="H736" s="188"/>
      <c r="I736" s="189"/>
      <c r="J736" s="187"/>
      <c r="K736" s="187"/>
      <c r="L736" s="187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110"/>
      <c r="AH736" s="110"/>
      <c r="AI736" s="110"/>
      <c r="AJ736" s="110"/>
      <c r="AK736" s="110"/>
      <c r="AL736" s="110"/>
      <c r="AM736" s="110"/>
      <c r="AN736" s="110"/>
      <c r="AO736" s="110"/>
      <c r="AP736" s="110"/>
      <c r="AQ736" s="110"/>
      <c r="AR736" s="110"/>
      <c r="AS736" s="110"/>
      <c r="AT736" s="110"/>
      <c r="AU736" s="110"/>
      <c r="AV736" s="110"/>
      <c r="AW736" s="110"/>
      <c r="AX736" s="110"/>
      <c r="AY736" s="110"/>
      <c r="AZ736" s="110"/>
      <c r="BA736" s="110"/>
      <c r="BB736" s="110"/>
      <c r="BC736" s="110"/>
      <c r="BD736" s="110"/>
      <c r="BE736" s="110"/>
      <c r="BF736" s="110"/>
      <c r="BG736" s="110"/>
      <c r="BH736" s="110"/>
    </row>
    <row r="737" spans="1:60" ht="12.75" customHeight="1" x14ac:dyDescent="0.2">
      <c r="A737" s="1"/>
      <c r="B737" s="1">
        <f t="shared" si="16"/>
        <v>733</v>
      </c>
      <c r="C737" s="221" t="s">
        <v>2927</v>
      </c>
      <c r="D737" s="221" t="s">
        <v>1748</v>
      </c>
      <c r="E737" s="226" t="s">
        <v>968</v>
      </c>
      <c r="F737" s="222"/>
      <c r="G737" s="222" t="s">
        <v>935</v>
      </c>
      <c r="H737" s="188"/>
      <c r="I737" s="189"/>
      <c r="J737" s="187"/>
      <c r="K737" s="187"/>
      <c r="L737" s="187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10"/>
      <c r="AG737" s="110"/>
      <c r="AH737" s="110"/>
      <c r="AI737" s="110"/>
      <c r="AJ737" s="110"/>
      <c r="AK737" s="110"/>
      <c r="AL737" s="110"/>
      <c r="AM737" s="110"/>
      <c r="AN737" s="110"/>
      <c r="AO737" s="110"/>
      <c r="AP737" s="110"/>
      <c r="AQ737" s="110"/>
      <c r="AR737" s="110"/>
      <c r="AS737" s="110"/>
      <c r="AT737" s="110"/>
      <c r="AU737" s="110"/>
      <c r="AV737" s="110"/>
      <c r="AW737" s="110"/>
      <c r="AX737" s="110"/>
      <c r="AY737" s="110"/>
      <c r="AZ737" s="110"/>
      <c r="BA737" s="110"/>
      <c r="BB737" s="110"/>
      <c r="BC737" s="110"/>
      <c r="BD737" s="110"/>
      <c r="BE737" s="110"/>
      <c r="BF737" s="110"/>
      <c r="BG737" s="110"/>
      <c r="BH737" s="110"/>
    </row>
    <row r="738" spans="1:60" ht="12.75" customHeight="1" x14ac:dyDescent="0.2">
      <c r="A738" s="1"/>
      <c r="B738" s="1">
        <f t="shared" si="16"/>
        <v>734</v>
      </c>
      <c r="C738" s="221" t="s">
        <v>2106</v>
      </c>
      <c r="D738" s="221" t="s">
        <v>870</v>
      </c>
      <c r="E738" s="226" t="s">
        <v>970</v>
      </c>
      <c r="F738" s="225"/>
      <c r="G738" s="225" t="s">
        <v>949</v>
      </c>
      <c r="H738" s="188"/>
      <c r="I738" s="189"/>
      <c r="J738" s="187"/>
      <c r="K738" s="187"/>
      <c r="L738" s="187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10"/>
      <c r="AG738" s="110"/>
      <c r="AH738" s="110"/>
      <c r="AI738" s="110"/>
      <c r="AJ738" s="110"/>
      <c r="AK738" s="110"/>
      <c r="AL738" s="110"/>
      <c r="AM738" s="110"/>
      <c r="AN738" s="110"/>
      <c r="AO738" s="110"/>
      <c r="AP738" s="110"/>
      <c r="AQ738" s="110"/>
      <c r="AR738" s="110"/>
      <c r="AS738" s="110"/>
      <c r="AT738" s="110"/>
      <c r="AU738" s="110"/>
      <c r="AV738" s="110"/>
      <c r="AW738" s="110"/>
      <c r="AX738" s="110"/>
      <c r="AY738" s="110"/>
      <c r="AZ738" s="110"/>
      <c r="BA738" s="110"/>
      <c r="BB738" s="110"/>
      <c r="BC738" s="110"/>
      <c r="BD738" s="110"/>
      <c r="BE738" s="110"/>
      <c r="BF738" s="110"/>
      <c r="BG738" s="110"/>
      <c r="BH738" s="110"/>
    </row>
    <row r="739" spans="1:60" ht="12.75" customHeight="1" x14ac:dyDescent="0.2">
      <c r="A739" s="1">
        <v>1</v>
      </c>
      <c r="B739" s="1">
        <f t="shared" si="16"/>
        <v>735</v>
      </c>
      <c r="C739" s="220" t="s">
        <v>1584</v>
      </c>
      <c r="D739" s="220" t="s">
        <v>865</v>
      </c>
      <c r="E739" s="226" t="s">
        <v>916</v>
      </c>
      <c r="F739" s="226"/>
      <c r="G739" s="222" t="s">
        <v>923</v>
      </c>
      <c r="H739" s="188"/>
      <c r="I739" s="189"/>
      <c r="J739" s="187"/>
      <c r="K739" s="187"/>
      <c r="L739" s="187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  <c r="AE739" s="110"/>
      <c r="AF739" s="110"/>
      <c r="AG739" s="110"/>
      <c r="AH739" s="110"/>
      <c r="AI739" s="110"/>
      <c r="AJ739" s="110"/>
      <c r="AK739" s="110"/>
      <c r="AL739" s="110"/>
      <c r="AM739" s="110"/>
      <c r="AN739" s="110"/>
      <c r="AO739" s="110"/>
      <c r="AP739" s="110"/>
      <c r="AQ739" s="110"/>
      <c r="AR739" s="110"/>
      <c r="AS739" s="110"/>
      <c r="AT739" s="110"/>
      <c r="AU739" s="110"/>
      <c r="AV739" s="110"/>
      <c r="AW739" s="110"/>
      <c r="AX739" s="110"/>
      <c r="AY739" s="110"/>
      <c r="AZ739" s="110"/>
      <c r="BA739" s="110"/>
      <c r="BB739" s="110"/>
      <c r="BC739" s="110"/>
      <c r="BD739" s="110"/>
      <c r="BE739" s="110"/>
      <c r="BF739" s="110"/>
      <c r="BG739" s="110"/>
      <c r="BH739" s="110"/>
    </row>
    <row r="740" spans="1:60" ht="12.75" customHeight="1" x14ac:dyDescent="0.2">
      <c r="A740" s="1">
        <v>1</v>
      </c>
      <c r="B740" s="1">
        <f t="shared" si="16"/>
        <v>736</v>
      </c>
      <c r="C740" s="220" t="s">
        <v>814</v>
      </c>
      <c r="D740" s="221" t="s">
        <v>815</v>
      </c>
      <c r="E740" s="226" t="s">
        <v>962</v>
      </c>
      <c r="F740" s="225"/>
      <c r="G740" s="225" t="s">
        <v>575</v>
      </c>
      <c r="H740" s="188"/>
      <c r="I740" s="189"/>
      <c r="J740" s="187"/>
      <c r="K740" s="187"/>
      <c r="L740" s="187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  <c r="AE740" s="110"/>
      <c r="AF740" s="110"/>
      <c r="AG740" s="110"/>
      <c r="AH740" s="110"/>
      <c r="AI740" s="110"/>
      <c r="AJ740" s="110"/>
      <c r="AK740" s="110"/>
      <c r="AL740" s="110"/>
      <c r="AM740" s="110"/>
      <c r="AN740" s="110"/>
      <c r="AO740" s="110"/>
      <c r="AP740" s="110"/>
      <c r="AQ740" s="110"/>
      <c r="AR740" s="110"/>
      <c r="AS740" s="110"/>
      <c r="AT740" s="110"/>
      <c r="AU740" s="110"/>
      <c r="AV740" s="110"/>
      <c r="AW740" s="110"/>
      <c r="AX740" s="110"/>
      <c r="AY740" s="110"/>
      <c r="AZ740" s="110"/>
      <c r="BA740" s="110"/>
      <c r="BB740" s="110"/>
      <c r="BC740" s="110"/>
      <c r="BD740" s="110"/>
      <c r="BE740" s="110"/>
      <c r="BF740" s="110"/>
      <c r="BG740" s="110"/>
      <c r="BH740" s="110"/>
    </row>
    <row r="741" spans="1:60" ht="12.75" customHeight="1" x14ac:dyDescent="0.2">
      <c r="A741" s="1"/>
      <c r="B741" s="1">
        <f t="shared" si="16"/>
        <v>737</v>
      </c>
      <c r="C741" s="220" t="s">
        <v>1042</v>
      </c>
      <c r="D741" s="221" t="s">
        <v>797</v>
      </c>
      <c r="E741" s="222" t="s">
        <v>937</v>
      </c>
      <c r="F741" s="225"/>
      <c r="G741" s="225" t="s">
        <v>923</v>
      </c>
      <c r="H741" s="188"/>
      <c r="I741" s="189"/>
      <c r="J741" s="187"/>
      <c r="K741" s="187"/>
      <c r="L741" s="187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  <c r="AE741" s="110"/>
      <c r="AF741" s="110"/>
      <c r="AG741" s="110"/>
      <c r="AH741" s="110"/>
      <c r="AI741" s="110"/>
      <c r="AJ741" s="110"/>
      <c r="AK741" s="110"/>
      <c r="AL741" s="110"/>
      <c r="AM741" s="110"/>
      <c r="AN741" s="110"/>
      <c r="AO741" s="110"/>
      <c r="AP741" s="110"/>
      <c r="AQ741" s="110"/>
      <c r="AR741" s="110"/>
      <c r="AS741" s="110"/>
      <c r="AT741" s="110"/>
      <c r="AU741" s="110"/>
      <c r="AV741" s="110"/>
      <c r="AW741" s="110"/>
      <c r="AX741" s="110"/>
      <c r="AY741" s="110"/>
      <c r="AZ741" s="110"/>
      <c r="BA741" s="110"/>
      <c r="BB741" s="110"/>
      <c r="BC741" s="110"/>
      <c r="BD741" s="110"/>
      <c r="BE741" s="110"/>
      <c r="BF741" s="110"/>
      <c r="BG741" s="110"/>
      <c r="BH741" s="110"/>
    </row>
    <row r="742" spans="1:60" ht="12.75" customHeight="1" x14ac:dyDescent="0.2">
      <c r="A742" s="1">
        <v>1</v>
      </c>
      <c r="B742" s="1">
        <f t="shared" si="16"/>
        <v>738</v>
      </c>
      <c r="C742" s="223" t="s">
        <v>2981</v>
      </c>
      <c r="D742" s="223" t="s">
        <v>2988</v>
      </c>
      <c r="E742" s="226" t="s">
        <v>961</v>
      </c>
      <c r="F742" s="226"/>
      <c r="G742" s="226" t="s">
        <v>575</v>
      </c>
      <c r="H742" s="188"/>
      <c r="I742" s="189"/>
      <c r="J742" s="187"/>
      <c r="K742" s="187"/>
      <c r="L742" s="187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  <c r="AE742" s="110"/>
      <c r="AF742" s="110"/>
      <c r="AG742" s="110"/>
      <c r="AH742" s="110"/>
      <c r="AI742" s="110"/>
      <c r="AJ742" s="110"/>
      <c r="AK742" s="110"/>
      <c r="AL742" s="110"/>
      <c r="AM742" s="110"/>
      <c r="AN742" s="110"/>
      <c r="AO742" s="110"/>
      <c r="AP742" s="110"/>
      <c r="AQ742" s="110"/>
      <c r="AR742" s="110"/>
      <c r="AS742" s="110"/>
      <c r="AT742" s="110"/>
      <c r="AU742" s="110"/>
      <c r="AV742" s="110"/>
      <c r="AW742" s="110"/>
      <c r="AX742" s="110"/>
      <c r="AY742" s="110"/>
      <c r="AZ742" s="110"/>
      <c r="BA742" s="110"/>
      <c r="BB742" s="110"/>
      <c r="BC742" s="110"/>
      <c r="BD742" s="110"/>
      <c r="BE742" s="110"/>
      <c r="BF742" s="110"/>
      <c r="BG742" s="110"/>
      <c r="BH742" s="110"/>
    </row>
    <row r="743" spans="1:60" ht="12.75" customHeight="1" x14ac:dyDescent="0.2">
      <c r="A743" s="1"/>
      <c r="B743" s="1">
        <f t="shared" si="16"/>
        <v>739</v>
      </c>
      <c r="C743" s="220" t="s">
        <v>1762</v>
      </c>
      <c r="D743" s="221" t="s">
        <v>1763</v>
      </c>
      <c r="E743" s="222" t="s">
        <v>968</v>
      </c>
      <c r="F743" s="225"/>
      <c r="G743" s="222" t="s">
        <v>923</v>
      </c>
      <c r="H743" s="188"/>
      <c r="I743" s="189"/>
      <c r="J743" s="187"/>
      <c r="K743" s="187"/>
      <c r="L743" s="187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  <c r="AE743" s="110"/>
      <c r="AF743" s="110"/>
      <c r="AG743" s="110"/>
      <c r="AH743" s="110"/>
      <c r="AI743" s="110"/>
      <c r="AJ743" s="110"/>
      <c r="AK743" s="110"/>
      <c r="AL743" s="110"/>
      <c r="AM743" s="110"/>
      <c r="AN743" s="110"/>
      <c r="AO743" s="110"/>
      <c r="AP743" s="110"/>
      <c r="AQ743" s="110"/>
      <c r="AR743" s="110"/>
      <c r="AS743" s="110"/>
      <c r="AT743" s="110"/>
      <c r="AU743" s="110"/>
      <c r="AV743" s="110"/>
      <c r="AW743" s="110"/>
      <c r="AX743" s="110"/>
      <c r="AY743" s="110"/>
      <c r="AZ743" s="110"/>
      <c r="BA743" s="110"/>
      <c r="BB743" s="110"/>
      <c r="BC743" s="110"/>
      <c r="BD743" s="110"/>
      <c r="BE743" s="110"/>
      <c r="BF743" s="110"/>
      <c r="BG743" s="110"/>
      <c r="BH743" s="110"/>
    </row>
    <row r="744" spans="1:60" ht="12.75" customHeight="1" x14ac:dyDescent="0.2">
      <c r="A744" s="1"/>
      <c r="B744" s="1">
        <f t="shared" si="16"/>
        <v>740</v>
      </c>
      <c r="C744" s="220" t="s">
        <v>1589</v>
      </c>
      <c r="D744" s="220" t="s">
        <v>1590</v>
      </c>
      <c r="E744" s="222" t="s">
        <v>961</v>
      </c>
      <c r="F744" s="225"/>
      <c r="G744" s="249" t="s">
        <v>926</v>
      </c>
      <c r="H744" s="188"/>
      <c r="I744" s="189"/>
      <c r="J744" s="187"/>
      <c r="K744" s="187"/>
      <c r="L744" s="187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  <c r="AE744" s="110"/>
      <c r="AF744" s="110"/>
      <c r="AG744" s="110"/>
      <c r="AH744" s="110"/>
      <c r="AI744" s="110"/>
      <c r="AJ744" s="110"/>
      <c r="AK744" s="110"/>
      <c r="AL744" s="110"/>
      <c r="AM744" s="110"/>
      <c r="AN744" s="110"/>
      <c r="AO744" s="110"/>
      <c r="AP744" s="110"/>
      <c r="AQ744" s="110"/>
      <c r="AR744" s="110"/>
      <c r="AS744" s="110"/>
      <c r="AT744" s="110"/>
      <c r="AU744" s="110"/>
      <c r="AV744" s="110"/>
      <c r="AW744" s="110"/>
      <c r="AX744" s="110"/>
      <c r="AY744" s="110"/>
      <c r="AZ744" s="110"/>
      <c r="BA744" s="110"/>
      <c r="BB744" s="110"/>
      <c r="BC744" s="110"/>
      <c r="BD744" s="110"/>
      <c r="BE744" s="110"/>
      <c r="BF744" s="110"/>
      <c r="BG744" s="110"/>
      <c r="BH744" s="110"/>
    </row>
    <row r="745" spans="1:60" ht="12.75" customHeight="1" x14ac:dyDescent="0.2">
      <c r="A745" s="1"/>
      <c r="B745" s="1">
        <f t="shared" si="16"/>
        <v>741</v>
      </c>
      <c r="C745" s="223" t="s">
        <v>2982</v>
      </c>
      <c r="D745" s="223" t="s">
        <v>817</v>
      </c>
      <c r="E745" s="226" t="s">
        <v>961</v>
      </c>
      <c r="F745" s="226"/>
      <c r="G745" s="226" t="s">
        <v>935</v>
      </c>
      <c r="H745" s="188"/>
      <c r="I745" s="189"/>
      <c r="J745" s="187"/>
      <c r="K745" s="187"/>
      <c r="L745" s="187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  <c r="AE745" s="110"/>
      <c r="AF745" s="110"/>
      <c r="AG745" s="110"/>
      <c r="AH745" s="110"/>
      <c r="AI745" s="110"/>
      <c r="AJ745" s="110"/>
      <c r="AK745" s="110"/>
      <c r="AL745" s="110"/>
      <c r="AM745" s="110"/>
      <c r="AN745" s="110"/>
      <c r="AO745" s="110"/>
      <c r="AP745" s="110"/>
      <c r="AQ745" s="110"/>
      <c r="AR745" s="110"/>
      <c r="AS745" s="110"/>
      <c r="AT745" s="110"/>
      <c r="AU745" s="110"/>
      <c r="AV745" s="110"/>
      <c r="AW745" s="110"/>
      <c r="AX745" s="110"/>
      <c r="AY745" s="110"/>
      <c r="AZ745" s="110"/>
      <c r="BA745" s="110"/>
      <c r="BB745" s="110"/>
      <c r="BC745" s="110"/>
      <c r="BD745" s="110"/>
      <c r="BE745" s="110"/>
      <c r="BF745" s="110"/>
      <c r="BG745" s="110"/>
      <c r="BH745" s="110"/>
    </row>
    <row r="746" spans="1:60" ht="12.75" customHeight="1" x14ac:dyDescent="0.2">
      <c r="A746" s="1"/>
      <c r="B746" s="1">
        <f t="shared" si="16"/>
        <v>742</v>
      </c>
      <c r="C746" s="223" t="s">
        <v>2943</v>
      </c>
      <c r="D746" s="223" t="s">
        <v>2946</v>
      </c>
      <c r="E746" s="226" t="s">
        <v>955</v>
      </c>
      <c r="F746" s="226"/>
      <c r="G746" s="226" t="s">
        <v>923</v>
      </c>
      <c r="H746" s="188"/>
      <c r="I746" s="189"/>
      <c r="J746" s="187"/>
      <c r="K746" s="187"/>
      <c r="L746" s="187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  <c r="AE746" s="110"/>
      <c r="AF746" s="110"/>
      <c r="AG746" s="110"/>
      <c r="AH746" s="110"/>
      <c r="AI746" s="110"/>
      <c r="AJ746" s="110"/>
      <c r="AK746" s="110"/>
      <c r="AL746" s="110"/>
      <c r="AM746" s="110"/>
      <c r="AN746" s="110"/>
      <c r="AO746" s="110"/>
      <c r="AP746" s="110"/>
      <c r="AQ746" s="110"/>
      <c r="AR746" s="110"/>
      <c r="AS746" s="110"/>
      <c r="AT746" s="110"/>
      <c r="AU746" s="110"/>
      <c r="AV746" s="110"/>
      <c r="AW746" s="110"/>
      <c r="AX746" s="110"/>
      <c r="AY746" s="110"/>
      <c r="AZ746" s="110"/>
      <c r="BA746" s="110"/>
      <c r="BB746" s="110"/>
      <c r="BC746" s="110"/>
      <c r="BD746" s="110"/>
      <c r="BE746" s="110"/>
      <c r="BF746" s="110"/>
      <c r="BG746" s="110"/>
      <c r="BH746" s="110"/>
    </row>
    <row r="747" spans="1:60" ht="12.75" customHeight="1" x14ac:dyDescent="0.2">
      <c r="A747" s="1"/>
      <c r="B747" s="1">
        <f t="shared" si="16"/>
        <v>743</v>
      </c>
      <c r="C747" s="220" t="s">
        <v>2171</v>
      </c>
      <c r="D747" s="221" t="s">
        <v>2124</v>
      </c>
      <c r="E747" s="222" t="s">
        <v>933</v>
      </c>
      <c r="F747" s="226"/>
      <c r="G747" s="222" t="s">
        <v>923</v>
      </c>
      <c r="H747" s="188"/>
      <c r="I747" s="189"/>
      <c r="J747" s="187"/>
      <c r="K747" s="187"/>
      <c r="L747" s="187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  <c r="AE747" s="110"/>
      <c r="AF747" s="110"/>
      <c r="AG747" s="110"/>
      <c r="AH747" s="110"/>
      <c r="AI747" s="110"/>
      <c r="AJ747" s="110"/>
      <c r="AK747" s="110"/>
      <c r="AL747" s="110"/>
      <c r="AM747" s="110"/>
      <c r="AN747" s="110"/>
      <c r="AO747" s="110"/>
      <c r="AP747" s="110"/>
      <c r="AQ747" s="110"/>
      <c r="AR747" s="110"/>
      <c r="AS747" s="110"/>
      <c r="AT747" s="110"/>
      <c r="AU747" s="110"/>
      <c r="AV747" s="110"/>
      <c r="AW747" s="110"/>
      <c r="AX747" s="110"/>
      <c r="AY747" s="110"/>
      <c r="AZ747" s="110"/>
      <c r="BA747" s="110"/>
      <c r="BB747" s="110"/>
      <c r="BC747" s="110"/>
      <c r="BD747" s="110"/>
      <c r="BE747" s="110"/>
      <c r="BF747" s="110"/>
      <c r="BG747" s="110"/>
      <c r="BH747" s="110"/>
    </row>
    <row r="748" spans="1:60" ht="12.75" customHeight="1" x14ac:dyDescent="0.2">
      <c r="A748" s="1"/>
      <c r="B748" s="1">
        <f t="shared" si="16"/>
        <v>744</v>
      </c>
      <c r="C748" s="220" t="s">
        <v>578</v>
      </c>
      <c r="D748" s="221" t="s">
        <v>842</v>
      </c>
      <c r="E748" s="226" t="s">
        <v>925</v>
      </c>
      <c r="F748" s="226"/>
      <c r="G748" s="222" t="s">
        <v>935</v>
      </c>
      <c r="H748" s="188"/>
      <c r="I748" s="189"/>
      <c r="J748" s="187"/>
      <c r="K748" s="187"/>
      <c r="L748" s="187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  <c r="AE748" s="110"/>
      <c r="AF748" s="110"/>
      <c r="AG748" s="110"/>
      <c r="AH748" s="110"/>
      <c r="AI748" s="110"/>
      <c r="AJ748" s="110"/>
      <c r="AK748" s="110"/>
      <c r="AL748" s="110"/>
      <c r="AM748" s="110"/>
      <c r="AN748" s="110"/>
      <c r="AO748" s="110"/>
      <c r="AP748" s="110"/>
      <c r="AQ748" s="110"/>
      <c r="AR748" s="110"/>
      <c r="AS748" s="110"/>
      <c r="AT748" s="110"/>
      <c r="AU748" s="110"/>
      <c r="AV748" s="110"/>
      <c r="AW748" s="110"/>
      <c r="AX748" s="110"/>
      <c r="AY748" s="110"/>
      <c r="AZ748" s="110"/>
      <c r="BA748" s="110"/>
      <c r="BB748" s="110"/>
      <c r="BC748" s="110"/>
      <c r="BD748" s="110"/>
      <c r="BE748" s="110"/>
      <c r="BF748" s="110"/>
      <c r="BG748" s="110"/>
      <c r="BH748" s="110"/>
    </row>
    <row r="749" spans="1:60" ht="12.75" customHeight="1" x14ac:dyDescent="0.2">
      <c r="B749" s="1">
        <f t="shared" si="16"/>
        <v>745</v>
      </c>
      <c r="C749" s="220" t="s">
        <v>164</v>
      </c>
      <c r="D749" s="221" t="s">
        <v>495</v>
      </c>
      <c r="E749" s="222" t="s">
        <v>952</v>
      </c>
      <c r="F749" s="226"/>
      <c r="G749" s="226" t="s">
        <v>979</v>
      </c>
      <c r="H749" s="188"/>
      <c r="I749" s="189"/>
      <c r="J749" s="187"/>
      <c r="K749" s="187"/>
      <c r="L749" s="187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  <c r="AE749" s="110"/>
      <c r="AF749" s="110"/>
      <c r="AG749" s="110"/>
      <c r="AH749" s="110"/>
      <c r="AI749" s="110"/>
      <c r="AJ749" s="110"/>
      <c r="AK749" s="110"/>
      <c r="AL749" s="110"/>
      <c r="AM749" s="110"/>
      <c r="AN749" s="110"/>
      <c r="AO749" s="110"/>
      <c r="AP749" s="110"/>
      <c r="AQ749" s="110"/>
      <c r="AR749" s="110"/>
      <c r="AS749" s="110"/>
      <c r="AT749" s="110"/>
      <c r="AU749" s="110"/>
      <c r="AV749" s="110"/>
      <c r="AW749" s="110"/>
      <c r="AX749" s="110"/>
      <c r="AY749" s="110"/>
      <c r="AZ749" s="110"/>
      <c r="BA749" s="110"/>
      <c r="BB749" s="110"/>
      <c r="BC749" s="110"/>
      <c r="BD749" s="110"/>
      <c r="BE749" s="110"/>
      <c r="BF749" s="110"/>
      <c r="BG749" s="110"/>
      <c r="BH749" s="110"/>
    </row>
    <row r="750" spans="1:60" ht="12.75" customHeight="1" x14ac:dyDescent="0.2">
      <c r="B750" s="1">
        <f t="shared" si="16"/>
        <v>746</v>
      </c>
      <c r="C750" s="220" t="s">
        <v>1594</v>
      </c>
      <c r="D750" s="223" t="s">
        <v>975</v>
      </c>
      <c r="E750" s="226" t="s">
        <v>941</v>
      </c>
      <c r="F750" s="226"/>
      <c r="G750" s="226" t="s">
        <v>935</v>
      </c>
      <c r="H750" s="188"/>
      <c r="I750" s="189"/>
      <c r="J750" s="187"/>
      <c r="K750" s="187"/>
      <c r="L750" s="187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  <c r="AE750" s="110"/>
      <c r="AF750" s="110"/>
      <c r="AG750" s="110"/>
      <c r="AH750" s="110"/>
      <c r="AI750" s="110"/>
      <c r="AJ750" s="110"/>
      <c r="AK750" s="110"/>
      <c r="AL750" s="110"/>
      <c r="AM750" s="110"/>
      <c r="AN750" s="110"/>
      <c r="AO750" s="110"/>
      <c r="AP750" s="110"/>
      <c r="AQ750" s="110"/>
      <c r="AR750" s="110"/>
      <c r="AS750" s="110"/>
      <c r="AT750" s="110"/>
      <c r="AU750" s="110"/>
      <c r="AV750" s="110"/>
      <c r="AW750" s="110"/>
      <c r="AX750" s="110"/>
      <c r="AY750" s="110"/>
      <c r="AZ750" s="110"/>
      <c r="BA750" s="110"/>
      <c r="BB750" s="110"/>
      <c r="BC750" s="110"/>
      <c r="BD750" s="110"/>
      <c r="BE750" s="110"/>
      <c r="BF750" s="110"/>
      <c r="BG750" s="110"/>
      <c r="BH750" s="110"/>
    </row>
    <row r="751" spans="1:60" ht="12.75" customHeight="1" x14ac:dyDescent="0.2">
      <c r="B751" s="1">
        <f t="shared" si="16"/>
        <v>747</v>
      </c>
      <c r="C751" s="220" t="s">
        <v>1828</v>
      </c>
      <c r="D751" s="221" t="s">
        <v>932</v>
      </c>
      <c r="E751" s="226" t="s">
        <v>944</v>
      </c>
      <c r="F751" s="226"/>
      <c r="G751" s="222" t="s">
        <v>982</v>
      </c>
      <c r="H751" s="188"/>
      <c r="I751" s="189"/>
      <c r="J751" s="187"/>
      <c r="K751" s="187"/>
      <c r="L751" s="187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  <c r="AE751" s="110"/>
      <c r="AF751" s="110"/>
      <c r="AG751" s="110"/>
      <c r="AH751" s="110"/>
      <c r="AI751" s="110"/>
      <c r="AJ751" s="110"/>
      <c r="AK751" s="110"/>
      <c r="AL751" s="110"/>
      <c r="AM751" s="110"/>
      <c r="AN751" s="110"/>
      <c r="AO751" s="110"/>
      <c r="AP751" s="110"/>
      <c r="AQ751" s="110"/>
      <c r="AR751" s="110"/>
      <c r="AS751" s="110"/>
      <c r="AT751" s="110"/>
      <c r="AU751" s="110"/>
      <c r="AV751" s="110"/>
      <c r="AW751" s="110"/>
      <c r="AX751" s="110"/>
      <c r="AY751" s="110"/>
      <c r="AZ751" s="110"/>
      <c r="BA751" s="110"/>
      <c r="BB751" s="110"/>
      <c r="BC751" s="110"/>
      <c r="BD751" s="110"/>
      <c r="BE751" s="110"/>
      <c r="BF751" s="110"/>
      <c r="BG751" s="110"/>
      <c r="BH751" s="110"/>
    </row>
    <row r="752" spans="1:60" ht="12.75" customHeight="1" x14ac:dyDescent="0.2">
      <c r="B752" s="1">
        <f t="shared" si="16"/>
        <v>748</v>
      </c>
      <c r="C752" s="221" t="s">
        <v>781</v>
      </c>
      <c r="D752" s="221" t="s">
        <v>976</v>
      </c>
      <c r="E752" s="226" t="s">
        <v>1012</v>
      </c>
      <c r="F752" s="226"/>
      <c r="G752" s="226" t="s">
        <v>935</v>
      </c>
      <c r="H752" s="188"/>
      <c r="I752" s="189"/>
      <c r="J752" s="187"/>
      <c r="K752" s="187"/>
      <c r="L752" s="187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  <c r="AE752" s="110"/>
      <c r="AF752" s="110"/>
      <c r="AG752" s="110"/>
      <c r="AH752" s="110"/>
      <c r="AI752" s="110"/>
      <c r="AJ752" s="110"/>
      <c r="AK752" s="110"/>
      <c r="AL752" s="110"/>
      <c r="AM752" s="110"/>
      <c r="AN752" s="110"/>
      <c r="AO752" s="110"/>
      <c r="AP752" s="110"/>
      <c r="AQ752" s="110"/>
      <c r="AR752" s="110"/>
      <c r="AS752" s="110"/>
      <c r="AT752" s="110"/>
      <c r="AU752" s="110"/>
      <c r="AV752" s="110"/>
      <c r="AW752" s="110"/>
      <c r="AX752" s="110"/>
      <c r="AY752" s="110"/>
      <c r="AZ752" s="110"/>
      <c r="BA752" s="110"/>
      <c r="BB752" s="110"/>
      <c r="BC752" s="110"/>
      <c r="BD752" s="110"/>
      <c r="BE752" s="110"/>
      <c r="BF752" s="110"/>
      <c r="BG752" s="110"/>
      <c r="BH752" s="110"/>
    </row>
    <row r="753" spans="2:60" ht="12.75" customHeight="1" x14ac:dyDescent="0.2">
      <c r="B753" s="1">
        <f t="shared" si="16"/>
        <v>749</v>
      </c>
      <c r="C753" s="235" t="s">
        <v>1758</v>
      </c>
      <c r="D753" s="235" t="s">
        <v>960</v>
      </c>
      <c r="E753" s="226" t="s">
        <v>1018</v>
      </c>
      <c r="F753" s="226"/>
      <c r="G753" s="226" t="s">
        <v>923</v>
      </c>
      <c r="H753" s="188"/>
      <c r="I753" s="189"/>
      <c r="J753" s="187"/>
      <c r="K753" s="187"/>
      <c r="L753" s="187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  <c r="AE753" s="110"/>
      <c r="AF753" s="110"/>
      <c r="AG753" s="110"/>
      <c r="AH753" s="110"/>
      <c r="AI753" s="110"/>
      <c r="AJ753" s="110"/>
      <c r="AK753" s="110"/>
      <c r="AL753" s="110"/>
      <c r="AM753" s="110"/>
      <c r="AN753" s="110"/>
      <c r="AO753" s="110"/>
      <c r="AP753" s="110"/>
      <c r="AQ753" s="110"/>
      <c r="AR753" s="110"/>
      <c r="AS753" s="110"/>
      <c r="AT753" s="110"/>
      <c r="AU753" s="110"/>
      <c r="AV753" s="110"/>
      <c r="AW753" s="110"/>
      <c r="AX753" s="110"/>
      <c r="AY753" s="110"/>
      <c r="AZ753" s="110"/>
      <c r="BA753" s="110"/>
      <c r="BB753" s="110"/>
      <c r="BC753" s="110"/>
      <c r="BD753" s="110"/>
      <c r="BE753" s="110"/>
      <c r="BF753" s="110"/>
      <c r="BG753" s="110"/>
      <c r="BH753" s="110"/>
    </row>
    <row r="754" spans="2:60" ht="12.75" customHeight="1" x14ac:dyDescent="0.2">
      <c r="B754" s="1">
        <f t="shared" si="16"/>
        <v>750</v>
      </c>
      <c r="C754" s="220" t="s">
        <v>881</v>
      </c>
      <c r="D754" s="221" t="s">
        <v>1840</v>
      </c>
      <c r="E754" s="222" t="s">
        <v>962</v>
      </c>
      <c r="F754" s="225"/>
      <c r="G754" s="222" t="s">
        <v>926</v>
      </c>
      <c r="H754" s="188"/>
      <c r="I754" s="189"/>
      <c r="J754" s="187"/>
      <c r="K754" s="187"/>
      <c r="L754" s="187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  <c r="AE754" s="110"/>
      <c r="AF754" s="110"/>
      <c r="AG754" s="110"/>
      <c r="AH754" s="110"/>
      <c r="AI754" s="110"/>
      <c r="AJ754" s="110"/>
      <c r="AK754" s="110"/>
      <c r="AL754" s="110"/>
      <c r="AM754" s="110"/>
      <c r="AN754" s="110"/>
      <c r="AO754" s="110"/>
      <c r="AP754" s="110"/>
      <c r="AQ754" s="110"/>
      <c r="AR754" s="110"/>
      <c r="AS754" s="110"/>
      <c r="AT754" s="110"/>
      <c r="AU754" s="110"/>
      <c r="AV754" s="110"/>
      <c r="AW754" s="110"/>
      <c r="AX754" s="110"/>
      <c r="AY754" s="110"/>
      <c r="AZ754" s="110"/>
      <c r="BA754" s="110"/>
      <c r="BB754" s="110"/>
      <c r="BC754" s="110"/>
      <c r="BD754" s="110"/>
      <c r="BE754" s="110"/>
      <c r="BF754" s="110"/>
      <c r="BG754" s="110"/>
      <c r="BH754" s="110"/>
    </row>
    <row r="755" spans="2:60" ht="12.75" customHeight="1" x14ac:dyDescent="0.2">
      <c r="B755" s="1">
        <f t="shared" si="16"/>
        <v>751</v>
      </c>
      <c r="C755" s="220" t="s">
        <v>570</v>
      </c>
      <c r="D755" s="221" t="s">
        <v>1162</v>
      </c>
      <c r="E755" s="222" t="s">
        <v>955</v>
      </c>
      <c r="F755" s="226"/>
      <c r="G755" s="226" t="s">
        <v>935</v>
      </c>
      <c r="H755" s="188"/>
      <c r="I755" s="189"/>
      <c r="J755" s="187"/>
      <c r="K755" s="187"/>
      <c r="L755" s="187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  <c r="AE755" s="110"/>
      <c r="AF755" s="110"/>
      <c r="AG755" s="110"/>
      <c r="AH755" s="110"/>
      <c r="AI755" s="110"/>
      <c r="AJ755" s="110"/>
      <c r="AK755" s="110"/>
      <c r="AL755" s="110"/>
      <c r="AM755" s="110"/>
      <c r="AN755" s="110"/>
      <c r="AO755" s="110"/>
      <c r="AP755" s="110"/>
      <c r="AQ755" s="110"/>
      <c r="AR755" s="110"/>
      <c r="AS755" s="110"/>
      <c r="AT755" s="110"/>
      <c r="AU755" s="110"/>
      <c r="AV755" s="110"/>
      <c r="AW755" s="110"/>
      <c r="AX755" s="110"/>
      <c r="AY755" s="110"/>
      <c r="AZ755" s="110"/>
      <c r="BA755" s="110"/>
      <c r="BB755" s="110"/>
      <c r="BC755" s="110"/>
      <c r="BD755" s="110"/>
      <c r="BE755" s="110"/>
      <c r="BF755" s="110"/>
      <c r="BG755" s="110"/>
      <c r="BH755" s="110"/>
    </row>
    <row r="756" spans="2:60" ht="12.75" customHeight="1" x14ac:dyDescent="0.2">
      <c r="B756" s="1">
        <f t="shared" si="16"/>
        <v>752</v>
      </c>
      <c r="C756" s="220" t="s">
        <v>990</v>
      </c>
      <c r="D756" s="221" t="s">
        <v>756</v>
      </c>
      <c r="E756" s="222" t="s">
        <v>966</v>
      </c>
      <c r="F756" s="226"/>
      <c r="G756" s="226" t="s">
        <v>923</v>
      </c>
      <c r="H756" s="188"/>
      <c r="I756" s="189"/>
      <c r="J756" s="187"/>
      <c r="K756" s="187"/>
      <c r="L756" s="187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  <c r="AE756" s="110"/>
      <c r="AF756" s="110"/>
      <c r="AG756" s="110"/>
      <c r="AH756" s="110"/>
      <c r="AI756" s="110"/>
      <c r="AJ756" s="110"/>
      <c r="AK756" s="110"/>
      <c r="AL756" s="110"/>
      <c r="AM756" s="110"/>
      <c r="AN756" s="110"/>
      <c r="AO756" s="110"/>
      <c r="AP756" s="110"/>
      <c r="AQ756" s="110"/>
      <c r="AR756" s="110"/>
      <c r="AS756" s="110"/>
      <c r="AT756" s="110"/>
      <c r="AU756" s="110"/>
      <c r="AV756" s="110"/>
      <c r="AW756" s="110"/>
      <c r="AX756" s="110"/>
      <c r="AY756" s="110"/>
      <c r="AZ756" s="110"/>
      <c r="BA756" s="110"/>
      <c r="BB756" s="110"/>
      <c r="BC756" s="110"/>
      <c r="BD756" s="110"/>
      <c r="BE756" s="110"/>
      <c r="BF756" s="110"/>
      <c r="BG756" s="110"/>
      <c r="BH756" s="110"/>
    </row>
    <row r="757" spans="2:60" ht="12.75" customHeight="1" x14ac:dyDescent="0.2">
      <c r="B757" s="1">
        <f t="shared" si="16"/>
        <v>753</v>
      </c>
      <c r="C757" s="223" t="s">
        <v>3039</v>
      </c>
      <c r="D757" s="223" t="s">
        <v>726</v>
      </c>
      <c r="E757" s="226" t="s">
        <v>944</v>
      </c>
      <c r="F757" s="226"/>
      <c r="G757" s="226" t="s">
        <v>926</v>
      </c>
      <c r="H757" s="188"/>
      <c r="I757" s="189"/>
      <c r="J757" s="187"/>
      <c r="K757" s="187"/>
      <c r="L757" s="187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  <c r="AE757" s="110"/>
      <c r="AF757" s="110"/>
      <c r="AG757" s="110"/>
      <c r="AH757" s="110"/>
      <c r="AI757" s="110"/>
      <c r="AJ757" s="110"/>
      <c r="AK757" s="110"/>
      <c r="AL757" s="110"/>
      <c r="AM757" s="110"/>
      <c r="AN757" s="110"/>
      <c r="AO757" s="110"/>
      <c r="AP757" s="110"/>
      <c r="AQ757" s="110"/>
      <c r="AR757" s="110"/>
      <c r="AS757" s="110"/>
      <c r="AT757" s="110"/>
      <c r="AU757" s="110"/>
      <c r="AV757" s="110"/>
      <c r="AW757" s="110"/>
      <c r="AX757" s="110"/>
      <c r="AY757" s="110"/>
      <c r="AZ757" s="110"/>
      <c r="BA757" s="110"/>
      <c r="BB757" s="110"/>
      <c r="BC757" s="110"/>
      <c r="BD757" s="110"/>
      <c r="BE757" s="110"/>
      <c r="BF757" s="110"/>
      <c r="BG757" s="110"/>
      <c r="BH757" s="110"/>
    </row>
    <row r="758" spans="2:60" ht="12.75" customHeight="1" x14ac:dyDescent="0.2">
      <c r="B758" s="1">
        <f t="shared" si="16"/>
        <v>754</v>
      </c>
      <c r="C758" s="220" t="s">
        <v>1764</v>
      </c>
      <c r="D758" s="254" t="s">
        <v>1015</v>
      </c>
      <c r="E758" s="222" t="s">
        <v>2054</v>
      </c>
      <c r="F758" s="225"/>
      <c r="G758" s="222" t="s">
        <v>923</v>
      </c>
      <c r="H758" s="188"/>
      <c r="I758" s="189"/>
      <c r="J758" s="187"/>
      <c r="K758" s="187"/>
      <c r="L758" s="187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  <c r="AE758" s="110"/>
      <c r="AF758" s="110"/>
      <c r="AG758" s="110"/>
      <c r="AH758" s="110"/>
      <c r="AI758" s="110"/>
      <c r="AJ758" s="110"/>
      <c r="AK758" s="110"/>
      <c r="AL758" s="110"/>
      <c r="AM758" s="110"/>
      <c r="AN758" s="110"/>
      <c r="AO758" s="110"/>
      <c r="AP758" s="110"/>
      <c r="AQ758" s="110"/>
      <c r="AR758" s="110"/>
      <c r="AS758" s="110"/>
      <c r="AT758" s="110"/>
      <c r="AU758" s="110"/>
      <c r="AV758" s="110"/>
      <c r="AW758" s="110"/>
      <c r="AX758" s="110"/>
      <c r="AY758" s="110"/>
      <c r="AZ758" s="110"/>
      <c r="BA758" s="110"/>
      <c r="BB758" s="110"/>
      <c r="BC758" s="110"/>
      <c r="BD758" s="110"/>
      <c r="BE758" s="110"/>
      <c r="BF758" s="110"/>
      <c r="BG758" s="110"/>
      <c r="BH758" s="110"/>
    </row>
    <row r="759" spans="2:60" ht="12.75" customHeight="1" x14ac:dyDescent="0.2">
      <c r="B759" s="1">
        <f t="shared" si="16"/>
        <v>755</v>
      </c>
      <c r="C759" s="221" t="s">
        <v>2902</v>
      </c>
      <c r="D759" s="221" t="s">
        <v>2912</v>
      </c>
      <c r="E759" s="226" t="s">
        <v>1012</v>
      </c>
      <c r="F759" s="226"/>
      <c r="G759" s="226" t="s">
        <v>923</v>
      </c>
      <c r="H759" s="188"/>
      <c r="I759" s="189"/>
      <c r="J759" s="187"/>
      <c r="K759" s="187"/>
      <c r="L759" s="187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  <c r="AE759" s="110"/>
      <c r="AF759" s="110"/>
      <c r="AG759" s="110"/>
      <c r="AH759" s="110"/>
      <c r="AI759" s="110"/>
      <c r="AJ759" s="110"/>
      <c r="AK759" s="110"/>
      <c r="AL759" s="110"/>
      <c r="AM759" s="110"/>
      <c r="AN759" s="110"/>
      <c r="AO759" s="110"/>
      <c r="AP759" s="110"/>
      <c r="AQ759" s="110"/>
      <c r="AR759" s="110"/>
      <c r="AS759" s="110"/>
      <c r="AT759" s="110"/>
      <c r="AU759" s="110"/>
      <c r="AV759" s="110"/>
      <c r="AW759" s="110"/>
      <c r="AX759" s="110"/>
      <c r="AY759" s="110"/>
      <c r="AZ759" s="110"/>
      <c r="BA759" s="110"/>
      <c r="BB759" s="110"/>
      <c r="BC759" s="110"/>
      <c r="BD759" s="110"/>
      <c r="BE759" s="110"/>
      <c r="BF759" s="110"/>
      <c r="BG759" s="110"/>
      <c r="BH759" s="110"/>
    </row>
    <row r="760" spans="2:60" ht="12.75" customHeight="1" x14ac:dyDescent="0.2">
      <c r="B760" s="1">
        <f t="shared" si="16"/>
        <v>756</v>
      </c>
      <c r="C760" s="220" t="s">
        <v>1598</v>
      </c>
      <c r="D760" s="221" t="s">
        <v>1810</v>
      </c>
      <c r="E760" s="222" t="s">
        <v>955</v>
      </c>
      <c r="F760" s="225"/>
      <c r="G760" s="225" t="s">
        <v>923</v>
      </c>
      <c r="H760" s="188"/>
      <c r="I760" s="189"/>
      <c r="J760" s="187"/>
      <c r="K760" s="187"/>
      <c r="L760" s="187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  <c r="AE760" s="110"/>
      <c r="AF760" s="110"/>
      <c r="AG760" s="110"/>
      <c r="AH760" s="110"/>
      <c r="AI760" s="110"/>
      <c r="AJ760" s="110"/>
      <c r="AK760" s="110"/>
      <c r="AL760" s="110"/>
      <c r="AM760" s="110"/>
      <c r="AN760" s="110"/>
      <c r="AO760" s="110"/>
      <c r="AP760" s="110"/>
      <c r="AQ760" s="110"/>
      <c r="AR760" s="110"/>
      <c r="AS760" s="110"/>
      <c r="AT760" s="110"/>
      <c r="AU760" s="110"/>
      <c r="AV760" s="110"/>
      <c r="AW760" s="110"/>
      <c r="AX760" s="110"/>
      <c r="AY760" s="110"/>
      <c r="AZ760" s="110"/>
      <c r="BA760" s="110"/>
      <c r="BB760" s="110"/>
      <c r="BC760" s="110"/>
      <c r="BD760" s="110"/>
      <c r="BE760" s="110"/>
      <c r="BF760" s="110"/>
      <c r="BG760" s="110"/>
      <c r="BH760" s="110"/>
    </row>
    <row r="761" spans="2:60" ht="12.75" customHeight="1" x14ac:dyDescent="0.2">
      <c r="B761" s="1">
        <f t="shared" si="16"/>
        <v>757</v>
      </c>
      <c r="C761" s="223" t="s">
        <v>3021</v>
      </c>
      <c r="D761" s="223" t="s">
        <v>843</v>
      </c>
      <c r="E761" s="226" t="s">
        <v>930</v>
      </c>
      <c r="F761" s="226"/>
      <c r="G761" s="226" t="s">
        <v>926</v>
      </c>
      <c r="H761" s="188"/>
      <c r="I761" s="189"/>
      <c r="J761" s="187"/>
      <c r="K761" s="187"/>
      <c r="L761" s="187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  <c r="AE761" s="110"/>
      <c r="AF761" s="110"/>
      <c r="AG761" s="110"/>
      <c r="AH761" s="110"/>
      <c r="AI761" s="110"/>
      <c r="AJ761" s="110"/>
      <c r="AK761" s="110"/>
      <c r="AL761" s="110"/>
      <c r="AM761" s="110"/>
      <c r="AN761" s="110"/>
      <c r="AO761" s="110"/>
      <c r="AP761" s="110"/>
      <c r="AQ761" s="110"/>
      <c r="AR761" s="110"/>
      <c r="AS761" s="110"/>
      <c r="AT761" s="110"/>
      <c r="AU761" s="110"/>
      <c r="AV761" s="110"/>
      <c r="AW761" s="110"/>
      <c r="AX761" s="110"/>
      <c r="AY761" s="110"/>
      <c r="AZ761" s="110"/>
      <c r="BA761" s="110"/>
      <c r="BB761" s="110"/>
      <c r="BC761" s="110"/>
      <c r="BD761" s="110"/>
      <c r="BE761" s="110"/>
      <c r="BF761" s="110"/>
      <c r="BG761" s="110"/>
      <c r="BH761" s="110"/>
    </row>
    <row r="762" spans="2:60" ht="12.75" customHeight="1" x14ac:dyDescent="0.2">
      <c r="B762" s="1">
        <f t="shared" si="16"/>
        <v>758</v>
      </c>
      <c r="C762" s="221" t="s">
        <v>2919</v>
      </c>
      <c r="D762" s="221" t="s">
        <v>841</v>
      </c>
      <c r="E762" s="226" t="s">
        <v>812</v>
      </c>
      <c r="F762" s="222"/>
      <c r="G762" s="222" t="s">
        <v>923</v>
      </c>
      <c r="H762" s="188"/>
      <c r="I762" s="189"/>
      <c r="J762" s="187"/>
      <c r="K762" s="187"/>
      <c r="L762" s="187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  <c r="AE762" s="110"/>
      <c r="AF762" s="110"/>
      <c r="AG762" s="110"/>
      <c r="AH762" s="110"/>
      <c r="AI762" s="110"/>
      <c r="AJ762" s="110"/>
      <c r="AK762" s="110"/>
      <c r="AL762" s="110"/>
      <c r="AM762" s="110"/>
      <c r="AN762" s="110"/>
      <c r="AO762" s="110"/>
      <c r="AP762" s="110"/>
      <c r="AQ762" s="110"/>
      <c r="AR762" s="110"/>
      <c r="AS762" s="110"/>
      <c r="AT762" s="110"/>
      <c r="AU762" s="110"/>
      <c r="AV762" s="110"/>
      <c r="AW762" s="110"/>
      <c r="AX762" s="110"/>
      <c r="AY762" s="110"/>
      <c r="AZ762" s="110"/>
      <c r="BA762" s="110"/>
      <c r="BB762" s="110"/>
      <c r="BC762" s="110"/>
      <c r="BD762" s="110"/>
      <c r="BE762" s="110"/>
      <c r="BF762" s="110"/>
      <c r="BG762" s="110"/>
      <c r="BH762" s="110"/>
    </row>
    <row r="763" spans="2:60" ht="12.75" customHeight="1" x14ac:dyDescent="0.2">
      <c r="B763" s="1">
        <f t="shared" si="16"/>
        <v>759</v>
      </c>
      <c r="C763" s="220" t="s">
        <v>1766</v>
      </c>
      <c r="D763" s="221" t="s">
        <v>841</v>
      </c>
      <c r="E763" s="222" t="s">
        <v>1018</v>
      </c>
      <c r="F763" s="226"/>
      <c r="G763" s="225" t="s">
        <v>945</v>
      </c>
      <c r="H763" s="188"/>
      <c r="I763" s="189"/>
      <c r="J763" s="187"/>
      <c r="K763" s="187"/>
      <c r="L763" s="187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  <c r="AE763" s="110"/>
      <c r="AF763" s="110"/>
      <c r="AG763" s="110"/>
      <c r="AH763" s="110"/>
      <c r="AI763" s="110"/>
      <c r="AJ763" s="110"/>
      <c r="AK763" s="110"/>
      <c r="AL763" s="110"/>
      <c r="AM763" s="110"/>
      <c r="AN763" s="110"/>
      <c r="AO763" s="110"/>
      <c r="AP763" s="110"/>
      <c r="AQ763" s="110"/>
      <c r="AR763" s="110"/>
      <c r="AS763" s="110"/>
      <c r="AT763" s="110"/>
      <c r="AU763" s="110"/>
      <c r="AV763" s="110"/>
      <c r="AW763" s="110"/>
      <c r="AX763" s="110"/>
      <c r="AY763" s="110"/>
      <c r="AZ763" s="110"/>
      <c r="BA763" s="110"/>
      <c r="BB763" s="110"/>
      <c r="BC763" s="110"/>
      <c r="BD763" s="110"/>
      <c r="BE763" s="110"/>
      <c r="BF763" s="110"/>
      <c r="BG763" s="110"/>
      <c r="BH763" s="110"/>
    </row>
    <row r="764" spans="2:60" ht="12.75" customHeight="1" x14ac:dyDescent="0.2">
      <c r="B764" s="1">
        <f t="shared" si="16"/>
        <v>760</v>
      </c>
      <c r="C764" s="220" t="s">
        <v>1101</v>
      </c>
      <c r="D764" s="221" t="s">
        <v>960</v>
      </c>
      <c r="E764" s="226" t="s">
        <v>914</v>
      </c>
      <c r="F764" s="222"/>
      <c r="G764" s="225" t="s">
        <v>923</v>
      </c>
      <c r="H764" s="188"/>
      <c r="I764" s="189"/>
      <c r="J764" s="187"/>
      <c r="K764" s="187"/>
      <c r="L764" s="187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  <c r="AE764" s="110"/>
      <c r="AF764" s="110"/>
      <c r="AG764" s="110"/>
      <c r="AH764" s="110"/>
      <c r="AI764" s="110"/>
      <c r="AJ764" s="110"/>
      <c r="AK764" s="110"/>
      <c r="AL764" s="110"/>
      <c r="AM764" s="110"/>
      <c r="AN764" s="110"/>
      <c r="AO764" s="110"/>
      <c r="AP764" s="110"/>
      <c r="AQ764" s="110"/>
      <c r="AR764" s="110"/>
      <c r="AS764" s="110"/>
      <c r="AT764" s="110"/>
      <c r="AU764" s="110"/>
      <c r="AV764" s="110"/>
      <c r="AW764" s="110"/>
      <c r="AX764" s="110"/>
      <c r="AY764" s="110"/>
      <c r="AZ764" s="110"/>
      <c r="BA764" s="110"/>
      <c r="BB764" s="110"/>
      <c r="BC764" s="110"/>
      <c r="BD764" s="110"/>
      <c r="BE764" s="110"/>
      <c r="BF764" s="110"/>
      <c r="BG764" s="110"/>
      <c r="BH764" s="110"/>
    </row>
    <row r="765" spans="2:60" ht="12.75" customHeight="1" x14ac:dyDescent="0.2">
      <c r="B765" s="1">
        <f t="shared" si="16"/>
        <v>761</v>
      </c>
      <c r="C765" s="235" t="s">
        <v>2476</v>
      </c>
      <c r="D765" s="235" t="s">
        <v>2577</v>
      </c>
      <c r="E765" s="226" t="s">
        <v>944</v>
      </c>
      <c r="F765" s="222"/>
      <c r="G765" s="226" t="s">
        <v>923</v>
      </c>
      <c r="H765" s="188"/>
      <c r="I765" s="189"/>
      <c r="J765" s="187"/>
      <c r="K765" s="187"/>
      <c r="L765" s="187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  <c r="AE765" s="110"/>
      <c r="AF765" s="110"/>
      <c r="AG765" s="110"/>
      <c r="AH765" s="110"/>
      <c r="AI765" s="110"/>
      <c r="AJ765" s="110"/>
      <c r="AK765" s="110"/>
      <c r="AL765" s="110"/>
      <c r="AM765" s="110"/>
      <c r="AN765" s="110"/>
      <c r="AO765" s="110"/>
      <c r="AP765" s="110"/>
      <c r="AQ765" s="110"/>
      <c r="AR765" s="110"/>
      <c r="AS765" s="110"/>
      <c r="AT765" s="110"/>
      <c r="AU765" s="110"/>
      <c r="AV765" s="110"/>
      <c r="AW765" s="110"/>
      <c r="AX765" s="110"/>
      <c r="AY765" s="110"/>
      <c r="AZ765" s="110"/>
      <c r="BA765" s="110"/>
      <c r="BB765" s="110"/>
      <c r="BC765" s="110"/>
      <c r="BD765" s="110"/>
      <c r="BE765" s="110"/>
      <c r="BF765" s="110"/>
      <c r="BG765" s="110"/>
      <c r="BH765" s="110"/>
    </row>
    <row r="766" spans="2:60" ht="12.75" customHeight="1" x14ac:dyDescent="0.2">
      <c r="B766" s="1">
        <f t="shared" si="16"/>
        <v>762</v>
      </c>
      <c r="C766" s="235" t="s">
        <v>2477</v>
      </c>
      <c r="D766" s="235" t="s">
        <v>1072</v>
      </c>
      <c r="E766" s="226" t="s">
        <v>915</v>
      </c>
      <c r="F766" s="226"/>
      <c r="G766" s="226" t="s">
        <v>926</v>
      </c>
      <c r="H766" s="188"/>
      <c r="I766" s="189"/>
      <c r="J766" s="187"/>
      <c r="K766" s="187"/>
      <c r="L766" s="187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  <c r="AE766" s="110"/>
      <c r="AF766" s="110"/>
      <c r="AG766" s="110"/>
      <c r="AH766" s="110"/>
      <c r="AI766" s="110"/>
      <c r="AJ766" s="110"/>
      <c r="AK766" s="110"/>
      <c r="AL766" s="110"/>
      <c r="AM766" s="110"/>
      <c r="AN766" s="110"/>
      <c r="AO766" s="110"/>
      <c r="AP766" s="110"/>
      <c r="AQ766" s="110"/>
      <c r="AR766" s="110"/>
      <c r="AS766" s="110"/>
      <c r="AT766" s="110"/>
      <c r="AU766" s="110"/>
      <c r="AV766" s="110"/>
      <c r="AW766" s="110"/>
      <c r="AX766" s="110"/>
      <c r="AY766" s="110"/>
      <c r="AZ766" s="110"/>
      <c r="BA766" s="110"/>
      <c r="BB766" s="110"/>
      <c r="BC766" s="110"/>
      <c r="BD766" s="110"/>
      <c r="BE766" s="110"/>
      <c r="BF766" s="110"/>
      <c r="BG766" s="110"/>
      <c r="BH766" s="110"/>
    </row>
    <row r="767" spans="2:60" ht="12.75" customHeight="1" x14ac:dyDescent="0.2">
      <c r="B767" s="1">
        <f t="shared" si="16"/>
        <v>763</v>
      </c>
      <c r="C767" s="220" t="s">
        <v>652</v>
      </c>
      <c r="D767" s="221" t="s">
        <v>653</v>
      </c>
      <c r="E767" s="222" t="s">
        <v>952</v>
      </c>
      <c r="F767" s="225"/>
      <c r="G767" s="226" t="s">
        <v>926</v>
      </c>
      <c r="H767" s="188"/>
      <c r="I767" s="189"/>
      <c r="J767" s="187"/>
      <c r="K767" s="187"/>
      <c r="L767" s="187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  <c r="AE767" s="110"/>
      <c r="AF767" s="110"/>
      <c r="AG767" s="110"/>
      <c r="AH767" s="110"/>
      <c r="AI767" s="110"/>
      <c r="AJ767" s="110"/>
      <c r="AK767" s="110"/>
      <c r="AL767" s="110"/>
      <c r="AM767" s="110"/>
      <c r="AN767" s="110"/>
      <c r="AO767" s="110"/>
      <c r="AP767" s="110"/>
      <c r="AQ767" s="110"/>
      <c r="AR767" s="110"/>
      <c r="AS767" s="110"/>
      <c r="AT767" s="110"/>
      <c r="AU767" s="110"/>
      <c r="AV767" s="110"/>
      <c r="AW767" s="110"/>
      <c r="AX767" s="110"/>
      <c r="AY767" s="110"/>
      <c r="AZ767" s="110"/>
      <c r="BA767" s="110"/>
      <c r="BB767" s="110"/>
      <c r="BC767" s="110"/>
      <c r="BD767" s="110"/>
      <c r="BE767" s="110"/>
      <c r="BF767" s="110"/>
      <c r="BG767" s="110"/>
      <c r="BH767" s="110"/>
    </row>
    <row r="768" spans="2:60" ht="12.75" customHeight="1" x14ac:dyDescent="0.2">
      <c r="B768" s="1">
        <f t="shared" si="16"/>
        <v>764</v>
      </c>
      <c r="C768" s="220" t="s">
        <v>1859</v>
      </c>
      <c r="D768" s="220" t="s">
        <v>854</v>
      </c>
      <c r="E768" s="222" t="s">
        <v>955</v>
      </c>
      <c r="F768" s="226"/>
      <c r="G768" s="245" t="s">
        <v>923</v>
      </c>
      <c r="H768" s="188"/>
      <c r="I768" s="189"/>
      <c r="J768" s="187"/>
      <c r="K768" s="187"/>
      <c r="L768" s="187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  <c r="AE768" s="110"/>
      <c r="AF768" s="110"/>
      <c r="AG768" s="110"/>
      <c r="AH768" s="110"/>
      <c r="AI768" s="110"/>
      <c r="AJ768" s="110"/>
      <c r="AK768" s="110"/>
      <c r="AL768" s="110"/>
      <c r="AM768" s="110"/>
      <c r="AN768" s="110"/>
      <c r="AO768" s="110"/>
      <c r="AP768" s="110"/>
      <c r="AQ768" s="110"/>
      <c r="AR768" s="110"/>
      <c r="AS768" s="110"/>
      <c r="AT768" s="110"/>
      <c r="AU768" s="110"/>
      <c r="AV768" s="110"/>
      <c r="AW768" s="110"/>
      <c r="AX768" s="110"/>
      <c r="AY768" s="110"/>
      <c r="AZ768" s="110"/>
      <c r="BA768" s="110"/>
      <c r="BB768" s="110"/>
      <c r="BC768" s="110"/>
      <c r="BD768" s="110"/>
      <c r="BE768" s="110"/>
      <c r="BF768" s="110"/>
      <c r="BG768" s="110"/>
      <c r="BH768" s="110"/>
    </row>
    <row r="769" spans="2:60" ht="12.75" customHeight="1" x14ac:dyDescent="0.2">
      <c r="B769" s="1">
        <f t="shared" si="16"/>
        <v>765</v>
      </c>
      <c r="C769" s="221" t="s">
        <v>929</v>
      </c>
      <c r="D769" s="221" t="s">
        <v>986</v>
      </c>
      <c r="E769" s="226" t="s">
        <v>966</v>
      </c>
      <c r="F769" s="225"/>
      <c r="G769" s="226" t="s">
        <v>945</v>
      </c>
      <c r="H769" s="188"/>
      <c r="I769" s="189"/>
      <c r="J769" s="187"/>
      <c r="K769" s="187"/>
      <c r="L769" s="187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  <c r="AE769" s="110"/>
      <c r="AF769" s="110"/>
      <c r="AG769" s="110"/>
      <c r="AH769" s="110"/>
      <c r="AI769" s="110"/>
      <c r="AJ769" s="110"/>
      <c r="AK769" s="110"/>
      <c r="AL769" s="110"/>
      <c r="AM769" s="110"/>
      <c r="AN769" s="110"/>
      <c r="AO769" s="110"/>
      <c r="AP769" s="110"/>
      <c r="AQ769" s="110"/>
      <c r="AR769" s="110"/>
      <c r="AS769" s="110"/>
      <c r="AT769" s="110"/>
      <c r="AU769" s="110"/>
      <c r="AV769" s="110"/>
      <c r="AW769" s="110"/>
      <c r="AX769" s="110"/>
      <c r="AY769" s="110"/>
      <c r="AZ769" s="110"/>
      <c r="BA769" s="110"/>
      <c r="BB769" s="110"/>
      <c r="BC769" s="110"/>
      <c r="BD769" s="110"/>
      <c r="BE769" s="110"/>
      <c r="BF769" s="110"/>
      <c r="BG769" s="110"/>
      <c r="BH769" s="110"/>
    </row>
    <row r="770" spans="2:60" ht="12.75" customHeight="1" x14ac:dyDescent="0.2">
      <c r="B770" s="1">
        <f t="shared" ref="B770:B833" si="17">(B769+1)</f>
        <v>766</v>
      </c>
      <c r="C770" s="235" t="s">
        <v>2478</v>
      </c>
      <c r="D770" s="235" t="s">
        <v>1157</v>
      </c>
      <c r="E770" s="226" t="s">
        <v>968</v>
      </c>
      <c r="F770" s="225"/>
      <c r="G770" s="226" t="s">
        <v>926</v>
      </c>
      <c r="H770" s="188"/>
      <c r="I770" s="189"/>
      <c r="J770" s="187"/>
      <c r="K770" s="187"/>
      <c r="L770" s="187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  <c r="AE770" s="110"/>
      <c r="AF770" s="110"/>
      <c r="AG770" s="110"/>
      <c r="AH770" s="110"/>
      <c r="AI770" s="110"/>
      <c r="AJ770" s="110"/>
      <c r="AK770" s="110"/>
      <c r="AL770" s="110"/>
      <c r="AM770" s="110"/>
      <c r="AN770" s="110"/>
      <c r="AO770" s="110"/>
      <c r="AP770" s="110"/>
      <c r="AQ770" s="110"/>
      <c r="AR770" s="110"/>
      <c r="AS770" s="110"/>
      <c r="AT770" s="110"/>
      <c r="AU770" s="110"/>
      <c r="AV770" s="110"/>
      <c r="AW770" s="110"/>
      <c r="AX770" s="110"/>
      <c r="AY770" s="110"/>
      <c r="AZ770" s="110"/>
      <c r="BA770" s="110"/>
      <c r="BB770" s="110"/>
      <c r="BC770" s="110"/>
      <c r="BD770" s="110"/>
      <c r="BE770" s="110"/>
      <c r="BF770" s="110"/>
      <c r="BG770" s="110"/>
      <c r="BH770" s="110"/>
    </row>
    <row r="771" spans="2:60" ht="12.75" customHeight="1" x14ac:dyDescent="0.2">
      <c r="B771" s="1">
        <f t="shared" si="17"/>
        <v>767</v>
      </c>
      <c r="C771" s="223" t="s">
        <v>2992</v>
      </c>
      <c r="D771" s="223" t="s">
        <v>816</v>
      </c>
      <c r="E771" s="226" t="s">
        <v>981</v>
      </c>
      <c r="F771" s="226"/>
      <c r="G771" s="226" t="s">
        <v>935</v>
      </c>
      <c r="H771" s="188"/>
      <c r="I771" s="189"/>
      <c r="J771" s="187"/>
      <c r="K771" s="187"/>
      <c r="L771" s="187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  <c r="AE771" s="110"/>
      <c r="AF771" s="110"/>
      <c r="AG771" s="110"/>
      <c r="AH771" s="110"/>
      <c r="AI771" s="110"/>
      <c r="AJ771" s="110"/>
      <c r="AK771" s="110"/>
      <c r="AL771" s="110"/>
      <c r="AM771" s="110"/>
      <c r="AN771" s="110"/>
      <c r="AO771" s="110"/>
      <c r="AP771" s="110"/>
      <c r="AQ771" s="110"/>
      <c r="AR771" s="110"/>
      <c r="AS771" s="110"/>
      <c r="AT771" s="110"/>
      <c r="AU771" s="110"/>
      <c r="AV771" s="110"/>
      <c r="AW771" s="110"/>
      <c r="AX771" s="110"/>
      <c r="AY771" s="110"/>
      <c r="AZ771" s="110"/>
      <c r="BA771" s="110"/>
      <c r="BB771" s="110"/>
      <c r="BC771" s="110"/>
      <c r="BD771" s="110"/>
      <c r="BE771" s="110"/>
      <c r="BF771" s="110"/>
      <c r="BG771" s="110"/>
      <c r="BH771" s="110"/>
    </row>
    <row r="772" spans="2:60" ht="12.75" customHeight="1" x14ac:dyDescent="0.2">
      <c r="B772" s="1">
        <f t="shared" si="17"/>
        <v>768</v>
      </c>
      <c r="C772" s="221" t="s">
        <v>27</v>
      </c>
      <c r="D772" s="221" t="s">
        <v>1571</v>
      </c>
      <c r="E772" s="226" t="s">
        <v>1012</v>
      </c>
      <c r="F772" s="225"/>
      <c r="G772" s="225" t="s">
        <v>926</v>
      </c>
      <c r="H772" s="188"/>
      <c r="I772" s="189"/>
      <c r="J772" s="187"/>
      <c r="K772" s="187"/>
      <c r="L772" s="187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  <c r="AE772" s="110"/>
      <c r="AF772" s="110"/>
      <c r="AG772" s="110"/>
      <c r="AH772" s="110"/>
      <c r="AI772" s="110"/>
      <c r="AJ772" s="110"/>
      <c r="AK772" s="110"/>
      <c r="AL772" s="110"/>
      <c r="AM772" s="110"/>
      <c r="AN772" s="110"/>
      <c r="AO772" s="110"/>
      <c r="AP772" s="110"/>
      <c r="AQ772" s="110"/>
      <c r="AR772" s="110"/>
      <c r="AS772" s="110"/>
      <c r="AT772" s="110"/>
      <c r="AU772" s="110"/>
      <c r="AV772" s="110"/>
      <c r="AW772" s="110"/>
      <c r="AX772" s="110"/>
      <c r="AY772" s="110"/>
      <c r="AZ772" s="110"/>
      <c r="BA772" s="110"/>
      <c r="BB772" s="110"/>
      <c r="BC772" s="110"/>
      <c r="BD772" s="110"/>
      <c r="BE772" s="110"/>
      <c r="BF772" s="110"/>
      <c r="BG772" s="110"/>
      <c r="BH772" s="110"/>
    </row>
    <row r="773" spans="2:60" ht="12.75" customHeight="1" x14ac:dyDescent="0.2">
      <c r="B773" s="1">
        <f t="shared" si="17"/>
        <v>769</v>
      </c>
      <c r="C773" s="220" t="s">
        <v>2169</v>
      </c>
      <c r="D773" s="254" t="s">
        <v>1601</v>
      </c>
      <c r="E773" s="226" t="s">
        <v>1018</v>
      </c>
      <c r="F773" s="222"/>
      <c r="G773" s="222" t="s">
        <v>935</v>
      </c>
      <c r="H773" s="188"/>
      <c r="I773" s="189"/>
      <c r="J773" s="187"/>
      <c r="K773" s="187"/>
      <c r="L773" s="187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  <c r="AE773" s="110"/>
      <c r="AF773" s="110"/>
      <c r="AG773" s="110"/>
      <c r="AH773" s="110"/>
      <c r="AI773" s="110"/>
      <c r="AJ773" s="110"/>
      <c r="AK773" s="110"/>
      <c r="AL773" s="110"/>
      <c r="AM773" s="110"/>
      <c r="AN773" s="110"/>
      <c r="AO773" s="110"/>
      <c r="AP773" s="110"/>
      <c r="AQ773" s="110"/>
      <c r="AR773" s="110"/>
      <c r="AS773" s="110"/>
      <c r="AT773" s="110"/>
      <c r="AU773" s="110"/>
      <c r="AV773" s="110"/>
      <c r="AW773" s="110"/>
      <c r="AX773" s="110"/>
      <c r="AY773" s="110"/>
      <c r="AZ773" s="110"/>
      <c r="BA773" s="110"/>
      <c r="BB773" s="110"/>
      <c r="BC773" s="110"/>
      <c r="BD773" s="110"/>
      <c r="BE773" s="110"/>
      <c r="BF773" s="110"/>
      <c r="BG773" s="110"/>
      <c r="BH773" s="110"/>
    </row>
    <row r="774" spans="2:60" ht="12.75" customHeight="1" x14ac:dyDescent="0.2">
      <c r="B774" s="1">
        <f t="shared" si="17"/>
        <v>770</v>
      </c>
      <c r="C774" s="223" t="s">
        <v>2970</v>
      </c>
      <c r="D774" s="223" t="s">
        <v>978</v>
      </c>
      <c r="E774" s="226" t="s">
        <v>940</v>
      </c>
      <c r="F774" s="226"/>
      <c r="G774" s="226" t="s">
        <v>926</v>
      </c>
      <c r="H774" s="188"/>
      <c r="I774" s="189"/>
      <c r="J774" s="187"/>
      <c r="K774" s="187"/>
      <c r="L774" s="187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  <c r="AE774" s="110"/>
      <c r="AF774" s="110"/>
      <c r="AG774" s="110"/>
      <c r="AH774" s="110"/>
      <c r="AI774" s="110"/>
      <c r="AJ774" s="110"/>
      <c r="AK774" s="110"/>
      <c r="AL774" s="110"/>
      <c r="AM774" s="110"/>
      <c r="AN774" s="110"/>
      <c r="AO774" s="110"/>
      <c r="AP774" s="110"/>
      <c r="AQ774" s="110"/>
      <c r="AR774" s="110"/>
      <c r="AS774" s="110"/>
      <c r="AT774" s="110"/>
      <c r="AU774" s="110"/>
      <c r="AV774" s="110"/>
      <c r="AW774" s="110"/>
      <c r="AX774" s="110"/>
      <c r="AY774" s="110"/>
      <c r="AZ774" s="110"/>
      <c r="BA774" s="110"/>
      <c r="BB774" s="110"/>
      <c r="BC774" s="110"/>
      <c r="BD774" s="110"/>
      <c r="BE774" s="110"/>
      <c r="BF774" s="110"/>
      <c r="BG774" s="110"/>
      <c r="BH774" s="110"/>
    </row>
    <row r="775" spans="2:60" ht="12.75" customHeight="1" x14ac:dyDescent="0.2">
      <c r="B775" s="1">
        <f t="shared" si="17"/>
        <v>771</v>
      </c>
      <c r="C775" s="220" t="s">
        <v>719</v>
      </c>
      <c r="D775" s="220" t="s">
        <v>707</v>
      </c>
      <c r="E775" s="222" t="s">
        <v>916</v>
      </c>
      <c r="F775" s="225"/>
      <c r="G775" s="245" t="s">
        <v>935</v>
      </c>
      <c r="H775" s="188"/>
      <c r="I775" s="189"/>
      <c r="J775" s="187"/>
      <c r="K775" s="187"/>
      <c r="L775" s="187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  <c r="AE775" s="110"/>
      <c r="AF775" s="110"/>
      <c r="AG775" s="110"/>
      <c r="AH775" s="110"/>
      <c r="AI775" s="110"/>
      <c r="AJ775" s="110"/>
      <c r="AK775" s="110"/>
      <c r="AL775" s="110"/>
      <c r="AM775" s="110"/>
      <c r="AN775" s="110"/>
      <c r="AO775" s="110"/>
      <c r="AP775" s="110"/>
      <c r="AQ775" s="110"/>
      <c r="AR775" s="110"/>
      <c r="AS775" s="110"/>
      <c r="AT775" s="110"/>
      <c r="AU775" s="110"/>
      <c r="AV775" s="110"/>
      <c r="AW775" s="110"/>
      <c r="AX775" s="110"/>
      <c r="AY775" s="110"/>
      <c r="AZ775" s="110"/>
      <c r="BA775" s="110"/>
      <c r="BB775" s="110"/>
      <c r="BC775" s="110"/>
      <c r="BD775" s="110"/>
      <c r="BE775" s="110"/>
      <c r="BF775" s="110"/>
      <c r="BG775" s="110"/>
      <c r="BH775" s="110"/>
    </row>
    <row r="776" spans="2:60" ht="12.75" customHeight="1" x14ac:dyDescent="0.2">
      <c r="B776" s="1">
        <f t="shared" si="17"/>
        <v>772</v>
      </c>
      <c r="C776" s="221" t="s">
        <v>1166</v>
      </c>
      <c r="D776" s="221" t="s">
        <v>975</v>
      </c>
      <c r="E776" s="226" t="s">
        <v>808</v>
      </c>
      <c r="F776" s="222"/>
      <c r="G776" s="226" t="s">
        <v>926</v>
      </c>
      <c r="H776" s="188"/>
      <c r="I776" s="189"/>
      <c r="J776" s="187"/>
      <c r="K776" s="187"/>
      <c r="L776" s="187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  <c r="AE776" s="110"/>
      <c r="AF776" s="110"/>
      <c r="AG776" s="110"/>
      <c r="AH776" s="110"/>
      <c r="AI776" s="110"/>
      <c r="AJ776" s="110"/>
      <c r="AK776" s="110"/>
      <c r="AL776" s="110"/>
      <c r="AM776" s="110"/>
      <c r="AN776" s="110"/>
      <c r="AO776" s="110"/>
      <c r="AP776" s="110"/>
      <c r="AQ776" s="110"/>
      <c r="AR776" s="110"/>
      <c r="AS776" s="110"/>
      <c r="AT776" s="110"/>
      <c r="AU776" s="110"/>
      <c r="AV776" s="110"/>
      <c r="AW776" s="110"/>
      <c r="AX776" s="110"/>
      <c r="AY776" s="110"/>
      <c r="AZ776" s="110"/>
      <c r="BA776" s="110"/>
      <c r="BB776" s="110"/>
      <c r="BC776" s="110"/>
      <c r="BD776" s="110"/>
      <c r="BE776" s="110"/>
      <c r="BF776" s="110"/>
      <c r="BG776" s="110"/>
      <c r="BH776" s="110"/>
    </row>
    <row r="777" spans="2:60" ht="12.75" customHeight="1" x14ac:dyDescent="0.2">
      <c r="B777" s="1">
        <f t="shared" si="17"/>
        <v>773</v>
      </c>
      <c r="C777" s="235" t="s">
        <v>2481</v>
      </c>
      <c r="D777" s="235" t="s">
        <v>892</v>
      </c>
      <c r="E777" s="226" t="s">
        <v>2054</v>
      </c>
      <c r="F777" s="226"/>
      <c r="G777" s="226" t="s">
        <v>958</v>
      </c>
      <c r="H777" s="188"/>
      <c r="I777" s="189"/>
      <c r="J777" s="187"/>
      <c r="K777" s="187"/>
      <c r="L777" s="187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  <c r="AE777" s="110"/>
      <c r="AF777" s="110"/>
      <c r="AG777" s="110"/>
      <c r="AH777" s="110"/>
      <c r="AI777" s="110"/>
      <c r="AJ777" s="110"/>
      <c r="AK777" s="110"/>
      <c r="AL777" s="110"/>
      <c r="AM777" s="110"/>
      <c r="AN777" s="110"/>
      <c r="AO777" s="110"/>
      <c r="AP777" s="110"/>
      <c r="AQ777" s="110"/>
      <c r="AR777" s="110"/>
      <c r="AS777" s="110"/>
      <c r="AT777" s="110"/>
      <c r="AU777" s="110"/>
      <c r="AV777" s="110"/>
      <c r="AW777" s="110"/>
      <c r="AX777" s="110"/>
      <c r="AY777" s="110"/>
      <c r="AZ777" s="110"/>
      <c r="BA777" s="110"/>
      <c r="BB777" s="110"/>
      <c r="BC777" s="110"/>
      <c r="BD777" s="110"/>
      <c r="BE777" s="110"/>
      <c r="BF777" s="110"/>
      <c r="BG777" s="110"/>
      <c r="BH777" s="110"/>
    </row>
    <row r="778" spans="2:60" ht="12.75" customHeight="1" x14ac:dyDescent="0.2">
      <c r="B778" s="1">
        <f t="shared" si="17"/>
        <v>774</v>
      </c>
      <c r="C778" s="220" t="s">
        <v>2093</v>
      </c>
      <c r="D778" s="221" t="s">
        <v>978</v>
      </c>
      <c r="E778" s="222" t="s">
        <v>1018</v>
      </c>
      <c r="F778" s="225"/>
      <c r="G778" s="225" t="s">
        <v>979</v>
      </c>
      <c r="H778" s="188"/>
      <c r="I778" s="189"/>
      <c r="J778" s="187"/>
      <c r="K778" s="187"/>
      <c r="L778" s="187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  <c r="AE778" s="110"/>
      <c r="AF778" s="110"/>
      <c r="AG778" s="110"/>
      <c r="AH778" s="110"/>
      <c r="AI778" s="110"/>
      <c r="AJ778" s="110"/>
      <c r="AK778" s="110"/>
      <c r="AL778" s="110"/>
      <c r="AM778" s="110"/>
      <c r="AN778" s="110"/>
      <c r="AO778" s="110"/>
      <c r="AP778" s="110"/>
      <c r="AQ778" s="110"/>
      <c r="AR778" s="110"/>
      <c r="AS778" s="110"/>
      <c r="AT778" s="110"/>
      <c r="AU778" s="110"/>
      <c r="AV778" s="110"/>
      <c r="AW778" s="110"/>
      <c r="AX778" s="110"/>
      <c r="AY778" s="110"/>
      <c r="AZ778" s="110"/>
      <c r="BA778" s="110"/>
      <c r="BB778" s="110"/>
      <c r="BC778" s="110"/>
      <c r="BD778" s="110"/>
      <c r="BE778" s="110"/>
      <c r="BF778" s="110"/>
      <c r="BG778" s="110"/>
      <c r="BH778" s="110"/>
    </row>
    <row r="779" spans="2:60" ht="12.75" customHeight="1" x14ac:dyDescent="0.2">
      <c r="B779" s="1">
        <f t="shared" si="17"/>
        <v>775</v>
      </c>
      <c r="C779" s="220" t="s">
        <v>1603</v>
      </c>
      <c r="D779" s="220" t="s">
        <v>840</v>
      </c>
      <c r="E779" s="226" t="s">
        <v>1154</v>
      </c>
      <c r="F779" s="226"/>
      <c r="G779" s="222" t="s">
        <v>935</v>
      </c>
      <c r="H779" s="188"/>
      <c r="I779" s="189"/>
      <c r="J779" s="187"/>
      <c r="K779" s="187"/>
      <c r="L779" s="187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  <c r="AE779" s="110"/>
      <c r="AF779" s="110"/>
      <c r="AG779" s="110"/>
      <c r="AH779" s="110"/>
      <c r="AI779" s="110"/>
      <c r="AJ779" s="110"/>
      <c r="AK779" s="110"/>
      <c r="AL779" s="110"/>
      <c r="AM779" s="110"/>
      <c r="AN779" s="110"/>
      <c r="AO779" s="110"/>
      <c r="AP779" s="110"/>
      <c r="AQ779" s="110"/>
      <c r="AR779" s="110"/>
      <c r="AS779" s="110"/>
      <c r="AT779" s="110"/>
      <c r="AU779" s="110"/>
      <c r="AV779" s="110"/>
      <c r="AW779" s="110"/>
      <c r="AX779" s="110"/>
      <c r="AY779" s="110"/>
      <c r="AZ779" s="110"/>
      <c r="BA779" s="110"/>
      <c r="BB779" s="110"/>
      <c r="BC779" s="110"/>
      <c r="BD779" s="110"/>
      <c r="BE779" s="110"/>
      <c r="BF779" s="110"/>
      <c r="BG779" s="110"/>
      <c r="BH779" s="110"/>
    </row>
    <row r="780" spans="2:60" ht="12.75" customHeight="1" x14ac:dyDescent="0.2">
      <c r="B780" s="1">
        <f t="shared" si="17"/>
        <v>776</v>
      </c>
      <c r="C780" s="220" t="s">
        <v>1096</v>
      </c>
      <c r="D780" s="221" t="s">
        <v>862</v>
      </c>
      <c r="E780" s="226" t="s">
        <v>833</v>
      </c>
      <c r="F780" s="226"/>
      <c r="G780" s="226" t="s">
        <v>926</v>
      </c>
      <c r="H780" s="188"/>
      <c r="I780" s="189"/>
      <c r="J780" s="187"/>
      <c r="K780" s="187"/>
      <c r="L780" s="187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  <c r="AE780" s="110"/>
      <c r="AF780" s="110"/>
      <c r="AG780" s="110"/>
      <c r="AH780" s="110"/>
      <c r="AI780" s="110"/>
      <c r="AJ780" s="110"/>
      <c r="AK780" s="110"/>
      <c r="AL780" s="110"/>
      <c r="AM780" s="110"/>
      <c r="AN780" s="110"/>
      <c r="AO780" s="110"/>
      <c r="AP780" s="110"/>
      <c r="AQ780" s="110"/>
      <c r="AR780" s="110"/>
      <c r="AS780" s="110"/>
      <c r="AT780" s="110"/>
      <c r="AU780" s="110"/>
      <c r="AV780" s="110"/>
      <c r="AW780" s="110"/>
      <c r="AX780" s="110"/>
      <c r="AY780" s="110"/>
      <c r="AZ780" s="110"/>
      <c r="BA780" s="110"/>
      <c r="BB780" s="110"/>
      <c r="BC780" s="110"/>
      <c r="BD780" s="110"/>
      <c r="BE780" s="110"/>
      <c r="BF780" s="110"/>
      <c r="BG780" s="110"/>
      <c r="BH780" s="110"/>
    </row>
    <row r="781" spans="2:60" ht="12.75" customHeight="1" x14ac:dyDescent="0.2">
      <c r="B781" s="1">
        <f t="shared" si="17"/>
        <v>777</v>
      </c>
      <c r="C781" s="220" t="s">
        <v>498</v>
      </c>
      <c r="D781" s="221" t="s">
        <v>669</v>
      </c>
      <c r="E781" s="226" t="s">
        <v>1018</v>
      </c>
      <c r="F781" s="226"/>
      <c r="G781" s="222" t="s">
        <v>923</v>
      </c>
      <c r="H781" s="188"/>
      <c r="I781" s="189"/>
      <c r="J781" s="187"/>
      <c r="K781" s="187"/>
      <c r="L781" s="187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  <c r="AE781" s="110"/>
      <c r="AF781" s="110"/>
      <c r="AG781" s="110"/>
      <c r="AH781" s="110"/>
      <c r="AI781" s="110"/>
      <c r="AJ781" s="110"/>
      <c r="AK781" s="110"/>
      <c r="AL781" s="110"/>
      <c r="AM781" s="110"/>
      <c r="AN781" s="110"/>
      <c r="AO781" s="110"/>
      <c r="AP781" s="110"/>
      <c r="AQ781" s="110"/>
      <c r="AR781" s="110"/>
      <c r="AS781" s="110"/>
      <c r="AT781" s="110"/>
      <c r="AU781" s="110"/>
      <c r="AV781" s="110"/>
      <c r="AW781" s="110"/>
      <c r="AX781" s="110"/>
      <c r="AY781" s="110"/>
      <c r="AZ781" s="110"/>
      <c r="BA781" s="110"/>
      <c r="BB781" s="110"/>
      <c r="BC781" s="110"/>
      <c r="BD781" s="110"/>
      <c r="BE781" s="110"/>
      <c r="BF781" s="110"/>
      <c r="BG781" s="110"/>
      <c r="BH781" s="110"/>
    </row>
    <row r="782" spans="2:60" ht="12.75" customHeight="1" x14ac:dyDescent="0.2">
      <c r="B782" s="1">
        <f t="shared" si="17"/>
        <v>778</v>
      </c>
      <c r="C782" s="220" t="s">
        <v>498</v>
      </c>
      <c r="D782" s="221" t="s">
        <v>976</v>
      </c>
      <c r="E782" s="226" t="s">
        <v>955</v>
      </c>
      <c r="F782" s="226"/>
      <c r="G782" s="226" t="s">
        <v>923</v>
      </c>
      <c r="H782" s="188"/>
      <c r="I782" s="189"/>
      <c r="J782" s="187"/>
      <c r="K782" s="187"/>
      <c r="L782" s="187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  <c r="AE782" s="110"/>
      <c r="AF782" s="110"/>
      <c r="AG782" s="110"/>
      <c r="AH782" s="110"/>
      <c r="AI782" s="110"/>
      <c r="AJ782" s="110"/>
      <c r="AK782" s="110"/>
      <c r="AL782" s="110"/>
      <c r="AM782" s="110"/>
      <c r="AN782" s="110"/>
      <c r="AO782" s="110"/>
      <c r="AP782" s="110"/>
      <c r="AQ782" s="110"/>
      <c r="AR782" s="110"/>
      <c r="AS782" s="110"/>
      <c r="AT782" s="110"/>
      <c r="AU782" s="110"/>
      <c r="AV782" s="110"/>
      <c r="AW782" s="110"/>
      <c r="AX782" s="110"/>
      <c r="AY782" s="110"/>
      <c r="AZ782" s="110"/>
      <c r="BA782" s="110"/>
      <c r="BB782" s="110"/>
      <c r="BC782" s="110"/>
      <c r="BD782" s="110"/>
      <c r="BE782" s="110"/>
      <c r="BF782" s="110"/>
      <c r="BG782" s="110"/>
      <c r="BH782" s="110"/>
    </row>
    <row r="783" spans="2:60" ht="12.75" customHeight="1" x14ac:dyDescent="0.2">
      <c r="B783" s="1">
        <f t="shared" si="17"/>
        <v>779</v>
      </c>
      <c r="C783" s="220" t="s">
        <v>889</v>
      </c>
      <c r="D783" s="221" t="s">
        <v>971</v>
      </c>
      <c r="E783" s="226" t="s">
        <v>966</v>
      </c>
      <c r="F783" s="225"/>
      <c r="G783" s="226" t="s">
        <v>958</v>
      </c>
      <c r="H783" s="188"/>
      <c r="I783" s="189"/>
      <c r="J783" s="187"/>
      <c r="K783" s="187"/>
      <c r="L783" s="187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  <c r="AE783" s="110"/>
      <c r="AF783" s="110"/>
      <c r="AG783" s="110"/>
      <c r="AH783" s="110"/>
      <c r="AI783" s="110"/>
      <c r="AJ783" s="110"/>
      <c r="AK783" s="110"/>
      <c r="AL783" s="110"/>
      <c r="AM783" s="110"/>
      <c r="AN783" s="110"/>
      <c r="AO783" s="110"/>
      <c r="AP783" s="110"/>
      <c r="AQ783" s="110"/>
      <c r="AR783" s="110"/>
      <c r="AS783" s="110"/>
      <c r="AT783" s="110"/>
      <c r="AU783" s="110"/>
      <c r="AV783" s="110"/>
      <c r="AW783" s="110"/>
      <c r="AX783" s="110"/>
      <c r="AY783" s="110"/>
      <c r="AZ783" s="110"/>
      <c r="BA783" s="110"/>
      <c r="BB783" s="110"/>
      <c r="BC783" s="110"/>
      <c r="BD783" s="110"/>
      <c r="BE783" s="110"/>
      <c r="BF783" s="110"/>
      <c r="BG783" s="110"/>
      <c r="BH783" s="110"/>
    </row>
    <row r="784" spans="2:60" ht="12.75" customHeight="1" x14ac:dyDescent="0.2">
      <c r="B784" s="1">
        <f t="shared" si="17"/>
        <v>780</v>
      </c>
      <c r="C784" s="220" t="s">
        <v>1773</v>
      </c>
      <c r="D784" s="254" t="s">
        <v>698</v>
      </c>
      <c r="E784" s="226" t="s">
        <v>2054</v>
      </c>
      <c r="F784" s="225"/>
      <c r="G784" s="226" t="s">
        <v>935</v>
      </c>
      <c r="H784" s="188"/>
      <c r="I784" s="189"/>
      <c r="J784" s="187"/>
      <c r="K784" s="187"/>
      <c r="L784" s="187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  <c r="AE784" s="110"/>
      <c r="AF784" s="110"/>
      <c r="AG784" s="110"/>
      <c r="AH784" s="110"/>
      <c r="AI784" s="110"/>
      <c r="AJ784" s="110"/>
      <c r="AK784" s="110"/>
      <c r="AL784" s="110"/>
      <c r="AM784" s="110"/>
      <c r="AN784" s="110"/>
      <c r="AO784" s="110"/>
      <c r="AP784" s="110"/>
      <c r="AQ784" s="110"/>
      <c r="AR784" s="110"/>
      <c r="AS784" s="110"/>
      <c r="AT784" s="110"/>
      <c r="AU784" s="110"/>
      <c r="AV784" s="110"/>
      <c r="AW784" s="110"/>
      <c r="AX784" s="110"/>
      <c r="AY784" s="110"/>
      <c r="AZ784" s="110"/>
      <c r="BA784" s="110"/>
      <c r="BB784" s="110"/>
      <c r="BC784" s="110"/>
      <c r="BD784" s="110"/>
      <c r="BE784" s="110"/>
      <c r="BF784" s="110"/>
      <c r="BG784" s="110"/>
      <c r="BH784" s="110"/>
    </row>
    <row r="785" spans="2:60" ht="12.75" customHeight="1" x14ac:dyDescent="0.2">
      <c r="B785" s="1">
        <f t="shared" si="17"/>
        <v>781</v>
      </c>
      <c r="C785" s="221" t="s">
        <v>2484</v>
      </c>
      <c r="D785" s="221" t="s">
        <v>951</v>
      </c>
      <c r="E785" s="226" t="s">
        <v>914</v>
      </c>
      <c r="F785" s="226"/>
      <c r="G785" s="226" t="s">
        <v>945</v>
      </c>
      <c r="H785" s="188"/>
      <c r="I785" s="189"/>
      <c r="J785" s="187"/>
      <c r="K785" s="187"/>
      <c r="L785" s="187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  <c r="AE785" s="110"/>
      <c r="AF785" s="110"/>
      <c r="AG785" s="110"/>
      <c r="AH785" s="110"/>
      <c r="AI785" s="110"/>
      <c r="AJ785" s="110"/>
      <c r="AK785" s="110"/>
      <c r="AL785" s="110"/>
      <c r="AM785" s="110"/>
      <c r="AN785" s="110"/>
      <c r="AO785" s="110"/>
      <c r="AP785" s="110"/>
      <c r="AQ785" s="110"/>
      <c r="AR785" s="110"/>
      <c r="AS785" s="110"/>
      <c r="AT785" s="110"/>
      <c r="AU785" s="110"/>
      <c r="AV785" s="110"/>
      <c r="AW785" s="110"/>
      <c r="AX785" s="110"/>
      <c r="AY785" s="110"/>
      <c r="AZ785" s="110"/>
      <c r="BA785" s="110"/>
      <c r="BB785" s="110"/>
      <c r="BC785" s="110"/>
      <c r="BD785" s="110"/>
      <c r="BE785" s="110"/>
      <c r="BF785" s="110"/>
      <c r="BG785" s="110"/>
      <c r="BH785" s="110"/>
    </row>
    <row r="786" spans="2:60" ht="12.75" customHeight="1" x14ac:dyDescent="0.2">
      <c r="B786" s="1">
        <f t="shared" si="17"/>
        <v>782</v>
      </c>
      <c r="C786" s="220" t="s">
        <v>938</v>
      </c>
      <c r="D786" s="221" t="s">
        <v>173</v>
      </c>
      <c r="E786" s="226" t="s">
        <v>833</v>
      </c>
      <c r="F786" s="222"/>
      <c r="G786" s="222" t="s">
        <v>935</v>
      </c>
      <c r="H786" s="188"/>
      <c r="I786" s="189"/>
      <c r="J786" s="187"/>
      <c r="K786" s="187"/>
      <c r="L786" s="187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  <c r="AE786" s="110"/>
      <c r="AF786" s="110"/>
      <c r="AG786" s="110"/>
      <c r="AH786" s="110"/>
      <c r="AI786" s="110"/>
      <c r="AJ786" s="110"/>
      <c r="AK786" s="110"/>
      <c r="AL786" s="110"/>
      <c r="AM786" s="110"/>
      <c r="AN786" s="110"/>
      <c r="AO786" s="110"/>
      <c r="AP786" s="110"/>
      <c r="AQ786" s="110"/>
      <c r="AR786" s="110"/>
      <c r="AS786" s="110"/>
      <c r="AT786" s="110"/>
      <c r="AU786" s="110"/>
      <c r="AV786" s="110"/>
      <c r="AW786" s="110"/>
      <c r="AX786" s="110"/>
      <c r="AY786" s="110"/>
      <c r="AZ786" s="110"/>
      <c r="BA786" s="110"/>
      <c r="BB786" s="110"/>
      <c r="BC786" s="110"/>
      <c r="BD786" s="110"/>
      <c r="BE786" s="110"/>
      <c r="BF786" s="110"/>
      <c r="BG786" s="110"/>
      <c r="BH786" s="110"/>
    </row>
    <row r="787" spans="2:60" ht="12.75" customHeight="1" x14ac:dyDescent="0.2">
      <c r="B787" s="1">
        <f t="shared" si="17"/>
        <v>783</v>
      </c>
      <c r="C787" s="220" t="s">
        <v>2116</v>
      </c>
      <c r="D787" s="221" t="s">
        <v>960</v>
      </c>
      <c r="E787" s="226" t="s">
        <v>916</v>
      </c>
      <c r="F787" s="225"/>
      <c r="G787" s="225" t="s">
        <v>979</v>
      </c>
      <c r="H787" s="188"/>
      <c r="I787" s="189"/>
      <c r="J787" s="187"/>
      <c r="K787" s="187"/>
      <c r="L787" s="187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  <c r="AE787" s="110"/>
      <c r="AF787" s="110"/>
      <c r="AG787" s="110"/>
      <c r="AH787" s="110"/>
      <c r="AI787" s="110"/>
      <c r="AJ787" s="110"/>
      <c r="AK787" s="110"/>
      <c r="AL787" s="110"/>
      <c r="AM787" s="110"/>
      <c r="AN787" s="110"/>
      <c r="AO787" s="110"/>
      <c r="AP787" s="110"/>
      <c r="AQ787" s="110"/>
      <c r="AR787" s="110"/>
      <c r="AS787" s="110"/>
      <c r="AT787" s="110"/>
      <c r="AU787" s="110"/>
      <c r="AV787" s="110"/>
      <c r="AW787" s="110"/>
      <c r="AX787" s="110"/>
      <c r="AY787" s="110"/>
      <c r="AZ787" s="110"/>
      <c r="BA787" s="110"/>
      <c r="BB787" s="110"/>
      <c r="BC787" s="110"/>
      <c r="BD787" s="110"/>
      <c r="BE787" s="110"/>
      <c r="BF787" s="110"/>
      <c r="BG787" s="110"/>
      <c r="BH787" s="110"/>
    </row>
    <row r="788" spans="2:60" ht="12.75" customHeight="1" x14ac:dyDescent="0.2">
      <c r="B788" s="1">
        <f t="shared" si="17"/>
        <v>784</v>
      </c>
      <c r="C788" s="220" t="s">
        <v>1612</v>
      </c>
      <c r="D788" s="220" t="s">
        <v>1613</v>
      </c>
      <c r="E788" s="226" t="s">
        <v>981</v>
      </c>
      <c r="F788" s="225"/>
      <c r="G788" s="222" t="s">
        <v>923</v>
      </c>
      <c r="H788" s="188"/>
      <c r="I788" s="189"/>
      <c r="J788" s="187"/>
      <c r="K788" s="187"/>
      <c r="L788" s="187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  <c r="AE788" s="110"/>
      <c r="AF788" s="110"/>
      <c r="AG788" s="110"/>
      <c r="AH788" s="110"/>
      <c r="AI788" s="110"/>
      <c r="AJ788" s="110"/>
      <c r="AK788" s="110"/>
      <c r="AL788" s="110"/>
      <c r="AM788" s="110"/>
      <c r="AN788" s="110"/>
      <c r="AO788" s="110"/>
      <c r="AP788" s="110"/>
      <c r="AQ788" s="110"/>
      <c r="AR788" s="110"/>
      <c r="AS788" s="110"/>
      <c r="AT788" s="110"/>
      <c r="AU788" s="110"/>
      <c r="AV788" s="110"/>
      <c r="AW788" s="110"/>
      <c r="AX788" s="110"/>
      <c r="AY788" s="110"/>
      <c r="AZ788" s="110"/>
      <c r="BA788" s="110"/>
      <c r="BB788" s="110"/>
      <c r="BC788" s="110"/>
      <c r="BD788" s="110"/>
      <c r="BE788" s="110"/>
      <c r="BF788" s="110"/>
      <c r="BG788" s="110"/>
      <c r="BH788" s="110"/>
    </row>
    <row r="789" spans="2:60" ht="12.75" customHeight="1" x14ac:dyDescent="0.2">
      <c r="B789" s="1">
        <f t="shared" si="17"/>
        <v>785</v>
      </c>
      <c r="C789" s="235" t="s">
        <v>1615</v>
      </c>
      <c r="D789" s="235" t="s">
        <v>2580</v>
      </c>
      <c r="E789" s="226" t="s">
        <v>1012</v>
      </c>
      <c r="F789" s="226"/>
      <c r="G789" s="226" t="s">
        <v>2602</v>
      </c>
      <c r="H789" s="188"/>
      <c r="I789" s="189"/>
      <c r="J789" s="187"/>
      <c r="K789" s="187"/>
      <c r="L789" s="187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  <c r="AE789" s="110"/>
      <c r="AF789" s="110"/>
      <c r="AG789" s="110"/>
      <c r="AH789" s="110"/>
      <c r="AI789" s="110"/>
      <c r="AJ789" s="110"/>
      <c r="AK789" s="110"/>
      <c r="AL789" s="110"/>
      <c r="AM789" s="110"/>
      <c r="AN789" s="110"/>
      <c r="AO789" s="110"/>
      <c r="AP789" s="110"/>
      <c r="AQ789" s="110"/>
      <c r="AR789" s="110"/>
      <c r="AS789" s="110"/>
      <c r="AT789" s="110"/>
      <c r="AU789" s="110"/>
      <c r="AV789" s="110"/>
      <c r="AW789" s="110"/>
      <c r="AX789" s="110"/>
      <c r="AY789" s="110"/>
      <c r="AZ789" s="110"/>
      <c r="BA789" s="110"/>
      <c r="BB789" s="110"/>
      <c r="BC789" s="110"/>
      <c r="BD789" s="110"/>
      <c r="BE789" s="110"/>
      <c r="BF789" s="110"/>
      <c r="BG789" s="110"/>
      <c r="BH789" s="110"/>
    </row>
    <row r="790" spans="2:60" ht="12.75" customHeight="1" x14ac:dyDescent="0.2">
      <c r="B790" s="1">
        <f t="shared" si="17"/>
        <v>786</v>
      </c>
      <c r="C790" s="221" t="s">
        <v>2191</v>
      </c>
      <c r="D790" s="221" t="s">
        <v>975</v>
      </c>
      <c r="E790" s="226" t="s">
        <v>808</v>
      </c>
      <c r="F790" s="222"/>
      <c r="G790" s="226" t="s">
        <v>945</v>
      </c>
      <c r="H790" s="188"/>
      <c r="I790" s="189"/>
      <c r="J790" s="187"/>
      <c r="K790" s="187"/>
      <c r="L790" s="187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  <c r="AE790" s="110"/>
      <c r="AF790" s="110"/>
      <c r="AG790" s="110"/>
      <c r="AH790" s="110"/>
      <c r="AI790" s="110"/>
      <c r="AJ790" s="110"/>
      <c r="AK790" s="110"/>
      <c r="AL790" s="110"/>
      <c r="AM790" s="110"/>
      <c r="AN790" s="110"/>
      <c r="AO790" s="110"/>
      <c r="AP790" s="110"/>
      <c r="AQ790" s="110"/>
      <c r="AR790" s="110"/>
      <c r="AS790" s="110"/>
      <c r="AT790" s="110"/>
      <c r="AU790" s="110"/>
      <c r="AV790" s="110"/>
      <c r="AW790" s="110"/>
      <c r="AX790" s="110"/>
      <c r="AY790" s="110"/>
      <c r="AZ790" s="110"/>
      <c r="BA790" s="110"/>
      <c r="BB790" s="110"/>
      <c r="BC790" s="110"/>
      <c r="BD790" s="110"/>
      <c r="BE790" s="110"/>
      <c r="BF790" s="110"/>
      <c r="BG790" s="110"/>
      <c r="BH790" s="110"/>
    </row>
    <row r="791" spans="2:60" ht="12.75" customHeight="1" x14ac:dyDescent="0.2">
      <c r="B791" s="1">
        <f t="shared" si="17"/>
        <v>787</v>
      </c>
      <c r="C791" s="223" t="s">
        <v>3007</v>
      </c>
      <c r="D791" s="223" t="s">
        <v>828</v>
      </c>
      <c r="E791" s="226" t="s">
        <v>928</v>
      </c>
      <c r="F791" s="226"/>
      <c r="G791" s="226" t="s">
        <v>982</v>
      </c>
      <c r="H791" s="188"/>
      <c r="I791" s="189"/>
      <c r="J791" s="187"/>
      <c r="K791" s="187"/>
      <c r="L791" s="187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  <c r="AE791" s="110"/>
      <c r="AF791" s="110"/>
      <c r="AG791" s="110"/>
      <c r="AH791" s="110"/>
      <c r="AI791" s="110"/>
      <c r="AJ791" s="110"/>
      <c r="AK791" s="110"/>
      <c r="AL791" s="110"/>
      <c r="AM791" s="110"/>
      <c r="AN791" s="110"/>
      <c r="AO791" s="110"/>
      <c r="AP791" s="110"/>
      <c r="AQ791" s="110"/>
      <c r="AR791" s="110"/>
      <c r="AS791" s="110"/>
      <c r="AT791" s="110"/>
      <c r="AU791" s="110"/>
      <c r="AV791" s="110"/>
      <c r="AW791" s="110"/>
      <c r="AX791" s="110"/>
      <c r="AY791" s="110"/>
      <c r="AZ791" s="110"/>
      <c r="BA791" s="110"/>
      <c r="BB791" s="110"/>
      <c r="BC791" s="110"/>
      <c r="BD791" s="110"/>
      <c r="BE791" s="110"/>
      <c r="BF791" s="110"/>
      <c r="BG791" s="110"/>
      <c r="BH791" s="110"/>
    </row>
    <row r="792" spans="2:60" ht="12.75" customHeight="1" x14ac:dyDescent="0.2">
      <c r="B792" s="1">
        <f t="shared" si="17"/>
        <v>788</v>
      </c>
      <c r="C792" s="235" t="s">
        <v>2495</v>
      </c>
      <c r="D792" s="235" t="s">
        <v>862</v>
      </c>
      <c r="E792" s="226" t="s">
        <v>969</v>
      </c>
      <c r="F792" s="226"/>
      <c r="G792" s="226" t="s">
        <v>958</v>
      </c>
      <c r="H792" s="188"/>
      <c r="I792" s="189"/>
      <c r="J792" s="187"/>
      <c r="K792" s="187"/>
      <c r="L792" s="187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  <c r="AE792" s="110"/>
      <c r="AF792" s="110"/>
      <c r="AG792" s="110"/>
      <c r="AH792" s="110"/>
      <c r="AI792" s="110"/>
      <c r="AJ792" s="110"/>
      <c r="AK792" s="110"/>
      <c r="AL792" s="110"/>
      <c r="AM792" s="110"/>
      <c r="AN792" s="110"/>
      <c r="AO792" s="110"/>
      <c r="AP792" s="110"/>
      <c r="AQ792" s="110"/>
      <c r="AR792" s="110"/>
      <c r="AS792" s="110"/>
      <c r="AT792" s="110"/>
      <c r="AU792" s="110"/>
      <c r="AV792" s="110"/>
      <c r="AW792" s="110"/>
      <c r="AX792" s="110"/>
      <c r="AY792" s="110"/>
      <c r="AZ792" s="110"/>
      <c r="BA792" s="110"/>
      <c r="BB792" s="110"/>
      <c r="BC792" s="110"/>
      <c r="BD792" s="110"/>
      <c r="BE792" s="110"/>
      <c r="BF792" s="110"/>
      <c r="BG792" s="110"/>
      <c r="BH792" s="110"/>
    </row>
    <row r="793" spans="2:60" ht="12.75" customHeight="1" x14ac:dyDescent="0.2">
      <c r="B793" s="1">
        <f t="shared" si="17"/>
        <v>789</v>
      </c>
      <c r="C793" s="220" t="s">
        <v>911</v>
      </c>
      <c r="D793" s="221" t="s">
        <v>910</v>
      </c>
      <c r="E793" s="226" t="s">
        <v>952</v>
      </c>
      <c r="F793" s="226"/>
      <c r="G793" s="222" t="s">
        <v>926</v>
      </c>
      <c r="H793" s="188"/>
      <c r="I793" s="189"/>
      <c r="J793" s="187"/>
      <c r="K793" s="187"/>
      <c r="L793" s="187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  <c r="AE793" s="110"/>
      <c r="AF793" s="110"/>
      <c r="AG793" s="110"/>
      <c r="AH793" s="110"/>
      <c r="AI793" s="110"/>
      <c r="AJ793" s="110"/>
      <c r="AK793" s="110"/>
      <c r="AL793" s="110"/>
      <c r="AM793" s="110"/>
      <c r="AN793" s="110"/>
      <c r="AO793" s="110"/>
      <c r="AP793" s="110"/>
      <c r="AQ793" s="110"/>
      <c r="AR793" s="110"/>
      <c r="AS793" s="110"/>
      <c r="AT793" s="110"/>
      <c r="AU793" s="110"/>
      <c r="AV793" s="110"/>
      <c r="AW793" s="110"/>
      <c r="AX793" s="110"/>
      <c r="AY793" s="110"/>
      <c r="AZ793" s="110"/>
      <c r="BA793" s="110"/>
      <c r="BB793" s="110"/>
      <c r="BC793" s="110"/>
      <c r="BD793" s="110"/>
      <c r="BE793" s="110"/>
      <c r="BF793" s="110"/>
      <c r="BG793" s="110"/>
      <c r="BH793" s="110"/>
    </row>
    <row r="794" spans="2:60" ht="12.75" customHeight="1" x14ac:dyDescent="0.2">
      <c r="B794" s="1">
        <f t="shared" si="17"/>
        <v>790</v>
      </c>
      <c r="C794" s="221" t="s">
        <v>2878</v>
      </c>
      <c r="D794" s="221" t="s">
        <v>2884</v>
      </c>
      <c r="E794" s="226" t="s">
        <v>925</v>
      </c>
      <c r="F794" s="226"/>
      <c r="G794" s="226" t="s">
        <v>945</v>
      </c>
      <c r="H794" s="188"/>
      <c r="I794" s="189"/>
      <c r="J794" s="187"/>
      <c r="K794" s="187"/>
      <c r="L794" s="187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  <c r="AE794" s="110"/>
      <c r="AF794" s="110"/>
      <c r="AG794" s="110"/>
      <c r="AH794" s="110"/>
      <c r="AI794" s="110"/>
      <c r="AJ794" s="110"/>
      <c r="AK794" s="110"/>
      <c r="AL794" s="110"/>
      <c r="AM794" s="110"/>
      <c r="AN794" s="110"/>
      <c r="AO794" s="110"/>
      <c r="AP794" s="110"/>
      <c r="AQ794" s="110"/>
      <c r="AR794" s="110"/>
      <c r="AS794" s="110"/>
      <c r="AT794" s="110"/>
      <c r="AU794" s="110"/>
      <c r="AV794" s="110"/>
      <c r="AW794" s="110"/>
      <c r="AX794" s="110"/>
      <c r="AY794" s="110"/>
      <c r="AZ794" s="110"/>
      <c r="BA794" s="110"/>
      <c r="BB794" s="110"/>
      <c r="BC794" s="110"/>
      <c r="BD794" s="110"/>
      <c r="BE794" s="110"/>
      <c r="BF794" s="110"/>
      <c r="BG794" s="110"/>
      <c r="BH794" s="110"/>
    </row>
    <row r="795" spans="2:60" ht="12.75" customHeight="1" x14ac:dyDescent="0.2">
      <c r="B795" s="1">
        <f t="shared" si="17"/>
        <v>791</v>
      </c>
      <c r="C795" s="221" t="s">
        <v>2880</v>
      </c>
      <c r="D795" s="221" t="s">
        <v>826</v>
      </c>
      <c r="E795" s="226" t="s">
        <v>833</v>
      </c>
      <c r="F795" s="226"/>
      <c r="G795" s="226" t="s">
        <v>926</v>
      </c>
      <c r="H795" s="188"/>
      <c r="I795" s="189"/>
      <c r="J795" s="187"/>
      <c r="K795" s="187"/>
      <c r="L795" s="187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  <c r="AE795" s="110"/>
      <c r="AF795" s="110"/>
      <c r="AG795" s="110"/>
      <c r="AH795" s="110"/>
      <c r="AI795" s="110"/>
      <c r="AJ795" s="110"/>
      <c r="AK795" s="110"/>
      <c r="AL795" s="110"/>
      <c r="AM795" s="110"/>
      <c r="AN795" s="110"/>
      <c r="AO795" s="110"/>
      <c r="AP795" s="110"/>
      <c r="AQ795" s="110"/>
      <c r="AR795" s="110"/>
      <c r="AS795" s="110"/>
      <c r="AT795" s="110"/>
      <c r="AU795" s="110"/>
      <c r="AV795" s="110"/>
      <c r="AW795" s="110"/>
      <c r="AX795" s="110"/>
      <c r="AY795" s="110"/>
      <c r="AZ795" s="110"/>
      <c r="BA795" s="110"/>
      <c r="BB795" s="110"/>
      <c r="BC795" s="110"/>
      <c r="BD795" s="110"/>
      <c r="BE795" s="110"/>
      <c r="BF795" s="110"/>
      <c r="BG795" s="110"/>
      <c r="BH795" s="110"/>
    </row>
    <row r="796" spans="2:60" ht="12.75" customHeight="1" x14ac:dyDescent="0.2">
      <c r="B796" s="1">
        <f t="shared" si="17"/>
        <v>792</v>
      </c>
      <c r="C796" s="221" t="s">
        <v>2498</v>
      </c>
      <c r="D796" s="221" t="s">
        <v>2196</v>
      </c>
      <c r="E796" s="226" t="s">
        <v>1018</v>
      </c>
      <c r="F796" s="226"/>
      <c r="G796" s="226" t="s">
        <v>926</v>
      </c>
      <c r="H796" s="188"/>
      <c r="I796" s="189"/>
      <c r="J796" s="187"/>
      <c r="K796" s="187"/>
      <c r="L796" s="187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  <c r="AE796" s="110"/>
      <c r="AF796" s="110"/>
      <c r="AG796" s="110"/>
      <c r="AH796" s="110"/>
      <c r="AI796" s="110"/>
      <c r="AJ796" s="110"/>
      <c r="AK796" s="110"/>
      <c r="AL796" s="110"/>
      <c r="AM796" s="110"/>
      <c r="AN796" s="110"/>
      <c r="AO796" s="110"/>
      <c r="AP796" s="110"/>
      <c r="AQ796" s="110"/>
      <c r="AR796" s="110"/>
      <c r="AS796" s="110"/>
      <c r="AT796" s="110"/>
      <c r="AU796" s="110"/>
      <c r="AV796" s="110"/>
      <c r="AW796" s="110"/>
      <c r="AX796" s="110"/>
      <c r="AY796" s="110"/>
      <c r="AZ796" s="110"/>
      <c r="BA796" s="110"/>
      <c r="BB796" s="110"/>
      <c r="BC796" s="110"/>
      <c r="BD796" s="110"/>
      <c r="BE796" s="110"/>
      <c r="BF796" s="110"/>
      <c r="BG796" s="110"/>
      <c r="BH796" s="110"/>
    </row>
    <row r="797" spans="2:60" ht="12.75" customHeight="1" x14ac:dyDescent="0.2">
      <c r="B797" s="1">
        <f t="shared" si="17"/>
        <v>793</v>
      </c>
      <c r="C797" s="235" t="s">
        <v>2499</v>
      </c>
      <c r="D797" s="235" t="s">
        <v>978</v>
      </c>
      <c r="E797" s="226" t="s">
        <v>933</v>
      </c>
      <c r="F797" s="226"/>
      <c r="G797" s="226" t="s">
        <v>923</v>
      </c>
      <c r="H797" s="188"/>
      <c r="I797" s="189"/>
      <c r="J797" s="187"/>
      <c r="K797" s="187"/>
      <c r="L797" s="187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  <c r="AE797" s="110"/>
      <c r="AF797" s="110"/>
      <c r="AG797" s="110"/>
      <c r="AH797" s="110"/>
      <c r="AI797" s="110"/>
      <c r="AJ797" s="110"/>
      <c r="AK797" s="110"/>
      <c r="AL797" s="110"/>
      <c r="AM797" s="110"/>
      <c r="AN797" s="110"/>
      <c r="AO797" s="110"/>
      <c r="AP797" s="110"/>
      <c r="AQ797" s="110"/>
      <c r="AR797" s="110"/>
      <c r="AS797" s="110"/>
      <c r="AT797" s="110"/>
      <c r="AU797" s="110"/>
      <c r="AV797" s="110"/>
      <c r="AW797" s="110"/>
      <c r="AX797" s="110"/>
      <c r="AY797" s="110"/>
      <c r="AZ797" s="110"/>
      <c r="BA797" s="110"/>
      <c r="BB797" s="110"/>
      <c r="BC797" s="110"/>
      <c r="BD797" s="110"/>
      <c r="BE797" s="110"/>
      <c r="BF797" s="110"/>
      <c r="BG797" s="110"/>
      <c r="BH797" s="110"/>
    </row>
    <row r="798" spans="2:60" ht="12.75" customHeight="1" x14ac:dyDescent="0.2">
      <c r="B798" s="1">
        <f t="shared" si="17"/>
        <v>794</v>
      </c>
      <c r="C798" s="220" t="s">
        <v>891</v>
      </c>
      <c r="D798" s="221" t="s">
        <v>26</v>
      </c>
      <c r="E798" s="226" t="s">
        <v>1018</v>
      </c>
      <c r="F798" s="226"/>
      <c r="G798" s="225" t="s">
        <v>982</v>
      </c>
      <c r="H798" s="188"/>
      <c r="I798" s="189"/>
      <c r="J798" s="187"/>
      <c r="K798" s="187"/>
      <c r="L798" s="187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  <c r="AE798" s="110"/>
      <c r="AF798" s="110"/>
      <c r="AG798" s="110"/>
      <c r="AH798" s="110"/>
      <c r="AI798" s="110"/>
      <c r="AJ798" s="110"/>
      <c r="AK798" s="110"/>
      <c r="AL798" s="110"/>
      <c r="AM798" s="110"/>
      <c r="AN798" s="110"/>
      <c r="AO798" s="110"/>
      <c r="AP798" s="110"/>
      <c r="AQ798" s="110"/>
      <c r="AR798" s="110"/>
      <c r="AS798" s="110"/>
      <c r="AT798" s="110"/>
      <c r="AU798" s="110"/>
      <c r="AV798" s="110"/>
      <c r="AW798" s="110"/>
      <c r="AX798" s="110"/>
      <c r="AY798" s="110"/>
      <c r="AZ798" s="110"/>
      <c r="BA798" s="110"/>
      <c r="BB798" s="110"/>
      <c r="BC798" s="110"/>
      <c r="BD798" s="110"/>
      <c r="BE798" s="110"/>
      <c r="BF798" s="110"/>
      <c r="BG798" s="110"/>
      <c r="BH798" s="110"/>
    </row>
    <row r="799" spans="2:60" ht="12.75" customHeight="1" x14ac:dyDescent="0.2">
      <c r="B799" s="1">
        <f t="shared" si="17"/>
        <v>795</v>
      </c>
      <c r="C799" s="223" t="s">
        <v>2984</v>
      </c>
      <c r="D799" s="223" t="s">
        <v>986</v>
      </c>
      <c r="E799" s="226" t="s">
        <v>961</v>
      </c>
      <c r="F799" s="226"/>
      <c r="G799" s="226" t="s">
        <v>926</v>
      </c>
      <c r="H799" s="188"/>
      <c r="I799" s="189"/>
      <c r="J799" s="187"/>
      <c r="K799" s="187"/>
      <c r="L799" s="187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  <c r="AE799" s="110"/>
      <c r="AF799" s="110"/>
      <c r="AG799" s="110"/>
      <c r="AH799" s="110"/>
      <c r="AI799" s="110"/>
      <c r="AJ799" s="110"/>
      <c r="AK799" s="110"/>
      <c r="AL799" s="110"/>
      <c r="AM799" s="110"/>
      <c r="AN799" s="110"/>
      <c r="AO799" s="110"/>
      <c r="AP799" s="110"/>
      <c r="AQ799" s="110"/>
      <c r="AR799" s="110"/>
      <c r="AS799" s="110"/>
      <c r="AT799" s="110"/>
      <c r="AU799" s="110"/>
      <c r="AV799" s="110"/>
      <c r="AW799" s="110"/>
      <c r="AX799" s="110"/>
      <c r="AY799" s="110"/>
      <c r="AZ799" s="110"/>
      <c r="BA799" s="110"/>
      <c r="BB799" s="110"/>
      <c r="BC799" s="110"/>
      <c r="BD799" s="110"/>
      <c r="BE799" s="110"/>
      <c r="BF799" s="110"/>
      <c r="BG799" s="110"/>
      <c r="BH799" s="110"/>
    </row>
    <row r="800" spans="2:60" ht="12.75" customHeight="1" x14ac:dyDescent="0.2">
      <c r="B800" s="1">
        <f t="shared" si="17"/>
        <v>796</v>
      </c>
      <c r="C800" s="221" t="s">
        <v>2153</v>
      </c>
      <c r="D800" s="221" t="s">
        <v>850</v>
      </c>
      <c r="E800" s="226" t="s">
        <v>808</v>
      </c>
      <c r="F800" s="225"/>
      <c r="G800" s="226" t="s">
        <v>923</v>
      </c>
      <c r="H800" s="188"/>
      <c r="I800" s="189"/>
      <c r="J800" s="187"/>
      <c r="K800" s="187"/>
      <c r="L800" s="187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  <c r="AE800" s="110"/>
      <c r="AF800" s="110"/>
      <c r="AG800" s="110"/>
      <c r="AH800" s="110"/>
      <c r="AI800" s="110"/>
      <c r="AJ800" s="110"/>
      <c r="AK800" s="110"/>
      <c r="AL800" s="110"/>
      <c r="AM800" s="110"/>
      <c r="AN800" s="110"/>
      <c r="AO800" s="110"/>
      <c r="AP800" s="110"/>
      <c r="AQ800" s="110"/>
      <c r="AR800" s="110"/>
      <c r="AS800" s="110"/>
      <c r="AT800" s="110"/>
      <c r="AU800" s="110"/>
      <c r="AV800" s="110"/>
      <c r="AW800" s="110"/>
      <c r="AX800" s="110"/>
      <c r="AY800" s="110"/>
      <c r="AZ800" s="110"/>
      <c r="BA800" s="110"/>
      <c r="BB800" s="110"/>
      <c r="BC800" s="110"/>
      <c r="BD800" s="110"/>
      <c r="BE800" s="110"/>
      <c r="BF800" s="110"/>
      <c r="BG800" s="110"/>
      <c r="BH800" s="110"/>
    </row>
    <row r="801" spans="2:60" ht="12.75" customHeight="1" x14ac:dyDescent="0.2">
      <c r="B801" s="1">
        <f t="shared" si="17"/>
        <v>797</v>
      </c>
      <c r="C801" s="223" t="s">
        <v>2501</v>
      </c>
      <c r="D801" s="223" t="s">
        <v>737</v>
      </c>
      <c r="E801" s="226" t="s">
        <v>2054</v>
      </c>
      <c r="F801" s="226"/>
      <c r="G801" s="226" t="s">
        <v>935</v>
      </c>
      <c r="H801" s="188"/>
      <c r="I801" s="189"/>
      <c r="J801" s="187"/>
      <c r="K801" s="187"/>
      <c r="L801" s="187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  <c r="AE801" s="110"/>
      <c r="AF801" s="110"/>
      <c r="AG801" s="110"/>
      <c r="AH801" s="110"/>
      <c r="AI801" s="110"/>
      <c r="AJ801" s="110"/>
      <c r="AK801" s="110"/>
      <c r="AL801" s="110"/>
      <c r="AM801" s="110"/>
      <c r="AN801" s="110"/>
      <c r="AO801" s="110"/>
      <c r="AP801" s="110"/>
      <c r="AQ801" s="110"/>
      <c r="AR801" s="110"/>
      <c r="AS801" s="110"/>
      <c r="AT801" s="110"/>
      <c r="AU801" s="110"/>
      <c r="AV801" s="110"/>
      <c r="AW801" s="110"/>
      <c r="AX801" s="110"/>
      <c r="AY801" s="110"/>
      <c r="AZ801" s="110"/>
      <c r="BA801" s="110"/>
      <c r="BB801" s="110"/>
      <c r="BC801" s="110"/>
      <c r="BD801" s="110"/>
      <c r="BE801" s="110"/>
      <c r="BF801" s="110"/>
      <c r="BG801" s="110"/>
      <c r="BH801" s="110"/>
    </row>
    <row r="802" spans="2:60" ht="12.75" customHeight="1" x14ac:dyDescent="0.2">
      <c r="B802" s="1">
        <f t="shared" si="17"/>
        <v>798</v>
      </c>
      <c r="C802" s="220" t="s">
        <v>1799</v>
      </c>
      <c r="D802" s="221" t="s">
        <v>746</v>
      </c>
      <c r="E802" s="222" t="s">
        <v>812</v>
      </c>
      <c r="F802" s="225"/>
      <c r="G802" s="226" t="s">
        <v>979</v>
      </c>
      <c r="H802" s="188"/>
      <c r="I802" s="189"/>
      <c r="J802" s="187"/>
      <c r="K802" s="187"/>
      <c r="L802" s="187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  <c r="AE802" s="110"/>
      <c r="AF802" s="110"/>
      <c r="AG802" s="110"/>
      <c r="AH802" s="110"/>
      <c r="AI802" s="110"/>
      <c r="AJ802" s="110"/>
      <c r="AK802" s="110"/>
      <c r="AL802" s="110"/>
      <c r="AM802" s="110"/>
      <c r="AN802" s="110"/>
      <c r="AO802" s="110"/>
      <c r="AP802" s="110"/>
      <c r="AQ802" s="110"/>
      <c r="AR802" s="110"/>
      <c r="AS802" s="110"/>
      <c r="AT802" s="110"/>
      <c r="AU802" s="110"/>
      <c r="AV802" s="110"/>
      <c r="AW802" s="110"/>
      <c r="AX802" s="110"/>
      <c r="AY802" s="110"/>
      <c r="AZ802" s="110"/>
      <c r="BA802" s="110"/>
      <c r="BB802" s="110"/>
      <c r="BC802" s="110"/>
      <c r="BD802" s="110"/>
      <c r="BE802" s="110"/>
      <c r="BF802" s="110"/>
      <c r="BG802" s="110"/>
      <c r="BH802" s="110"/>
    </row>
    <row r="803" spans="2:60" ht="12.75" customHeight="1" x14ac:dyDescent="0.2">
      <c r="B803" s="1">
        <f t="shared" si="17"/>
        <v>799</v>
      </c>
      <c r="C803" s="223" t="s">
        <v>1027</v>
      </c>
      <c r="D803" s="223" t="s">
        <v>2961</v>
      </c>
      <c r="E803" s="226" t="s">
        <v>970</v>
      </c>
      <c r="F803" s="225"/>
      <c r="G803" s="226" t="s">
        <v>575</v>
      </c>
      <c r="H803" s="188"/>
      <c r="I803" s="189"/>
      <c r="J803" s="187"/>
      <c r="K803" s="187"/>
      <c r="L803" s="187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  <c r="AE803" s="110"/>
      <c r="AF803" s="110"/>
      <c r="AG803" s="110"/>
      <c r="AH803" s="110"/>
      <c r="AI803" s="110"/>
      <c r="AJ803" s="110"/>
      <c r="AK803" s="110"/>
      <c r="AL803" s="110"/>
      <c r="AM803" s="110"/>
      <c r="AN803" s="110"/>
      <c r="AO803" s="110"/>
      <c r="AP803" s="110"/>
      <c r="AQ803" s="110"/>
      <c r="AR803" s="110"/>
      <c r="AS803" s="110"/>
      <c r="AT803" s="110"/>
      <c r="AU803" s="110"/>
      <c r="AV803" s="110"/>
      <c r="AW803" s="110"/>
      <c r="AX803" s="110"/>
      <c r="AY803" s="110"/>
      <c r="AZ803" s="110"/>
      <c r="BA803" s="110"/>
      <c r="BB803" s="110"/>
      <c r="BC803" s="110"/>
      <c r="BD803" s="110"/>
      <c r="BE803" s="110"/>
      <c r="BF803" s="110"/>
      <c r="BG803" s="110"/>
      <c r="BH803" s="110"/>
    </row>
    <row r="804" spans="2:60" ht="12.75" customHeight="1" x14ac:dyDescent="0.2">
      <c r="B804" s="1">
        <f t="shared" si="17"/>
        <v>800</v>
      </c>
      <c r="C804" s="221" t="s">
        <v>1027</v>
      </c>
      <c r="D804" s="221" t="s">
        <v>1105</v>
      </c>
      <c r="E804" s="226" t="s">
        <v>937</v>
      </c>
      <c r="F804" s="226"/>
      <c r="G804" s="226" t="s">
        <v>575</v>
      </c>
      <c r="H804" s="188"/>
      <c r="I804" s="189"/>
      <c r="J804" s="187"/>
      <c r="K804" s="187"/>
      <c r="L804" s="187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  <c r="AE804" s="110"/>
      <c r="AF804" s="110"/>
      <c r="AG804" s="110"/>
      <c r="AH804" s="110"/>
      <c r="AI804" s="110"/>
      <c r="AJ804" s="110"/>
      <c r="AK804" s="110"/>
      <c r="AL804" s="110"/>
      <c r="AM804" s="110"/>
      <c r="AN804" s="110"/>
      <c r="AO804" s="110"/>
      <c r="AP804" s="110"/>
      <c r="AQ804" s="110"/>
      <c r="AR804" s="110"/>
      <c r="AS804" s="110"/>
      <c r="AT804" s="110"/>
      <c r="AU804" s="110"/>
      <c r="AV804" s="110"/>
      <c r="AW804" s="110"/>
      <c r="AX804" s="110"/>
      <c r="AY804" s="110"/>
      <c r="AZ804" s="110"/>
      <c r="BA804" s="110"/>
      <c r="BB804" s="110"/>
      <c r="BC804" s="110"/>
      <c r="BD804" s="110"/>
      <c r="BE804" s="110"/>
      <c r="BF804" s="110"/>
      <c r="BG804" s="110"/>
      <c r="BH804" s="110"/>
    </row>
    <row r="805" spans="2:60" ht="12.75" customHeight="1" x14ac:dyDescent="0.2">
      <c r="B805" s="1">
        <f t="shared" si="17"/>
        <v>801</v>
      </c>
      <c r="C805" s="223" t="s">
        <v>2502</v>
      </c>
      <c r="D805" s="223" t="s">
        <v>816</v>
      </c>
      <c r="E805" s="226" t="s">
        <v>930</v>
      </c>
      <c r="F805" s="225"/>
      <c r="G805" s="226" t="s">
        <v>958</v>
      </c>
      <c r="H805" s="188"/>
      <c r="I805" s="189"/>
      <c r="J805" s="187"/>
      <c r="K805" s="187"/>
      <c r="L805" s="187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  <c r="AE805" s="110"/>
      <c r="AF805" s="110"/>
      <c r="AG805" s="110"/>
      <c r="AH805" s="110"/>
      <c r="AI805" s="110"/>
      <c r="AJ805" s="110"/>
      <c r="AK805" s="110"/>
      <c r="AL805" s="110"/>
      <c r="AM805" s="110"/>
      <c r="AN805" s="110"/>
      <c r="AO805" s="110"/>
      <c r="AP805" s="110"/>
      <c r="AQ805" s="110"/>
      <c r="AR805" s="110"/>
      <c r="AS805" s="110"/>
      <c r="AT805" s="110"/>
      <c r="AU805" s="110"/>
      <c r="AV805" s="110"/>
      <c r="AW805" s="110"/>
      <c r="AX805" s="110"/>
      <c r="AY805" s="110"/>
      <c r="AZ805" s="110"/>
      <c r="BA805" s="110"/>
      <c r="BB805" s="110"/>
      <c r="BC805" s="110"/>
      <c r="BD805" s="110"/>
      <c r="BE805" s="110"/>
      <c r="BF805" s="110"/>
      <c r="BG805" s="110"/>
      <c r="BH805" s="110"/>
    </row>
    <row r="806" spans="2:60" ht="12.75" customHeight="1" x14ac:dyDescent="0.2">
      <c r="B806" s="1">
        <f t="shared" si="17"/>
        <v>802</v>
      </c>
      <c r="C806" s="223" t="s">
        <v>2985</v>
      </c>
      <c r="D806" s="223" t="s">
        <v>2989</v>
      </c>
      <c r="E806" s="226" t="s">
        <v>961</v>
      </c>
      <c r="F806" s="226"/>
      <c r="G806" s="226" t="s">
        <v>923</v>
      </c>
      <c r="H806" s="188"/>
      <c r="I806" s="189"/>
      <c r="J806" s="187"/>
      <c r="K806" s="187"/>
      <c r="L806" s="187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  <c r="AE806" s="110"/>
      <c r="AF806" s="110"/>
      <c r="AG806" s="110"/>
      <c r="AH806" s="110"/>
      <c r="AI806" s="110"/>
      <c r="AJ806" s="110"/>
      <c r="AK806" s="110"/>
      <c r="AL806" s="110"/>
      <c r="AM806" s="110"/>
      <c r="AN806" s="110"/>
      <c r="AO806" s="110"/>
      <c r="AP806" s="110"/>
      <c r="AQ806" s="110"/>
      <c r="AR806" s="110"/>
      <c r="AS806" s="110"/>
      <c r="AT806" s="110"/>
      <c r="AU806" s="110"/>
      <c r="AV806" s="110"/>
      <c r="AW806" s="110"/>
      <c r="AX806" s="110"/>
      <c r="AY806" s="110"/>
      <c r="AZ806" s="110"/>
      <c r="BA806" s="110"/>
      <c r="BB806" s="110"/>
      <c r="BC806" s="110"/>
      <c r="BD806" s="110"/>
      <c r="BE806" s="110"/>
      <c r="BF806" s="110"/>
      <c r="BG806" s="110"/>
      <c r="BH806" s="110"/>
    </row>
    <row r="807" spans="2:60" ht="12.75" customHeight="1" x14ac:dyDescent="0.2">
      <c r="B807" s="1">
        <f t="shared" si="17"/>
        <v>803</v>
      </c>
      <c r="C807" s="221" t="s">
        <v>2892</v>
      </c>
      <c r="D807" s="221" t="s">
        <v>843</v>
      </c>
      <c r="E807" s="226" t="s">
        <v>808</v>
      </c>
      <c r="F807" s="222"/>
      <c r="G807" s="226" t="s">
        <v>926</v>
      </c>
      <c r="H807" s="188"/>
      <c r="I807" s="189"/>
      <c r="J807" s="187"/>
      <c r="K807" s="187"/>
      <c r="L807" s="187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  <c r="AE807" s="110"/>
      <c r="AF807" s="110"/>
      <c r="AG807" s="110"/>
      <c r="AH807" s="110"/>
      <c r="AI807" s="110"/>
      <c r="AJ807" s="110"/>
      <c r="AK807" s="110"/>
      <c r="AL807" s="110"/>
      <c r="AM807" s="110"/>
      <c r="AN807" s="110"/>
      <c r="AO807" s="110"/>
      <c r="AP807" s="110"/>
      <c r="AQ807" s="110"/>
      <c r="AR807" s="110"/>
      <c r="AS807" s="110"/>
      <c r="AT807" s="110"/>
      <c r="AU807" s="110"/>
      <c r="AV807" s="110"/>
      <c r="AW807" s="110"/>
      <c r="AX807" s="110"/>
      <c r="AY807" s="110"/>
      <c r="AZ807" s="110"/>
      <c r="BA807" s="110"/>
      <c r="BB807" s="110"/>
      <c r="BC807" s="110"/>
      <c r="BD807" s="110"/>
      <c r="BE807" s="110"/>
      <c r="BF807" s="110"/>
      <c r="BG807" s="110"/>
      <c r="BH807" s="110"/>
    </row>
    <row r="808" spans="2:60" ht="12.75" customHeight="1" x14ac:dyDescent="0.2">
      <c r="B808" s="1">
        <f t="shared" si="17"/>
        <v>804</v>
      </c>
      <c r="C808" s="220" t="s">
        <v>953</v>
      </c>
      <c r="D808" s="221" t="s">
        <v>954</v>
      </c>
      <c r="E808" s="226" t="s">
        <v>955</v>
      </c>
      <c r="F808" s="222"/>
      <c r="G808" s="225" t="s">
        <v>926</v>
      </c>
      <c r="H808" s="188"/>
      <c r="I808" s="189"/>
      <c r="J808" s="187"/>
      <c r="K808" s="187"/>
      <c r="L808" s="187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  <c r="AE808" s="110"/>
      <c r="AF808" s="110"/>
      <c r="AG808" s="110"/>
      <c r="AH808" s="110"/>
      <c r="AI808" s="110"/>
      <c r="AJ808" s="110"/>
      <c r="AK808" s="110"/>
      <c r="AL808" s="110"/>
      <c r="AM808" s="110"/>
      <c r="AN808" s="110"/>
      <c r="AO808" s="110"/>
      <c r="AP808" s="110"/>
      <c r="AQ808" s="110"/>
      <c r="AR808" s="110"/>
      <c r="AS808" s="110"/>
      <c r="AT808" s="110"/>
      <c r="AU808" s="110"/>
      <c r="AV808" s="110"/>
      <c r="AW808" s="110"/>
      <c r="AX808" s="110"/>
      <c r="AY808" s="110"/>
      <c r="AZ808" s="110"/>
      <c r="BA808" s="110"/>
      <c r="BB808" s="110"/>
      <c r="BC808" s="110"/>
      <c r="BD808" s="110"/>
      <c r="BE808" s="110"/>
      <c r="BF808" s="110"/>
      <c r="BG808" s="110"/>
      <c r="BH808" s="110"/>
    </row>
    <row r="809" spans="2:60" ht="12.75" customHeight="1" x14ac:dyDescent="0.2">
      <c r="B809" s="1">
        <f t="shared" si="17"/>
        <v>805</v>
      </c>
      <c r="C809" s="223" t="s">
        <v>2107</v>
      </c>
      <c r="D809" s="223" t="s">
        <v>1014</v>
      </c>
      <c r="E809" s="226" t="s">
        <v>930</v>
      </c>
      <c r="F809" s="226"/>
      <c r="G809" s="226" t="s">
        <v>926</v>
      </c>
      <c r="H809" s="188"/>
      <c r="I809" s="189"/>
      <c r="J809" s="187"/>
      <c r="K809" s="187"/>
      <c r="L809" s="187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  <c r="AE809" s="110"/>
      <c r="AF809" s="110"/>
      <c r="AG809" s="110"/>
      <c r="AH809" s="110"/>
      <c r="AI809" s="110"/>
      <c r="AJ809" s="110"/>
      <c r="AK809" s="110"/>
      <c r="AL809" s="110"/>
      <c r="AM809" s="110"/>
      <c r="AN809" s="110"/>
      <c r="AO809" s="110"/>
      <c r="AP809" s="110"/>
      <c r="AQ809" s="110"/>
      <c r="AR809" s="110"/>
      <c r="AS809" s="110"/>
      <c r="AT809" s="110"/>
      <c r="AU809" s="110"/>
      <c r="AV809" s="110"/>
      <c r="AW809" s="110"/>
      <c r="AX809" s="110"/>
      <c r="AY809" s="110"/>
      <c r="AZ809" s="110"/>
      <c r="BA809" s="110"/>
      <c r="BB809" s="110"/>
      <c r="BC809" s="110"/>
      <c r="BD809" s="110"/>
      <c r="BE809" s="110"/>
      <c r="BF809" s="110"/>
      <c r="BG809" s="110"/>
      <c r="BH809" s="110"/>
    </row>
    <row r="810" spans="2:60" ht="12.75" customHeight="1" x14ac:dyDescent="0.2">
      <c r="B810" s="1">
        <f t="shared" si="17"/>
        <v>806</v>
      </c>
      <c r="C810" s="220" t="s">
        <v>656</v>
      </c>
      <c r="D810" s="221" t="s">
        <v>504</v>
      </c>
      <c r="E810" s="226" t="s">
        <v>1154</v>
      </c>
      <c r="F810" s="226"/>
      <c r="G810" s="222" t="s">
        <v>935</v>
      </c>
      <c r="H810" s="188"/>
      <c r="I810" s="189"/>
      <c r="J810" s="187"/>
      <c r="K810" s="187"/>
      <c r="L810" s="187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  <c r="AE810" s="110"/>
      <c r="AF810" s="110"/>
      <c r="AG810" s="110"/>
      <c r="AH810" s="110"/>
      <c r="AI810" s="110"/>
      <c r="AJ810" s="110"/>
      <c r="AK810" s="110"/>
      <c r="AL810" s="110"/>
      <c r="AM810" s="110"/>
      <c r="AN810" s="110"/>
      <c r="AO810" s="110"/>
      <c r="AP810" s="110"/>
      <c r="AQ810" s="110"/>
      <c r="AR810" s="110"/>
      <c r="AS810" s="110"/>
      <c r="AT810" s="110"/>
      <c r="AU810" s="110"/>
      <c r="AV810" s="110"/>
      <c r="AW810" s="110"/>
      <c r="AX810" s="110"/>
      <c r="AY810" s="110"/>
      <c r="AZ810" s="110"/>
      <c r="BA810" s="110"/>
      <c r="BB810" s="110"/>
      <c r="BC810" s="110"/>
      <c r="BD810" s="110"/>
      <c r="BE810" s="110"/>
      <c r="BF810" s="110"/>
      <c r="BG810" s="110"/>
      <c r="BH810" s="110"/>
    </row>
    <row r="811" spans="2:60" ht="12.75" customHeight="1" x14ac:dyDescent="0.2">
      <c r="B811" s="1">
        <f t="shared" si="17"/>
        <v>807</v>
      </c>
      <c r="C811" s="223" t="s">
        <v>2973</v>
      </c>
      <c r="D811" s="223" t="s">
        <v>892</v>
      </c>
      <c r="E811" s="226" t="s">
        <v>941</v>
      </c>
      <c r="F811" s="226"/>
      <c r="G811" s="226" t="s">
        <v>949</v>
      </c>
      <c r="H811" s="188"/>
      <c r="I811" s="189"/>
      <c r="J811" s="187"/>
      <c r="K811" s="187"/>
      <c r="L811" s="187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  <c r="AE811" s="110"/>
      <c r="AF811" s="110"/>
      <c r="AG811" s="110"/>
      <c r="AH811" s="110"/>
      <c r="AI811" s="110"/>
      <c r="AJ811" s="110"/>
      <c r="AK811" s="110"/>
      <c r="AL811" s="110"/>
      <c r="AM811" s="110"/>
      <c r="AN811" s="110"/>
      <c r="AO811" s="110"/>
      <c r="AP811" s="110"/>
      <c r="AQ811" s="110"/>
      <c r="AR811" s="110"/>
      <c r="AS811" s="110"/>
      <c r="AT811" s="110"/>
      <c r="AU811" s="110"/>
      <c r="AV811" s="110"/>
      <c r="AW811" s="110"/>
      <c r="AX811" s="110"/>
      <c r="AY811" s="110"/>
      <c r="AZ811" s="110"/>
      <c r="BA811" s="110"/>
      <c r="BB811" s="110"/>
      <c r="BC811" s="110"/>
      <c r="BD811" s="110"/>
      <c r="BE811" s="110"/>
      <c r="BF811" s="110"/>
      <c r="BG811" s="110"/>
      <c r="BH811" s="110"/>
    </row>
    <row r="812" spans="2:60" ht="12.75" customHeight="1" x14ac:dyDescent="0.2">
      <c r="B812" s="1">
        <f t="shared" si="17"/>
        <v>808</v>
      </c>
      <c r="C812" s="223" t="s">
        <v>885</v>
      </c>
      <c r="D812" s="223" t="s">
        <v>1836</v>
      </c>
      <c r="E812" s="226" t="s">
        <v>961</v>
      </c>
      <c r="F812" s="226"/>
      <c r="G812" s="226" t="s">
        <v>923</v>
      </c>
      <c r="H812" s="188"/>
      <c r="I812" s="189"/>
      <c r="J812" s="187"/>
      <c r="K812" s="187"/>
      <c r="L812" s="187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  <c r="AE812" s="110"/>
      <c r="AF812" s="110"/>
      <c r="AG812" s="110"/>
      <c r="AH812" s="110"/>
      <c r="AI812" s="110"/>
      <c r="AJ812" s="110"/>
      <c r="AK812" s="110"/>
      <c r="AL812" s="110"/>
      <c r="AM812" s="110"/>
      <c r="AN812" s="110"/>
      <c r="AO812" s="110"/>
      <c r="AP812" s="110"/>
      <c r="AQ812" s="110"/>
      <c r="AR812" s="110"/>
      <c r="AS812" s="110"/>
      <c r="AT812" s="110"/>
      <c r="AU812" s="110"/>
      <c r="AV812" s="110"/>
      <c r="AW812" s="110"/>
      <c r="AX812" s="110"/>
      <c r="AY812" s="110"/>
      <c r="AZ812" s="110"/>
      <c r="BA812" s="110"/>
      <c r="BB812" s="110"/>
      <c r="BC812" s="110"/>
      <c r="BD812" s="110"/>
      <c r="BE812" s="110"/>
      <c r="BF812" s="110"/>
      <c r="BG812" s="110"/>
      <c r="BH812" s="110"/>
    </row>
    <row r="813" spans="2:60" ht="12.75" customHeight="1" x14ac:dyDescent="0.2">
      <c r="B813" s="1">
        <f t="shared" si="17"/>
        <v>809</v>
      </c>
      <c r="C813" s="220" t="s">
        <v>844</v>
      </c>
      <c r="D813" s="221" t="s">
        <v>738</v>
      </c>
      <c r="E813" s="226" t="s">
        <v>2054</v>
      </c>
      <c r="F813" s="225"/>
      <c r="G813" s="225" t="s">
        <v>926</v>
      </c>
      <c r="H813" s="188"/>
      <c r="I813" s="189"/>
      <c r="J813" s="187"/>
      <c r="K813" s="187"/>
      <c r="L813" s="187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  <c r="AE813" s="110"/>
      <c r="AF813" s="110"/>
      <c r="AG813" s="110"/>
      <c r="AH813" s="110"/>
      <c r="AI813" s="110"/>
      <c r="AJ813" s="110"/>
      <c r="AK813" s="110"/>
      <c r="AL813" s="110"/>
      <c r="AM813" s="110"/>
      <c r="AN813" s="110"/>
      <c r="AO813" s="110"/>
      <c r="AP813" s="110"/>
      <c r="AQ813" s="110"/>
      <c r="AR813" s="110"/>
      <c r="AS813" s="110"/>
      <c r="AT813" s="110"/>
      <c r="AU813" s="110"/>
      <c r="AV813" s="110"/>
      <c r="AW813" s="110"/>
      <c r="AX813" s="110"/>
      <c r="AY813" s="110"/>
      <c r="AZ813" s="110"/>
      <c r="BA813" s="110"/>
      <c r="BB813" s="110"/>
      <c r="BC813" s="110"/>
      <c r="BD813" s="110"/>
      <c r="BE813" s="110"/>
      <c r="BF813" s="110"/>
      <c r="BG813" s="110"/>
      <c r="BH813" s="110"/>
    </row>
    <row r="814" spans="2:60" ht="12.75" customHeight="1" x14ac:dyDescent="0.2">
      <c r="B814" s="1">
        <f t="shared" si="17"/>
        <v>810</v>
      </c>
      <c r="C814" s="223" t="s">
        <v>866</v>
      </c>
      <c r="D814" s="223" t="s">
        <v>277</v>
      </c>
      <c r="E814" s="226" t="s">
        <v>962</v>
      </c>
      <c r="F814" s="226"/>
      <c r="G814" s="226" t="s">
        <v>926</v>
      </c>
      <c r="H814" s="188"/>
      <c r="I814" s="189"/>
      <c r="J814" s="187"/>
      <c r="K814" s="187"/>
      <c r="L814" s="187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  <c r="AE814" s="110"/>
      <c r="AF814" s="110"/>
      <c r="AG814" s="110"/>
      <c r="AH814" s="110"/>
      <c r="AI814" s="110"/>
      <c r="AJ814" s="110"/>
      <c r="AK814" s="110"/>
      <c r="AL814" s="110"/>
      <c r="AM814" s="110"/>
      <c r="AN814" s="110"/>
      <c r="AO814" s="110"/>
      <c r="AP814" s="110"/>
      <c r="AQ814" s="110"/>
      <c r="AR814" s="110"/>
      <c r="AS814" s="110"/>
      <c r="AT814" s="110"/>
      <c r="AU814" s="110"/>
      <c r="AV814" s="110"/>
      <c r="AW814" s="110"/>
      <c r="AX814" s="110"/>
      <c r="AY814" s="110"/>
      <c r="AZ814" s="110"/>
      <c r="BA814" s="110"/>
      <c r="BB814" s="110"/>
      <c r="BC814" s="110"/>
      <c r="BD814" s="110"/>
      <c r="BE814" s="110"/>
      <c r="BF814" s="110"/>
      <c r="BG814" s="110"/>
      <c r="BH814" s="110"/>
    </row>
    <row r="815" spans="2:60" ht="12.75" customHeight="1" x14ac:dyDescent="0.2">
      <c r="B815" s="1">
        <f t="shared" si="17"/>
        <v>811</v>
      </c>
      <c r="C815" s="256" t="s">
        <v>1627</v>
      </c>
      <c r="D815" s="256" t="s">
        <v>862</v>
      </c>
      <c r="E815" s="226" t="s">
        <v>1154</v>
      </c>
      <c r="F815" s="226"/>
      <c r="G815" s="222" t="s">
        <v>926</v>
      </c>
      <c r="H815" s="188"/>
      <c r="I815" s="189"/>
      <c r="J815" s="187"/>
      <c r="K815" s="187"/>
      <c r="L815" s="187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  <c r="AE815" s="110"/>
      <c r="AF815" s="110"/>
      <c r="AG815" s="110"/>
      <c r="AH815" s="110"/>
      <c r="AI815" s="110"/>
      <c r="AJ815" s="110"/>
      <c r="AK815" s="110"/>
      <c r="AL815" s="110"/>
      <c r="AM815" s="110"/>
      <c r="AN815" s="110"/>
      <c r="AO815" s="110"/>
      <c r="AP815" s="110"/>
      <c r="AQ815" s="110"/>
      <c r="AR815" s="110"/>
      <c r="AS815" s="110"/>
      <c r="AT815" s="110"/>
      <c r="AU815" s="110"/>
      <c r="AV815" s="110"/>
      <c r="AW815" s="110"/>
      <c r="AX815" s="110"/>
      <c r="AY815" s="110"/>
      <c r="AZ815" s="110"/>
      <c r="BA815" s="110"/>
      <c r="BB815" s="110"/>
      <c r="BC815" s="110"/>
      <c r="BD815" s="110"/>
      <c r="BE815" s="110"/>
      <c r="BF815" s="110"/>
      <c r="BG815" s="110"/>
      <c r="BH815" s="110"/>
    </row>
    <row r="816" spans="2:60" ht="12.75" customHeight="1" x14ac:dyDescent="0.2">
      <c r="B816" s="1">
        <f t="shared" si="17"/>
        <v>812</v>
      </c>
      <c r="C816" s="221" t="s">
        <v>2183</v>
      </c>
      <c r="D816" s="221" t="s">
        <v>2184</v>
      </c>
      <c r="E816" s="226" t="s">
        <v>969</v>
      </c>
      <c r="F816" s="226"/>
      <c r="G816" s="226" t="s">
        <v>949</v>
      </c>
      <c r="H816" s="188"/>
      <c r="I816" s="189"/>
      <c r="J816" s="187"/>
      <c r="K816" s="187"/>
      <c r="L816" s="187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  <c r="AE816" s="110"/>
      <c r="AF816" s="110"/>
      <c r="AG816" s="110"/>
      <c r="AH816" s="110"/>
      <c r="AI816" s="110"/>
      <c r="AJ816" s="110"/>
      <c r="AK816" s="110"/>
      <c r="AL816" s="110"/>
      <c r="AM816" s="110"/>
      <c r="AN816" s="110"/>
      <c r="AO816" s="110"/>
      <c r="AP816" s="110"/>
      <c r="AQ816" s="110"/>
      <c r="AR816" s="110"/>
      <c r="AS816" s="110"/>
      <c r="AT816" s="110"/>
      <c r="AU816" s="110"/>
      <c r="AV816" s="110"/>
      <c r="AW816" s="110"/>
      <c r="AX816" s="110"/>
      <c r="AY816" s="110"/>
      <c r="AZ816" s="110"/>
      <c r="BA816" s="110"/>
      <c r="BB816" s="110"/>
      <c r="BC816" s="110"/>
      <c r="BD816" s="110"/>
      <c r="BE816" s="110"/>
      <c r="BF816" s="110"/>
      <c r="BG816" s="110"/>
      <c r="BH816" s="110"/>
    </row>
    <row r="817" spans="2:60" ht="12.75" customHeight="1" x14ac:dyDescent="0.2">
      <c r="B817" s="1">
        <f t="shared" si="17"/>
        <v>813</v>
      </c>
      <c r="C817" s="220" t="s">
        <v>894</v>
      </c>
      <c r="D817" s="221" t="s">
        <v>845</v>
      </c>
      <c r="E817" s="226" t="s">
        <v>1012</v>
      </c>
      <c r="F817" s="226"/>
      <c r="G817" s="225" t="s">
        <v>982</v>
      </c>
      <c r="H817" s="188"/>
      <c r="I817" s="189"/>
      <c r="J817" s="187"/>
      <c r="K817" s="187"/>
      <c r="L817" s="187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  <c r="AE817" s="110"/>
      <c r="AF817" s="110"/>
      <c r="AG817" s="110"/>
      <c r="AH817" s="110"/>
      <c r="AI817" s="110"/>
      <c r="AJ817" s="110"/>
      <c r="AK817" s="110"/>
      <c r="AL817" s="110"/>
      <c r="AM817" s="110"/>
      <c r="AN817" s="110"/>
      <c r="AO817" s="110"/>
      <c r="AP817" s="110"/>
      <c r="AQ817" s="110"/>
      <c r="AR817" s="110"/>
      <c r="AS817" s="110"/>
      <c r="AT817" s="110"/>
      <c r="AU817" s="110"/>
      <c r="AV817" s="110"/>
      <c r="AW817" s="110"/>
      <c r="AX817" s="110"/>
      <c r="AY817" s="110"/>
      <c r="AZ817" s="110"/>
      <c r="BA817" s="110"/>
      <c r="BB817" s="110"/>
      <c r="BC817" s="110"/>
      <c r="BD817" s="110"/>
      <c r="BE817" s="110"/>
      <c r="BF817" s="110"/>
      <c r="BG817" s="110"/>
      <c r="BH817" s="110"/>
    </row>
    <row r="818" spans="2:60" ht="12.75" customHeight="1" x14ac:dyDescent="0.2">
      <c r="B818" s="1">
        <f t="shared" si="17"/>
        <v>814</v>
      </c>
      <c r="C818" s="220" t="s">
        <v>2117</v>
      </c>
      <c r="D818" s="221" t="s">
        <v>487</v>
      </c>
      <c r="E818" s="226" t="s">
        <v>955</v>
      </c>
      <c r="F818" s="226"/>
      <c r="G818" s="222" t="s">
        <v>945</v>
      </c>
      <c r="H818" s="188"/>
      <c r="I818" s="189"/>
      <c r="J818" s="187"/>
      <c r="K818" s="187"/>
      <c r="L818" s="187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  <c r="AE818" s="110"/>
      <c r="AF818" s="110"/>
      <c r="AG818" s="110"/>
      <c r="AH818" s="110"/>
      <c r="AI818" s="110"/>
      <c r="AJ818" s="110"/>
      <c r="AK818" s="110"/>
      <c r="AL818" s="110"/>
      <c r="AM818" s="110"/>
      <c r="AN818" s="110"/>
      <c r="AO818" s="110"/>
      <c r="AP818" s="110"/>
      <c r="AQ818" s="110"/>
      <c r="AR818" s="110"/>
      <c r="AS818" s="110"/>
      <c r="AT818" s="110"/>
      <c r="AU818" s="110"/>
      <c r="AV818" s="110"/>
      <c r="AW818" s="110"/>
      <c r="AX818" s="110"/>
      <c r="AY818" s="110"/>
      <c r="AZ818" s="110"/>
      <c r="BA818" s="110"/>
      <c r="BB818" s="110"/>
      <c r="BC818" s="110"/>
      <c r="BD818" s="110"/>
      <c r="BE818" s="110"/>
      <c r="BF818" s="110"/>
      <c r="BG818" s="110"/>
      <c r="BH818" s="110"/>
    </row>
    <row r="819" spans="2:60" ht="12.75" customHeight="1" x14ac:dyDescent="0.2">
      <c r="B819" s="1">
        <f t="shared" si="17"/>
        <v>815</v>
      </c>
      <c r="C819" s="235" t="s">
        <v>2507</v>
      </c>
      <c r="D819" s="235" t="s">
        <v>998</v>
      </c>
      <c r="E819" s="226" t="s">
        <v>1018</v>
      </c>
      <c r="F819" s="225"/>
      <c r="G819" s="226" t="s">
        <v>2602</v>
      </c>
      <c r="H819" s="188"/>
      <c r="I819" s="189"/>
      <c r="J819" s="187"/>
      <c r="K819" s="187"/>
      <c r="L819" s="187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  <c r="AE819" s="110"/>
      <c r="AF819" s="110"/>
      <c r="AG819" s="110"/>
      <c r="AH819" s="110"/>
      <c r="AI819" s="110"/>
      <c r="AJ819" s="110"/>
      <c r="AK819" s="110"/>
      <c r="AL819" s="110"/>
      <c r="AM819" s="110"/>
      <c r="AN819" s="110"/>
      <c r="AO819" s="110"/>
      <c r="AP819" s="110"/>
      <c r="AQ819" s="110"/>
      <c r="AR819" s="110"/>
      <c r="AS819" s="110"/>
      <c r="AT819" s="110"/>
      <c r="AU819" s="110"/>
      <c r="AV819" s="110"/>
      <c r="AW819" s="110"/>
      <c r="AX819" s="110"/>
      <c r="AY819" s="110"/>
      <c r="AZ819" s="110"/>
      <c r="BA819" s="110"/>
      <c r="BB819" s="110"/>
      <c r="BC819" s="110"/>
      <c r="BD819" s="110"/>
      <c r="BE819" s="110"/>
      <c r="BF819" s="110"/>
      <c r="BG819" s="110"/>
      <c r="BH819" s="110"/>
    </row>
    <row r="820" spans="2:60" ht="12.75" customHeight="1" x14ac:dyDescent="0.2">
      <c r="B820" s="1">
        <f t="shared" si="17"/>
        <v>816</v>
      </c>
      <c r="C820" s="235" t="s">
        <v>2508</v>
      </c>
      <c r="D820" s="235" t="s">
        <v>187</v>
      </c>
      <c r="E820" s="226" t="s">
        <v>1008</v>
      </c>
      <c r="F820" s="226"/>
      <c r="G820" s="226" t="s">
        <v>923</v>
      </c>
      <c r="H820" s="188"/>
      <c r="I820" s="189"/>
      <c r="J820" s="187"/>
      <c r="K820" s="187"/>
      <c r="L820" s="187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  <c r="AE820" s="110"/>
      <c r="AF820" s="110"/>
      <c r="AG820" s="110"/>
      <c r="AH820" s="110"/>
      <c r="AI820" s="110"/>
      <c r="AJ820" s="110"/>
      <c r="AK820" s="110"/>
      <c r="AL820" s="110"/>
      <c r="AM820" s="110"/>
      <c r="AN820" s="110"/>
      <c r="AO820" s="110"/>
      <c r="AP820" s="110"/>
      <c r="AQ820" s="110"/>
      <c r="AR820" s="110"/>
      <c r="AS820" s="110"/>
      <c r="AT820" s="110"/>
      <c r="AU820" s="110"/>
      <c r="AV820" s="110"/>
      <c r="AW820" s="110"/>
      <c r="AX820" s="110"/>
      <c r="AY820" s="110"/>
      <c r="AZ820" s="110"/>
      <c r="BA820" s="110"/>
      <c r="BB820" s="110"/>
      <c r="BC820" s="110"/>
      <c r="BD820" s="110"/>
      <c r="BE820" s="110"/>
      <c r="BF820" s="110"/>
      <c r="BG820" s="110"/>
      <c r="BH820" s="110"/>
    </row>
    <row r="821" spans="2:60" ht="12.75" customHeight="1" x14ac:dyDescent="0.2">
      <c r="B821" s="1">
        <f t="shared" si="17"/>
        <v>817</v>
      </c>
      <c r="C821" s="220" t="s">
        <v>505</v>
      </c>
      <c r="D821" s="221" t="s">
        <v>822</v>
      </c>
      <c r="E821" s="226" t="s">
        <v>933</v>
      </c>
      <c r="F821" s="226"/>
      <c r="G821" s="222" t="s">
        <v>926</v>
      </c>
      <c r="H821" s="188"/>
      <c r="I821" s="189"/>
      <c r="J821" s="187"/>
      <c r="K821" s="187"/>
      <c r="L821" s="187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  <c r="AE821" s="110"/>
      <c r="AF821" s="110"/>
      <c r="AG821" s="110"/>
      <c r="AH821" s="110"/>
      <c r="AI821" s="110"/>
      <c r="AJ821" s="110"/>
      <c r="AK821" s="110"/>
      <c r="AL821" s="110"/>
      <c r="AM821" s="110"/>
      <c r="AN821" s="110"/>
      <c r="AO821" s="110"/>
      <c r="AP821" s="110"/>
      <c r="AQ821" s="110"/>
      <c r="AR821" s="110"/>
      <c r="AS821" s="110"/>
      <c r="AT821" s="110"/>
      <c r="AU821" s="110"/>
      <c r="AV821" s="110"/>
      <c r="AW821" s="110"/>
      <c r="AX821" s="110"/>
      <c r="AY821" s="110"/>
      <c r="AZ821" s="110"/>
      <c r="BA821" s="110"/>
      <c r="BB821" s="110"/>
      <c r="BC821" s="110"/>
      <c r="BD821" s="110"/>
      <c r="BE821" s="110"/>
      <c r="BF821" s="110"/>
      <c r="BG821" s="110"/>
      <c r="BH821" s="110"/>
    </row>
    <row r="822" spans="2:60" ht="12.75" customHeight="1" x14ac:dyDescent="0.2">
      <c r="B822" s="1">
        <f t="shared" si="17"/>
        <v>818</v>
      </c>
      <c r="C822" s="221" t="s">
        <v>2882</v>
      </c>
      <c r="D822" s="221" t="s">
        <v>701</v>
      </c>
      <c r="E822" s="226" t="s">
        <v>833</v>
      </c>
      <c r="F822" s="225"/>
      <c r="G822" s="226" t="s">
        <v>958</v>
      </c>
      <c r="H822" s="188"/>
      <c r="I822" s="189"/>
      <c r="J822" s="187"/>
      <c r="K822" s="187"/>
      <c r="L822" s="187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  <c r="AE822" s="110"/>
      <c r="AF822" s="110"/>
      <c r="AG822" s="110"/>
      <c r="AH822" s="110"/>
      <c r="AI822" s="110"/>
      <c r="AJ822" s="110"/>
      <c r="AK822" s="110"/>
      <c r="AL822" s="110"/>
      <c r="AM822" s="110"/>
      <c r="AN822" s="110"/>
      <c r="AO822" s="110"/>
      <c r="AP822" s="110"/>
      <c r="AQ822" s="110"/>
      <c r="AR822" s="110"/>
      <c r="AS822" s="110"/>
      <c r="AT822" s="110"/>
      <c r="AU822" s="110"/>
      <c r="AV822" s="110"/>
      <c r="AW822" s="110"/>
      <c r="AX822" s="110"/>
      <c r="AY822" s="110"/>
      <c r="AZ822" s="110"/>
      <c r="BA822" s="110"/>
      <c r="BB822" s="110"/>
      <c r="BC822" s="110"/>
      <c r="BD822" s="110"/>
      <c r="BE822" s="110"/>
      <c r="BF822" s="110"/>
      <c r="BG822" s="110"/>
      <c r="BH822" s="110"/>
    </row>
    <row r="823" spans="2:60" ht="12.75" customHeight="1" x14ac:dyDescent="0.2">
      <c r="B823" s="1">
        <f t="shared" si="17"/>
        <v>819</v>
      </c>
      <c r="C823" s="221" t="s">
        <v>2510</v>
      </c>
      <c r="D823" s="221" t="s">
        <v>2586</v>
      </c>
      <c r="E823" s="226" t="s">
        <v>1154</v>
      </c>
      <c r="F823" s="226"/>
      <c r="G823" s="226" t="s">
        <v>926</v>
      </c>
      <c r="H823" s="188"/>
      <c r="I823" s="189"/>
      <c r="J823" s="187"/>
      <c r="K823" s="187"/>
      <c r="L823" s="187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  <c r="AE823" s="110"/>
      <c r="AF823" s="110"/>
      <c r="AG823" s="110"/>
      <c r="AH823" s="110"/>
      <c r="AI823" s="110"/>
      <c r="AJ823" s="110"/>
      <c r="AK823" s="110"/>
      <c r="AL823" s="110"/>
      <c r="AM823" s="110"/>
      <c r="AN823" s="110"/>
      <c r="AO823" s="110"/>
      <c r="AP823" s="110"/>
      <c r="AQ823" s="110"/>
      <c r="AR823" s="110"/>
      <c r="AS823" s="110"/>
      <c r="AT823" s="110"/>
      <c r="AU823" s="110"/>
      <c r="AV823" s="110"/>
      <c r="AW823" s="110"/>
      <c r="AX823" s="110"/>
      <c r="AY823" s="110"/>
      <c r="AZ823" s="110"/>
      <c r="BA823" s="110"/>
      <c r="BB823" s="110"/>
      <c r="BC823" s="110"/>
      <c r="BD823" s="110"/>
      <c r="BE823" s="110"/>
      <c r="BF823" s="110"/>
      <c r="BG823" s="110"/>
      <c r="BH823" s="110"/>
    </row>
    <row r="824" spans="2:60" ht="12.75" customHeight="1" x14ac:dyDescent="0.2">
      <c r="B824" s="1">
        <f t="shared" si="17"/>
        <v>820</v>
      </c>
      <c r="C824" s="221" t="s">
        <v>825</v>
      </c>
      <c r="D824" s="254" t="s">
        <v>3293</v>
      </c>
      <c r="E824" s="226" t="s">
        <v>808</v>
      </c>
      <c r="F824" s="222"/>
      <c r="G824" s="226" t="s">
        <v>923</v>
      </c>
      <c r="H824" s="188"/>
      <c r="I824" s="189"/>
      <c r="J824" s="187"/>
      <c r="K824" s="187"/>
      <c r="L824" s="187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  <c r="AE824" s="110"/>
      <c r="AF824" s="110"/>
      <c r="AG824" s="110"/>
      <c r="AH824" s="110"/>
      <c r="AI824" s="110"/>
      <c r="AJ824" s="110"/>
      <c r="AK824" s="110"/>
      <c r="AL824" s="110"/>
      <c r="AM824" s="110"/>
      <c r="AN824" s="110"/>
      <c r="AO824" s="110"/>
      <c r="AP824" s="110"/>
      <c r="AQ824" s="110"/>
      <c r="AR824" s="110"/>
      <c r="AS824" s="110"/>
      <c r="AT824" s="110"/>
      <c r="AU824" s="110"/>
      <c r="AV824" s="110"/>
      <c r="AW824" s="110"/>
      <c r="AX824" s="110"/>
      <c r="AY824" s="110"/>
      <c r="AZ824" s="110"/>
      <c r="BA824" s="110"/>
      <c r="BB824" s="110"/>
      <c r="BC824" s="110"/>
      <c r="BD824" s="110"/>
      <c r="BE824" s="110"/>
      <c r="BF824" s="110"/>
      <c r="BG824" s="110"/>
      <c r="BH824" s="110"/>
    </row>
    <row r="825" spans="2:60" ht="12.75" customHeight="1" x14ac:dyDescent="0.2">
      <c r="B825" s="1">
        <f t="shared" si="17"/>
        <v>821</v>
      </c>
      <c r="C825" s="220" t="s">
        <v>1521</v>
      </c>
      <c r="D825" s="220" t="s">
        <v>978</v>
      </c>
      <c r="E825" s="226" t="s">
        <v>1012</v>
      </c>
      <c r="F825" s="226"/>
      <c r="G825" s="226" t="s">
        <v>923</v>
      </c>
      <c r="H825" s="188"/>
      <c r="I825" s="189"/>
      <c r="J825" s="187"/>
      <c r="K825" s="187"/>
      <c r="L825" s="187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  <c r="AE825" s="110"/>
      <c r="AF825" s="110"/>
      <c r="AG825" s="110"/>
      <c r="AH825" s="110"/>
      <c r="AI825" s="110"/>
      <c r="AJ825" s="110"/>
      <c r="AK825" s="110"/>
      <c r="AL825" s="110"/>
      <c r="AM825" s="110"/>
      <c r="AN825" s="110"/>
      <c r="AO825" s="110"/>
      <c r="AP825" s="110"/>
      <c r="AQ825" s="110"/>
      <c r="AR825" s="110"/>
      <c r="AS825" s="110"/>
      <c r="AT825" s="110"/>
      <c r="AU825" s="110"/>
      <c r="AV825" s="110"/>
      <c r="AW825" s="110"/>
      <c r="AX825" s="110"/>
      <c r="AY825" s="110"/>
      <c r="AZ825" s="110"/>
      <c r="BA825" s="110"/>
      <c r="BB825" s="110"/>
      <c r="BC825" s="110"/>
      <c r="BD825" s="110"/>
      <c r="BE825" s="110"/>
      <c r="BF825" s="110"/>
      <c r="BG825" s="110"/>
      <c r="BH825" s="110"/>
    </row>
    <row r="826" spans="2:60" ht="12.75" customHeight="1" x14ac:dyDescent="0.2">
      <c r="B826" s="1">
        <f t="shared" si="17"/>
        <v>822</v>
      </c>
      <c r="C826" s="220" t="s">
        <v>509</v>
      </c>
      <c r="D826" s="221" t="s">
        <v>988</v>
      </c>
      <c r="E826" s="226" t="s">
        <v>968</v>
      </c>
      <c r="F826" s="222"/>
      <c r="G826" s="222" t="s">
        <v>923</v>
      </c>
      <c r="H826" s="188"/>
      <c r="I826" s="189"/>
      <c r="J826" s="187"/>
      <c r="K826" s="187"/>
      <c r="L826" s="187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  <c r="AE826" s="110"/>
      <c r="AF826" s="110"/>
      <c r="AG826" s="110"/>
      <c r="AH826" s="110"/>
      <c r="AI826" s="110"/>
      <c r="AJ826" s="110"/>
      <c r="AK826" s="110"/>
      <c r="AL826" s="110"/>
      <c r="AM826" s="110"/>
      <c r="AN826" s="110"/>
      <c r="AO826" s="110"/>
      <c r="AP826" s="110"/>
      <c r="AQ826" s="110"/>
      <c r="AR826" s="110"/>
      <c r="AS826" s="110"/>
      <c r="AT826" s="110"/>
      <c r="AU826" s="110"/>
      <c r="AV826" s="110"/>
      <c r="AW826" s="110"/>
      <c r="AX826" s="110"/>
      <c r="AY826" s="110"/>
      <c r="AZ826" s="110"/>
      <c r="BA826" s="110"/>
      <c r="BB826" s="110"/>
      <c r="BC826" s="110"/>
      <c r="BD826" s="110"/>
      <c r="BE826" s="110"/>
      <c r="BF826" s="110"/>
      <c r="BG826" s="110"/>
      <c r="BH826" s="110"/>
    </row>
    <row r="827" spans="2:60" ht="12.75" customHeight="1" x14ac:dyDescent="0.2">
      <c r="B827" s="1">
        <f t="shared" si="17"/>
        <v>823</v>
      </c>
      <c r="C827" s="221" t="s">
        <v>1606</v>
      </c>
      <c r="D827" s="221" t="s">
        <v>2587</v>
      </c>
      <c r="E827" s="226" t="s">
        <v>2054</v>
      </c>
      <c r="F827" s="226"/>
      <c r="G827" s="226" t="s">
        <v>2602</v>
      </c>
      <c r="H827" s="188"/>
      <c r="I827" s="189"/>
      <c r="J827" s="187"/>
      <c r="K827" s="187"/>
      <c r="L827" s="187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  <c r="AE827" s="110"/>
      <c r="AF827" s="110"/>
      <c r="AG827" s="110"/>
      <c r="AH827" s="110"/>
      <c r="AI827" s="110"/>
      <c r="AJ827" s="110"/>
      <c r="AK827" s="110"/>
      <c r="AL827" s="110"/>
      <c r="AM827" s="110"/>
      <c r="AN827" s="110"/>
      <c r="AO827" s="110"/>
      <c r="AP827" s="110"/>
      <c r="AQ827" s="110"/>
      <c r="AR827" s="110"/>
      <c r="AS827" s="110"/>
      <c r="AT827" s="110"/>
      <c r="AU827" s="110"/>
      <c r="AV827" s="110"/>
      <c r="AW827" s="110"/>
      <c r="AX827" s="110"/>
      <c r="AY827" s="110"/>
      <c r="AZ827" s="110"/>
      <c r="BA827" s="110"/>
      <c r="BB827" s="110"/>
      <c r="BC827" s="110"/>
      <c r="BD827" s="110"/>
      <c r="BE827" s="110"/>
      <c r="BF827" s="110"/>
      <c r="BG827" s="110"/>
      <c r="BH827" s="110"/>
    </row>
    <row r="828" spans="2:60" ht="12.75" customHeight="1" x14ac:dyDescent="0.2">
      <c r="B828" s="1">
        <f t="shared" si="17"/>
        <v>824</v>
      </c>
      <c r="C828" s="220" t="s">
        <v>1522</v>
      </c>
      <c r="D828" s="220" t="s">
        <v>862</v>
      </c>
      <c r="E828" s="226" t="s">
        <v>812</v>
      </c>
      <c r="F828" s="225"/>
      <c r="G828" s="222" t="s">
        <v>926</v>
      </c>
      <c r="H828" s="188"/>
      <c r="I828" s="189"/>
      <c r="J828" s="187"/>
      <c r="K828" s="187"/>
      <c r="L828" s="187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  <c r="AE828" s="110"/>
      <c r="AF828" s="110"/>
      <c r="AG828" s="110"/>
      <c r="AH828" s="110"/>
      <c r="AI828" s="110"/>
      <c r="AJ828" s="110"/>
      <c r="AK828" s="110"/>
      <c r="AL828" s="110"/>
      <c r="AM828" s="110"/>
      <c r="AN828" s="110"/>
      <c r="AO828" s="110"/>
      <c r="AP828" s="110"/>
      <c r="AQ828" s="110"/>
      <c r="AR828" s="110"/>
      <c r="AS828" s="110"/>
      <c r="AT828" s="110"/>
      <c r="AU828" s="110"/>
      <c r="AV828" s="110"/>
      <c r="AW828" s="110"/>
      <c r="AX828" s="110"/>
      <c r="AY828" s="110"/>
      <c r="AZ828" s="110"/>
      <c r="BA828" s="110"/>
      <c r="BB828" s="110"/>
      <c r="BC828" s="110"/>
      <c r="BD828" s="110"/>
      <c r="BE828" s="110"/>
      <c r="BF828" s="110"/>
      <c r="BG828" s="110"/>
      <c r="BH828" s="110"/>
    </row>
    <row r="829" spans="2:60" ht="12.75" customHeight="1" x14ac:dyDescent="0.2">
      <c r="B829" s="1">
        <f t="shared" si="17"/>
        <v>825</v>
      </c>
      <c r="C829" s="223" t="s">
        <v>3034</v>
      </c>
      <c r="D829" s="223" t="s">
        <v>776</v>
      </c>
      <c r="E829" s="226" t="s">
        <v>963</v>
      </c>
      <c r="F829" s="226"/>
      <c r="G829" s="226" t="s">
        <v>923</v>
      </c>
      <c r="H829" s="188"/>
      <c r="I829" s="189"/>
      <c r="J829" s="187"/>
      <c r="K829" s="187"/>
      <c r="L829" s="187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  <c r="AE829" s="110"/>
      <c r="AF829" s="110"/>
      <c r="AG829" s="110"/>
      <c r="AH829" s="110"/>
      <c r="AI829" s="110"/>
      <c r="AJ829" s="110"/>
      <c r="AK829" s="110"/>
      <c r="AL829" s="110"/>
      <c r="AM829" s="110"/>
      <c r="AN829" s="110"/>
      <c r="AO829" s="110"/>
      <c r="AP829" s="110"/>
      <c r="AQ829" s="110"/>
      <c r="AR829" s="110"/>
      <c r="AS829" s="110"/>
      <c r="AT829" s="110"/>
      <c r="AU829" s="110"/>
      <c r="AV829" s="110"/>
      <c r="AW829" s="110"/>
      <c r="AX829" s="110"/>
      <c r="AY829" s="110"/>
      <c r="AZ829" s="110"/>
      <c r="BA829" s="110"/>
      <c r="BB829" s="110"/>
      <c r="BC829" s="110"/>
      <c r="BD829" s="110"/>
      <c r="BE829" s="110"/>
      <c r="BF829" s="110"/>
      <c r="BG829" s="110"/>
      <c r="BH829" s="110"/>
    </row>
    <row r="830" spans="2:60" ht="12.75" customHeight="1" x14ac:dyDescent="0.2">
      <c r="B830" s="1">
        <f t="shared" si="17"/>
        <v>826</v>
      </c>
      <c r="C830" s="235" t="s">
        <v>2514</v>
      </c>
      <c r="D830" s="235" t="s">
        <v>1604</v>
      </c>
      <c r="E830" s="226" t="s">
        <v>812</v>
      </c>
      <c r="F830" s="226"/>
      <c r="G830" s="226" t="s">
        <v>926</v>
      </c>
      <c r="H830" s="188"/>
      <c r="I830" s="189"/>
      <c r="J830" s="187"/>
      <c r="K830" s="187"/>
      <c r="L830" s="187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  <c r="AE830" s="110"/>
      <c r="AF830" s="110"/>
      <c r="AG830" s="110"/>
      <c r="AH830" s="110"/>
      <c r="AI830" s="110"/>
      <c r="AJ830" s="110"/>
      <c r="AK830" s="110"/>
      <c r="AL830" s="110"/>
      <c r="AM830" s="110"/>
      <c r="AN830" s="110"/>
      <c r="AO830" s="110"/>
      <c r="AP830" s="110"/>
      <c r="AQ830" s="110"/>
      <c r="AR830" s="110"/>
      <c r="AS830" s="110"/>
      <c r="AT830" s="110"/>
      <c r="AU830" s="110"/>
      <c r="AV830" s="110"/>
      <c r="AW830" s="110"/>
      <c r="AX830" s="110"/>
      <c r="AY830" s="110"/>
      <c r="AZ830" s="110"/>
      <c r="BA830" s="110"/>
      <c r="BB830" s="110"/>
      <c r="BC830" s="110"/>
      <c r="BD830" s="110"/>
      <c r="BE830" s="110"/>
      <c r="BF830" s="110"/>
      <c r="BG830" s="110"/>
      <c r="BH830" s="110"/>
    </row>
    <row r="831" spans="2:60" ht="12.75" customHeight="1" x14ac:dyDescent="0.2">
      <c r="B831" s="1">
        <f t="shared" si="17"/>
        <v>827</v>
      </c>
      <c r="C831" s="220" t="s">
        <v>1095</v>
      </c>
      <c r="D831" s="221" t="s">
        <v>845</v>
      </c>
      <c r="E831" s="226" t="s">
        <v>914</v>
      </c>
      <c r="F831" s="226"/>
      <c r="G831" s="222" t="s">
        <v>935</v>
      </c>
      <c r="H831" s="188"/>
      <c r="I831" s="189"/>
      <c r="J831" s="187"/>
      <c r="K831" s="187"/>
      <c r="L831" s="187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  <c r="AE831" s="110"/>
      <c r="AF831" s="110"/>
      <c r="AG831" s="110"/>
      <c r="AH831" s="110"/>
      <c r="AI831" s="110"/>
      <c r="AJ831" s="110"/>
      <c r="AK831" s="110"/>
      <c r="AL831" s="110"/>
      <c r="AM831" s="110"/>
      <c r="AN831" s="110"/>
      <c r="AO831" s="110"/>
      <c r="AP831" s="110"/>
      <c r="AQ831" s="110"/>
      <c r="AR831" s="110"/>
      <c r="AS831" s="110"/>
      <c r="AT831" s="110"/>
      <c r="AU831" s="110"/>
      <c r="AV831" s="110"/>
      <c r="AW831" s="110"/>
      <c r="AX831" s="110"/>
      <c r="AY831" s="110"/>
      <c r="AZ831" s="110"/>
      <c r="BA831" s="110"/>
      <c r="BB831" s="110"/>
      <c r="BC831" s="110"/>
      <c r="BD831" s="110"/>
      <c r="BE831" s="110"/>
      <c r="BF831" s="110"/>
      <c r="BG831" s="110"/>
      <c r="BH831" s="110"/>
    </row>
    <row r="832" spans="2:60" ht="12.75" customHeight="1" x14ac:dyDescent="0.2">
      <c r="B832" s="1">
        <f t="shared" si="17"/>
        <v>828</v>
      </c>
      <c r="C832" s="223" t="s">
        <v>2990</v>
      </c>
      <c r="D832" s="223" t="s">
        <v>870</v>
      </c>
      <c r="E832" s="226" t="s">
        <v>961</v>
      </c>
      <c r="F832" s="226"/>
      <c r="G832" s="226" t="s">
        <v>923</v>
      </c>
      <c r="H832" s="188"/>
      <c r="I832" s="189"/>
      <c r="J832" s="187"/>
      <c r="K832" s="187"/>
      <c r="L832" s="187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  <c r="AE832" s="110"/>
      <c r="AF832" s="110"/>
      <c r="AG832" s="110"/>
      <c r="AH832" s="110"/>
      <c r="AI832" s="110"/>
      <c r="AJ832" s="110"/>
      <c r="AK832" s="110"/>
      <c r="AL832" s="110"/>
      <c r="AM832" s="110"/>
      <c r="AN832" s="110"/>
      <c r="AO832" s="110"/>
      <c r="AP832" s="110"/>
      <c r="AQ832" s="110"/>
      <c r="AR832" s="110"/>
      <c r="AS832" s="110"/>
      <c r="AT832" s="110"/>
      <c r="AU832" s="110"/>
      <c r="AV832" s="110"/>
      <c r="AW832" s="110"/>
      <c r="AX832" s="110"/>
      <c r="AY832" s="110"/>
      <c r="AZ832" s="110"/>
      <c r="BA832" s="110"/>
      <c r="BB832" s="110"/>
      <c r="BC832" s="110"/>
      <c r="BD832" s="110"/>
      <c r="BE832" s="110"/>
      <c r="BF832" s="110"/>
      <c r="BG832" s="110"/>
      <c r="BH832" s="110"/>
    </row>
    <row r="833" spans="2:60" ht="12.75" customHeight="1" x14ac:dyDescent="0.2">
      <c r="B833" s="1">
        <f t="shared" si="17"/>
        <v>829</v>
      </c>
      <c r="C833" s="221" t="s">
        <v>2123</v>
      </c>
      <c r="D833" s="221" t="s">
        <v>158</v>
      </c>
      <c r="E833" s="226" t="s">
        <v>925</v>
      </c>
      <c r="F833" s="226"/>
      <c r="G833" s="226" t="s">
        <v>926</v>
      </c>
      <c r="H833" s="188"/>
      <c r="I833" s="189"/>
      <c r="J833" s="187"/>
      <c r="K833" s="187"/>
      <c r="L833" s="187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  <c r="AE833" s="110"/>
      <c r="AF833" s="110"/>
      <c r="AG833" s="110"/>
      <c r="AH833" s="110"/>
      <c r="AI833" s="110"/>
      <c r="AJ833" s="110"/>
      <c r="AK833" s="110"/>
      <c r="AL833" s="110"/>
      <c r="AM833" s="110"/>
      <c r="AN833" s="110"/>
      <c r="AO833" s="110"/>
      <c r="AP833" s="110"/>
      <c r="AQ833" s="110"/>
      <c r="AR833" s="110"/>
      <c r="AS833" s="110"/>
      <c r="AT833" s="110"/>
      <c r="AU833" s="110"/>
      <c r="AV833" s="110"/>
      <c r="AW833" s="110"/>
      <c r="AX833" s="110"/>
      <c r="AY833" s="110"/>
      <c r="AZ833" s="110"/>
      <c r="BA833" s="110"/>
      <c r="BB833" s="110"/>
      <c r="BC833" s="110"/>
      <c r="BD833" s="110"/>
      <c r="BE833" s="110"/>
      <c r="BF833" s="110"/>
      <c r="BG833" s="110"/>
      <c r="BH833" s="110"/>
    </row>
    <row r="834" spans="2:60" ht="12.75" customHeight="1" x14ac:dyDescent="0.2">
      <c r="B834" s="1">
        <f t="shared" ref="B834:B895" si="18">(B833+1)</f>
        <v>830</v>
      </c>
      <c r="C834" s="221" t="s">
        <v>194</v>
      </c>
      <c r="D834" s="221" t="s">
        <v>870</v>
      </c>
      <c r="E834" s="226" t="s">
        <v>2054</v>
      </c>
      <c r="F834" s="225"/>
      <c r="G834" s="226" t="s">
        <v>945</v>
      </c>
      <c r="H834" s="188"/>
      <c r="I834" s="189"/>
      <c r="J834" s="187"/>
      <c r="K834" s="187"/>
      <c r="L834" s="187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  <c r="AE834" s="110"/>
      <c r="AF834" s="110"/>
      <c r="AG834" s="110"/>
      <c r="AH834" s="110"/>
      <c r="AI834" s="110"/>
      <c r="AJ834" s="110"/>
      <c r="AK834" s="110"/>
      <c r="AL834" s="110"/>
      <c r="AM834" s="110"/>
      <c r="AN834" s="110"/>
      <c r="AO834" s="110"/>
      <c r="AP834" s="110"/>
      <c r="AQ834" s="110"/>
      <c r="AR834" s="110"/>
      <c r="AS834" s="110"/>
      <c r="AT834" s="110"/>
      <c r="AU834" s="110"/>
      <c r="AV834" s="110"/>
      <c r="AW834" s="110"/>
      <c r="AX834" s="110"/>
      <c r="AY834" s="110"/>
      <c r="AZ834" s="110"/>
      <c r="BA834" s="110"/>
      <c r="BB834" s="110"/>
      <c r="BC834" s="110"/>
      <c r="BD834" s="110"/>
      <c r="BE834" s="110"/>
      <c r="BF834" s="110"/>
      <c r="BG834" s="110"/>
      <c r="BH834" s="110"/>
    </row>
    <row r="835" spans="2:60" ht="12.75" customHeight="1" x14ac:dyDescent="0.2">
      <c r="B835" s="1">
        <f t="shared" si="18"/>
        <v>831</v>
      </c>
      <c r="C835" s="223" t="s">
        <v>2143</v>
      </c>
      <c r="D835" s="223" t="s">
        <v>2144</v>
      </c>
      <c r="E835" s="226" t="s">
        <v>940</v>
      </c>
      <c r="F835" s="226"/>
      <c r="G835" s="226" t="s">
        <v>935</v>
      </c>
      <c r="H835" s="188"/>
      <c r="I835" s="189"/>
      <c r="J835" s="187"/>
      <c r="K835" s="187"/>
      <c r="L835" s="187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  <c r="AE835" s="110"/>
      <c r="AF835" s="110"/>
      <c r="AG835" s="110"/>
      <c r="AH835" s="110"/>
      <c r="AI835" s="110"/>
      <c r="AJ835" s="110"/>
      <c r="AK835" s="110"/>
      <c r="AL835" s="110"/>
      <c r="AM835" s="110"/>
      <c r="AN835" s="110"/>
      <c r="AO835" s="110"/>
      <c r="AP835" s="110"/>
      <c r="AQ835" s="110"/>
      <c r="AR835" s="110"/>
      <c r="AS835" s="110"/>
      <c r="AT835" s="110"/>
      <c r="AU835" s="110"/>
      <c r="AV835" s="110"/>
      <c r="AW835" s="110"/>
      <c r="AX835" s="110"/>
      <c r="AY835" s="110"/>
      <c r="AZ835" s="110"/>
      <c r="BA835" s="110"/>
      <c r="BB835" s="110"/>
      <c r="BC835" s="110"/>
      <c r="BD835" s="110"/>
      <c r="BE835" s="110"/>
      <c r="BF835" s="110"/>
      <c r="BG835" s="110"/>
      <c r="BH835" s="110"/>
    </row>
    <row r="836" spans="2:60" ht="12.75" customHeight="1" x14ac:dyDescent="0.2">
      <c r="B836" s="1">
        <f t="shared" si="18"/>
        <v>832</v>
      </c>
      <c r="C836" s="220" t="s">
        <v>695</v>
      </c>
      <c r="D836" s="221" t="s">
        <v>839</v>
      </c>
      <c r="E836" s="226" t="s">
        <v>915</v>
      </c>
      <c r="F836" s="226"/>
      <c r="G836" s="226" t="s">
        <v>949</v>
      </c>
      <c r="H836" s="188"/>
      <c r="I836" s="189"/>
      <c r="J836" s="187"/>
      <c r="K836" s="187"/>
      <c r="L836" s="187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  <c r="AE836" s="110"/>
      <c r="AF836" s="110"/>
      <c r="AG836" s="110"/>
      <c r="AH836" s="110"/>
      <c r="AI836" s="110"/>
      <c r="AJ836" s="110"/>
      <c r="AK836" s="110"/>
      <c r="AL836" s="110"/>
      <c r="AM836" s="110"/>
      <c r="AN836" s="110"/>
      <c r="AO836" s="110"/>
      <c r="AP836" s="110"/>
      <c r="AQ836" s="110"/>
      <c r="AR836" s="110"/>
      <c r="AS836" s="110"/>
      <c r="AT836" s="110"/>
      <c r="AU836" s="110"/>
      <c r="AV836" s="110"/>
      <c r="AW836" s="110"/>
      <c r="AX836" s="110"/>
      <c r="AY836" s="110"/>
      <c r="AZ836" s="110"/>
      <c r="BA836" s="110"/>
      <c r="BB836" s="110"/>
      <c r="BC836" s="110"/>
      <c r="BD836" s="110"/>
      <c r="BE836" s="110"/>
      <c r="BF836" s="110"/>
      <c r="BG836" s="110"/>
      <c r="BH836" s="110"/>
    </row>
    <row r="837" spans="2:60" ht="12.75" customHeight="1" x14ac:dyDescent="0.2">
      <c r="B837" s="1">
        <f t="shared" si="18"/>
        <v>833</v>
      </c>
      <c r="C837" s="235" t="s">
        <v>2520</v>
      </c>
      <c r="D837" s="235" t="s">
        <v>690</v>
      </c>
      <c r="E837" s="226" t="s">
        <v>969</v>
      </c>
      <c r="F837" s="226"/>
      <c r="G837" s="226" t="s">
        <v>923</v>
      </c>
      <c r="H837" s="188"/>
      <c r="I837" s="189"/>
      <c r="J837" s="187"/>
      <c r="K837" s="187"/>
      <c r="L837" s="187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  <c r="AE837" s="110"/>
      <c r="AF837" s="110"/>
      <c r="AG837" s="110"/>
      <c r="AH837" s="110"/>
      <c r="AI837" s="110"/>
      <c r="AJ837" s="110"/>
      <c r="AK837" s="110"/>
      <c r="AL837" s="110"/>
      <c r="AM837" s="110"/>
      <c r="AN837" s="110"/>
      <c r="AO837" s="110"/>
      <c r="AP837" s="110"/>
      <c r="AQ837" s="110"/>
      <c r="AR837" s="110"/>
      <c r="AS837" s="110"/>
      <c r="AT837" s="110"/>
      <c r="AU837" s="110"/>
      <c r="AV837" s="110"/>
      <c r="AW837" s="110"/>
      <c r="AX837" s="110"/>
      <c r="AY837" s="110"/>
      <c r="AZ837" s="110"/>
      <c r="BA837" s="110"/>
      <c r="BB837" s="110"/>
      <c r="BC837" s="110"/>
      <c r="BD837" s="110"/>
      <c r="BE837" s="110"/>
      <c r="BF837" s="110"/>
      <c r="BG837" s="110"/>
      <c r="BH837" s="110"/>
    </row>
    <row r="838" spans="2:60" ht="12.75" customHeight="1" x14ac:dyDescent="0.2">
      <c r="B838" s="1">
        <f t="shared" si="18"/>
        <v>834</v>
      </c>
      <c r="C838" s="220" t="s">
        <v>195</v>
      </c>
      <c r="D838" s="221" t="s">
        <v>1007</v>
      </c>
      <c r="E838" s="226" t="s">
        <v>916</v>
      </c>
      <c r="F838" s="226"/>
      <c r="G838" s="222" t="s">
        <v>926</v>
      </c>
      <c r="H838" s="188"/>
      <c r="I838" s="189"/>
      <c r="J838" s="187"/>
      <c r="K838" s="187"/>
      <c r="L838" s="187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  <c r="AE838" s="110"/>
      <c r="AF838" s="110"/>
      <c r="AG838" s="110"/>
      <c r="AH838" s="110"/>
      <c r="AI838" s="110"/>
      <c r="AJ838" s="110"/>
      <c r="AK838" s="110"/>
      <c r="AL838" s="110"/>
      <c r="AM838" s="110"/>
      <c r="AN838" s="110"/>
      <c r="AO838" s="110"/>
      <c r="AP838" s="110"/>
      <c r="AQ838" s="110"/>
      <c r="AR838" s="110"/>
      <c r="AS838" s="110"/>
      <c r="AT838" s="110"/>
      <c r="AU838" s="110"/>
      <c r="AV838" s="110"/>
      <c r="AW838" s="110"/>
      <c r="AX838" s="110"/>
      <c r="AY838" s="110"/>
      <c r="AZ838" s="110"/>
      <c r="BA838" s="110"/>
      <c r="BB838" s="110"/>
      <c r="BC838" s="110"/>
      <c r="BD838" s="110"/>
      <c r="BE838" s="110"/>
      <c r="BF838" s="110"/>
      <c r="BG838" s="110"/>
      <c r="BH838" s="110"/>
    </row>
    <row r="839" spans="2:60" ht="12.75" customHeight="1" x14ac:dyDescent="0.2">
      <c r="B839" s="1">
        <f t="shared" si="18"/>
        <v>835</v>
      </c>
      <c r="C839" s="220" t="s">
        <v>1636</v>
      </c>
      <c r="D839" s="220" t="s">
        <v>2257</v>
      </c>
      <c r="E839" s="226" t="s">
        <v>940</v>
      </c>
      <c r="F839" s="226"/>
      <c r="G839" s="226" t="s">
        <v>935</v>
      </c>
      <c r="H839" s="188"/>
      <c r="I839" s="189"/>
      <c r="J839" s="187"/>
      <c r="K839" s="187"/>
      <c r="L839" s="187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  <c r="AE839" s="110"/>
      <c r="AF839" s="110"/>
      <c r="AG839" s="110"/>
      <c r="AH839" s="110"/>
      <c r="AI839" s="110"/>
      <c r="AJ839" s="110"/>
      <c r="AK839" s="110"/>
      <c r="AL839" s="110"/>
      <c r="AM839" s="110"/>
      <c r="AN839" s="110"/>
      <c r="AO839" s="110"/>
      <c r="AP839" s="110"/>
      <c r="AQ839" s="110"/>
      <c r="AR839" s="110"/>
      <c r="AS839" s="110"/>
      <c r="AT839" s="110"/>
      <c r="AU839" s="110"/>
      <c r="AV839" s="110"/>
      <c r="AW839" s="110"/>
      <c r="AX839" s="110"/>
      <c r="AY839" s="110"/>
      <c r="AZ839" s="110"/>
      <c r="BA839" s="110"/>
      <c r="BB839" s="110"/>
      <c r="BC839" s="110"/>
      <c r="BD839" s="110"/>
      <c r="BE839" s="110"/>
      <c r="BF839" s="110"/>
      <c r="BG839" s="110"/>
      <c r="BH839" s="110"/>
    </row>
    <row r="840" spans="2:60" ht="12.75" customHeight="1" x14ac:dyDescent="0.2">
      <c r="B840" s="1">
        <f t="shared" si="18"/>
        <v>836</v>
      </c>
      <c r="C840" s="223" t="s">
        <v>3041</v>
      </c>
      <c r="D840" s="223" t="s">
        <v>3046</v>
      </c>
      <c r="E840" s="226" t="s">
        <v>944</v>
      </c>
      <c r="F840" s="225"/>
      <c r="G840" s="226" t="s">
        <v>923</v>
      </c>
      <c r="H840" s="188"/>
      <c r="I840" s="189"/>
      <c r="J840" s="187"/>
      <c r="K840" s="187"/>
      <c r="L840" s="187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  <c r="AE840" s="110"/>
      <c r="AF840" s="110"/>
      <c r="AG840" s="110"/>
      <c r="AH840" s="110"/>
      <c r="AI840" s="110"/>
      <c r="AJ840" s="110"/>
      <c r="AK840" s="110"/>
      <c r="AL840" s="110"/>
      <c r="AM840" s="110"/>
      <c r="AN840" s="110"/>
      <c r="AO840" s="110"/>
      <c r="AP840" s="110"/>
      <c r="AQ840" s="110"/>
      <c r="AR840" s="110"/>
      <c r="AS840" s="110"/>
      <c r="AT840" s="110"/>
      <c r="AU840" s="110"/>
      <c r="AV840" s="110"/>
      <c r="AW840" s="110"/>
      <c r="AX840" s="110"/>
      <c r="AY840" s="110"/>
      <c r="AZ840" s="110"/>
      <c r="BA840" s="110"/>
      <c r="BB840" s="110"/>
      <c r="BC840" s="110"/>
      <c r="BD840" s="110"/>
      <c r="BE840" s="110"/>
      <c r="BF840" s="110"/>
      <c r="BG840" s="110"/>
      <c r="BH840" s="110"/>
    </row>
    <row r="841" spans="2:60" ht="12.75" customHeight="1" x14ac:dyDescent="0.2">
      <c r="B841" s="1">
        <f t="shared" si="18"/>
        <v>837</v>
      </c>
      <c r="C841" s="223" t="s">
        <v>2213</v>
      </c>
      <c r="D841" s="223" t="s">
        <v>512</v>
      </c>
      <c r="E841" s="226" t="s">
        <v>944</v>
      </c>
      <c r="F841" s="226"/>
      <c r="G841" s="226" t="s">
        <v>935</v>
      </c>
      <c r="H841" s="188"/>
      <c r="I841" s="189"/>
      <c r="J841" s="187"/>
      <c r="K841" s="187"/>
      <c r="L841" s="187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  <c r="AE841" s="110"/>
      <c r="AF841" s="110"/>
      <c r="AG841" s="110"/>
      <c r="AH841" s="110"/>
      <c r="AI841" s="110"/>
      <c r="AJ841" s="110"/>
      <c r="AK841" s="110"/>
      <c r="AL841" s="110"/>
      <c r="AM841" s="110"/>
      <c r="AN841" s="110"/>
      <c r="AO841" s="110"/>
      <c r="AP841" s="110"/>
      <c r="AQ841" s="110"/>
      <c r="AR841" s="110"/>
      <c r="AS841" s="110"/>
      <c r="AT841" s="110"/>
      <c r="AU841" s="110"/>
      <c r="AV841" s="110"/>
      <c r="AW841" s="110"/>
      <c r="AX841" s="110"/>
      <c r="AY841" s="110"/>
      <c r="AZ841" s="110"/>
      <c r="BA841" s="110"/>
      <c r="BB841" s="110"/>
      <c r="BC841" s="110"/>
      <c r="BD841" s="110"/>
      <c r="BE841" s="110"/>
      <c r="BF841" s="110"/>
      <c r="BG841" s="110"/>
      <c r="BH841" s="110"/>
    </row>
    <row r="842" spans="2:60" ht="12.75" customHeight="1" x14ac:dyDescent="0.2">
      <c r="B842" s="1">
        <f t="shared" si="18"/>
        <v>838</v>
      </c>
      <c r="C842" s="220" t="s">
        <v>1637</v>
      </c>
      <c r="D842" s="220" t="s">
        <v>932</v>
      </c>
      <c r="E842" s="222" t="s">
        <v>833</v>
      </c>
      <c r="F842" s="225"/>
      <c r="G842" s="222" t="s">
        <v>935</v>
      </c>
      <c r="H842" s="188"/>
      <c r="I842" s="189"/>
      <c r="J842" s="187"/>
      <c r="K842" s="187"/>
      <c r="L842" s="187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  <c r="AE842" s="110"/>
      <c r="AF842" s="110"/>
      <c r="AG842" s="110"/>
      <c r="AH842" s="110"/>
      <c r="AI842" s="110"/>
      <c r="AJ842" s="110"/>
      <c r="AK842" s="110"/>
      <c r="AL842" s="110"/>
      <c r="AM842" s="110"/>
      <c r="AN842" s="110"/>
      <c r="AO842" s="110"/>
      <c r="AP842" s="110"/>
      <c r="AQ842" s="110"/>
      <c r="AR842" s="110"/>
      <c r="AS842" s="110"/>
      <c r="AT842" s="110"/>
      <c r="AU842" s="110"/>
      <c r="AV842" s="110"/>
      <c r="AW842" s="110"/>
      <c r="AX842" s="110"/>
      <c r="AY842" s="110"/>
      <c r="AZ842" s="110"/>
      <c r="BA842" s="110"/>
      <c r="BB842" s="110"/>
      <c r="BC842" s="110"/>
      <c r="BD842" s="110"/>
      <c r="BE842" s="110"/>
      <c r="BF842" s="110"/>
      <c r="BG842" s="110"/>
      <c r="BH842" s="110"/>
    </row>
    <row r="843" spans="2:60" ht="12.75" customHeight="1" x14ac:dyDescent="0.2">
      <c r="B843" s="1">
        <f t="shared" si="18"/>
        <v>839</v>
      </c>
      <c r="C843" s="220" t="s">
        <v>896</v>
      </c>
      <c r="D843" s="221" t="s">
        <v>983</v>
      </c>
      <c r="E843" s="222" t="s">
        <v>963</v>
      </c>
      <c r="F843" s="226"/>
      <c r="G843" s="225" t="s">
        <v>945</v>
      </c>
      <c r="H843" s="188"/>
      <c r="I843" s="189"/>
      <c r="J843" s="187"/>
      <c r="K843" s="187"/>
      <c r="L843" s="187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  <c r="AE843" s="110"/>
      <c r="AF843" s="110"/>
      <c r="AG843" s="110"/>
      <c r="AH843" s="110"/>
      <c r="AI843" s="110"/>
      <c r="AJ843" s="110"/>
      <c r="AK843" s="110"/>
      <c r="AL843" s="110"/>
      <c r="AM843" s="110"/>
      <c r="AN843" s="110"/>
      <c r="AO843" s="110"/>
      <c r="AP843" s="110"/>
      <c r="AQ843" s="110"/>
      <c r="AR843" s="110"/>
      <c r="AS843" s="110"/>
      <c r="AT843" s="110"/>
      <c r="AU843" s="110"/>
      <c r="AV843" s="110"/>
      <c r="AW843" s="110"/>
      <c r="AX843" s="110"/>
      <c r="AY843" s="110"/>
      <c r="AZ843" s="110"/>
      <c r="BA843" s="110"/>
      <c r="BB843" s="110"/>
      <c r="BC843" s="110"/>
      <c r="BD843" s="110"/>
      <c r="BE843" s="110"/>
      <c r="BF843" s="110"/>
      <c r="BG843" s="110"/>
      <c r="BH843" s="110"/>
    </row>
    <row r="844" spans="2:60" ht="12.75" customHeight="1" x14ac:dyDescent="0.2">
      <c r="B844" s="1">
        <f t="shared" si="18"/>
        <v>840</v>
      </c>
      <c r="C844" s="220" t="s">
        <v>2091</v>
      </c>
      <c r="D844" s="221" t="s">
        <v>843</v>
      </c>
      <c r="E844" s="222" t="s">
        <v>916</v>
      </c>
      <c r="F844" s="226"/>
      <c r="G844" s="222" t="s">
        <v>982</v>
      </c>
      <c r="H844" s="188"/>
      <c r="I844" s="189"/>
      <c r="J844" s="187"/>
      <c r="K844" s="187"/>
      <c r="L844" s="187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  <c r="AE844" s="110"/>
      <c r="AF844" s="110"/>
      <c r="AG844" s="110"/>
      <c r="AH844" s="110"/>
      <c r="AI844" s="110"/>
      <c r="AJ844" s="110"/>
      <c r="AK844" s="110"/>
      <c r="AL844" s="110"/>
      <c r="AM844" s="110"/>
      <c r="AN844" s="110"/>
      <c r="AO844" s="110"/>
      <c r="AP844" s="110"/>
      <c r="AQ844" s="110"/>
      <c r="AR844" s="110"/>
      <c r="AS844" s="110"/>
      <c r="AT844" s="110"/>
      <c r="AU844" s="110"/>
      <c r="AV844" s="110"/>
      <c r="AW844" s="110"/>
      <c r="AX844" s="110"/>
      <c r="AY844" s="110"/>
      <c r="AZ844" s="110"/>
      <c r="BA844" s="110"/>
      <c r="BB844" s="110"/>
      <c r="BC844" s="110"/>
      <c r="BD844" s="110"/>
      <c r="BE844" s="110"/>
      <c r="BF844" s="110"/>
      <c r="BG844" s="110"/>
      <c r="BH844" s="110"/>
    </row>
    <row r="845" spans="2:60" ht="12.75" customHeight="1" x14ac:dyDescent="0.2">
      <c r="B845" s="1">
        <f t="shared" si="18"/>
        <v>841</v>
      </c>
      <c r="C845" s="223" t="s">
        <v>197</v>
      </c>
      <c r="D845" s="223" t="s">
        <v>788</v>
      </c>
      <c r="E845" s="226" t="s">
        <v>968</v>
      </c>
      <c r="F845" s="226"/>
      <c r="G845" s="226" t="s">
        <v>935</v>
      </c>
      <c r="H845" s="188"/>
      <c r="I845" s="189"/>
      <c r="J845" s="187"/>
      <c r="K845" s="187"/>
      <c r="L845" s="187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  <c r="AE845" s="110"/>
      <c r="AF845" s="110"/>
      <c r="AG845" s="110"/>
      <c r="AH845" s="110"/>
      <c r="AI845" s="110"/>
      <c r="AJ845" s="110"/>
      <c r="AK845" s="110"/>
      <c r="AL845" s="110"/>
      <c r="AM845" s="110"/>
      <c r="AN845" s="110"/>
      <c r="AO845" s="110"/>
      <c r="AP845" s="110"/>
      <c r="AQ845" s="110"/>
      <c r="AR845" s="110"/>
      <c r="AS845" s="110"/>
      <c r="AT845" s="110"/>
      <c r="AU845" s="110"/>
      <c r="AV845" s="110"/>
      <c r="AW845" s="110"/>
      <c r="AX845" s="110"/>
      <c r="AY845" s="110"/>
      <c r="AZ845" s="110"/>
      <c r="BA845" s="110"/>
      <c r="BB845" s="110"/>
      <c r="BC845" s="110"/>
      <c r="BD845" s="110"/>
      <c r="BE845" s="110"/>
      <c r="BF845" s="110"/>
      <c r="BG845" s="110"/>
      <c r="BH845" s="110"/>
    </row>
    <row r="846" spans="2:60" ht="12.75" customHeight="1" x14ac:dyDescent="0.2">
      <c r="B846" s="1">
        <f t="shared" si="18"/>
        <v>842</v>
      </c>
      <c r="C846" s="221" t="s">
        <v>198</v>
      </c>
      <c r="D846" s="221" t="s">
        <v>2099</v>
      </c>
      <c r="E846" s="226" t="s">
        <v>944</v>
      </c>
      <c r="F846" s="226"/>
      <c r="G846" s="225" t="s">
        <v>575</v>
      </c>
      <c r="H846" s="188"/>
      <c r="I846" s="189"/>
      <c r="J846" s="187"/>
      <c r="K846" s="187"/>
      <c r="L846" s="187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  <c r="AE846" s="110"/>
      <c r="AF846" s="110"/>
      <c r="AG846" s="110"/>
      <c r="AH846" s="110"/>
      <c r="AI846" s="110"/>
      <c r="AJ846" s="110"/>
      <c r="AK846" s="110"/>
      <c r="AL846" s="110"/>
      <c r="AM846" s="110"/>
      <c r="AN846" s="110"/>
      <c r="AO846" s="110"/>
      <c r="AP846" s="110"/>
      <c r="AQ846" s="110"/>
      <c r="AR846" s="110"/>
      <c r="AS846" s="110"/>
      <c r="AT846" s="110"/>
      <c r="AU846" s="110"/>
      <c r="AV846" s="110"/>
      <c r="AW846" s="110"/>
      <c r="AX846" s="110"/>
      <c r="AY846" s="110"/>
      <c r="AZ846" s="110"/>
      <c r="BA846" s="110"/>
      <c r="BB846" s="110"/>
      <c r="BC846" s="110"/>
      <c r="BD846" s="110"/>
      <c r="BE846" s="110"/>
      <c r="BF846" s="110"/>
      <c r="BG846" s="110"/>
      <c r="BH846" s="110"/>
    </row>
    <row r="847" spans="2:60" ht="12.75" customHeight="1" x14ac:dyDescent="0.2">
      <c r="B847" s="1">
        <f t="shared" si="18"/>
        <v>843</v>
      </c>
      <c r="C847" s="220" t="s">
        <v>698</v>
      </c>
      <c r="D847" s="221" t="s">
        <v>852</v>
      </c>
      <c r="E847" s="226" t="s">
        <v>1008</v>
      </c>
      <c r="F847" s="225"/>
      <c r="G847" s="225" t="s">
        <v>923</v>
      </c>
      <c r="H847" s="188"/>
      <c r="I847" s="189"/>
      <c r="J847" s="187"/>
      <c r="K847" s="187"/>
      <c r="L847" s="187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  <c r="AE847" s="110"/>
      <c r="AF847" s="110"/>
      <c r="AG847" s="110"/>
      <c r="AH847" s="110"/>
      <c r="AI847" s="110"/>
      <c r="AJ847" s="110"/>
      <c r="AK847" s="110"/>
      <c r="AL847" s="110"/>
      <c r="AM847" s="110"/>
      <c r="AN847" s="110"/>
      <c r="AO847" s="110"/>
      <c r="AP847" s="110"/>
      <c r="AQ847" s="110"/>
      <c r="AR847" s="110"/>
      <c r="AS847" s="110"/>
      <c r="AT847" s="110"/>
      <c r="AU847" s="110"/>
      <c r="AV847" s="110"/>
      <c r="AW847" s="110"/>
      <c r="AX847" s="110"/>
      <c r="AY847" s="110"/>
      <c r="AZ847" s="110"/>
      <c r="BA847" s="110"/>
      <c r="BB847" s="110"/>
      <c r="BC847" s="110"/>
      <c r="BD847" s="110"/>
      <c r="BE847" s="110"/>
      <c r="BF847" s="110"/>
      <c r="BG847" s="110"/>
      <c r="BH847" s="110"/>
    </row>
    <row r="848" spans="2:60" ht="12.75" customHeight="1" x14ac:dyDescent="0.2">
      <c r="B848" s="1">
        <f t="shared" si="18"/>
        <v>844</v>
      </c>
      <c r="C848" s="223" t="s">
        <v>1086</v>
      </c>
      <c r="D848" s="223" t="s">
        <v>2955</v>
      </c>
      <c r="E848" s="226" t="s">
        <v>915</v>
      </c>
      <c r="F848" s="226"/>
      <c r="G848" s="226" t="s">
        <v>982</v>
      </c>
      <c r="H848" s="188"/>
      <c r="I848" s="189"/>
      <c r="J848" s="187"/>
      <c r="K848" s="187"/>
      <c r="L848" s="187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  <c r="AE848" s="110"/>
      <c r="AF848" s="110"/>
      <c r="AG848" s="110"/>
      <c r="AH848" s="110"/>
      <c r="AI848" s="110"/>
      <c r="AJ848" s="110"/>
      <c r="AK848" s="110"/>
      <c r="AL848" s="110"/>
      <c r="AM848" s="110"/>
      <c r="AN848" s="110"/>
      <c r="AO848" s="110"/>
      <c r="AP848" s="110"/>
      <c r="AQ848" s="110"/>
      <c r="AR848" s="110"/>
      <c r="AS848" s="110"/>
      <c r="AT848" s="110"/>
      <c r="AU848" s="110"/>
      <c r="AV848" s="110"/>
      <c r="AW848" s="110"/>
      <c r="AX848" s="110"/>
      <c r="AY848" s="110"/>
      <c r="AZ848" s="110"/>
      <c r="BA848" s="110"/>
      <c r="BB848" s="110"/>
      <c r="BC848" s="110"/>
      <c r="BD848" s="110"/>
      <c r="BE848" s="110"/>
      <c r="BF848" s="110"/>
      <c r="BG848" s="110"/>
      <c r="BH848" s="110"/>
    </row>
    <row r="849" spans="2:60" ht="12.75" customHeight="1" x14ac:dyDescent="0.2">
      <c r="B849" s="1">
        <f t="shared" si="18"/>
        <v>845</v>
      </c>
      <c r="C849" s="220" t="s">
        <v>869</v>
      </c>
      <c r="D849" s="220" t="s">
        <v>975</v>
      </c>
      <c r="E849" s="226" t="s">
        <v>928</v>
      </c>
      <c r="F849" s="222"/>
      <c r="G849" s="222" t="s">
        <v>575</v>
      </c>
      <c r="H849" s="188"/>
      <c r="I849" s="189"/>
      <c r="J849" s="187"/>
      <c r="K849" s="187"/>
      <c r="L849" s="187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  <c r="AE849" s="110"/>
      <c r="AF849" s="110"/>
      <c r="AG849" s="110"/>
      <c r="AH849" s="110"/>
      <c r="AI849" s="110"/>
      <c r="AJ849" s="110"/>
      <c r="AK849" s="110"/>
      <c r="AL849" s="110"/>
      <c r="AM849" s="110"/>
      <c r="AN849" s="110"/>
      <c r="AO849" s="110"/>
      <c r="AP849" s="110"/>
      <c r="AQ849" s="110"/>
      <c r="AR849" s="110"/>
      <c r="AS849" s="110"/>
      <c r="AT849" s="110"/>
      <c r="AU849" s="110"/>
      <c r="AV849" s="110"/>
      <c r="AW849" s="110"/>
      <c r="AX849" s="110"/>
      <c r="AY849" s="110"/>
      <c r="AZ849" s="110"/>
      <c r="BA849" s="110"/>
      <c r="BB849" s="110"/>
      <c r="BC849" s="110"/>
      <c r="BD849" s="110"/>
      <c r="BE849" s="110"/>
      <c r="BF849" s="110"/>
      <c r="BG849" s="110"/>
      <c r="BH849" s="110"/>
    </row>
    <row r="850" spans="2:60" ht="12.75" customHeight="1" x14ac:dyDescent="0.2">
      <c r="B850" s="1">
        <f t="shared" si="18"/>
        <v>846</v>
      </c>
      <c r="C850" s="220" t="s">
        <v>1076</v>
      </c>
      <c r="D850" s="221" t="s">
        <v>1077</v>
      </c>
      <c r="E850" s="226" t="s">
        <v>961</v>
      </c>
      <c r="F850" s="225"/>
      <c r="G850" s="225" t="s">
        <v>945</v>
      </c>
      <c r="H850" s="188"/>
      <c r="I850" s="189"/>
      <c r="J850" s="187"/>
      <c r="K850" s="187"/>
      <c r="L850" s="187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  <c r="AE850" s="110"/>
      <c r="AF850" s="110"/>
      <c r="AG850" s="110"/>
      <c r="AH850" s="110"/>
      <c r="AI850" s="110"/>
      <c r="AJ850" s="110"/>
      <c r="AK850" s="110"/>
      <c r="AL850" s="110"/>
      <c r="AM850" s="110"/>
      <c r="AN850" s="110"/>
      <c r="AO850" s="110"/>
      <c r="AP850" s="110"/>
      <c r="AQ850" s="110"/>
      <c r="AR850" s="110"/>
      <c r="AS850" s="110"/>
      <c r="AT850" s="110"/>
      <c r="AU850" s="110"/>
      <c r="AV850" s="110"/>
      <c r="AW850" s="110"/>
      <c r="AX850" s="110"/>
      <c r="AY850" s="110"/>
      <c r="AZ850" s="110"/>
      <c r="BA850" s="110"/>
      <c r="BB850" s="110"/>
      <c r="BC850" s="110"/>
      <c r="BD850" s="110"/>
      <c r="BE850" s="110"/>
      <c r="BF850" s="110"/>
      <c r="BG850" s="110"/>
      <c r="BH850" s="110"/>
    </row>
    <row r="851" spans="2:60" ht="12.75" customHeight="1" x14ac:dyDescent="0.2">
      <c r="B851" s="1">
        <f t="shared" si="18"/>
        <v>847</v>
      </c>
      <c r="C851" s="221" t="s">
        <v>1823</v>
      </c>
      <c r="D851" s="221" t="s">
        <v>1824</v>
      </c>
      <c r="E851" s="226" t="s">
        <v>1012</v>
      </c>
      <c r="F851" s="226"/>
      <c r="G851" s="226" t="s">
        <v>935</v>
      </c>
      <c r="H851" s="188"/>
      <c r="I851" s="189"/>
      <c r="J851" s="187"/>
      <c r="K851" s="187"/>
      <c r="L851" s="187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  <c r="AE851" s="110"/>
      <c r="AF851" s="110"/>
      <c r="AG851" s="110"/>
      <c r="AH851" s="110"/>
      <c r="AI851" s="110"/>
      <c r="AJ851" s="110"/>
      <c r="AK851" s="110"/>
      <c r="AL851" s="110"/>
      <c r="AM851" s="110"/>
      <c r="AN851" s="110"/>
      <c r="AO851" s="110"/>
      <c r="AP851" s="110"/>
      <c r="AQ851" s="110"/>
      <c r="AR851" s="110"/>
      <c r="AS851" s="110"/>
      <c r="AT851" s="110"/>
      <c r="AU851" s="110"/>
      <c r="AV851" s="110"/>
      <c r="AW851" s="110"/>
      <c r="AX851" s="110"/>
      <c r="AY851" s="110"/>
      <c r="AZ851" s="110"/>
      <c r="BA851" s="110"/>
      <c r="BB851" s="110"/>
      <c r="BC851" s="110"/>
      <c r="BD851" s="110"/>
      <c r="BE851" s="110"/>
      <c r="BF851" s="110"/>
      <c r="BG851" s="110"/>
      <c r="BH851" s="110"/>
    </row>
    <row r="852" spans="2:60" ht="12.75" customHeight="1" x14ac:dyDescent="0.2">
      <c r="B852" s="1">
        <f t="shared" si="18"/>
        <v>848</v>
      </c>
      <c r="C852" s="220" t="s">
        <v>200</v>
      </c>
      <c r="D852" s="254" t="s">
        <v>947</v>
      </c>
      <c r="E852" s="226" t="s">
        <v>933</v>
      </c>
      <c r="F852" s="226"/>
      <c r="G852" s="225" t="s">
        <v>935</v>
      </c>
      <c r="H852" s="188"/>
      <c r="I852" s="189"/>
      <c r="J852" s="187"/>
      <c r="K852" s="187"/>
      <c r="L852" s="187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  <c r="AE852" s="110"/>
      <c r="AF852" s="110"/>
      <c r="AG852" s="110"/>
      <c r="AH852" s="110"/>
      <c r="AI852" s="110"/>
      <c r="AJ852" s="110"/>
      <c r="AK852" s="110"/>
      <c r="AL852" s="110"/>
      <c r="AM852" s="110"/>
      <c r="AN852" s="110"/>
      <c r="AO852" s="110"/>
      <c r="AP852" s="110"/>
      <c r="AQ852" s="110"/>
      <c r="AR852" s="110"/>
      <c r="AS852" s="110"/>
      <c r="AT852" s="110"/>
      <c r="AU852" s="110"/>
      <c r="AV852" s="110"/>
      <c r="AW852" s="110"/>
      <c r="AX852" s="110"/>
      <c r="AY852" s="110"/>
      <c r="AZ852" s="110"/>
      <c r="BA852" s="110"/>
      <c r="BB852" s="110"/>
      <c r="BC852" s="110"/>
      <c r="BD852" s="110"/>
      <c r="BE852" s="110"/>
      <c r="BF852" s="110"/>
      <c r="BG852" s="110"/>
      <c r="BH852" s="110"/>
    </row>
    <row r="853" spans="2:60" ht="12.75" customHeight="1" x14ac:dyDescent="0.2">
      <c r="B853" s="1">
        <f t="shared" si="18"/>
        <v>849</v>
      </c>
      <c r="C853" s="221" t="s">
        <v>2875</v>
      </c>
      <c r="D853" s="221" t="s">
        <v>2886</v>
      </c>
      <c r="E853" s="226" t="s">
        <v>925</v>
      </c>
      <c r="F853" s="226"/>
      <c r="G853" s="226" t="s">
        <v>935</v>
      </c>
      <c r="H853" s="188"/>
      <c r="I853" s="189"/>
      <c r="J853" s="187"/>
      <c r="K853" s="190"/>
      <c r="L853" s="190"/>
      <c r="M853" s="124"/>
      <c r="N853" s="124"/>
      <c r="O853" s="124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  <c r="AE853" s="110"/>
      <c r="AF853" s="110"/>
      <c r="AG853" s="110"/>
      <c r="AH853" s="110"/>
      <c r="AI853" s="110"/>
      <c r="AJ853" s="110"/>
      <c r="AK853" s="110"/>
      <c r="AL853" s="110"/>
      <c r="AM853" s="110"/>
      <c r="AN853" s="110"/>
      <c r="AO853" s="110"/>
      <c r="AP853" s="110"/>
      <c r="AQ853" s="110"/>
      <c r="AR853" s="110"/>
      <c r="AS853" s="110"/>
      <c r="AT853" s="110"/>
      <c r="AU853" s="110"/>
      <c r="AV853" s="110"/>
      <c r="AW853" s="110"/>
      <c r="AX853" s="110"/>
      <c r="AY853" s="110"/>
      <c r="AZ853" s="110"/>
      <c r="BA853" s="110"/>
      <c r="BB853" s="110"/>
      <c r="BC853" s="110"/>
      <c r="BD853" s="110"/>
      <c r="BE853" s="110"/>
      <c r="BF853" s="110"/>
      <c r="BG853" s="110"/>
      <c r="BH853" s="110"/>
    </row>
    <row r="854" spans="2:60" ht="12.75" customHeight="1" x14ac:dyDescent="0.2">
      <c r="B854" s="1">
        <f t="shared" si="18"/>
        <v>850</v>
      </c>
      <c r="C854" s="220" t="s">
        <v>1643</v>
      </c>
      <c r="D854" s="220" t="s">
        <v>23</v>
      </c>
      <c r="E854" s="222" t="s">
        <v>944</v>
      </c>
      <c r="F854" s="225"/>
      <c r="G854" s="222" t="s">
        <v>923</v>
      </c>
      <c r="H854" s="188"/>
      <c r="I854" s="189"/>
      <c r="J854" s="187"/>
      <c r="K854" s="85"/>
      <c r="L854" s="85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  <c r="AE854" s="110"/>
      <c r="AF854" s="110"/>
      <c r="AG854" s="110"/>
      <c r="AH854" s="110"/>
      <c r="AI854" s="110"/>
      <c r="AJ854" s="110"/>
      <c r="AK854" s="110"/>
      <c r="AL854" s="110"/>
      <c r="AM854" s="110"/>
      <c r="AN854" s="110"/>
      <c r="AO854" s="110"/>
      <c r="AP854" s="110"/>
      <c r="AQ854" s="110"/>
      <c r="AR854" s="110"/>
      <c r="AS854" s="110"/>
      <c r="AT854" s="110"/>
      <c r="AU854" s="110"/>
      <c r="AV854" s="110"/>
      <c r="AW854" s="110"/>
      <c r="AX854" s="110"/>
      <c r="AY854" s="110"/>
      <c r="AZ854" s="110"/>
      <c r="BA854" s="110"/>
      <c r="BB854" s="110"/>
      <c r="BC854" s="110"/>
      <c r="BD854" s="110"/>
      <c r="BE854" s="110"/>
      <c r="BF854" s="110"/>
      <c r="BG854" s="110"/>
      <c r="BH854" s="110"/>
    </row>
    <row r="855" spans="2:60" ht="12.75" customHeight="1" x14ac:dyDescent="0.2">
      <c r="B855" s="1">
        <f t="shared" si="18"/>
        <v>851</v>
      </c>
      <c r="C855" s="221" t="s">
        <v>2906</v>
      </c>
      <c r="D855" s="221" t="s">
        <v>932</v>
      </c>
      <c r="E855" s="226" t="s">
        <v>1154</v>
      </c>
      <c r="F855" s="226"/>
      <c r="G855" s="226" t="s">
        <v>979</v>
      </c>
      <c r="H855" s="188"/>
      <c r="I855" s="189"/>
      <c r="J855" s="187"/>
      <c r="K855" s="187"/>
      <c r="L855" s="187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  <c r="AE855" s="110"/>
      <c r="AF855" s="110"/>
      <c r="AG855" s="110"/>
      <c r="AH855" s="110"/>
      <c r="AI855" s="110"/>
      <c r="AJ855" s="110"/>
      <c r="AK855" s="110"/>
      <c r="AL855" s="110"/>
      <c r="AM855" s="110"/>
      <c r="AN855" s="110"/>
      <c r="AO855" s="110"/>
      <c r="AP855" s="110"/>
      <c r="AQ855" s="110"/>
      <c r="AR855" s="110"/>
      <c r="AS855" s="110"/>
      <c r="AT855" s="110"/>
      <c r="AU855" s="110"/>
      <c r="AV855" s="110"/>
      <c r="AW855" s="110"/>
      <c r="AX855" s="110"/>
      <c r="AY855" s="110"/>
      <c r="AZ855" s="110"/>
      <c r="BA855" s="110"/>
      <c r="BB855" s="110"/>
      <c r="BC855" s="110"/>
      <c r="BD855" s="110"/>
      <c r="BE855" s="110"/>
      <c r="BF855" s="110"/>
      <c r="BG855" s="110"/>
      <c r="BH855" s="110"/>
    </row>
    <row r="856" spans="2:60" ht="12.75" customHeight="1" x14ac:dyDescent="0.2">
      <c r="B856" s="1">
        <f t="shared" si="18"/>
        <v>852</v>
      </c>
      <c r="C856" s="221" t="s">
        <v>1644</v>
      </c>
      <c r="D856" s="221" t="s">
        <v>509</v>
      </c>
      <c r="E856" s="226" t="s">
        <v>812</v>
      </c>
      <c r="F856" s="225"/>
      <c r="G856" s="225" t="s">
        <v>923</v>
      </c>
      <c r="H856" s="188"/>
      <c r="I856" s="189"/>
      <c r="J856" s="187"/>
      <c r="K856" s="187"/>
      <c r="L856" s="187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  <c r="AE856" s="110"/>
      <c r="AF856" s="110"/>
      <c r="AG856" s="110"/>
      <c r="AH856" s="110"/>
      <c r="AI856" s="110"/>
      <c r="AJ856" s="110"/>
      <c r="AK856" s="110"/>
      <c r="AL856" s="110"/>
      <c r="AM856" s="110"/>
      <c r="AN856" s="110"/>
      <c r="AO856" s="110"/>
      <c r="AP856" s="110"/>
      <c r="AQ856" s="110"/>
      <c r="AR856" s="110"/>
      <c r="AS856" s="110"/>
      <c r="AT856" s="110"/>
      <c r="AU856" s="110"/>
      <c r="AV856" s="110"/>
      <c r="AW856" s="110"/>
      <c r="AX856" s="110"/>
      <c r="AY856" s="110"/>
      <c r="AZ856" s="110"/>
      <c r="BA856" s="110"/>
      <c r="BB856" s="110"/>
      <c r="BC856" s="110"/>
      <c r="BD856" s="110"/>
      <c r="BE856" s="110"/>
      <c r="BF856" s="110"/>
      <c r="BG856" s="110"/>
      <c r="BH856" s="110"/>
    </row>
    <row r="857" spans="2:60" ht="12.75" customHeight="1" x14ac:dyDescent="0.2">
      <c r="B857" s="1">
        <f t="shared" si="18"/>
        <v>853</v>
      </c>
      <c r="C857" s="235" t="s">
        <v>2526</v>
      </c>
      <c r="D857" s="235" t="s">
        <v>776</v>
      </c>
      <c r="E857" s="226" t="s">
        <v>941</v>
      </c>
      <c r="F857" s="226"/>
      <c r="G857" s="226" t="s">
        <v>923</v>
      </c>
      <c r="H857" s="188"/>
      <c r="I857" s="189"/>
      <c r="J857" s="187"/>
      <c r="K857" s="190"/>
      <c r="L857" s="190"/>
      <c r="M857" s="124"/>
      <c r="N857" s="124"/>
      <c r="O857" s="124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  <c r="AE857" s="110"/>
      <c r="AF857" s="110"/>
      <c r="AG857" s="110"/>
      <c r="AH857" s="110"/>
      <c r="AI857" s="110"/>
      <c r="AJ857" s="110"/>
      <c r="AK857" s="110"/>
      <c r="AL857" s="110"/>
      <c r="AM857" s="110"/>
      <c r="AN857" s="110"/>
      <c r="AO857" s="110"/>
      <c r="AP857" s="110"/>
      <c r="AQ857" s="110"/>
      <c r="AR857" s="110"/>
      <c r="AS857" s="110"/>
      <c r="AT857" s="110"/>
      <c r="AU857" s="110"/>
      <c r="AV857" s="110"/>
      <c r="AW857" s="110"/>
      <c r="AX857" s="110"/>
      <c r="AY857" s="110"/>
      <c r="AZ857" s="110"/>
      <c r="BA857" s="110"/>
      <c r="BB857" s="110"/>
      <c r="BC857" s="110"/>
      <c r="BD857" s="110"/>
      <c r="BE857" s="110"/>
      <c r="BF857" s="110"/>
      <c r="BG857" s="110"/>
      <c r="BH857" s="110"/>
    </row>
    <row r="858" spans="2:60" ht="12.75" customHeight="1" x14ac:dyDescent="0.2">
      <c r="B858" s="1">
        <f t="shared" si="18"/>
        <v>854</v>
      </c>
      <c r="C858" s="221" t="s">
        <v>2527</v>
      </c>
      <c r="D858" s="221" t="s">
        <v>2592</v>
      </c>
      <c r="E858" s="226" t="s">
        <v>970</v>
      </c>
      <c r="F858" s="226"/>
      <c r="G858" s="226" t="s">
        <v>982</v>
      </c>
      <c r="H858" s="188"/>
      <c r="I858" s="189"/>
      <c r="J858" s="187"/>
      <c r="K858" s="85"/>
      <c r="L858" s="85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  <c r="AE858" s="110"/>
      <c r="AF858" s="110"/>
      <c r="AG858" s="110"/>
      <c r="AH858" s="110"/>
      <c r="AI858" s="110"/>
      <c r="AJ858" s="110"/>
      <c r="AK858" s="110"/>
      <c r="AL858" s="110"/>
      <c r="AM858" s="110"/>
      <c r="AN858" s="110"/>
      <c r="AO858" s="110"/>
      <c r="AP858" s="110"/>
      <c r="AQ858" s="110"/>
      <c r="AR858" s="110"/>
      <c r="AS858" s="110"/>
      <c r="AT858" s="110"/>
      <c r="AU858" s="110"/>
      <c r="AV858" s="110"/>
      <c r="AW858" s="110"/>
      <c r="AX858" s="110"/>
      <c r="AY858" s="110"/>
      <c r="AZ858" s="110"/>
      <c r="BA858" s="110"/>
      <c r="BB858" s="110"/>
      <c r="BC858" s="110"/>
      <c r="BD858" s="110"/>
      <c r="BE858" s="110"/>
      <c r="BF858" s="110"/>
      <c r="BG858" s="110"/>
      <c r="BH858" s="110"/>
    </row>
    <row r="859" spans="2:60" ht="12.75" customHeight="1" x14ac:dyDescent="0.2">
      <c r="B859" s="1">
        <f t="shared" si="18"/>
        <v>855</v>
      </c>
      <c r="C859" s="223" t="s">
        <v>3036</v>
      </c>
      <c r="D859" s="223" t="s">
        <v>886</v>
      </c>
      <c r="E859" s="226" t="s">
        <v>963</v>
      </c>
      <c r="F859" s="226"/>
      <c r="G859" s="226" t="s">
        <v>923</v>
      </c>
      <c r="H859" s="188"/>
      <c r="I859" s="189"/>
      <c r="J859" s="187"/>
      <c r="K859" s="187"/>
      <c r="L859" s="187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  <c r="AE859" s="110"/>
      <c r="AF859" s="110"/>
      <c r="AG859" s="110"/>
      <c r="AH859" s="110"/>
      <c r="AI859" s="110"/>
      <c r="AJ859" s="110"/>
      <c r="AK859" s="110"/>
      <c r="AL859" s="110"/>
      <c r="AM859" s="110"/>
      <c r="AN859" s="110"/>
      <c r="AO859" s="110"/>
      <c r="AP859" s="110"/>
      <c r="AQ859" s="110"/>
      <c r="AR859" s="110"/>
      <c r="AS859" s="110"/>
      <c r="AT859" s="110"/>
      <c r="AU859" s="110"/>
      <c r="AV859" s="110"/>
      <c r="AW859" s="110"/>
      <c r="AX859" s="110"/>
      <c r="AY859" s="110"/>
      <c r="AZ859" s="110"/>
      <c r="BA859" s="110"/>
      <c r="BB859" s="110"/>
      <c r="BC859" s="110"/>
      <c r="BD859" s="110"/>
      <c r="BE859" s="110"/>
      <c r="BF859" s="110"/>
      <c r="BG859" s="110"/>
      <c r="BH859" s="110"/>
    </row>
    <row r="860" spans="2:60" ht="12.75" customHeight="1" x14ac:dyDescent="0.2">
      <c r="B860" s="1">
        <f t="shared" si="18"/>
        <v>856</v>
      </c>
      <c r="C860" s="221" t="s">
        <v>1527</v>
      </c>
      <c r="D860" s="221" t="s">
        <v>1021</v>
      </c>
      <c r="E860" s="226" t="s">
        <v>812</v>
      </c>
      <c r="F860" s="225"/>
      <c r="G860" s="225" t="s">
        <v>923</v>
      </c>
      <c r="H860" s="188"/>
      <c r="I860" s="189"/>
      <c r="J860" s="187"/>
      <c r="K860" s="187"/>
      <c r="L860" s="187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  <c r="AE860" s="110"/>
      <c r="AF860" s="110"/>
      <c r="AG860" s="110"/>
      <c r="AH860" s="110"/>
      <c r="AI860" s="110"/>
      <c r="AJ860" s="110"/>
      <c r="AK860" s="110"/>
      <c r="AL860" s="110"/>
      <c r="AM860" s="110"/>
      <c r="AN860" s="110"/>
      <c r="AO860" s="110"/>
      <c r="AP860" s="110"/>
      <c r="AQ860" s="110"/>
      <c r="AR860" s="110"/>
      <c r="AS860" s="110"/>
      <c r="AT860" s="110"/>
      <c r="AU860" s="110"/>
      <c r="AV860" s="110"/>
      <c r="AW860" s="110"/>
      <c r="AX860" s="110"/>
      <c r="AY860" s="110"/>
      <c r="AZ860" s="110"/>
      <c r="BA860" s="110"/>
      <c r="BB860" s="110"/>
      <c r="BC860" s="110"/>
      <c r="BD860" s="110"/>
      <c r="BE860" s="110"/>
      <c r="BF860" s="110"/>
      <c r="BG860" s="110"/>
      <c r="BH860" s="110"/>
    </row>
    <row r="861" spans="2:60" ht="12.75" customHeight="1" x14ac:dyDescent="0.2">
      <c r="B861" s="1">
        <f t="shared" si="18"/>
        <v>857</v>
      </c>
      <c r="C861" s="221" t="s">
        <v>2883</v>
      </c>
      <c r="D861" s="221" t="s">
        <v>843</v>
      </c>
      <c r="E861" s="226" t="s">
        <v>833</v>
      </c>
      <c r="F861" s="226"/>
      <c r="G861" s="226" t="s">
        <v>958</v>
      </c>
      <c r="H861" s="188"/>
      <c r="I861" s="189"/>
      <c r="J861" s="187"/>
      <c r="K861" s="187"/>
      <c r="L861" s="187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  <c r="AE861" s="110"/>
      <c r="AF861" s="110"/>
      <c r="AG861" s="110"/>
      <c r="AH861" s="110"/>
      <c r="AI861" s="110"/>
      <c r="AJ861" s="110"/>
      <c r="AK861" s="110"/>
      <c r="AL861" s="110"/>
      <c r="AM861" s="110"/>
      <c r="AN861" s="110"/>
      <c r="AO861" s="110"/>
      <c r="AP861" s="110"/>
      <c r="AQ861" s="110"/>
      <c r="AR861" s="110"/>
      <c r="AS861" s="110"/>
      <c r="AT861" s="110"/>
      <c r="AU861" s="110"/>
      <c r="AV861" s="110"/>
      <c r="AW861" s="110"/>
      <c r="AX861" s="110"/>
      <c r="AY861" s="110"/>
      <c r="AZ861" s="110"/>
      <c r="BA861" s="110"/>
      <c r="BB861" s="110"/>
      <c r="BC861" s="110"/>
      <c r="BD861" s="110"/>
      <c r="BE861" s="110"/>
      <c r="BF861" s="110"/>
      <c r="BG861" s="110"/>
      <c r="BH861" s="110"/>
    </row>
    <row r="862" spans="2:60" ht="12.75" customHeight="1" x14ac:dyDescent="0.2">
      <c r="B862" s="1">
        <f t="shared" si="18"/>
        <v>858</v>
      </c>
      <c r="C862" s="221" t="s">
        <v>2530</v>
      </c>
      <c r="D862" s="221" t="s">
        <v>737</v>
      </c>
      <c r="E862" s="226" t="s">
        <v>1018</v>
      </c>
      <c r="F862" s="225"/>
      <c r="G862" s="226" t="s">
        <v>935</v>
      </c>
      <c r="H862" s="188"/>
      <c r="I862" s="189"/>
      <c r="J862" s="187"/>
      <c r="K862" s="187"/>
      <c r="L862" s="187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  <c r="AE862" s="110"/>
      <c r="AF862" s="110"/>
      <c r="AG862" s="110"/>
      <c r="AH862" s="110"/>
      <c r="AI862" s="110"/>
      <c r="AJ862" s="110"/>
      <c r="AK862" s="110"/>
      <c r="AL862" s="110"/>
      <c r="AM862" s="110"/>
      <c r="AN862" s="110"/>
      <c r="AO862" s="110"/>
      <c r="AP862" s="110"/>
      <c r="AQ862" s="110"/>
      <c r="AR862" s="110"/>
      <c r="AS862" s="110"/>
      <c r="AT862" s="110"/>
      <c r="AU862" s="110"/>
      <c r="AV862" s="110"/>
      <c r="AW862" s="110"/>
      <c r="AX862" s="110"/>
      <c r="AY862" s="110"/>
      <c r="AZ862" s="110"/>
      <c r="BA862" s="110"/>
      <c r="BB862" s="110"/>
      <c r="BC862" s="110"/>
      <c r="BD862" s="110"/>
      <c r="BE862" s="110"/>
      <c r="BF862" s="110"/>
      <c r="BG862" s="110"/>
      <c r="BH862" s="110"/>
    </row>
    <row r="863" spans="2:60" ht="12.75" customHeight="1" x14ac:dyDescent="0.2">
      <c r="B863" s="1">
        <f t="shared" si="18"/>
        <v>859</v>
      </c>
      <c r="C863" s="221" t="s">
        <v>672</v>
      </c>
      <c r="D863" s="221" t="s">
        <v>2594</v>
      </c>
      <c r="E863" s="226" t="s">
        <v>833</v>
      </c>
      <c r="F863" s="225"/>
      <c r="G863" s="226" t="s">
        <v>575</v>
      </c>
      <c r="H863" s="188"/>
      <c r="I863" s="189"/>
      <c r="J863" s="187"/>
      <c r="K863" s="187"/>
      <c r="L863" s="187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  <c r="AE863" s="110"/>
      <c r="AF863" s="110"/>
      <c r="AG863" s="110"/>
      <c r="AH863" s="110"/>
      <c r="AI863" s="110"/>
      <c r="AJ863" s="110"/>
      <c r="AK863" s="110"/>
      <c r="AL863" s="110"/>
      <c r="AM863" s="110"/>
      <c r="AN863" s="110"/>
      <c r="AO863" s="110"/>
      <c r="AP863" s="110"/>
      <c r="AQ863" s="110"/>
      <c r="AR863" s="110"/>
      <c r="AS863" s="110"/>
      <c r="AT863" s="110"/>
      <c r="AU863" s="110"/>
      <c r="AV863" s="110"/>
      <c r="AW863" s="110"/>
      <c r="AX863" s="110"/>
      <c r="AY863" s="110"/>
      <c r="AZ863" s="110"/>
      <c r="BA863" s="110"/>
      <c r="BB863" s="110"/>
      <c r="BC863" s="110"/>
      <c r="BD863" s="110"/>
      <c r="BE863" s="110"/>
      <c r="BF863" s="110"/>
      <c r="BG863" s="110"/>
      <c r="BH863" s="110"/>
    </row>
    <row r="864" spans="2:60" ht="12.75" customHeight="1" x14ac:dyDescent="0.2">
      <c r="B864" s="1">
        <f t="shared" si="18"/>
        <v>860</v>
      </c>
      <c r="C864" s="220" t="s">
        <v>777</v>
      </c>
      <c r="D864" s="221" t="s">
        <v>975</v>
      </c>
      <c r="E864" s="226" t="s">
        <v>914</v>
      </c>
      <c r="F864" s="222"/>
      <c r="G864" s="226" t="s">
        <v>923</v>
      </c>
      <c r="H864" s="188"/>
      <c r="I864" s="189"/>
      <c r="J864" s="187"/>
      <c r="K864" s="187"/>
      <c r="L864" s="187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  <c r="AE864" s="110"/>
      <c r="AF864" s="110"/>
      <c r="AG864" s="110"/>
      <c r="AH864" s="110"/>
      <c r="AI864" s="110"/>
      <c r="AJ864" s="110"/>
      <c r="AK864" s="110"/>
      <c r="AL864" s="110"/>
      <c r="AM864" s="110"/>
      <c r="AN864" s="110"/>
      <c r="AO864" s="110"/>
      <c r="AP864" s="110"/>
      <c r="AQ864" s="110"/>
      <c r="AR864" s="110"/>
      <c r="AS864" s="110"/>
      <c r="AT864" s="110"/>
      <c r="AU864" s="110"/>
      <c r="AV864" s="110"/>
      <c r="AW864" s="110"/>
      <c r="AX864" s="110"/>
      <c r="AY864" s="110"/>
      <c r="AZ864" s="110"/>
      <c r="BA864" s="110"/>
      <c r="BB864" s="110"/>
      <c r="BC864" s="110"/>
      <c r="BD864" s="110"/>
      <c r="BE864" s="110"/>
      <c r="BF864" s="110"/>
      <c r="BG864" s="110"/>
      <c r="BH864" s="110"/>
    </row>
    <row r="865" spans="2:60" ht="12.75" customHeight="1" x14ac:dyDescent="0.2">
      <c r="B865" s="1">
        <f t="shared" si="18"/>
        <v>861</v>
      </c>
      <c r="C865" s="223" t="s">
        <v>2531</v>
      </c>
      <c r="D865" s="223" t="s">
        <v>2945</v>
      </c>
      <c r="E865" s="226" t="s">
        <v>1018</v>
      </c>
      <c r="F865" s="225"/>
      <c r="G865" s="226" t="s">
        <v>575</v>
      </c>
      <c r="H865" s="188"/>
      <c r="I865" s="189"/>
      <c r="J865" s="187"/>
      <c r="K865" s="187"/>
      <c r="L865" s="187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  <c r="AE865" s="110"/>
      <c r="AF865" s="110"/>
      <c r="AG865" s="110"/>
      <c r="AH865" s="110"/>
      <c r="AI865" s="110"/>
      <c r="AJ865" s="110"/>
      <c r="AK865" s="110"/>
      <c r="AL865" s="110"/>
      <c r="AM865" s="110"/>
      <c r="AN865" s="110"/>
      <c r="AO865" s="110"/>
      <c r="AP865" s="110"/>
      <c r="AQ865" s="110"/>
      <c r="AR865" s="110"/>
      <c r="AS865" s="110"/>
      <c r="AT865" s="110"/>
      <c r="AU865" s="110"/>
      <c r="AV865" s="110"/>
      <c r="AW865" s="110"/>
      <c r="AX865" s="110"/>
      <c r="AY865" s="110"/>
      <c r="AZ865" s="110"/>
      <c r="BA865" s="110"/>
      <c r="BB865" s="110"/>
      <c r="BC865" s="110"/>
      <c r="BD865" s="110"/>
      <c r="BE865" s="110"/>
      <c r="BF865" s="110"/>
      <c r="BG865" s="110"/>
      <c r="BH865" s="110"/>
    </row>
    <row r="866" spans="2:60" ht="12.75" customHeight="1" x14ac:dyDescent="0.2">
      <c r="B866" s="1">
        <f t="shared" si="18"/>
        <v>862</v>
      </c>
      <c r="C866" s="223" t="s">
        <v>2994</v>
      </c>
      <c r="D866" s="223" t="s">
        <v>2998</v>
      </c>
      <c r="E866" s="226" t="s">
        <v>981</v>
      </c>
      <c r="F866" s="226"/>
      <c r="G866" s="226" t="s">
        <v>923</v>
      </c>
      <c r="H866" s="188"/>
      <c r="I866" s="189"/>
      <c r="J866" s="187"/>
      <c r="K866" s="187"/>
      <c r="L866" s="187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  <c r="AE866" s="110"/>
      <c r="AF866" s="110"/>
      <c r="AG866" s="110"/>
      <c r="AH866" s="110"/>
      <c r="AI866" s="110"/>
      <c r="AJ866" s="110"/>
      <c r="AK866" s="110"/>
      <c r="AL866" s="110"/>
      <c r="AM866" s="110"/>
      <c r="AN866" s="110"/>
      <c r="AO866" s="110"/>
      <c r="AP866" s="110"/>
      <c r="AQ866" s="110"/>
      <c r="AR866" s="110"/>
      <c r="AS866" s="110"/>
      <c r="AT866" s="110"/>
      <c r="AU866" s="110"/>
      <c r="AV866" s="110"/>
      <c r="AW866" s="110"/>
      <c r="AX866" s="110"/>
      <c r="AY866" s="110"/>
      <c r="AZ866" s="110"/>
      <c r="BA866" s="110"/>
      <c r="BB866" s="110"/>
      <c r="BC866" s="110"/>
      <c r="BD866" s="110"/>
      <c r="BE866" s="110"/>
      <c r="BF866" s="110"/>
      <c r="BG866" s="110"/>
      <c r="BH866" s="110"/>
    </row>
    <row r="867" spans="2:60" ht="12.75" customHeight="1" x14ac:dyDescent="0.2">
      <c r="B867" s="1">
        <f t="shared" si="18"/>
        <v>863</v>
      </c>
      <c r="C867" s="223" t="s">
        <v>2960</v>
      </c>
      <c r="D867" s="223" t="s">
        <v>2962</v>
      </c>
      <c r="E867" s="226" t="s">
        <v>933</v>
      </c>
      <c r="F867" s="226"/>
      <c r="G867" s="226" t="s">
        <v>935</v>
      </c>
      <c r="H867" s="188"/>
      <c r="I867" s="189"/>
      <c r="J867" s="187"/>
      <c r="K867" s="187"/>
      <c r="L867" s="187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  <c r="AE867" s="110"/>
      <c r="AF867" s="110"/>
      <c r="AG867" s="110"/>
      <c r="AH867" s="110"/>
      <c r="AI867" s="110"/>
      <c r="AJ867" s="110"/>
      <c r="AK867" s="110"/>
      <c r="AL867" s="110"/>
      <c r="AM867" s="110"/>
      <c r="AN867" s="110"/>
      <c r="AO867" s="110"/>
      <c r="AP867" s="110"/>
      <c r="AQ867" s="110"/>
      <c r="AR867" s="110"/>
      <c r="AS867" s="110"/>
      <c r="AT867" s="110"/>
      <c r="AU867" s="110"/>
      <c r="AV867" s="110"/>
      <c r="AW867" s="110"/>
      <c r="AX867" s="110"/>
      <c r="AY867" s="110"/>
      <c r="AZ867" s="110"/>
      <c r="BA867" s="110"/>
      <c r="BB867" s="110"/>
      <c r="BC867" s="110"/>
      <c r="BD867" s="110"/>
      <c r="BE867" s="110"/>
      <c r="BF867" s="110"/>
      <c r="BG867" s="110"/>
      <c r="BH867" s="110"/>
    </row>
    <row r="868" spans="2:60" ht="12.75" customHeight="1" x14ac:dyDescent="0.2">
      <c r="B868" s="1">
        <f t="shared" si="18"/>
        <v>864</v>
      </c>
      <c r="C868" s="223" t="s">
        <v>3042</v>
      </c>
      <c r="D868" s="223" t="s">
        <v>854</v>
      </c>
      <c r="E868" s="226" t="s">
        <v>944</v>
      </c>
      <c r="F868" s="226"/>
      <c r="G868" s="226" t="s">
        <v>923</v>
      </c>
      <c r="H868" s="188"/>
      <c r="I868" s="189"/>
      <c r="J868" s="187"/>
      <c r="K868" s="187"/>
      <c r="L868" s="187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  <c r="AE868" s="110"/>
      <c r="AF868" s="110"/>
      <c r="AG868" s="110"/>
      <c r="AH868" s="110"/>
      <c r="AI868" s="110"/>
      <c r="AJ868" s="110"/>
      <c r="AK868" s="110"/>
      <c r="AL868" s="110"/>
      <c r="AM868" s="110"/>
      <c r="AN868" s="110"/>
      <c r="AO868" s="110"/>
      <c r="AP868" s="110"/>
      <c r="AQ868" s="110"/>
      <c r="AR868" s="110"/>
      <c r="AS868" s="110"/>
      <c r="AT868" s="110"/>
      <c r="AU868" s="110"/>
      <c r="AV868" s="110"/>
      <c r="AW868" s="110"/>
      <c r="AX868" s="110"/>
      <c r="AY868" s="110"/>
      <c r="AZ868" s="110"/>
      <c r="BA868" s="110"/>
      <c r="BB868" s="110"/>
      <c r="BC868" s="110"/>
      <c r="BD868" s="110"/>
      <c r="BE868" s="110"/>
      <c r="BF868" s="110"/>
      <c r="BG868" s="110"/>
      <c r="BH868" s="110"/>
    </row>
    <row r="869" spans="2:60" ht="12.75" customHeight="1" x14ac:dyDescent="0.2">
      <c r="B869" s="1">
        <f t="shared" si="18"/>
        <v>865</v>
      </c>
      <c r="C869" s="220" t="s">
        <v>208</v>
      </c>
      <c r="D869" s="221" t="s">
        <v>841</v>
      </c>
      <c r="E869" s="222" t="s">
        <v>928</v>
      </c>
      <c r="F869" s="226"/>
      <c r="G869" s="222" t="s">
        <v>926</v>
      </c>
      <c r="H869" s="188"/>
      <c r="I869" s="189"/>
      <c r="J869" s="187"/>
      <c r="K869" s="187"/>
      <c r="L869" s="187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  <c r="AE869" s="110"/>
      <c r="AF869" s="110"/>
      <c r="AG869" s="110"/>
      <c r="AH869" s="110"/>
      <c r="AI869" s="110"/>
      <c r="AJ869" s="110"/>
      <c r="AK869" s="110"/>
      <c r="AL869" s="110"/>
      <c r="AM869" s="110"/>
      <c r="AN869" s="110"/>
      <c r="AO869" s="110"/>
      <c r="AP869" s="110"/>
      <c r="AQ869" s="110"/>
      <c r="AR869" s="110"/>
      <c r="AS869" s="110"/>
      <c r="AT869" s="110"/>
      <c r="AU869" s="110"/>
      <c r="AV869" s="110"/>
      <c r="AW869" s="110"/>
      <c r="AX869" s="110"/>
      <c r="AY869" s="110"/>
      <c r="AZ869" s="110"/>
      <c r="BA869" s="110"/>
      <c r="BB869" s="110"/>
      <c r="BC869" s="110"/>
      <c r="BD869" s="110"/>
      <c r="BE869" s="110"/>
      <c r="BF869" s="110"/>
      <c r="BG869" s="110"/>
      <c r="BH869" s="110"/>
    </row>
    <row r="870" spans="2:60" ht="12.75" customHeight="1" x14ac:dyDescent="0.2">
      <c r="B870" s="1">
        <f t="shared" si="18"/>
        <v>866</v>
      </c>
      <c r="C870" s="221" t="s">
        <v>1019</v>
      </c>
      <c r="D870" s="221" t="s">
        <v>983</v>
      </c>
      <c r="E870" s="226" t="s">
        <v>808</v>
      </c>
      <c r="F870" s="225"/>
      <c r="G870" s="226" t="s">
        <v>949</v>
      </c>
      <c r="H870" s="188"/>
      <c r="I870" s="189"/>
      <c r="J870" s="187"/>
      <c r="K870" s="187"/>
      <c r="L870" s="187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  <c r="AE870" s="110"/>
      <c r="AF870" s="110"/>
      <c r="AG870" s="110"/>
      <c r="AH870" s="110"/>
      <c r="AI870" s="110"/>
      <c r="AJ870" s="110"/>
      <c r="AK870" s="110"/>
      <c r="AL870" s="110"/>
      <c r="AM870" s="110"/>
      <c r="AN870" s="110"/>
      <c r="AO870" s="110"/>
      <c r="AP870" s="110"/>
      <c r="AQ870" s="110"/>
      <c r="AR870" s="110"/>
      <c r="AS870" s="110"/>
      <c r="AT870" s="110"/>
      <c r="AU870" s="110"/>
      <c r="AV870" s="110"/>
      <c r="AW870" s="110"/>
      <c r="AX870" s="110"/>
      <c r="AY870" s="110"/>
      <c r="AZ870" s="110"/>
      <c r="BA870" s="110"/>
      <c r="BB870" s="110"/>
      <c r="BC870" s="110"/>
      <c r="BD870" s="110"/>
      <c r="BE870" s="110"/>
      <c r="BF870" s="110"/>
      <c r="BG870" s="110"/>
      <c r="BH870" s="110"/>
    </row>
    <row r="871" spans="2:60" ht="12.75" customHeight="1" x14ac:dyDescent="0.2">
      <c r="B871" s="1">
        <f t="shared" si="18"/>
        <v>867</v>
      </c>
      <c r="C871" s="221" t="s">
        <v>2893</v>
      </c>
      <c r="D871" s="221" t="s">
        <v>1751</v>
      </c>
      <c r="E871" s="226" t="s">
        <v>937</v>
      </c>
      <c r="F871" s="226"/>
      <c r="G871" s="226" t="s">
        <v>935</v>
      </c>
      <c r="H871" s="188"/>
      <c r="I871" s="189"/>
      <c r="J871" s="187"/>
      <c r="K871" s="187"/>
      <c r="L871" s="187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  <c r="AE871" s="110"/>
      <c r="AF871" s="110"/>
      <c r="AG871" s="110"/>
      <c r="AH871" s="110"/>
      <c r="AI871" s="110"/>
      <c r="AJ871" s="110"/>
      <c r="AK871" s="110"/>
      <c r="AL871" s="110"/>
      <c r="AM871" s="110"/>
      <c r="AN871" s="110"/>
      <c r="AO871" s="110"/>
      <c r="AP871" s="110"/>
      <c r="AQ871" s="110"/>
      <c r="AR871" s="110"/>
      <c r="AS871" s="110"/>
      <c r="AT871" s="110"/>
      <c r="AU871" s="110"/>
      <c r="AV871" s="110"/>
      <c r="AW871" s="110"/>
      <c r="AX871" s="110"/>
      <c r="AY871" s="110"/>
      <c r="AZ871" s="110"/>
      <c r="BA871" s="110"/>
      <c r="BB871" s="110"/>
      <c r="BC871" s="110"/>
      <c r="BD871" s="110"/>
      <c r="BE871" s="110"/>
      <c r="BF871" s="110"/>
      <c r="BG871" s="110"/>
      <c r="BH871" s="110"/>
    </row>
    <row r="872" spans="2:60" ht="12.75" customHeight="1" x14ac:dyDescent="0.2">
      <c r="B872" s="1">
        <f t="shared" si="18"/>
        <v>868</v>
      </c>
      <c r="C872" s="221" t="s">
        <v>2536</v>
      </c>
      <c r="D872" s="221" t="s">
        <v>1751</v>
      </c>
      <c r="E872" s="226" t="s">
        <v>940</v>
      </c>
      <c r="F872" s="226"/>
      <c r="G872" s="226" t="s">
        <v>926</v>
      </c>
      <c r="H872" s="188"/>
      <c r="I872" s="189"/>
      <c r="J872" s="187"/>
      <c r="K872" s="187"/>
      <c r="L872" s="187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  <c r="AE872" s="110"/>
      <c r="AF872" s="110"/>
      <c r="AG872" s="110"/>
      <c r="AH872" s="110"/>
      <c r="AI872" s="110"/>
      <c r="AJ872" s="110"/>
      <c r="AK872" s="110"/>
      <c r="AL872" s="110"/>
      <c r="AM872" s="110"/>
      <c r="AN872" s="110"/>
      <c r="AO872" s="110"/>
      <c r="AP872" s="110"/>
      <c r="AQ872" s="110"/>
      <c r="AR872" s="110"/>
      <c r="AS872" s="110"/>
      <c r="AT872" s="110"/>
      <c r="AU872" s="110"/>
      <c r="AV872" s="110"/>
      <c r="AW872" s="110"/>
      <c r="AX872" s="110"/>
      <c r="AY872" s="110"/>
      <c r="AZ872" s="110"/>
      <c r="BA872" s="110"/>
      <c r="BB872" s="110"/>
      <c r="BC872" s="110"/>
      <c r="BD872" s="110"/>
      <c r="BE872" s="110"/>
      <c r="BF872" s="110"/>
      <c r="BG872" s="110"/>
      <c r="BH872" s="110"/>
    </row>
    <row r="873" spans="2:60" ht="12.75" customHeight="1" x14ac:dyDescent="0.2">
      <c r="B873" s="1">
        <f t="shared" si="18"/>
        <v>869</v>
      </c>
      <c r="C873" s="223" t="s">
        <v>738</v>
      </c>
      <c r="D873" s="223" t="s">
        <v>1069</v>
      </c>
      <c r="E873" s="226" t="s">
        <v>1008</v>
      </c>
      <c r="F873" s="226"/>
      <c r="G873" s="226" t="s">
        <v>923</v>
      </c>
      <c r="H873" s="188"/>
      <c r="I873" s="189"/>
      <c r="J873" s="187"/>
      <c r="K873" s="187"/>
      <c r="L873" s="187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  <c r="AE873" s="110"/>
      <c r="AF873" s="110"/>
      <c r="AG873" s="110"/>
      <c r="AH873" s="110"/>
      <c r="AI873" s="110"/>
      <c r="AJ873" s="110"/>
      <c r="AK873" s="110"/>
      <c r="AL873" s="110"/>
      <c r="AM873" s="110"/>
      <c r="AN873" s="110"/>
      <c r="AO873" s="110"/>
      <c r="AP873" s="110"/>
      <c r="AQ873" s="110"/>
      <c r="AR873" s="110"/>
      <c r="AS873" s="110"/>
      <c r="AT873" s="110"/>
      <c r="AU873" s="110"/>
      <c r="AV873" s="110"/>
      <c r="AW873" s="110"/>
      <c r="AX873" s="110"/>
      <c r="AY873" s="110"/>
      <c r="AZ873" s="110"/>
      <c r="BA873" s="110"/>
      <c r="BB873" s="110"/>
      <c r="BC873" s="110"/>
      <c r="BD873" s="110"/>
      <c r="BE873" s="110"/>
      <c r="BF873" s="110"/>
      <c r="BG873" s="110"/>
      <c r="BH873" s="110"/>
    </row>
    <row r="874" spans="2:60" ht="12.75" customHeight="1" x14ac:dyDescent="0.2">
      <c r="B874" s="1">
        <f t="shared" si="18"/>
        <v>870</v>
      </c>
      <c r="C874" s="221" t="s">
        <v>2539</v>
      </c>
      <c r="D874" s="221" t="s">
        <v>976</v>
      </c>
      <c r="E874" s="226" t="s">
        <v>940</v>
      </c>
      <c r="F874" s="226"/>
      <c r="G874" s="226" t="s">
        <v>923</v>
      </c>
      <c r="H874" s="188"/>
      <c r="I874" s="189"/>
      <c r="J874" s="187"/>
      <c r="K874" s="187"/>
      <c r="L874" s="187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  <c r="AE874" s="110"/>
      <c r="AF874" s="110"/>
      <c r="AG874" s="110"/>
      <c r="AH874" s="110"/>
      <c r="AI874" s="110"/>
      <c r="AJ874" s="110"/>
      <c r="AK874" s="110"/>
      <c r="AL874" s="110"/>
      <c r="AM874" s="110"/>
      <c r="AN874" s="110"/>
      <c r="AO874" s="110"/>
      <c r="AP874" s="110"/>
      <c r="AQ874" s="110"/>
      <c r="AR874" s="110"/>
      <c r="AS874" s="110"/>
      <c r="AT874" s="110"/>
      <c r="AU874" s="110"/>
      <c r="AV874" s="110"/>
      <c r="AW874" s="110"/>
      <c r="AX874" s="110"/>
      <c r="AY874" s="110"/>
      <c r="AZ874" s="110"/>
      <c r="BA874" s="110"/>
      <c r="BB874" s="110"/>
      <c r="BC874" s="110"/>
      <c r="BD874" s="110"/>
      <c r="BE874" s="110"/>
      <c r="BF874" s="110"/>
      <c r="BG874" s="110"/>
      <c r="BH874" s="110"/>
    </row>
    <row r="875" spans="2:60" ht="12.75" customHeight="1" x14ac:dyDescent="0.2">
      <c r="B875" s="1">
        <f t="shared" si="18"/>
        <v>871</v>
      </c>
      <c r="C875" s="235" t="s">
        <v>2540</v>
      </c>
      <c r="D875" s="235" t="s">
        <v>172</v>
      </c>
      <c r="E875" s="226" t="s">
        <v>1012</v>
      </c>
      <c r="F875" s="222"/>
      <c r="G875" s="226" t="s">
        <v>923</v>
      </c>
      <c r="H875" s="188"/>
      <c r="I875" s="189"/>
      <c r="J875" s="187"/>
      <c r="K875" s="187"/>
      <c r="L875" s="187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  <c r="AE875" s="110"/>
      <c r="AF875" s="110"/>
      <c r="AG875" s="110"/>
      <c r="AH875" s="110"/>
      <c r="AI875" s="110"/>
      <c r="AJ875" s="110"/>
      <c r="AK875" s="110"/>
      <c r="AL875" s="110"/>
      <c r="AM875" s="110"/>
      <c r="AN875" s="110"/>
      <c r="AO875" s="110"/>
      <c r="AP875" s="110"/>
      <c r="AQ875" s="110"/>
      <c r="AR875" s="110"/>
      <c r="AS875" s="110"/>
      <c r="AT875" s="110"/>
      <c r="AU875" s="110"/>
      <c r="AV875" s="110"/>
      <c r="AW875" s="110"/>
      <c r="AX875" s="110"/>
      <c r="AY875" s="110"/>
      <c r="AZ875" s="110"/>
      <c r="BA875" s="110"/>
      <c r="BB875" s="110"/>
      <c r="BC875" s="110"/>
      <c r="BD875" s="110"/>
      <c r="BE875" s="110"/>
      <c r="BF875" s="110"/>
      <c r="BG875" s="110"/>
      <c r="BH875" s="110"/>
    </row>
    <row r="876" spans="2:60" ht="12.75" customHeight="1" x14ac:dyDescent="0.2">
      <c r="B876" s="1">
        <f t="shared" si="18"/>
        <v>872</v>
      </c>
      <c r="C876" s="221" t="s">
        <v>898</v>
      </c>
      <c r="D876" s="221" t="s">
        <v>927</v>
      </c>
      <c r="E876" s="226" t="s">
        <v>941</v>
      </c>
      <c r="F876" s="226"/>
      <c r="G876" s="226" t="s">
        <v>958</v>
      </c>
      <c r="H876" s="188"/>
      <c r="I876" s="187"/>
      <c r="J876" s="187"/>
      <c r="K876" s="187"/>
      <c r="L876" s="187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  <c r="AE876" s="110"/>
      <c r="AF876" s="110"/>
      <c r="AG876" s="110"/>
      <c r="AH876" s="110"/>
      <c r="AI876" s="110"/>
      <c r="AJ876" s="110"/>
      <c r="AK876" s="110"/>
      <c r="AL876" s="110"/>
      <c r="AM876" s="110"/>
      <c r="AN876" s="110"/>
      <c r="AO876" s="110"/>
      <c r="AP876" s="110"/>
      <c r="AQ876" s="110"/>
      <c r="AR876" s="110"/>
      <c r="AS876" s="110"/>
      <c r="AT876" s="110"/>
      <c r="AU876" s="110"/>
      <c r="AV876" s="110"/>
      <c r="AW876" s="110"/>
      <c r="AX876" s="110"/>
      <c r="AY876" s="110"/>
      <c r="AZ876" s="110"/>
      <c r="BA876" s="110"/>
      <c r="BB876" s="110"/>
      <c r="BC876" s="110"/>
      <c r="BD876" s="110"/>
      <c r="BE876" s="110"/>
      <c r="BF876" s="110"/>
      <c r="BG876" s="110"/>
      <c r="BH876" s="110"/>
    </row>
    <row r="877" spans="2:60" ht="12.75" customHeight="1" x14ac:dyDescent="0.2">
      <c r="B877" s="1">
        <f t="shared" si="18"/>
        <v>873</v>
      </c>
      <c r="C877" s="223" t="s">
        <v>706</v>
      </c>
      <c r="D877" s="223" t="s">
        <v>648</v>
      </c>
      <c r="E877" s="226" t="s">
        <v>944</v>
      </c>
      <c r="F877" s="226"/>
      <c r="G877" s="226" t="s">
        <v>923</v>
      </c>
      <c r="H877" s="188"/>
      <c r="I877" s="187"/>
      <c r="J877" s="187"/>
      <c r="K877" s="187"/>
      <c r="L877" s="187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  <c r="AE877" s="110"/>
      <c r="AF877" s="110"/>
      <c r="AG877" s="110"/>
      <c r="AH877" s="110"/>
      <c r="AI877" s="110"/>
      <c r="AJ877" s="110"/>
      <c r="AK877" s="110"/>
      <c r="AL877" s="110"/>
      <c r="AM877" s="110"/>
      <c r="AN877" s="110"/>
      <c r="AO877" s="110"/>
      <c r="AP877" s="110"/>
      <c r="AQ877" s="110"/>
      <c r="AR877" s="110"/>
      <c r="AS877" s="110"/>
      <c r="AT877" s="110"/>
      <c r="AU877" s="110"/>
      <c r="AV877" s="110"/>
      <c r="AW877" s="110"/>
      <c r="AX877" s="110"/>
      <c r="AY877" s="110"/>
      <c r="AZ877" s="110"/>
      <c r="BA877" s="110"/>
      <c r="BB877" s="110"/>
      <c r="BC877" s="110"/>
      <c r="BD877" s="110"/>
      <c r="BE877" s="110"/>
      <c r="BF877" s="110"/>
      <c r="BG877" s="110"/>
      <c r="BH877" s="110"/>
    </row>
    <row r="878" spans="2:60" ht="12.75" customHeight="1" x14ac:dyDescent="0.2">
      <c r="B878" s="1">
        <f t="shared" si="18"/>
        <v>874</v>
      </c>
      <c r="C878" s="220" t="s">
        <v>1649</v>
      </c>
      <c r="D878" s="220" t="s">
        <v>1650</v>
      </c>
      <c r="E878" s="226" t="s">
        <v>941</v>
      </c>
      <c r="F878" s="225"/>
      <c r="G878" s="253" t="s">
        <v>923</v>
      </c>
      <c r="H878" s="219"/>
      <c r="I878" s="187"/>
      <c r="J878" s="187"/>
      <c r="K878" s="187"/>
      <c r="L878" s="187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  <c r="AE878" s="110"/>
      <c r="AF878" s="110"/>
      <c r="AG878" s="110"/>
      <c r="AH878" s="110"/>
      <c r="AI878" s="110"/>
      <c r="AJ878" s="110"/>
      <c r="AK878" s="110"/>
      <c r="AL878" s="110"/>
      <c r="AM878" s="110"/>
      <c r="AN878" s="110"/>
      <c r="AO878" s="110"/>
      <c r="AP878" s="110"/>
      <c r="AQ878" s="110"/>
      <c r="AR878" s="110"/>
      <c r="AS878" s="110"/>
      <c r="AT878" s="110"/>
      <c r="AU878" s="110"/>
      <c r="AV878" s="110"/>
      <c r="AW878" s="110"/>
      <c r="AX878" s="110"/>
      <c r="AY878" s="110"/>
      <c r="AZ878" s="110"/>
      <c r="BA878" s="110"/>
      <c r="BB878" s="110"/>
      <c r="BC878" s="110"/>
      <c r="BD878" s="110"/>
      <c r="BE878" s="110"/>
      <c r="BF878" s="110"/>
      <c r="BG878" s="110"/>
      <c r="BH878" s="110"/>
    </row>
    <row r="879" spans="2:60" ht="12.75" customHeight="1" x14ac:dyDescent="0.2">
      <c r="B879" s="1">
        <f t="shared" si="18"/>
        <v>875</v>
      </c>
      <c r="C879" s="223" t="s">
        <v>2952</v>
      </c>
      <c r="D879" s="223" t="s">
        <v>984</v>
      </c>
      <c r="E879" s="226" t="s">
        <v>914</v>
      </c>
      <c r="F879" s="226"/>
      <c r="G879" s="226" t="s">
        <v>575</v>
      </c>
      <c r="H879" s="219"/>
      <c r="I879" s="187"/>
      <c r="J879" s="187"/>
      <c r="K879" s="187"/>
      <c r="L879" s="187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  <c r="AE879" s="110"/>
      <c r="AF879" s="110"/>
      <c r="AG879" s="110"/>
      <c r="AH879" s="110"/>
      <c r="AI879" s="110"/>
      <c r="AJ879" s="110"/>
      <c r="AK879" s="110"/>
      <c r="AL879" s="110"/>
      <c r="AM879" s="110"/>
      <c r="AN879" s="110"/>
      <c r="AO879" s="110"/>
      <c r="AP879" s="110"/>
      <c r="AQ879" s="110"/>
      <c r="AR879" s="110"/>
      <c r="AS879" s="110"/>
      <c r="AT879" s="110"/>
      <c r="AU879" s="110"/>
      <c r="AV879" s="110"/>
      <c r="AW879" s="110"/>
      <c r="AX879" s="110"/>
      <c r="AY879" s="110"/>
      <c r="AZ879" s="110"/>
      <c r="BA879" s="110"/>
      <c r="BB879" s="110"/>
      <c r="BC879" s="110"/>
      <c r="BD879" s="110"/>
      <c r="BE879" s="110"/>
      <c r="BF879" s="110"/>
      <c r="BG879" s="110"/>
      <c r="BH879" s="110"/>
    </row>
    <row r="880" spans="2:60" ht="12.75" customHeight="1" x14ac:dyDescent="0.2">
      <c r="B880" s="1">
        <f t="shared" si="18"/>
        <v>876</v>
      </c>
      <c r="C880" s="235" t="s">
        <v>2542</v>
      </c>
      <c r="D880" s="235" t="s">
        <v>1111</v>
      </c>
      <c r="E880" s="226" t="s">
        <v>1008</v>
      </c>
      <c r="F880" s="226"/>
      <c r="G880" s="226" t="s">
        <v>979</v>
      </c>
      <c r="H880" s="219"/>
      <c r="I880" s="187"/>
      <c r="J880" s="187"/>
      <c r="K880" s="187"/>
      <c r="L880" s="187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  <c r="AE880" s="110"/>
      <c r="AF880" s="110"/>
      <c r="AG880" s="110"/>
      <c r="AH880" s="110"/>
      <c r="AI880" s="110"/>
      <c r="AJ880" s="110"/>
      <c r="AK880" s="110"/>
      <c r="AL880" s="110"/>
      <c r="AM880" s="110"/>
      <c r="AN880" s="110"/>
      <c r="AO880" s="110"/>
      <c r="AP880" s="110"/>
      <c r="AQ880" s="110"/>
      <c r="AR880" s="110"/>
      <c r="AS880" s="110"/>
      <c r="AT880" s="110"/>
      <c r="AU880" s="110"/>
      <c r="AV880" s="110"/>
      <c r="AW880" s="110"/>
      <c r="AX880" s="110"/>
      <c r="AY880" s="110"/>
      <c r="AZ880" s="110"/>
      <c r="BA880" s="110"/>
      <c r="BB880" s="110"/>
      <c r="BC880" s="110"/>
      <c r="BD880" s="110"/>
      <c r="BE880" s="110"/>
      <c r="BF880" s="110"/>
      <c r="BG880" s="110"/>
      <c r="BH880" s="110"/>
    </row>
    <row r="881" spans="2:60" ht="12.75" customHeight="1" x14ac:dyDescent="0.2">
      <c r="B881" s="1">
        <f t="shared" si="18"/>
        <v>877</v>
      </c>
      <c r="C881" s="220" t="s">
        <v>707</v>
      </c>
      <c r="D881" s="221" t="s">
        <v>210</v>
      </c>
      <c r="E881" s="222" t="s">
        <v>925</v>
      </c>
      <c r="F881" s="225"/>
      <c r="G881" s="222" t="s">
        <v>926</v>
      </c>
      <c r="H881" s="219"/>
      <c r="I881" s="187"/>
      <c r="J881" s="187"/>
      <c r="K881" s="187"/>
      <c r="L881" s="187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  <c r="AE881" s="110"/>
      <c r="AF881" s="110"/>
      <c r="AG881" s="110"/>
      <c r="AH881" s="110"/>
      <c r="AI881" s="110"/>
      <c r="AJ881" s="110"/>
      <c r="AK881" s="110"/>
      <c r="AL881" s="110"/>
      <c r="AM881" s="110"/>
      <c r="AN881" s="110"/>
      <c r="AO881" s="110"/>
      <c r="AP881" s="110"/>
      <c r="AQ881" s="110"/>
      <c r="AR881" s="110"/>
      <c r="AS881" s="110"/>
      <c r="AT881" s="110"/>
      <c r="AU881" s="110"/>
      <c r="AV881" s="110"/>
      <c r="AW881" s="110"/>
      <c r="AX881" s="110"/>
      <c r="AY881" s="110"/>
      <c r="AZ881" s="110"/>
      <c r="BA881" s="110"/>
      <c r="BB881" s="110"/>
      <c r="BC881" s="110"/>
      <c r="BD881" s="110"/>
      <c r="BE881" s="110"/>
      <c r="BF881" s="110"/>
      <c r="BG881" s="110"/>
      <c r="BH881" s="110"/>
    </row>
    <row r="882" spans="2:60" ht="12.75" customHeight="1" x14ac:dyDescent="0.2">
      <c r="B882" s="1">
        <f t="shared" si="18"/>
        <v>878</v>
      </c>
      <c r="C882" s="220" t="s">
        <v>707</v>
      </c>
      <c r="D882" s="221" t="s">
        <v>817</v>
      </c>
      <c r="E882" s="226" t="s">
        <v>937</v>
      </c>
      <c r="F882" s="226"/>
      <c r="G882" s="225" t="s">
        <v>945</v>
      </c>
      <c r="H882" s="219"/>
      <c r="I882" s="187"/>
      <c r="J882" s="187"/>
      <c r="K882" s="187"/>
      <c r="L882" s="187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  <c r="AE882" s="110"/>
      <c r="AF882" s="110"/>
      <c r="AG882" s="110"/>
      <c r="AH882" s="110"/>
      <c r="AI882" s="110"/>
      <c r="AJ882" s="110"/>
      <c r="AK882" s="110"/>
      <c r="AL882" s="110"/>
      <c r="AM882" s="110"/>
      <c r="AN882" s="110"/>
      <c r="AO882" s="110"/>
      <c r="AP882" s="110"/>
      <c r="AQ882" s="110"/>
      <c r="AR882" s="110"/>
      <c r="AS882" s="110"/>
      <c r="AT882" s="110"/>
      <c r="AU882" s="110"/>
      <c r="AV882" s="110"/>
      <c r="AW882" s="110"/>
      <c r="AX882" s="110"/>
      <c r="AY882" s="110"/>
      <c r="AZ882" s="110"/>
      <c r="BA882" s="110"/>
      <c r="BB882" s="110"/>
      <c r="BC882" s="110"/>
      <c r="BD882" s="110"/>
      <c r="BE882" s="110"/>
      <c r="BF882" s="110"/>
      <c r="BG882" s="110"/>
      <c r="BH882" s="110"/>
    </row>
    <row r="883" spans="2:60" ht="12.75" customHeight="1" x14ac:dyDescent="0.2">
      <c r="B883" s="1">
        <f t="shared" si="18"/>
        <v>879</v>
      </c>
      <c r="C883" s="221" t="s">
        <v>862</v>
      </c>
      <c r="D883" s="221" t="s">
        <v>883</v>
      </c>
      <c r="E883" s="226" t="s">
        <v>941</v>
      </c>
      <c r="F883" s="225"/>
      <c r="G883" s="225" t="s">
        <v>949</v>
      </c>
      <c r="H883" s="219"/>
      <c r="I883" s="187"/>
      <c r="J883" s="187"/>
      <c r="K883" s="187"/>
      <c r="L883" s="187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  <c r="AE883" s="110"/>
      <c r="AF883" s="110"/>
      <c r="AG883" s="110"/>
      <c r="AH883" s="110"/>
      <c r="AI883" s="110"/>
      <c r="AJ883" s="110"/>
      <c r="AK883" s="110"/>
      <c r="AL883" s="110"/>
      <c r="AM883" s="110"/>
      <c r="AN883" s="110"/>
      <c r="AO883" s="110"/>
      <c r="AP883" s="110"/>
      <c r="AQ883" s="110"/>
      <c r="AR883" s="110"/>
      <c r="AS883" s="110"/>
      <c r="AT883" s="110"/>
      <c r="AU883" s="110"/>
      <c r="AV883" s="110"/>
      <c r="AW883" s="110"/>
      <c r="AX883" s="110"/>
      <c r="AY883" s="110"/>
      <c r="AZ883" s="110"/>
      <c r="BA883" s="110"/>
      <c r="BB883" s="110"/>
      <c r="BC883" s="110"/>
      <c r="BD883" s="110"/>
      <c r="BE883" s="110"/>
      <c r="BF883" s="110"/>
      <c r="BG883" s="110"/>
      <c r="BH883" s="110"/>
    </row>
    <row r="884" spans="2:60" ht="12.75" customHeight="1" x14ac:dyDescent="0.2">
      <c r="B884" s="1">
        <f>(B882+1)</f>
        <v>879</v>
      </c>
      <c r="C884" s="220" t="s">
        <v>875</v>
      </c>
      <c r="D884" s="220" t="s">
        <v>1659</v>
      </c>
      <c r="E884" s="222" t="s">
        <v>981</v>
      </c>
      <c r="F884" s="226"/>
      <c r="G884" s="222" t="s">
        <v>982</v>
      </c>
      <c r="H884" s="219"/>
      <c r="I884" s="187"/>
      <c r="J884" s="187"/>
      <c r="K884" s="187"/>
      <c r="L884" s="187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  <c r="AE884" s="110"/>
      <c r="AF884" s="110"/>
      <c r="AG884" s="110"/>
      <c r="AH884" s="110"/>
      <c r="AI884" s="110"/>
      <c r="AJ884" s="110"/>
      <c r="AK884" s="110"/>
      <c r="AL884" s="110"/>
      <c r="AM884" s="110"/>
      <c r="AN884" s="110"/>
      <c r="AO884" s="110"/>
      <c r="AP884" s="110"/>
      <c r="AQ884" s="110"/>
      <c r="AR884" s="110"/>
      <c r="AS884" s="110"/>
      <c r="AT884" s="110"/>
      <c r="AU884" s="110"/>
      <c r="AV884" s="110"/>
      <c r="AW884" s="110"/>
      <c r="AX884" s="110"/>
      <c r="AY884" s="110"/>
      <c r="AZ884" s="110"/>
      <c r="BA884" s="110"/>
      <c r="BB884" s="110"/>
      <c r="BC884" s="110"/>
      <c r="BD884" s="110"/>
      <c r="BE884" s="110"/>
      <c r="BF884" s="110"/>
      <c r="BG884" s="110"/>
      <c r="BH884" s="110"/>
    </row>
    <row r="885" spans="2:60" ht="12.75" customHeight="1" x14ac:dyDescent="0.2">
      <c r="B885" s="1">
        <f t="shared" si="18"/>
        <v>880</v>
      </c>
      <c r="C885" s="220" t="s">
        <v>875</v>
      </c>
      <c r="D885" s="221" t="s">
        <v>1824</v>
      </c>
      <c r="E885" s="222" t="s">
        <v>930</v>
      </c>
      <c r="F885" s="225"/>
      <c r="G885" s="226" t="s">
        <v>945</v>
      </c>
      <c r="H885" s="219"/>
      <c r="I885" s="187"/>
      <c r="J885" s="187"/>
      <c r="K885" s="187"/>
      <c r="L885" s="187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  <c r="AE885" s="110"/>
      <c r="AF885" s="110"/>
      <c r="AG885" s="110"/>
      <c r="AH885" s="110"/>
      <c r="AI885" s="110"/>
      <c r="AJ885" s="110"/>
      <c r="AK885" s="110"/>
      <c r="AL885" s="110"/>
      <c r="AM885" s="110"/>
      <c r="AN885" s="110"/>
      <c r="AO885" s="110"/>
      <c r="AP885" s="110"/>
      <c r="AQ885" s="110"/>
      <c r="AR885" s="110"/>
      <c r="AS885" s="110"/>
      <c r="AT885" s="110"/>
      <c r="AU885" s="110"/>
      <c r="AV885" s="110"/>
      <c r="AW885" s="110"/>
      <c r="AX885" s="110"/>
      <c r="AY885" s="110"/>
      <c r="AZ885" s="110"/>
      <c r="BA885" s="110"/>
      <c r="BB885" s="110"/>
      <c r="BC885" s="110"/>
      <c r="BD885" s="110"/>
      <c r="BE885" s="110"/>
      <c r="BF885" s="110"/>
      <c r="BG885" s="110"/>
      <c r="BH885" s="110"/>
    </row>
    <row r="886" spans="2:60" ht="12.75" customHeight="1" x14ac:dyDescent="0.2">
      <c r="B886" s="1">
        <f t="shared" si="18"/>
        <v>881</v>
      </c>
      <c r="C886" s="223" t="s">
        <v>875</v>
      </c>
      <c r="D886" s="223" t="s">
        <v>986</v>
      </c>
      <c r="E886" s="226" t="s">
        <v>981</v>
      </c>
      <c r="F886" s="226"/>
      <c r="G886" s="226" t="s">
        <v>945</v>
      </c>
      <c r="H886" s="219"/>
      <c r="I886" s="187"/>
      <c r="J886" s="187"/>
      <c r="K886" s="187"/>
      <c r="L886" s="187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  <c r="AE886" s="110"/>
      <c r="AF886" s="110"/>
      <c r="AG886" s="110"/>
      <c r="AH886" s="110"/>
      <c r="AI886" s="110"/>
      <c r="AJ886" s="110"/>
      <c r="AK886" s="110"/>
      <c r="AL886" s="110"/>
      <c r="AM886" s="110"/>
      <c r="AN886" s="110"/>
      <c r="AO886" s="110"/>
      <c r="AP886" s="110"/>
      <c r="AQ886" s="110"/>
      <c r="AR886" s="110"/>
      <c r="AS886" s="110"/>
      <c r="AT886" s="110"/>
      <c r="AU886" s="110"/>
      <c r="AV886" s="110"/>
      <c r="AW886" s="110"/>
      <c r="AX886" s="110"/>
      <c r="AY886" s="110"/>
      <c r="AZ886" s="110"/>
      <c r="BA886" s="110"/>
      <c r="BB886" s="110"/>
      <c r="BC886" s="110"/>
      <c r="BD886" s="110"/>
      <c r="BE886" s="110"/>
      <c r="BF886" s="110"/>
      <c r="BG886" s="110"/>
      <c r="BH886" s="110"/>
    </row>
    <row r="887" spans="2:60" ht="12.75" customHeight="1" x14ac:dyDescent="0.2">
      <c r="B887" s="1">
        <f t="shared" si="18"/>
        <v>882</v>
      </c>
      <c r="C887" s="220" t="s">
        <v>520</v>
      </c>
      <c r="D887" s="220" t="s">
        <v>1486</v>
      </c>
      <c r="E887" s="226" t="s">
        <v>969</v>
      </c>
      <c r="F887" s="225"/>
      <c r="G887" s="249" t="s">
        <v>923</v>
      </c>
      <c r="H887" s="219"/>
      <c r="I887" s="187"/>
      <c r="J887" s="187"/>
      <c r="K887" s="187"/>
      <c r="L887" s="187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  <c r="AE887" s="110"/>
      <c r="AF887" s="110"/>
      <c r="AG887" s="110"/>
      <c r="AH887" s="110"/>
      <c r="AI887" s="110"/>
      <c r="AJ887" s="110"/>
      <c r="AK887" s="110"/>
      <c r="AL887" s="110"/>
      <c r="AM887" s="110"/>
      <c r="AN887" s="110"/>
      <c r="AO887" s="110"/>
      <c r="AP887" s="110"/>
      <c r="AQ887" s="110"/>
      <c r="AR887" s="110"/>
      <c r="AS887" s="110"/>
      <c r="AT887" s="110"/>
      <c r="AU887" s="110"/>
      <c r="AV887" s="110"/>
      <c r="AW887" s="110"/>
      <c r="AX887" s="110"/>
      <c r="AY887" s="110"/>
      <c r="AZ887" s="110"/>
      <c r="BA887" s="110"/>
      <c r="BB887" s="110"/>
      <c r="BC887" s="110"/>
      <c r="BD887" s="110"/>
      <c r="BE887" s="110"/>
      <c r="BF887" s="110"/>
      <c r="BG887" s="110"/>
      <c r="BH887" s="110"/>
    </row>
    <row r="888" spans="2:60" ht="12.75" customHeight="1" x14ac:dyDescent="0.2">
      <c r="B888" s="1">
        <f t="shared" si="18"/>
        <v>883</v>
      </c>
      <c r="C888" s="221" t="s">
        <v>1570</v>
      </c>
      <c r="D888" s="221" t="s">
        <v>509</v>
      </c>
      <c r="E888" s="226" t="s">
        <v>970</v>
      </c>
      <c r="F888" s="226"/>
      <c r="G888" s="226" t="s">
        <v>926</v>
      </c>
      <c r="H888" s="219"/>
      <c r="I888" s="187"/>
      <c r="J888" s="187"/>
      <c r="K888" s="187"/>
      <c r="L888" s="187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  <c r="AE888" s="110"/>
      <c r="AF888" s="110"/>
      <c r="AG888" s="110"/>
      <c r="AH888" s="110"/>
      <c r="AI888" s="110"/>
      <c r="AJ888" s="110"/>
      <c r="AK888" s="110"/>
      <c r="AL888" s="110"/>
      <c r="AM888" s="110"/>
      <c r="AN888" s="110"/>
      <c r="AO888" s="110"/>
      <c r="AP888" s="110"/>
      <c r="AQ888" s="110"/>
      <c r="AR888" s="110"/>
      <c r="AS888" s="110"/>
      <c r="AT888" s="110"/>
      <c r="AU888" s="110"/>
      <c r="AV888" s="110"/>
      <c r="AW888" s="110"/>
      <c r="AX888" s="110"/>
      <c r="AY888" s="110"/>
      <c r="AZ888" s="110"/>
      <c r="BA888" s="110"/>
      <c r="BB888" s="110"/>
      <c r="BC888" s="110"/>
      <c r="BD888" s="110"/>
      <c r="BE888" s="110"/>
      <c r="BF888" s="110"/>
      <c r="BG888" s="110"/>
      <c r="BH888" s="110"/>
    </row>
    <row r="889" spans="2:60" ht="12.75" customHeight="1" x14ac:dyDescent="0.2">
      <c r="B889" s="1">
        <f t="shared" si="18"/>
        <v>884</v>
      </c>
      <c r="C889" s="221" t="s">
        <v>1535</v>
      </c>
      <c r="D889" s="221" t="s">
        <v>1007</v>
      </c>
      <c r="E889" s="226" t="s">
        <v>916</v>
      </c>
      <c r="F889" s="225"/>
      <c r="G889" s="222" t="s">
        <v>926</v>
      </c>
      <c r="H889" s="219"/>
      <c r="I889" s="187"/>
      <c r="J889" s="187"/>
      <c r="K889" s="187"/>
      <c r="L889" s="187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  <c r="AE889" s="110"/>
      <c r="AF889" s="110"/>
      <c r="AG889" s="110"/>
      <c r="AH889" s="110"/>
      <c r="AI889" s="110"/>
      <c r="AJ889" s="110"/>
      <c r="AK889" s="110"/>
      <c r="AL889" s="110"/>
      <c r="AM889" s="110"/>
      <c r="AN889" s="110"/>
      <c r="AO889" s="110"/>
      <c r="AP889" s="110"/>
      <c r="AQ889" s="110"/>
      <c r="AR889" s="110"/>
      <c r="AS889" s="110"/>
      <c r="AT889" s="110"/>
      <c r="AU889" s="110"/>
      <c r="AV889" s="110"/>
      <c r="AW889" s="110"/>
      <c r="AX889" s="110"/>
      <c r="AY889" s="110"/>
      <c r="AZ889" s="110"/>
      <c r="BA889" s="110"/>
      <c r="BB889" s="110"/>
      <c r="BC889" s="110"/>
      <c r="BD889" s="110"/>
      <c r="BE889" s="110"/>
      <c r="BF889" s="110"/>
      <c r="BG889" s="110"/>
      <c r="BH889" s="110"/>
    </row>
    <row r="890" spans="2:60" ht="12.75" customHeight="1" x14ac:dyDescent="0.2">
      <c r="B890" s="1">
        <f t="shared" si="18"/>
        <v>885</v>
      </c>
      <c r="C890" s="221" t="s">
        <v>2908</v>
      </c>
      <c r="D890" s="221" t="s">
        <v>927</v>
      </c>
      <c r="E890" s="226" t="s">
        <v>1154</v>
      </c>
      <c r="F890" s="226"/>
      <c r="G890" s="226" t="s">
        <v>923</v>
      </c>
      <c r="H890" s="219"/>
      <c r="I890" s="187"/>
      <c r="J890" s="187"/>
      <c r="K890" s="187"/>
      <c r="L890" s="187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  <c r="AE890" s="110"/>
      <c r="AF890" s="110"/>
      <c r="AG890" s="110"/>
      <c r="AH890" s="110"/>
      <c r="AI890" s="110"/>
      <c r="AJ890" s="110"/>
      <c r="AK890" s="110"/>
      <c r="AL890" s="110"/>
      <c r="AM890" s="110"/>
      <c r="AN890" s="110"/>
      <c r="AO890" s="110"/>
      <c r="AP890" s="110"/>
      <c r="AQ890" s="110"/>
      <c r="AR890" s="110"/>
      <c r="AS890" s="110"/>
      <c r="AT890" s="110"/>
      <c r="AU890" s="110"/>
      <c r="AV890" s="110"/>
      <c r="AW890" s="110"/>
      <c r="AX890" s="110"/>
      <c r="AY890" s="110"/>
      <c r="AZ890" s="110"/>
      <c r="BA890" s="110"/>
      <c r="BB890" s="110"/>
      <c r="BC890" s="110"/>
      <c r="BD890" s="110"/>
      <c r="BE890" s="110"/>
      <c r="BF890" s="110"/>
      <c r="BG890" s="110"/>
      <c r="BH890" s="110"/>
    </row>
    <row r="891" spans="2:60" ht="12.75" customHeight="1" x14ac:dyDescent="0.2">
      <c r="B891" s="1">
        <f t="shared" si="18"/>
        <v>886</v>
      </c>
      <c r="C891" s="220" t="s">
        <v>215</v>
      </c>
      <c r="D891" s="221" t="s">
        <v>216</v>
      </c>
      <c r="E891" s="226" t="s">
        <v>812</v>
      </c>
      <c r="F891" s="226"/>
      <c r="G891" s="222" t="s">
        <v>926</v>
      </c>
      <c r="H891" s="219"/>
      <c r="I891" s="187"/>
      <c r="J891" s="187"/>
      <c r="K891" s="187"/>
      <c r="L891" s="187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  <c r="AE891" s="110"/>
      <c r="AF891" s="110"/>
      <c r="AG891" s="110"/>
      <c r="AH891" s="110"/>
      <c r="AI891" s="110"/>
      <c r="AJ891" s="110"/>
      <c r="AK891" s="110"/>
      <c r="AL891" s="110"/>
      <c r="AM891" s="110"/>
      <c r="AN891" s="110"/>
      <c r="AO891" s="110"/>
      <c r="AP891" s="110"/>
      <c r="AQ891" s="110"/>
      <c r="AR891" s="110"/>
      <c r="AS891" s="110"/>
      <c r="AT891" s="110"/>
      <c r="AU891" s="110"/>
      <c r="AV891" s="110"/>
      <c r="AW891" s="110"/>
      <c r="AX891" s="110"/>
      <c r="AY891" s="110"/>
      <c r="AZ891" s="110"/>
      <c r="BA891" s="110"/>
      <c r="BB891" s="110"/>
      <c r="BC891" s="110"/>
      <c r="BD891" s="110"/>
      <c r="BE891" s="110"/>
      <c r="BF891" s="110"/>
      <c r="BG891" s="110"/>
      <c r="BH891" s="110"/>
    </row>
    <row r="892" spans="2:60" ht="12.75" customHeight="1" x14ac:dyDescent="0.2">
      <c r="B892" s="1">
        <f t="shared" si="18"/>
        <v>887</v>
      </c>
      <c r="C892" s="221" t="s">
        <v>2063</v>
      </c>
      <c r="D892" s="221" t="s">
        <v>2887</v>
      </c>
      <c r="E892" s="226" t="s">
        <v>833</v>
      </c>
      <c r="F892" s="226"/>
      <c r="G892" s="226" t="s">
        <v>923</v>
      </c>
      <c r="H892" s="219"/>
      <c r="I892" s="187"/>
      <c r="J892" s="187"/>
      <c r="K892" s="187"/>
      <c r="L892" s="187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  <c r="AE892" s="110"/>
      <c r="AF892" s="110"/>
      <c r="AG892" s="110"/>
      <c r="AH892" s="110"/>
      <c r="AI892" s="110"/>
      <c r="AJ892" s="110"/>
      <c r="AK892" s="110"/>
      <c r="AL892" s="110"/>
      <c r="AM892" s="110"/>
      <c r="AN892" s="110"/>
      <c r="AO892" s="110"/>
      <c r="AP892" s="110"/>
      <c r="AQ892" s="110"/>
      <c r="AR892" s="110"/>
      <c r="AS892" s="110"/>
      <c r="AT892" s="110"/>
      <c r="AU892" s="110"/>
      <c r="AV892" s="110"/>
      <c r="AW892" s="110"/>
      <c r="AX892" s="110"/>
      <c r="AY892" s="110"/>
      <c r="AZ892" s="110"/>
      <c r="BA892" s="110"/>
      <c r="BB892" s="110"/>
      <c r="BC892" s="110"/>
      <c r="BD892" s="110"/>
      <c r="BE892" s="110"/>
      <c r="BF892" s="110"/>
      <c r="BG892" s="110"/>
      <c r="BH892" s="110"/>
    </row>
    <row r="893" spans="2:60" ht="12.75" customHeight="1" x14ac:dyDescent="0.2">
      <c r="B893" s="1">
        <f t="shared" si="18"/>
        <v>888</v>
      </c>
      <c r="C893" s="223" t="s">
        <v>2991</v>
      </c>
      <c r="D893" s="223" t="s">
        <v>2997</v>
      </c>
      <c r="E893" s="226" t="s">
        <v>961</v>
      </c>
      <c r="F893" s="226"/>
      <c r="G893" s="226" t="s">
        <v>926</v>
      </c>
      <c r="H893" s="219"/>
      <c r="I893" s="187"/>
      <c r="J893" s="187"/>
      <c r="K893" s="187"/>
      <c r="L893" s="187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  <c r="AE893" s="110"/>
      <c r="AF893" s="110"/>
      <c r="AG893" s="110"/>
      <c r="AH893" s="110"/>
      <c r="AI893" s="110"/>
      <c r="AJ893" s="110"/>
      <c r="AK893" s="110"/>
      <c r="AL893" s="110"/>
      <c r="AM893" s="110"/>
      <c r="AN893" s="110"/>
      <c r="AO893" s="110"/>
      <c r="AP893" s="110"/>
      <c r="AQ893" s="110"/>
      <c r="AR893" s="110"/>
      <c r="AS893" s="110"/>
      <c r="AT893" s="110"/>
      <c r="AU893" s="110"/>
      <c r="AV893" s="110"/>
      <c r="AW893" s="110"/>
      <c r="AX893" s="110"/>
      <c r="AY893" s="110"/>
      <c r="AZ893" s="110"/>
      <c r="BA893" s="110"/>
      <c r="BB893" s="110"/>
      <c r="BC893" s="110"/>
      <c r="BD893" s="110"/>
      <c r="BE893" s="110"/>
      <c r="BF893" s="110"/>
      <c r="BG893" s="110"/>
      <c r="BH893" s="110"/>
    </row>
    <row r="894" spans="2:60" ht="12.75" customHeight="1" x14ac:dyDescent="0.2">
      <c r="B894" s="1">
        <f t="shared" si="18"/>
        <v>889</v>
      </c>
      <c r="C894" s="235" t="s">
        <v>2551</v>
      </c>
      <c r="D894" s="235" t="s">
        <v>960</v>
      </c>
      <c r="E894" s="226" t="s">
        <v>2054</v>
      </c>
      <c r="F894" s="226"/>
      <c r="G894" s="226" t="s">
        <v>935</v>
      </c>
      <c r="H894" s="219"/>
      <c r="I894" s="187"/>
      <c r="J894" s="187"/>
      <c r="K894" s="187"/>
      <c r="L894" s="187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  <c r="AE894" s="110"/>
      <c r="AF894" s="110"/>
      <c r="AG894" s="110"/>
      <c r="AH894" s="110"/>
      <c r="AI894" s="110"/>
      <c r="AJ894" s="110"/>
      <c r="AK894" s="110"/>
      <c r="AL894" s="110"/>
      <c r="AM894" s="110"/>
      <c r="AN894" s="110"/>
      <c r="AO894" s="110"/>
      <c r="AP894" s="110"/>
      <c r="AQ894" s="110"/>
      <c r="AR894" s="110"/>
      <c r="AS894" s="110"/>
      <c r="AT894" s="110"/>
      <c r="AU894" s="110"/>
      <c r="AV894" s="110"/>
      <c r="AW894" s="110"/>
      <c r="AX894" s="110"/>
      <c r="AY894" s="110"/>
      <c r="AZ894" s="110"/>
      <c r="BA894" s="110"/>
      <c r="BB894" s="110"/>
      <c r="BC894" s="110"/>
      <c r="BD894" s="110"/>
      <c r="BE894" s="110"/>
      <c r="BF894" s="110"/>
      <c r="BG894" s="110"/>
      <c r="BH894" s="110"/>
    </row>
    <row r="895" spans="2:60" ht="12.75" customHeight="1" x14ac:dyDescent="0.2">
      <c r="B895" s="1">
        <f t="shared" si="18"/>
        <v>890</v>
      </c>
      <c r="C895" s="223" t="s">
        <v>3011</v>
      </c>
      <c r="D895" s="223" t="s">
        <v>3019</v>
      </c>
      <c r="E895" s="226" t="s">
        <v>928</v>
      </c>
      <c r="F895" s="226"/>
      <c r="G895" s="226" t="s">
        <v>979</v>
      </c>
      <c r="H895" s="219"/>
      <c r="I895" s="187"/>
      <c r="J895" s="187"/>
      <c r="K895" s="187"/>
      <c r="L895" s="187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  <c r="AE895" s="110"/>
      <c r="AF895" s="110"/>
      <c r="AG895" s="110"/>
      <c r="AH895" s="110"/>
      <c r="AI895" s="110"/>
      <c r="AJ895" s="110"/>
      <c r="AK895" s="110"/>
      <c r="AL895" s="110"/>
      <c r="AM895" s="110"/>
      <c r="AN895" s="110"/>
      <c r="AO895" s="110"/>
      <c r="AP895" s="110"/>
      <c r="AQ895" s="110"/>
      <c r="AR895" s="110"/>
      <c r="AS895" s="110"/>
      <c r="AT895" s="110"/>
      <c r="AU895" s="110"/>
      <c r="AV895" s="110"/>
      <c r="AW895" s="110"/>
      <c r="AX895" s="110"/>
      <c r="AY895" s="110"/>
      <c r="AZ895" s="110"/>
      <c r="BA895" s="110"/>
      <c r="BB895" s="110"/>
      <c r="BC895" s="110"/>
      <c r="BD895" s="110"/>
      <c r="BE895" s="110"/>
      <c r="BF895" s="110"/>
      <c r="BG895" s="110"/>
      <c r="BH895" s="110"/>
    </row>
    <row r="896" spans="2:60" ht="12.75" customHeight="1" x14ac:dyDescent="0.2">
      <c r="B896" s="1">
        <f t="shared" ref="B896:B925" si="19">(B895+1)</f>
        <v>891</v>
      </c>
      <c r="C896" s="220" t="s">
        <v>899</v>
      </c>
      <c r="D896" s="221" t="s">
        <v>768</v>
      </c>
      <c r="E896" s="222" t="s">
        <v>941</v>
      </c>
      <c r="F896" s="225"/>
      <c r="G896" s="225" t="s">
        <v>926</v>
      </c>
      <c r="H896" s="219"/>
      <c r="I896" s="187"/>
      <c r="J896" s="187"/>
      <c r="K896" s="187"/>
      <c r="L896" s="187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  <c r="AE896" s="110"/>
      <c r="AF896" s="110"/>
      <c r="AG896" s="110"/>
      <c r="AH896" s="110"/>
      <c r="AI896" s="110"/>
      <c r="AJ896" s="110"/>
      <c r="AK896" s="110"/>
      <c r="AL896" s="110"/>
      <c r="AM896" s="110"/>
      <c r="AN896" s="110"/>
      <c r="AO896" s="110"/>
      <c r="AP896" s="110"/>
      <c r="AQ896" s="110"/>
      <c r="AR896" s="110"/>
      <c r="AS896" s="110"/>
      <c r="AT896" s="110"/>
      <c r="AU896" s="110"/>
      <c r="AV896" s="110"/>
      <c r="AW896" s="110"/>
      <c r="AX896" s="110"/>
      <c r="AY896" s="110"/>
      <c r="AZ896" s="110"/>
      <c r="BA896" s="110"/>
      <c r="BB896" s="110"/>
      <c r="BC896" s="110"/>
      <c r="BD896" s="110"/>
      <c r="BE896" s="110"/>
      <c r="BF896" s="110"/>
      <c r="BG896" s="110"/>
      <c r="BH896" s="110"/>
    </row>
    <row r="897" spans="2:60" ht="12.75" customHeight="1" x14ac:dyDescent="0.2">
      <c r="B897" s="1">
        <f t="shared" si="19"/>
        <v>892</v>
      </c>
      <c r="C897" s="254" t="s">
        <v>3294</v>
      </c>
      <c r="D897" s="221" t="s">
        <v>978</v>
      </c>
      <c r="E897" s="226" t="s">
        <v>925</v>
      </c>
      <c r="F897" s="226"/>
      <c r="G897" s="226" t="s">
        <v>923</v>
      </c>
      <c r="H897" s="219"/>
      <c r="I897" s="187"/>
      <c r="J897" s="187"/>
      <c r="K897" s="187"/>
      <c r="L897" s="187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  <c r="AE897" s="110"/>
      <c r="AF897" s="110"/>
      <c r="AG897" s="110"/>
      <c r="AH897" s="110"/>
      <c r="AI897" s="110"/>
      <c r="AJ897" s="110"/>
      <c r="AK897" s="110"/>
      <c r="AL897" s="110"/>
      <c r="AM897" s="110"/>
      <c r="AN897" s="110"/>
      <c r="AO897" s="110"/>
      <c r="AP897" s="110"/>
      <c r="AQ897" s="110"/>
      <c r="AR897" s="110"/>
      <c r="AS897" s="110"/>
      <c r="AT897" s="110"/>
      <c r="AU897" s="110"/>
      <c r="AV897" s="110"/>
      <c r="AW897" s="110"/>
      <c r="AX897" s="110"/>
      <c r="AY897" s="110"/>
      <c r="AZ897" s="110"/>
      <c r="BA897" s="110"/>
      <c r="BB897" s="110"/>
      <c r="BC897" s="110"/>
      <c r="BD897" s="110"/>
      <c r="BE897" s="110"/>
      <c r="BF897" s="110"/>
      <c r="BG897" s="110"/>
      <c r="BH897" s="110"/>
    </row>
    <row r="898" spans="2:60" ht="12.75" customHeight="1" x14ac:dyDescent="0.2">
      <c r="B898" s="1">
        <f t="shared" si="19"/>
        <v>893</v>
      </c>
      <c r="C898" s="223" t="s">
        <v>3027</v>
      </c>
      <c r="D898" s="223" t="s">
        <v>26</v>
      </c>
      <c r="E898" s="226" t="s">
        <v>962</v>
      </c>
      <c r="F898" s="226"/>
      <c r="G898" s="226" t="s">
        <v>945</v>
      </c>
      <c r="H898" s="219"/>
      <c r="I898" s="187"/>
      <c r="J898" s="187"/>
      <c r="K898" s="187"/>
      <c r="L898" s="187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  <c r="AE898" s="110"/>
      <c r="AF898" s="110"/>
      <c r="AG898" s="110"/>
      <c r="AH898" s="110"/>
      <c r="AI898" s="110"/>
      <c r="AJ898" s="110"/>
      <c r="AK898" s="110"/>
      <c r="AL898" s="110"/>
      <c r="AM898" s="110"/>
      <c r="AN898" s="110"/>
      <c r="AO898" s="110"/>
      <c r="AP898" s="110"/>
      <c r="AQ898" s="110"/>
      <c r="AR898" s="110"/>
      <c r="AS898" s="110"/>
      <c r="AT898" s="110"/>
      <c r="AU898" s="110"/>
      <c r="AV898" s="110"/>
      <c r="AW898" s="110"/>
      <c r="AX898" s="110"/>
      <c r="AY898" s="110"/>
      <c r="AZ898" s="110"/>
      <c r="BA898" s="110"/>
      <c r="BB898" s="110"/>
      <c r="BC898" s="110"/>
      <c r="BD898" s="110"/>
      <c r="BE898" s="110"/>
      <c r="BF898" s="110"/>
      <c r="BG898" s="110"/>
      <c r="BH898" s="110"/>
    </row>
    <row r="899" spans="2:60" ht="12.75" customHeight="1" x14ac:dyDescent="0.2">
      <c r="B899" s="1">
        <f t="shared" si="19"/>
        <v>894</v>
      </c>
      <c r="C899" s="221" t="s">
        <v>2910</v>
      </c>
      <c r="D899" s="221" t="s">
        <v>964</v>
      </c>
      <c r="E899" s="226" t="s">
        <v>1012</v>
      </c>
      <c r="F899" s="226"/>
      <c r="G899" s="226" t="s">
        <v>923</v>
      </c>
      <c r="H899" s="219"/>
      <c r="I899" s="187"/>
      <c r="J899" s="187"/>
      <c r="K899" s="187"/>
      <c r="L899" s="187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  <c r="AE899" s="110"/>
      <c r="AF899" s="110"/>
      <c r="AG899" s="110"/>
      <c r="AH899" s="110"/>
      <c r="AI899" s="110"/>
      <c r="AJ899" s="110"/>
      <c r="AK899" s="110"/>
      <c r="AL899" s="110"/>
      <c r="AM899" s="110"/>
      <c r="AN899" s="110"/>
      <c r="AO899" s="110"/>
      <c r="AP899" s="110"/>
      <c r="AQ899" s="110"/>
      <c r="AR899" s="110"/>
      <c r="AS899" s="110"/>
      <c r="AT899" s="110"/>
      <c r="AU899" s="110"/>
      <c r="AV899" s="110"/>
      <c r="AW899" s="110"/>
      <c r="AX899" s="110"/>
      <c r="AY899" s="110"/>
      <c r="AZ899" s="110"/>
      <c r="BA899" s="110"/>
      <c r="BB899" s="110"/>
      <c r="BC899" s="110"/>
      <c r="BD899" s="110"/>
      <c r="BE899" s="110"/>
      <c r="BF899" s="110"/>
      <c r="BG899" s="110"/>
      <c r="BH899" s="110"/>
    </row>
    <row r="900" spans="2:60" ht="12.75" customHeight="1" x14ac:dyDescent="0.2">
      <c r="B900" s="1">
        <f t="shared" si="19"/>
        <v>895</v>
      </c>
      <c r="C900" s="220" t="s">
        <v>521</v>
      </c>
      <c r="D900" s="221" t="s">
        <v>850</v>
      </c>
      <c r="E900" s="222" t="s">
        <v>808</v>
      </c>
      <c r="F900" s="225"/>
      <c r="G900" s="226" t="s">
        <v>982</v>
      </c>
      <c r="H900" s="219"/>
      <c r="I900" s="187"/>
      <c r="J900" s="187"/>
      <c r="K900" s="187"/>
      <c r="L900" s="187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  <c r="AE900" s="110"/>
      <c r="AF900" s="110"/>
      <c r="AG900" s="110"/>
      <c r="AH900" s="110"/>
      <c r="AI900" s="110"/>
      <c r="AJ900" s="110"/>
      <c r="AK900" s="110"/>
      <c r="AL900" s="110"/>
      <c r="AM900" s="110"/>
      <c r="AN900" s="110"/>
      <c r="AO900" s="110"/>
      <c r="AP900" s="110"/>
      <c r="AQ900" s="110"/>
      <c r="AR900" s="110"/>
      <c r="AS900" s="110"/>
      <c r="AT900" s="110"/>
      <c r="AU900" s="110"/>
      <c r="AV900" s="110"/>
      <c r="AW900" s="110"/>
      <c r="AX900" s="110"/>
      <c r="AY900" s="110"/>
      <c r="AZ900" s="110"/>
      <c r="BA900" s="110"/>
      <c r="BB900" s="110"/>
      <c r="BC900" s="110"/>
      <c r="BD900" s="110"/>
      <c r="BE900" s="110"/>
      <c r="BF900" s="110"/>
      <c r="BG900" s="110"/>
      <c r="BH900" s="110"/>
    </row>
    <row r="901" spans="2:60" ht="12.75" customHeight="1" x14ac:dyDescent="0.2">
      <c r="B901" s="1">
        <f t="shared" si="19"/>
        <v>896</v>
      </c>
      <c r="C901" s="220" t="s">
        <v>1660</v>
      </c>
      <c r="D901" s="220" t="s">
        <v>983</v>
      </c>
      <c r="E901" s="222" t="s">
        <v>981</v>
      </c>
      <c r="F901" s="226"/>
      <c r="G901" s="222" t="s">
        <v>926</v>
      </c>
      <c r="H901" s="219"/>
      <c r="I901" s="187"/>
      <c r="J901" s="187"/>
      <c r="K901" s="187"/>
      <c r="L901" s="187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  <c r="AE901" s="110"/>
      <c r="AF901" s="110"/>
      <c r="AG901" s="110"/>
      <c r="AH901" s="110"/>
      <c r="AI901" s="110"/>
      <c r="AJ901" s="110"/>
      <c r="AK901" s="110"/>
      <c r="AL901" s="110"/>
      <c r="AM901" s="110"/>
      <c r="AN901" s="110"/>
      <c r="AO901" s="110"/>
      <c r="AP901" s="110"/>
      <c r="AQ901" s="110"/>
      <c r="AR901" s="110"/>
      <c r="AS901" s="110"/>
      <c r="AT901" s="110"/>
      <c r="AU901" s="110"/>
      <c r="AV901" s="110"/>
      <c r="AW901" s="110"/>
      <c r="AX901" s="110"/>
      <c r="AY901" s="110"/>
      <c r="AZ901" s="110"/>
      <c r="BA901" s="110"/>
      <c r="BB901" s="110"/>
      <c r="BC901" s="110"/>
      <c r="BD901" s="110"/>
      <c r="BE901" s="110"/>
      <c r="BF901" s="110"/>
      <c r="BG901" s="110"/>
      <c r="BH901" s="110"/>
    </row>
    <row r="902" spans="2:60" ht="12.75" customHeight="1" x14ac:dyDescent="0.2">
      <c r="B902" s="1">
        <f t="shared" si="19"/>
        <v>897</v>
      </c>
      <c r="C902" s="223" t="s">
        <v>3003</v>
      </c>
      <c r="D902" s="223" t="s">
        <v>3013</v>
      </c>
      <c r="E902" s="226" t="s">
        <v>966</v>
      </c>
      <c r="F902" s="226"/>
      <c r="G902" s="226" t="s">
        <v>926</v>
      </c>
      <c r="H902" s="219"/>
      <c r="I902" s="187"/>
      <c r="J902" s="187"/>
      <c r="K902" s="187"/>
      <c r="L902" s="187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  <c r="AE902" s="110"/>
      <c r="AF902" s="110"/>
      <c r="AG902" s="110"/>
      <c r="AH902" s="110"/>
      <c r="AI902" s="110"/>
      <c r="AJ902" s="110"/>
      <c r="AK902" s="110"/>
      <c r="AL902" s="110"/>
      <c r="AM902" s="110"/>
      <c r="AN902" s="110"/>
      <c r="AO902" s="110"/>
      <c r="AP902" s="110"/>
      <c r="AQ902" s="110"/>
      <c r="AR902" s="110"/>
      <c r="AS902" s="110"/>
      <c r="AT902" s="110"/>
      <c r="AU902" s="110"/>
      <c r="AV902" s="110"/>
      <c r="AW902" s="110"/>
      <c r="AX902" s="110"/>
      <c r="AY902" s="110"/>
      <c r="AZ902" s="110"/>
      <c r="BA902" s="110"/>
      <c r="BB902" s="110"/>
      <c r="BC902" s="110"/>
      <c r="BD902" s="110"/>
      <c r="BE902" s="110"/>
      <c r="BF902" s="110"/>
      <c r="BG902" s="110"/>
      <c r="BH902" s="110"/>
    </row>
    <row r="903" spans="2:60" ht="12.75" customHeight="1" x14ac:dyDescent="0.2">
      <c r="B903" s="1">
        <f t="shared" si="19"/>
        <v>898</v>
      </c>
      <c r="C903" s="235" t="s">
        <v>2554</v>
      </c>
      <c r="D903" s="235" t="s">
        <v>850</v>
      </c>
      <c r="E903" s="226" t="s">
        <v>944</v>
      </c>
      <c r="F903" s="226"/>
      <c r="G903" s="226" t="s">
        <v>935</v>
      </c>
      <c r="H903" s="219"/>
      <c r="I903" s="187"/>
      <c r="J903" s="187"/>
      <c r="K903" s="187"/>
      <c r="L903" s="187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  <c r="AE903" s="110"/>
      <c r="AF903" s="110"/>
      <c r="AG903" s="110"/>
      <c r="AH903" s="110"/>
      <c r="AI903" s="110"/>
      <c r="AJ903" s="110"/>
      <c r="AK903" s="110"/>
      <c r="AL903" s="110"/>
      <c r="AM903" s="110"/>
      <c r="AN903" s="110"/>
      <c r="AO903" s="110"/>
      <c r="AP903" s="110"/>
      <c r="AQ903" s="110"/>
      <c r="AR903" s="110"/>
      <c r="AS903" s="110"/>
      <c r="AT903" s="110"/>
      <c r="AU903" s="110"/>
      <c r="AV903" s="110"/>
      <c r="AW903" s="110"/>
      <c r="AX903" s="110"/>
      <c r="AY903" s="110"/>
      <c r="AZ903" s="110"/>
      <c r="BA903" s="110"/>
      <c r="BB903" s="110"/>
      <c r="BC903" s="110"/>
      <c r="BD903" s="110"/>
      <c r="BE903" s="110"/>
      <c r="BF903" s="110"/>
      <c r="BG903" s="110"/>
      <c r="BH903" s="110"/>
    </row>
    <row r="904" spans="2:60" ht="12.75" customHeight="1" x14ac:dyDescent="0.2">
      <c r="B904" s="1">
        <f t="shared" si="19"/>
        <v>899</v>
      </c>
      <c r="C904" s="220" t="s">
        <v>1662</v>
      </c>
      <c r="D904" s="220" t="s">
        <v>776</v>
      </c>
      <c r="E904" s="222" t="s">
        <v>969</v>
      </c>
      <c r="F904" s="226"/>
      <c r="G904" s="222" t="s">
        <v>945</v>
      </c>
      <c r="H904" s="219"/>
      <c r="I904" s="187"/>
      <c r="J904" s="187"/>
      <c r="K904" s="187"/>
      <c r="L904" s="187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  <c r="AE904" s="110"/>
      <c r="AF904" s="110"/>
      <c r="AG904" s="110"/>
      <c r="AH904" s="110"/>
      <c r="AI904" s="110"/>
      <c r="AJ904" s="110"/>
      <c r="AK904" s="110"/>
      <c r="AL904" s="110"/>
      <c r="AM904" s="110"/>
      <c r="AN904" s="110"/>
      <c r="AO904" s="110"/>
      <c r="AP904" s="110"/>
      <c r="AQ904" s="110"/>
      <c r="AR904" s="110"/>
      <c r="AS904" s="110"/>
      <c r="AT904" s="110"/>
      <c r="AU904" s="110"/>
      <c r="AV904" s="110"/>
      <c r="AW904" s="110"/>
      <c r="AX904" s="110"/>
      <c r="AY904" s="110"/>
      <c r="AZ904" s="110"/>
      <c r="BA904" s="110"/>
      <c r="BB904" s="110"/>
      <c r="BC904" s="110"/>
      <c r="BD904" s="110"/>
      <c r="BE904" s="110"/>
      <c r="BF904" s="110"/>
      <c r="BG904" s="110"/>
      <c r="BH904" s="110"/>
    </row>
    <row r="905" spans="2:60" ht="12.75" customHeight="1" x14ac:dyDescent="0.2">
      <c r="B905" s="1">
        <f t="shared" si="19"/>
        <v>900</v>
      </c>
      <c r="C905" s="221" t="s">
        <v>769</v>
      </c>
      <c r="D905" s="221" t="s">
        <v>187</v>
      </c>
      <c r="E905" s="226" t="s">
        <v>833</v>
      </c>
      <c r="F905" s="226"/>
      <c r="G905" s="226" t="s">
        <v>923</v>
      </c>
      <c r="H905" s="219"/>
      <c r="I905" s="187"/>
      <c r="J905" s="187"/>
      <c r="K905" s="187"/>
      <c r="L905" s="187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  <c r="AE905" s="110"/>
      <c r="AF905" s="110"/>
      <c r="AG905" s="110"/>
      <c r="AH905" s="110"/>
      <c r="AI905" s="110"/>
      <c r="AJ905" s="110"/>
      <c r="AK905" s="110"/>
      <c r="AL905" s="110"/>
      <c r="AM905" s="110"/>
      <c r="AN905" s="110"/>
      <c r="AO905" s="110"/>
      <c r="AP905" s="110"/>
      <c r="AQ905" s="110"/>
      <c r="AR905" s="110"/>
      <c r="AS905" s="110"/>
      <c r="AT905" s="110"/>
      <c r="AU905" s="110"/>
      <c r="AV905" s="110"/>
      <c r="AW905" s="110"/>
      <c r="AX905" s="110"/>
      <c r="AY905" s="110"/>
      <c r="AZ905" s="110"/>
      <c r="BA905" s="110"/>
      <c r="BB905" s="110"/>
      <c r="BC905" s="110"/>
      <c r="BD905" s="110"/>
      <c r="BE905" s="110"/>
      <c r="BF905" s="110"/>
      <c r="BG905" s="110"/>
      <c r="BH905" s="110"/>
    </row>
    <row r="906" spans="2:60" ht="12.75" customHeight="1" x14ac:dyDescent="0.2">
      <c r="B906" s="1">
        <f t="shared" si="19"/>
        <v>901</v>
      </c>
      <c r="C906" s="223" t="s">
        <v>3044</v>
      </c>
      <c r="D906" s="223" t="s">
        <v>1015</v>
      </c>
      <c r="E906" s="226" t="s">
        <v>969</v>
      </c>
      <c r="F906" s="226"/>
      <c r="G906" s="226" t="s">
        <v>575</v>
      </c>
      <c r="H906" s="219"/>
      <c r="I906" s="187"/>
      <c r="J906" s="187"/>
      <c r="K906" s="187"/>
      <c r="L906" s="187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  <c r="AE906" s="110"/>
      <c r="AF906" s="110"/>
      <c r="AG906" s="110"/>
      <c r="AH906" s="110"/>
      <c r="AI906" s="110"/>
      <c r="AJ906" s="110"/>
      <c r="AK906" s="110"/>
      <c r="AL906" s="110"/>
      <c r="AM906" s="110"/>
      <c r="AN906" s="110"/>
      <c r="AO906" s="110"/>
      <c r="AP906" s="110"/>
      <c r="AQ906" s="110"/>
      <c r="AR906" s="110"/>
      <c r="AS906" s="110"/>
      <c r="AT906" s="110"/>
      <c r="AU906" s="110"/>
      <c r="AV906" s="110"/>
      <c r="AW906" s="110"/>
      <c r="AX906" s="110"/>
      <c r="AY906" s="110"/>
      <c r="AZ906" s="110"/>
      <c r="BA906" s="110"/>
      <c r="BB906" s="110"/>
      <c r="BC906" s="110"/>
      <c r="BD906" s="110"/>
      <c r="BE906" s="110"/>
      <c r="BF906" s="110"/>
      <c r="BG906" s="110"/>
      <c r="BH906" s="110"/>
    </row>
    <row r="907" spans="2:60" ht="12.75" customHeight="1" x14ac:dyDescent="0.2">
      <c r="B907" s="1">
        <f t="shared" si="19"/>
        <v>902</v>
      </c>
      <c r="C907" s="221" t="s">
        <v>1663</v>
      </c>
      <c r="D907" s="221" t="s">
        <v>776</v>
      </c>
      <c r="E907" s="226" t="s">
        <v>808</v>
      </c>
      <c r="F907" s="222"/>
      <c r="G907" s="226" t="s">
        <v>935</v>
      </c>
      <c r="H907" s="219"/>
      <c r="I907" s="187"/>
      <c r="J907" s="187"/>
      <c r="K907" s="187"/>
      <c r="L907" s="187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  <c r="AE907" s="110"/>
      <c r="AF907" s="110"/>
      <c r="AG907" s="110"/>
      <c r="AH907" s="110"/>
      <c r="AI907" s="110"/>
      <c r="AJ907" s="110"/>
      <c r="AK907" s="110"/>
      <c r="AL907" s="110"/>
      <c r="AM907" s="110"/>
      <c r="AN907" s="110"/>
      <c r="AO907" s="110"/>
      <c r="AP907" s="110"/>
      <c r="AQ907" s="110"/>
      <c r="AR907" s="110"/>
      <c r="AS907" s="110"/>
      <c r="AT907" s="110"/>
      <c r="AU907" s="110"/>
      <c r="AV907" s="110"/>
      <c r="AW907" s="110"/>
      <c r="AX907" s="110"/>
      <c r="AY907" s="110"/>
      <c r="AZ907" s="110"/>
      <c r="BA907" s="110"/>
      <c r="BB907" s="110"/>
      <c r="BC907" s="110"/>
      <c r="BD907" s="110"/>
      <c r="BE907" s="110"/>
      <c r="BF907" s="110"/>
      <c r="BG907" s="110"/>
      <c r="BH907" s="110"/>
    </row>
    <row r="908" spans="2:60" ht="12.75" customHeight="1" x14ac:dyDescent="0.2">
      <c r="B908" s="1">
        <f t="shared" si="19"/>
        <v>903</v>
      </c>
      <c r="C908" s="223" t="s">
        <v>2964</v>
      </c>
      <c r="D908" s="223" t="s">
        <v>726</v>
      </c>
      <c r="E908" s="226" t="s">
        <v>933</v>
      </c>
      <c r="F908" s="226"/>
      <c r="G908" s="226" t="s">
        <v>923</v>
      </c>
      <c r="H908" s="219"/>
      <c r="I908" s="187"/>
      <c r="J908" s="187"/>
      <c r="K908" s="187"/>
      <c r="L908" s="187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  <c r="AE908" s="110"/>
      <c r="AF908" s="110"/>
      <c r="AG908" s="110"/>
      <c r="AH908" s="110"/>
      <c r="AI908" s="110"/>
      <c r="AJ908" s="110"/>
      <c r="AK908" s="110"/>
      <c r="AL908" s="110"/>
      <c r="AM908" s="110"/>
      <c r="AN908" s="110"/>
      <c r="AO908" s="110"/>
      <c r="AP908" s="110"/>
      <c r="AQ908" s="110"/>
      <c r="AR908" s="110"/>
      <c r="AS908" s="110"/>
      <c r="AT908" s="110"/>
      <c r="AU908" s="110"/>
      <c r="AV908" s="110"/>
      <c r="AW908" s="110"/>
      <c r="AX908" s="110"/>
      <c r="AY908" s="110"/>
      <c r="AZ908" s="110"/>
      <c r="BA908" s="110"/>
      <c r="BB908" s="110"/>
      <c r="BC908" s="110"/>
      <c r="BD908" s="110"/>
      <c r="BE908" s="110"/>
      <c r="BF908" s="110"/>
      <c r="BG908" s="110"/>
      <c r="BH908" s="110"/>
    </row>
    <row r="909" spans="2:60" ht="12.75" customHeight="1" x14ac:dyDescent="0.2">
      <c r="B909" s="1">
        <f t="shared" si="19"/>
        <v>904</v>
      </c>
      <c r="C909" s="221" t="s">
        <v>2914</v>
      </c>
      <c r="D909" s="221" t="s">
        <v>975</v>
      </c>
      <c r="E909" s="226" t="s">
        <v>1154</v>
      </c>
      <c r="F909" s="226"/>
      <c r="G909" s="226" t="s">
        <v>575</v>
      </c>
      <c r="H909" s="219"/>
      <c r="I909" s="187"/>
      <c r="J909" s="187"/>
      <c r="K909" s="187"/>
      <c r="L909" s="187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  <c r="AE909" s="110"/>
      <c r="AF909" s="110"/>
      <c r="AG909" s="110"/>
      <c r="AH909" s="110"/>
      <c r="AI909" s="110"/>
      <c r="AJ909" s="110"/>
      <c r="AK909" s="110"/>
      <c r="AL909" s="110"/>
      <c r="AM909" s="110"/>
      <c r="AN909" s="110"/>
      <c r="AO909" s="110"/>
      <c r="AP909" s="110"/>
      <c r="AQ909" s="110"/>
      <c r="AR909" s="110"/>
      <c r="AS909" s="110"/>
      <c r="AT909" s="110"/>
      <c r="AU909" s="110"/>
      <c r="AV909" s="110"/>
      <c r="AW909" s="110"/>
      <c r="AX909" s="110"/>
      <c r="AY909" s="110"/>
      <c r="AZ909" s="110"/>
      <c r="BA909" s="110"/>
      <c r="BB909" s="110"/>
      <c r="BC909" s="110"/>
      <c r="BD909" s="110"/>
      <c r="BE909" s="110"/>
      <c r="BF909" s="110"/>
      <c r="BG909" s="110"/>
      <c r="BH909" s="110"/>
    </row>
    <row r="910" spans="2:60" ht="12.75" customHeight="1" x14ac:dyDescent="0.2">
      <c r="B910" s="1">
        <f t="shared" si="19"/>
        <v>905</v>
      </c>
      <c r="C910" s="220" t="s">
        <v>2111</v>
      </c>
      <c r="D910" s="221" t="s">
        <v>2112</v>
      </c>
      <c r="E910" s="226" t="s">
        <v>2054</v>
      </c>
      <c r="F910" s="225"/>
      <c r="G910" s="226" t="s">
        <v>575</v>
      </c>
      <c r="H910" s="219"/>
      <c r="I910" s="187"/>
      <c r="J910" s="187"/>
      <c r="K910" s="187"/>
      <c r="L910" s="187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  <c r="AE910" s="110"/>
      <c r="AF910" s="110"/>
      <c r="AG910" s="110"/>
      <c r="AH910" s="110"/>
      <c r="AI910" s="110"/>
      <c r="AJ910" s="110"/>
      <c r="AK910" s="110"/>
      <c r="AL910" s="110"/>
      <c r="AM910" s="110"/>
      <c r="AN910" s="110"/>
      <c r="AO910" s="110"/>
      <c r="AP910" s="110"/>
      <c r="AQ910" s="110"/>
      <c r="AR910" s="110"/>
      <c r="AS910" s="110"/>
      <c r="AT910" s="110"/>
      <c r="AU910" s="110"/>
      <c r="AV910" s="110"/>
      <c r="AW910" s="110"/>
      <c r="AX910" s="110"/>
      <c r="AY910" s="110"/>
      <c r="AZ910" s="110"/>
      <c r="BA910" s="110"/>
      <c r="BB910" s="110"/>
      <c r="BC910" s="110"/>
      <c r="BD910" s="110"/>
      <c r="BE910" s="110"/>
      <c r="BF910" s="110"/>
      <c r="BG910" s="110"/>
      <c r="BH910" s="110"/>
    </row>
    <row r="911" spans="2:60" ht="12.75" customHeight="1" x14ac:dyDescent="0.2">
      <c r="B911" s="1">
        <f t="shared" si="19"/>
        <v>906</v>
      </c>
      <c r="C911" s="220" t="s">
        <v>1061</v>
      </c>
      <c r="D911" s="221" t="s">
        <v>1083</v>
      </c>
      <c r="E911" s="222" t="s">
        <v>928</v>
      </c>
      <c r="F911" s="226"/>
      <c r="G911" s="222" t="s">
        <v>926</v>
      </c>
      <c r="H911" s="219"/>
      <c r="I911" s="187"/>
      <c r="J911" s="187"/>
      <c r="K911" s="187"/>
      <c r="L911" s="187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  <c r="AE911" s="110"/>
      <c r="AF911" s="110"/>
      <c r="AG911" s="110"/>
      <c r="AH911" s="110"/>
      <c r="AI911" s="110"/>
      <c r="AJ911" s="110"/>
      <c r="AK911" s="110"/>
      <c r="AL911" s="110"/>
      <c r="AM911" s="110"/>
      <c r="AN911" s="110"/>
      <c r="AO911" s="110"/>
      <c r="AP911" s="110"/>
      <c r="AQ911" s="110"/>
      <c r="AR911" s="110"/>
      <c r="AS911" s="110"/>
      <c r="AT911" s="110"/>
      <c r="AU911" s="110"/>
      <c r="AV911" s="110"/>
      <c r="AW911" s="110"/>
      <c r="AX911" s="110"/>
      <c r="AY911" s="110"/>
      <c r="AZ911" s="110"/>
      <c r="BA911" s="110"/>
      <c r="BB911" s="110"/>
      <c r="BC911" s="110"/>
      <c r="BD911" s="110"/>
      <c r="BE911" s="110"/>
      <c r="BF911" s="110"/>
      <c r="BG911" s="110"/>
      <c r="BH911" s="110"/>
    </row>
    <row r="912" spans="2:60" ht="12.75" customHeight="1" x14ac:dyDescent="0.2">
      <c r="B912" s="1">
        <f t="shared" si="19"/>
        <v>907</v>
      </c>
      <c r="C912" s="220" t="s">
        <v>1045</v>
      </c>
      <c r="D912" s="221" t="s">
        <v>983</v>
      </c>
      <c r="E912" s="226" t="s">
        <v>1018</v>
      </c>
      <c r="F912" s="226"/>
      <c r="G912" s="225" t="s">
        <v>923</v>
      </c>
      <c r="H912" s="219"/>
      <c r="I912" s="187"/>
      <c r="J912" s="187"/>
      <c r="K912" s="187"/>
      <c r="L912" s="187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  <c r="AE912" s="110"/>
      <c r="AF912" s="110"/>
      <c r="AG912" s="110"/>
      <c r="AH912" s="110"/>
      <c r="AI912" s="110"/>
      <c r="AJ912" s="110"/>
      <c r="AK912" s="110"/>
      <c r="AL912" s="110"/>
      <c r="AM912" s="110"/>
      <c r="AN912" s="110"/>
      <c r="AO912" s="110"/>
      <c r="AP912" s="110"/>
      <c r="AQ912" s="110"/>
      <c r="AR912" s="110"/>
      <c r="AS912" s="110"/>
      <c r="AT912" s="110"/>
      <c r="AU912" s="110"/>
      <c r="AV912" s="110"/>
      <c r="AW912" s="110"/>
      <c r="AX912" s="110"/>
      <c r="AY912" s="110"/>
      <c r="AZ912" s="110"/>
      <c r="BA912" s="110"/>
      <c r="BB912" s="110"/>
      <c r="BC912" s="110"/>
      <c r="BD912" s="110"/>
      <c r="BE912" s="110"/>
      <c r="BF912" s="110"/>
      <c r="BG912" s="110"/>
      <c r="BH912" s="110"/>
    </row>
    <row r="913" spans="2:60" ht="12.75" customHeight="1" x14ac:dyDescent="0.2">
      <c r="B913" s="1">
        <f t="shared" si="19"/>
        <v>908</v>
      </c>
      <c r="C913" s="220" t="s">
        <v>2259</v>
      </c>
      <c r="D913" s="220" t="s">
        <v>1666</v>
      </c>
      <c r="E913" s="222" t="s">
        <v>1012</v>
      </c>
      <c r="F913" s="226"/>
      <c r="G913" s="226" t="s">
        <v>926</v>
      </c>
      <c r="H913" s="219"/>
      <c r="I913" s="187"/>
      <c r="J913" s="187"/>
      <c r="K913" s="187"/>
      <c r="L913" s="187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  <c r="AE913" s="110"/>
      <c r="AF913" s="110"/>
      <c r="AG913" s="110"/>
      <c r="AH913" s="110"/>
      <c r="AI913" s="110"/>
      <c r="AJ913" s="110"/>
      <c r="AK913" s="110"/>
      <c r="AL913" s="110"/>
      <c r="AM913" s="110"/>
      <c r="AN913" s="110"/>
      <c r="AO913" s="110"/>
      <c r="AP913" s="110"/>
      <c r="AQ913" s="110"/>
      <c r="AR913" s="110"/>
      <c r="AS913" s="110"/>
      <c r="AT913" s="110"/>
      <c r="AU913" s="110"/>
      <c r="AV913" s="110"/>
      <c r="AW913" s="110"/>
      <c r="AX913" s="110"/>
      <c r="AY913" s="110"/>
      <c r="AZ913" s="110"/>
      <c r="BA913" s="110"/>
      <c r="BB913" s="110"/>
      <c r="BC913" s="110"/>
      <c r="BD913" s="110"/>
      <c r="BE913" s="110"/>
      <c r="BF913" s="110"/>
      <c r="BG913" s="110"/>
      <c r="BH913" s="110"/>
    </row>
    <row r="914" spans="2:60" ht="12.75" customHeight="1" x14ac:dyDescent="0.2">
      <c r="B914" s="1">
        <f t="shared" si="19"/>
        <v>909</v>
      </c>
      <c r="C914" s="221" t="s">
        <v>2916</v>
      </c>
      <c r="D914" s="221" t="s">
        <v>509</v>
      </c>
      <c r="E914" s="226" t="s">
        <v>1154</v>
      </c>
      <c r="F914" s="222"/>
      <c r="G914" s="222" t="s">
        <v>926</v>
      </c>
      <c r="H914" s="219"/>
      <c r="I914" s="187"/>
      <c r="J914" s="187"/>
      <c r="K914" s="187"/>
      <c r="L914" s="187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  <c r="AE914" s="110"/>
      <c r="AF914" s="110"/>
      <c r="AG914" s="110"/>
      <c r="AH914" s="110"/>
      <c r="AI914" s="110"/>
      <c r="AJ914" s="110"/>
      <c r="AK914" s="110"/>
      <c r="AL914" s="110"/>
      <c r="AM914" s="110"/>
      <c r="AN914" s="110"/>
      <c r="AO914" s="110"/>
      <c r="AP914" s="110"/>
      <c r="AQ914" s="110"/>
      <c r="AR914" s="110"/>
      <c r="AS914" s="110"/>
      <c r="AT914" s="110"/>
      <c r="AU914" s="110"/>
      <c r="AV914" s="110"/>
      <c r="AW914" s="110"/>
      <c r="AX914" s="110"/>
      <c r="AY914" s="110"/>
      <c r="AZ914" s="110"/>
      <c r="BA914" s="110"/>
      <c r="BB914" s="110"/>
      <c r="BC914" s="110"/>
      <c r="BD914" s="110"/>
      <c r="BE914" s="110"/>
      <c r="BF914" s="110"/>
      <c r="BG914" s="110"/>
      <c r="BH914" s="110"/>
    </row>
    <row r="915" spans="2:60" ht="12.75" customHeight="1" x14ac:dyDescent="0.2">
      <c r="B915" s="1">
        <f t="shared" si="19"/>
        <v>910</v>
      </c>
      <c r="C915" s="221" t="s">
        <v>2899</v>
      </c>
      <c r="D915" s="221" t="s">
        <v>1567</v>
      </c>
      <c r="E915" s="226" t="s">
        <v>937</v>
      </c>
      <c r="F915" s="226"/>
      <c r="G915" s="226" t="s">
        <v>935</v>
      </c>
      <c r="H915" s="219"/>
      <c r="I915" s="187"/>
      <c r="J915" s="187"/>
      <c r="K915" s="187"/>
      <c r="L915" s="187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  <c r="AE915" s="110"/>
      <c r="AF915" s="110"/>
      <c r="AG915" s="110"/>
      <c r="AH915" s="110"/>
      <c r="AI915" s="110"/>
      <c r="AJ915" s="110"/>
      <c r="AK915" s="110"/>
      <c r="AL915" s="110"/>
      <c r="AM915" s="110"/>
      <c r="AN915" s="110"/>
      <c r="AO915" s="110"/>
      <c r="AP915" s="110"/>
      <c r="AQ915" s="110"/>
      <c r="AR915" s="110"/>
      <c r="AS915" s="110"/>
      <c r="AT915" s="110"/>
      <c r="AU915" s="110"/>
      <c r="AV915" s="110"/>
      <c r="AW915" s="110"/>
      <c r="AX915" s="110"/>
      <c r="AY915" s="110"/>
      <c r="AZ915" s="110"/>
      <c r="BA915" s="110"/>
      <c r="BB915" s="110"/>
      <c r="BC915" s="110"/>
      <c r="BD915" s="110"/>
      <c r="BE915" s="110"/>
      <c r="BF915" s="110"/>
      <c r="BG915" s="110"/>
      <c r="BH915" s="110"/>
    </row>
    <row r="916" spans="2:60" ht="12.75" customHeight="1" x14ac:dyDescent="0.2">
      <c r="B916" s="1">
        <f t="shared" si="19"/>
        <v>911</v>
      </c>
      <c r="C916" s="220" t="s">
        <v>1093</v>
      </c>
      <c r="D916" s="221" t="s">
        <v>1825</v>
      </c>
      <c r="E916" s="222" t="s">
        <v>937</v>
      </c>
      <c r="F916" s="226"/>
      <c r="G916" s="222" t="s">
        <v>958</v>
      </c>
      <c r="H916" s="219"/>
      <c r="I916" s="187"/>
      <c r="J916" s="187"/>
      <c r="K916" s="187"/>
      <c r="L916" s="187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  <c r="AE916" s="110"/>
      <c r="AF916" s="110"/>
      <c r="AG916" s="110"/>
      <c r="AH916" s="110"/>
      <c r="AI916" s="110"/>
      <c r="AJ916" s="110"/>
      <c r="AK916" s="110"/>
      <c r="AL916" s="110"/>
      <c r="AM916" s="110"/>
      <c r="AN916" s="110"/>
      <c r="AO916" s="110"/>
      <c r="AP916" s="110"/>
      <c r="AQ916" s="110"/>
      <c r="AR916" s="110"/>
      <c r="AS916" s="110"/>
      <c r="AT916" s="110"/>
      <c r="AU916" s="110"/>
      <c r="AV916" s="110"/>
      <c r="AW916" s="110"/>
      <c r="AX916" s="110"/>
      <c r="AY916" s="110"/>
      <c r="AZ916" s="110"/>
      <c r="BA916" s="110"/>
      <c r="BB916" s="110"/>
      <c r="BC916" s="110"/>
      <c r="BD916" s="110"/>
      <c r="BE916" s="110"/>
      <c r="BF916" s="110"/>
      <c r="BG916" s="110"/>
      <c r="BH916" s="110"/>
    </row>
    <row r="917" spans="2:60" ht="12.75" customHeight="1" x14ac:dyDescent="0.2">
      <c r="B917" s="1">
        <f t="shared" si="19"/>
        <v>912</v>
      </c>
      <c r="C917" s="223" t="s">
        <v>713</v>
      </c>
      <c r="D917" s="223" t="s">
        <v>862</v>
      </c>
      <c r="E917" s="226" t="s">
        <v>968</v>
      </c>
      <c r="F917" s="226"/>
      <c r="G917" s="226" t="s">
        <v>575</v>
      </c>
      <c r="H917" s="219"/>
      <c r="I917" s="187"/>
      <c r="J917" s="187"/>
      <c r="K917" s="187"/>
      <c r="L917" s="187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  <c r="AE917" s="110"/>
      <c r="AF917" s="110"/>
      <c r="AG917" s="110"/>
      <c r="AH917" s="110"/>
      <c r="AI917" s="110"/>
      <c r="AJ917" s="110"/>
      <c r="AK917" s="110"/>
      <c r="AL917" s="110"/>
      <c r="AM917" s="110"/>
      <c r="AN917" s="110"/>
      <c r="AO917" s="110"/>
      <c r="AP917" s="110"/>
      <c r="AQ917" s="110"/>
      <c r="AR917" s="110"/>
      <c r="AS917" s="110"/>
      <c r="AT917" s="110"/>
      <c r="AU917" s="110"/>
      <c r="AV917" s="110"/>
      <c r="AW917" s="110"/>
      <c r="AX917" s="110"/>
      <c r="AY917" s="110"/>
      <c r="AZ917" s="110"/>
      <c r="BA917" s="110"/>
      <c r="BB917" s="110"/>
      <c r="BC917" s="110"/>
      <c r="BD917" s="110"/>
      <c r="BE917" s="110"/>
      <c r="BF917" s="110"/>
      <c r="BG917" s="110"/>
      <c r="BH917" s="110"/>
    </row>
    <row r="918" spans="2:60" ht="12.75" customHeight="1" x14ac:dyDescent="0.2">
      <c r="B918" s="1">
        <f t="shared" si="19"/>
        <v>913</v>
      </c>
      <c r="C918" s="221" t="s">
        <v>2917</v>
      </c>
      <c r="D918" s="221" t="s">
        <v>897</v>
      </c>
      <c r="E918" s="226" t="s">
        <v>1012</v>
      </c>
      <c r="F918" s="222"/>
      <c r="G918" s="226" t="s">
        <v>982</v>
      </c>
      <c r="H918" s="219"/>
      <c r="I918" s="187"/>
      <c r="J918" s="187"/>
      <c r="K918" s="187"/>
      <c r="L918" s="187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  <c r="AE918" s="110"/>
      <c r="AF918" s="110"/>
      <c r="AG918" s="110"/>
      <c r="AH918" s="110"/>
      <c r="AI918" s="110"/>
      <c r="AJ918" s="110"/>
      <c r="AK918" s="110"/>
      <c r="AL918" s="110"/>
      <c r="AM918" s="110"/>
      <c r="AN918" s="110"/>
      <c r="AO918" s="110"/>
      <c r="AP918" s="110"/>
      <c r="AQ918" s="110"/>
      <c r="AR918" s="110"/>
      <c r="AS918" s="110"/>
      <c r="AT918" s="110"/>
      <c r="AU918" s="110"/>
      <c r="AV918" s="110"/>
      <c r="AW918" s="110"/>
      <c r="AX918" s="110"/>
      <c r="AY918" s="110"/>
      <c r="AZ918" s="110"/>
      <c r="BA918" s="110"/>
      <c r="BB918" s="110"/>
      <c r="BC918" s="110"/>
      <c r="BD918" s="110"/>
      <c r="BE918" s="110"/>
      <c r="BF918" s="110"/>
      <c r="BG918" s="110"/>
      <c r="BH918" s="110"/>
    </row>
    <row r="919" spans="2:60" ht="12.75" customHeight="1" x14ac:dyDescent="0.2">
      <c r="B919" s="1">
        <f t="shared" si="19"/>
        <v>914</v>
      </c>
      <c r="C919" s="220" t="s">
        <v>1815</v>
      </c>
      <c r="D919" s="221" t="s">
        <v>1816</v>
      </c>
      <c r="E919" s="226" t="s">
        <v>961</v>
      </c>
      <c r="F919" s="226"/>
      <c r="G919" s="222" t="s">
        <v>923</v>
      </c>
      <c r="H919" s="219"/>
      <c r="I919" s="187"/>
      <c r="J919" s="187"/>
      <c r="K919" s="187"/>
      <c r="L919" s="187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  <c r="AE919" s="110"/>
      <c r="AF919" s="110"/>
      <c r="AG919" s="110"/>
      <c r="AH919" s="110"/>
      <c r="AI919" s="110"/>
      <c r="AJ919" s="110"/>
      <c r="AK919" s="110"/>
      <c r="AL919" s="110"/>
      <c r="AM919" s="110"/>
      <c r="AN919" s="110"/>
      <c r="AO919" s="110"/>
      <c r="AP919" s="110"/>
      <c r="AQ919" s="110"/>
      <c r="AR919" s="110"/>
      <c r="AS919" s="110"/>
      <c r="AT919" s="110"/>
      <c r="AU919" s="110"/>
      <c r="AV919" s="110"/>
      <c r="AW919" s="110"/>
      <c r="AX919" s="110"/>
      <c r="AY919" s="110"/>
      <c r="AZ919" s="110"/>
      <c r="BA919" s="110"/>
      <c r="BB919" s="110"/>
      <c r="BC919" s="110"/>
      <c r="BD919" s="110"/>
      <c r="BE919" s="110"/>
      <c r="BF919" s="110"/>
      <c r="BG919" s="110"/>
      <c r="BH919" s="110"/>
    </row>
    <row r="920" spans="2:60" x14ac:dyDescent="0.2">
      <c r="B920" s="1">
        <f t="shared" si="19"/>
        <v>915</v>
      </c>
      <c r="C920" s="223" t="s">
        <v>745</v>
      </c>
      <c r="D920" s="223" t="s">
        <v>927</v>
      </c>
      <c r="E920" s="226" t="s">
        <v>914</v>
      </c>
      <c r="F920" s="226"/>
      <c r="G920" s="226" t="s">
        <v>923</v>
      </c>
      <c r="H920" s="190"/>
      <c r="I920" s="190"/>
      <c r="J920" s="190"/>
      <c r="K920" s="190"/>
      <c r="L920" s="219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  <c r="AE920" s="110"/>
      <c r="AF920" s="110"/>
      <c r="AG920" s="110"/>
      <c r="AH920" s="110"/>
      <c r="AI920" s="110"/>
      <c r="AJ920" s="110"/>
      <c r="AK920" s="110"/>
      <c r="AL920" s="110"/>
      <c r="AM920" s="110"/>
      <c r="AN920" s="110"/>
      <c r="AO920" s="110"/>
      <c r="AP920" s="110"/>
      <c r="AQ920" s="110"/>
      <c r="AR920" s="110"/>
      <c r="AS920" s="110"/>
      <c r="AT920" s="110"/>
      <c r="AU920" s="110"/>
      <c r="AV920" s="110"/>
      <c r="AW920" s="110"/>
      <c r="AX920" s="110"/>
      <c r="AY920" s="110"/>
      <c r="AZ920" s="110"/>
      <c r="BA920" s="110"/>
      <c r="BB920" s="110"/>
      <c r="BC920" s="110"/>
      <c r="BD920" s="110"/>
      <c r="BE920" s="110"/>
      <c r="BF920" s="110"/>
      <c r="BG920" s="110"/>
      <c r="BH920" s="110"/>
    </row>
    <row r="921" spans="2:60" x14ac:dyDescent="0.2">
      <c r="B921" s="1">
        <f t="shared" si="19"/>
        <v>916</v>
      </c>
      <c r="C921" s="235" t="s">
        <v>2565</v>
      </c>
      <c r="D921" s="235" t="s">
        <v>677</v>
      </c>
      <c r="E921" s="226" t="s">
        <v>970</v>
      </c>
      <c r="F921" s="226"/>
      <c r="G921" s="226" t="s">
        <v>923</v>
      </c>
      <c r="H921" s="190"/>
      <c r="I921" s="190"/>
      <c r="J921" s="190"/>
      <c r="K921" s="190"/>
      <c r="L921" s="219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  <c r="AE921" s="110"/>
      <c r="AF921" s="110"/>
      <c r="AG921" s="110"/>
      <c r="AH921" s="110"/>
      <c r="AI921" s="110"/>
      <c r="AJ921" s="110"/>
      <c r="AK921" s="110"/>
      <c r="AL921" s="110"/>
      <c r="AM921" s="110"/>
      <c r="AN921" s="110"/>
      <c r="AO921" s="110"/>
      <c r="AP921" s="110"/>
      <c r="AQ921" s="110"/>
      <c r="AR921" s="110"/>
      <c r="AS921" s="110"/>
      <c r="AT921" s="110"/>
      <c r="AU921" s="110"/>
      <c r="AV921" s="110"/>
      <c r="AW921" s="110"/>
      <c r="AX921" s="110"/>
      <c r="AY921" s="110"/>
      <c r="AZ921" s="110"/>
      <c r="BA921" s="110"/>
      <c r="BB921" s="110"/>
      <c r="BC921" s="110"/>
      <c r="BD921" s="110"/>
      <c r="BE921" s="110"/>
      <c r="BF921" s="110"/>
      <c r="BG921" s="110"/>
      <c r="BH921" s="110"/>
    </row>
    <row r="922" spans="2:60" x14ac:dyDescent="0.2">
      <c r="B922" s="1">
        <f t="shared" si="19"/>
        <v>917</v>
      </c>
      <c r="C922" s="223" t="s">
        <v>2155</v>
      </c>
      <c r="D922" s="223" t="s">
        <v>924</v>
      </c>
      <c r="E922" s="226" t="s">
        <v>1008</v>
      </c>
      <c r="F922" s="226"/>
      <c r="G922" s="226" t="s">
        <v>575</v>
      </c>
      <c r="H922" s="190"/>
      <c r="I922" s="190"/>
      <c r="J922" s="190"/>
      <c r="K922" s="190"/>
      <c r="L922" s="219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  <c r="AE922" s="110"/>
      <c r="AF922" s="110"/>
      <c r="AG922" s="110"/>
      <c r="AH922" s="110"/>
      <c r="AI922" s="110"/>
      <c r="AJ922" s="110"/>
      <c r="AK922" s="110"/>
      <c r="AL922" s="110"/>
      <c r="AM922" s="110"/>
      <c r="AN922" s="110"/>
      <c r="AO922" s="110"/>
      <c r="AP922" s="110"/>
      <c r="AQ922" s="110"/>
      <c r="AR922" s="110"/>
      <c r="AS922" s="110"/>
      <c r="AT922" s="110"/>
      <c r="AU922" s="110"/>
      <c r="AV922" s="110"/>
      <c r="AW922" s="110"/>
      <c r="AX922" s="110"/>
      <c r="AY922" s="110"/>
      <c r="AZ922" s="110"/>
      <c r="BA922" s="110"/>
      <c r="BB922" s="110"/>
      <c r="BC922" s="110"/>
      <c r="BD922" s="110"/>
      <c r="BE922" s="110"/>
      <c r="BF922" s="110"/>
      <c r="BG922" s="110"/>
      <c r="BH922" s="110"/>
    </row>
    <row r="923" spans="2:60" x14ac:dyDescent="0.2">
      <c r="B923" s="1">
        <f t="shared" si="19"/>
        <v>918</v>
      </c>
      <c r="C923" s="220" t="s">
        <v>877</v>
      </c>
      <c r="D923" s="221" t="s">
        <v>782</v>
      </c>
      <c r="E923" s="226" t="s">
        <v>914</v>
      </c>
      <c r="F923" s="226"/>
      <c r="G923" s="226" t="s">
        <v>923</v>
      </c>
      <c r="H923" s="190"/>
      <c r="I923" s="190"/>
      <c r="J923" s="190"/>
      <c r="K923" s="190"/>
      <c r="L923" s="219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  <c r="AE923" s="110"/>
      <c r="AF923" s="110"/>
      <c r="AG923" s="110"/>
      <c r="AH923" s="110"/>
      <c r="AI923" s="110"/>
      <c r="AJ923" s="110"/>
      <c r="AK923" s="110"/>
      <c r="AL923" s="110"/>
      <c r="AM923" s="110"/>
      <c r="AN923" s="110"/>
      <c r="AO923" s="110"/>
      <c r="AP923" s="110"/>
      <c r="AQ923" s="110"/>
      <c r="AR923" s="110"/>
      <c r="AS923" s="110"/>
      <c r="AT923" s="110"/>
      <c r="AU923" s="110"/>
      <c r="AV923" s="110"/>
      <c r="AW923" s="110"/>
      <c r="AX923" s="110"/>
      <c r="AY923" s="110"/>
      <c r="AZ923" s="110"/>
      <c r="BA923" s="110"/>
      <c r="BB923" s="110"/>
      <c r="BC923" s="110"/>
      <c r="BD923" s="110"/>
      <c r="BE923" s="110"/>
      <c r="BF923" s="110"/>
      <c r="BG923" s="110"/>
      <c r="BH923" s="110"/>
    </row>
    <row r="924" spans="2:60" x14ac:dyDescent="0.2">
      <c r="B924" s="1">
        <f t="shared" si="19"/>
        <v>919</v>
      </c>
      <c r="C924" s="223" t="s">
        <v>3037</v>
      </c>
      <c r="D924" s="223" t="s">
        <v>3045</v>
      </c>
      <c r="E924" s="226" t="s">
        <v>963</v>
      </c>
      <c r="F924" s="226"/>
      <c r="G924" s="226" t="s">
        <v>923</v>
      </c>
      <c r="H924" s="190"/>
      <c r="I924" s="190"/>
      <c r="J924" s="190"/>
      <c r="K924" s="190"/>
      <c r="L924" s="219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  <c r="AE924" s="110"/>
      <c r="AF924" s="110"/>
      <c r="AG924" s="110"/>
      <c r="AH924" s="110"/>
      <c r="AI924" s="110"/>
      <c r="AJ924" s="110"/>
      <c r="AK924" s="110"/>
      <c r="AL924" s="110"/>
      <c r="AM924" s="110"/>
      <c r="AN924" s="110"/>
      <c r="AO924" s="110"/>
      <c r="AP924" s="110"/>
      <c r="AQ924" s="110"/>
      <c r="AR924" s="110"/>
      <c r="AS924" s="110"/>
      <c r="AT924" s="110"/>
      <c r="AU924" s="110"/>
      <c r="AV924" s="110"/>
      <c r="AW924" s="110"/>
      <c r="AX924" s="110"/>
      <c r="AY924" s="110"/>
      <c r="AZ924" s="110"/>
      <c r="BA924" s="110"/>
      <c r="BB924" s="110"/>
      <c r="BC924" s="110"/>
      <c r="BD924" s="110"/>
      <c r="BE924" s="110"/>
      <c r="BF924" s="110"/>
      <c r="BG924" s="110"/>
      <c r="BH924" s="110"/>
    </row>
    <row r="925" spans="2:60" x14ac:dyDescent="0.2">
      <c r="B925" s="1">
        <f t="shared" si="19"/>
        <v>920</v>
      </c>
      <c r="C925" s="235" t="s">
        <v>2568</v>
      </c>
      <c r="D925" s="235" t="s">
        <v>776</v>
      </c>
      <c r="E925" s="226" t="s">
        <v>1018</v>
      </c>
      <c r="F925" s="226"/>
      <c r="G925" s="226" t="s">
        <v>923</v>
      </c>
      <c r="H925" s="190"/>
      <c r="I925" s="190"/>
      <c r="J925" s="190"/>
      <c r="K925" s="190"/>
      <c r="L925" s="219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  <c r="AE925" s="110"/>
      <c r="AF925" s="110"/>
      <c r="AG925" s="110"/>
      <c r="AH925" s="110"/>
      <c r="AI925" s="110"/>
      <c r="AJ925" s="110"/>
      <c r="AK925" s="110"/>
      <c r="AL925" s="110"/>
      <c r="AM925" s="110"/>
      <c r="AN925" s="110"/>
      <c r="AO925" s="110"/>
      <c r="AP925" s="110"/>
      <c r="AQ925" s="110"/>
      <c r="AR925" s="110"/>
      <c r="AS925" s="110"/>
      <c r="AT925" s="110"/>
      <c r="AU925" s="110"/>
      <c r="AV925" s="110"/>
      <c r="AW925" s="110"/>
      <c r="AX925" s="110"/>
      <c r="AY925" s="110"/>
      <c r="AZ925" s="110"/>
      <c r="BA925" s="110"/>
      <c r="BB925" s="110"/>
      <c r="BC925" s="110"/>
      <c r="BD925" s="110"/>
      <c r="BE925" s="110"/>
      <c r="BF925" s="110"/>
      <c r="BG925" s="110"/>
      <c r="BH925" s="110"/>
    </row>
    <row r="926" spans="2:60" x14ac:dyDescent="0.2">
      <c r="B926" s="1">
        <f t="shared" ref="B926:B948" si="20">(B925+1)</f>
        <v>921</v>
      </c>
      <c r="C926" s="235"/>
      <c r="D926" s="235"/>
      <c r="E926" s="226"/>
      <c r="F926" s="223"/>
      <c r="G926" s="226"/>
      <c r="H926" s="190"/>
      <c r="I926" s="190"/>
      <c r="J926" s="190"/>
      <c r="K926" s="190"/>
      <c r="L926" s="219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  <c r="AE926" s="110"/>
      <c r="AF926" s="110"/>
      <c r="AG926" s="110"/>
      <c r="AH926" s="110"/>
      <c r="AI926" s="110"/>
      <c r="AJ926" s="110"/>
      <c r="AK926" s="110"/>
      <c r="AL926" s="110"/>
      <c r="AM926" s="110"/>
      <c r="AN926" s="110"/>
      <c r="AO926" s="110"/>
      <c r="AP926" s="110"/>
      <c r="AQ926" s="110"/>
      <c r="AR926" s="110"/>
      <c r="AS926" s="110"/>
      <c r="AT926" s="110"/>
      <c r="AU926" s="110"/>
      <c r="AV926" s="110"/>
      <c r="AW926" s="110"/>
      <c r="AX926" s="110"/>
      <c r="AY926" s="110"/>
      <c r="AZ926" s="110"/>
      <c r="BA926" s="110"/>
      <c r="BB926" s="110"/>
      <c r="BC926" s="110"/>
      <c r="BD926" s="110"/>
      <c r="BE926" s="110"/>
      <c r="BF926" s="110"/>
      <c r="BG926" s="110"/>
      <c r="BH926" s="110"/>
    </row>
    <row r="927" spans="2:60" x14ac:dyDescent="0.2">
      <c r="B927" s="1">
        <f t="shared" si="20"/>
        <v>922</v>
      </c>
      <c r="C927" s="221"/>
      <c r="D927" s="221"/>
      <c r="E927" s="226"/>
      <c r="F927" s="223"/>
      <c r="G927" s="226"/>
      <c r="H927" s="190"/>
      <c r="I927" s="190"/>
      <c r="J927" s="190"/>
      <c r="K927" s="190"/>
      <c r="L927" s="219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  <c r="AE927" s="110"/>
      <c r="AF927" s="110"/>
      <c r="AG927" s="110"/>
      <c r="AH927" s="110"/>
      <c r="AI927" s="110"/>
      <c r="AJ927" s="110"/>
      <c r="AK927" s="110"/>
      <c r="AL927" s="110"/>
      <c r="AM927" s="110"/>
      <c r="AN927" s="110"/>
      <c r="AO927" s="110"/>
      <c r="AP927" s="110"/>
      <c r="AQ927" s="110"/>
      <c r="AR927" s="110"/>
      <c r="AS927" s="110"/>
      <c r="AT927" s="110"/>
      <c r="AU927" s="110"/>
      <c r="AV927" s="110"/>
      <c r="AW927" s="110"/>
      <c r="AX927" s="110"/>
      <c r="AY927" s="110"/>
      <c r="AZ927" s="110"/>
      <c r="BA927" s="110"/>
      <c r="BB927" s="110"/>
      <c r="BC927" s="110"/>
      <c r="BD927" s="110"/>
      <c r="BE927" s="110"/>
      <c r="BF927" s="110"/>
      <c r="BG927" s="110"/>
      <c r="BH927" s="110"/>
    </row>
    <row r="928" spans="2:60" x14ac:dyDescent="0.2">
      <c r="B928" s="1">
        <f t="shared" si="20"/>
        <v>923</v>
      </c>
      <c r="C928" s="235"/>
      <c r="D928" s="235"/>
      <c r="E928" s="226"/>
      <c r="F928" s="223"/>
      <c r="G928" s="226"/>
      <c r="H928" s="190"/>
      <c r="I928" s="190"/>
      <c r="J928" s="190"/>
      <c r="K928" s="190"/>
      <c r="L928" s="219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  <c r="AE928" s="110"/>
      <c r="AF928" s="110"/>
      <c r="AG928" s="110"/>
      <c r="AH928" s="110"/>
      <c r="AI928" s="110"/>
      <c r="AJ928" s="110"/>
      <c r="AK928" s="110"/>
      <c r="AL928" s="110"/>
      <c r="AM928" s="110"/>
      <c r="AN928" s="110"/>
      <c r="AO928" s="110"/>
      <c r="AP928" s="110"/>
      <c r="AQ928" s="110"/>
      <c r="AR928" s="110"/>
      <c r="AS928" s="110"/>
      <c r="AT928" s="110"/>
      <c r="AU928" s="110"/>
      <c r="AV928" s="110"/>
      <c r="AW928" s="110"/>
      <c r="AX928" s="110"/>
      <c r="AY928" s="110"/>
      <c r="AZ928" s="110"/>
      <c r="BA928" s="110"/>
      <c r="BB928" s="110"/>
      <c r="BC928" s="110"/>
      <c r="BD928" s="110"/>
      <c r="BE928" s="110"/>
      <c r="BF928" s="110"/>
      <c r="BG928" s="110"/>
      <c r="BH928" s="110"/>
    </row>
    <row r="929" spans="2:60" x14ac:dyDescent="0.2">
      <c r="B929" s="1">
        <f t="shared" si="20"/>
        <v>924</v>
      </c>
      <c r="C929" s="221"/>
      <c r="D929" s="221"/>
      <c r="E929" s="226"/>
      <c r="F929" s="223"/>
      <c r="G929" s="226"/>
      <c r="H929" s="190"/>
      <c r="I929" s="190"/>
      <c r="J929" s="190"/>
      <c r="K929" s="190"/>
      <c r="L929" s="219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  <c r="AE929" s="110"/>
      <c r="AF929" s="110"/>
      <c r="AG929" s="110"/>
      <c r="AH929" s="110"/>
      <c r="AI929" s="110"/>
      <c r="AJ929" s="110"/>
      <c r="AK929" s="110"/>
      <c r="AL929" s="110"/>
      <c r="AM929" s="110"/>
      <c r="AN929" s="110"/>
      <c r="AO929" s="110"/>
      <c r="AP929" s="110"/>
      <c r="AQ929" s="110"/>
      <c r="AR929" s="110"/>
      <c r="AS929" s="110"/>
      <c r="AT929" s="110"/>
      <c r="AU929" s="110"/>
      <c r="AV929" s="110"/>
      <c r="AW929" s="110"/>
      <c r="AX929" s="110"/>
      <c r="AY929" s="110"/>
      <c r="AZ929" s="110"/>
      <c r="BA929" s="110"/>
      <c r="BB929" s="110"/>
      <c r="BC929" s="110"/>
      <c r="BD929" s="110"/>
      <c r="BE929" s="110"/>
      <c r="BF929" s="110"/>
      <c r="BG929" s="110"/>
      <c r="BH929" s="110"/>
    </row>
    <row r="930" spans="2:60" x14ac:dyDescent="0.2">
      <c r="B930" s="1">
        <f t="shared" si="20"/>
        <v>925</v>
      </c>
      <c r="C930" s="221"/>
      <c r="D930" s="221"/>
      <c r="E930" s="226"/>
      <c r="F930" s="224"/>
      <c r="G930" s="226"/>
      <c r="H930" s="190"/>
      <c r="I930" s="190"/>
      <c r="J930" s="190"/>
      <c r="K930" s="190"/>
      <c r="L930" s="219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  <c r="AE930" s="110"/>
      <c r="AF930" s="110"/>
      <c r="AG930" s="110"/>
      <c r="AH930" s="110"/>
      <c r="AI930" s="110"/>
      <c r="AJ930" s="110"/>
      <c r="AK930" s="110"/>
      <c r="AL930" s="110"/>
      <c r="AM930" s="110"/>
      <c r="AN930" s="110"/>
      <c r="AO930" s="110"/>
      <c r="AP930" s="110"/>
      <c r="AQ930" s="110"/>
      <c r="AR930" s="110"/>
      <c r="AS930" s="110"/>
      <c r="AT930" s="110"/>
      <c r="AU930" s="110"/>
      <c r="AV930" s="110"/>
      <c r="AW930" s="110"/>
      <c r="AX930" s="110"/>
      <c r="AY930" s="110"/>
      <c r="AZ930" s="110"/>
      <c r="BA930" s="110"/>
      <c r="BB930" s="110"/>
      <c r="BC930" s="110"/>
      <c r="BD930" s="110"/>
      <c r="BE930" s="110"/>
      <c r="BF930" s="110"/>
      <c r="BG930" s="110"/>
      <c r="BH930" s="110"/>
    </row>
    <row r="931" spans="2:60" x14ac:dyDescent="0.2">
      <c r="B931" s="1">
        <f t="shared" si="20"/>
        <v>926</v>
      </c>
      <c r="C931" s="220"/>
      <c r="D931" s="221"/>
      <c r="E931" s="226"/>
      <c r="F931" s="223"/>
      <c r="G931" s="222"/>
      <c r="H931" s="190"/>
      <c r="I931" s="190"/>
      <c r="J931" s="190"/>
      <c r="K931" s="190"/>
      <c r="L931" s="219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  <c r="AE931" s="110"/>
      <c r="AF931" s="110"/>
      <c r="AG931" s="110"/>
      <c r="AH931" s="110"/>
      <c r="AI931" s="110"/>
      <c r="AJ931" s="110"/>
      <c r="AK931" s="110"/>
      <c r="AL931" s="110"/>
      <c r="AM931" s="110"/>
      <c r="AN931" s="110"/>
      <c r="AO931" s="110"/>
      <c r="AP931" s="110"/>
      <c r="AQ931" s="110"/>
      <c r="AR931" s="110"/>
      <c r="AS931" s="110"/>
      <c r="AT931" s="110"/>
      <c r="AU931" s="110"/>
      <c r="AV931" s="110"/>
      <c r="AW931" s="110"/>
      <c r="AX931" s="110"/>
      <c r="AY931" s="110"/>
      <c r="AZ931" s="110"/>
      <c r="BA931" s="110"/>
      <c r="BB931" s="110"/>
      <c r="BC931" s="110"/>
      <c r="BD931" s="110"/>
      <c r="BE931" s="110"/>
      <c r="BF931" s="110"/>
      <c r="BG931" s="110"/>
      <c r="BH931" s="110"/>
    </row>
    <row r="932" spans="2:60" x14ac:dyDescent="0.2">
      <c r="B932" s="1">
        <f t="shared" si="20"/>
        <v>927</v>
      </c>
      <c r="C932" s="220"/>
      <c r="D932" s="220"/>
      <c r="E932" s="222"/>
      <c r="F932" s="224"/>
      <c r="G932" s="222"/>
      <c r="H932" s="190"/>
      <c r="I932" s="190"/>
      <c r="J932" s="190"/>
      <c r="K932" s="190"/>
      <c r="L932" s="219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  <c r="AE932" s="110"/>
      <c r="AF932" s="110"/>
      <c r="AG932" s="110"/>
      <c r="AH932" s="110"/>
      <c r="AI932" s="110"/>
      <c r="AJ932" s="110"/>
      <c r="AK932" s="110"/>
      <c r="AL932" s="110"/>
      <c r="AM932" s="110"/>
      <c r="AN932" s="110"/>
      <c r="AO932" s="110"/>
      <c r="AP932" s="110"/>
      <c r="AQ932" s="110"/>
      <c r="AR932" s="110"/>
      <c r="AS932" s="110"/>
      <c r="AT932" s="110"/>
      <c r="AU932" s="110"/>
      <c r="AV932" s="110"/>
      <c r="AW932" s="110"/>
      <c r="AX932" s="110"/>
      <c r="AY932" s="110"/>
      <c r="AZ932" s="110"/>
      <c r="BA932" s="110"/>
      <c r="BB932" s="110"/>
      <c r="BC932" s="110"/>
      <c r="BD932" s="110"/>
      <c r="BE932" s="110"/>
      <c r="BF932" s="110"/>
      <c r="BG932" s="110"/>
      <c r="BH932" s="110"/>
    </row>
    <row r="933" spans="2:60" x14ac:dyDescent="0.2">
      <c r="B933" s="1">
        <f t="shared" si="20"/>
        <v>928</v>
      </c>
      <c r="C933" s="220"/>
      <c r="D933" s="220"/>
      <c r="E933" s="226"/>
      <c r="F933" s="252"/>
      <c r="G933" s="222"/>
      <c r="H933" s="190"/>
      <c r="I933" s="190"/>
      <c r="J933" s="190"/>
      <c r="K933" s="190"/>
      <c r="L933" s="219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  <c r="AE933" s="110"/>
      <c r="AF933" s="110"/>
      <c r="AG933" s="110"/>
      <c r="AH933" s="110"/>
      <c r="AI933" s="110"/>
      <c r="AJ933" s="110"/>
      <c r="AK933" s="110"/>
      <c r="AL933" s="110"/>
      <c r="AM933" s="110"/>
      <c r="AN933" s="110"/>
      <c r="AO933" s="110"/>
      <c r="AP933" s="110"/>
      <c r="AQ933" s="110"/>
      <c r="AR933" s="110"/>
      <c r="AS933" s="110"/>
      <c r="AT933" s="110"/>
      <c r="AU933" s="110"/>
      <c r="AV933" s="110"/>
      <c r="AW933" s="110"/>
      <c r="AX933" s="110"/>
      <c r="AY933" s="110"/>
      <c r="AZ933" s="110"/>
      <c r="BA933" s="110"/>
      <c r="BB933" s="110"/>
      <c r="BC933" s="110"/>
      <c r="BD933" s="110"/>
      <c r="BE933" s="110"/>
      <c r="BF933" s="110"/>
      <c r="BG933" s="110"/>
      <c r="BH933" s="110"/>
    </row>
    <row r="934" spans="2:60" x14ac:dyDescent="0.2">
      <c r="B934" s="1">
        <f t="shared" si="20"/>
        <v>929</v>
      </c>
      <c r="C934" s="220"/>
      <c r="D934" s="221"/>
      <c r="E934" s="222"/>
      <c r="F934" s="223"/>
      <c r="G934" s="225"/>
      <c r="H934" s="190"/>
      <c r="I934" s="190"/>
      <c r="J934" s="190"/>
      <c r="K934" s="190"/>
      <c r="L934" s="219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  <c r="AE934" s="110"/>
      <c r="AF934" s="110"/>
      <c r="AG934" s="110"/>
      <c r="AH934" s="110"/>
      <c r="AI934" s="110"/>
      <c r="AJ934" s="110"/>
      <c r="AK934" s="110"/>
      <c r="AL934" s="110"/>
      <c r="AM934" s="110"/>
      <c r="AN934" s="110"/>
      <c r="AO934" s="110"/>
      <c r="AP934" s="110"/>
      <c r="AQ934" s="110"/>
      <c r="AR934" s="110"/>
      <c r="AS934" s="110"/>
      <c r="AT934" s="110"/>
      <c r="AU934" s="110"/>
      <c r="AV934" s="110"/>
      <c r="AW934" s="110"/>
      <c r="AX934" s="110"/>
      <c r="AY934" s="110"/>
      <c r="AZ934" s="110"/>
      <c r="BA934" s="110"/>
      <c r="BB934" s="110"/>
      <c r="BC934" s="110"/>
      <c r="BD934" s="110"/>
      <c r="BE934" s="110"/>
      <c r="BF934" s="110"/>
      <c r="BG934" s="110"/>
      <c r="BH934" s="110"/>
    </row>
    <row r="935" spans="2:60" x14ac:dyDescent="0.2">
      <c r="B935" s="1">
        <f t="shared" si="20"/>
        <v>930</v>
      </c>
      <c r="C935" s="220"/>
      <c r="D935" s="220"/>
      <c r="E935" s="222"/>
      <c r="F935" s="221"/>
      <c r="G935" s="222"/>
      <c r="H935" s="190"/>
      <c r="I935" s="190"/>
      <c r="J935" s="190"/>
      <c r="K935" s="190"/>
      <c r="L935" s="219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  <c r="AE935" s="110"/>
      <c r="AF935" s="110"/>
      <c r="AG935" s="110"/>
      <c r="AH935" s="110"/>
      <c r="AI935" s="110"/>
      <c r="AJ935" s="110"/>
      <c r="AK935" s="110"/>
      <c r="AL935" s="110"/>
      <c r="AM935" s="110"/>
      <c r="AN935" s="110"/>
      <c r="AO935" s="110"/>
      <c r="AP935" s="110"/>
      <c r="AQ935" s="110"/>
      <c r="AR935" s="110"/>
      <c r="AS935" s="110"/>
      <c r="AT935" s="110"/>
      <c r="AU935" s="110"/>
      <c r="AV935" s="110"/>
      <c r="AW935" s="110"/>
      <c r="AX935" s="110"/>
      <c r="AY935" s="110"/>
      <c r="AZ935" s="110"/>
      <c r="BA935" s="110"/>
      <c r="BB935" s="110"/>
      <c r="BC935" s="110"/>
      <c r="BD935" s="110"/>
      <c r="BE935" s="110"/>
      <c r="BF935" s="110"/>
      <c r="BG935" s="110"/>
      <c r="BH935" s="110"/>
    </row>
    <row r="936" spans="2:60" x14ac:dyDescent="0.2">
      <c r="B936" s="1">
        <f t="shared" si="20"/>
        <v>931</v>
      </c>
      <c r="C936" s="220"/>
      <c r="D936" s="221"/>
      <c r="E936" s="222"/>
      <c r="F936" s="223"/>
      <c r="G936" s="225"/>
      <c r="H936" s="190"/>
      <c r="I936" s="190"/>
      <c r="J936" s="190"/>
      <c r="K936" s="190"/>
      <c r="L936" s="219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  <c r="AE936" s="110"/>
      <c r="AF936" s="110"/>
      <c r="AG936" s="110"/>
      <c r="AH936" s="110"/>
      <c r="AI936" s="110"/>
      <c r="AJ936" s="110"/>
      <c r="AK936" s="110"/>
      <c r="AL936" s="110"/>
      <c r="AM936" s="110"/>
      <c r="AN936" s="110"/>
      <c r="AO936" s="110"/>
      <c r="AP936" s="110"/>
      <c r="AQ936" s="110"/>
      <c r="AR936" s="110"/>
      <c r="AS936" s="110"/>
      <c r="AT936" s="110"/>
      <c r="AU936" s="110"/>
      <c r="AV936" s="110"/>
      <c r="AW936" s="110"/>
      <c r="AX936" s="110"/>
      <c r="AY936" s="110"/>
      <c r="AZ936" s="110"/>
      <c r="BA936" s="110"/>
      <c r="BB936" s="110"/>
      <c r="BC936" s="110"/>
      <c r="BD936" s="110"/>
      <c r="BE936" s="110"/>
      <c r="BF936" s="110"/>
      <c r="BG936" s="110"/>
      <c r="BH936" s="110"/>
    </row>
    <row r="937" spans="2:60" x14ac:dyDescent="0.2">
      <c r="B937" s="1">
        <f t="shared" si="20"/>
        <v>932</v>
      </c>
      <c r="C937" s="220"/>
      <c r="D937" s="221"/>
      <c r="E937" s="222"/>
      <c r="F937" s="220"/>
      <c r="G937" s="225"/>
      <c r="H937" s="190"/>
      <c r="I937" s="190"/>
      <c r="J937" s="190"/>
      <c r="K937" s="190"/>
      <c r="L937" s="219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  <c r="AE937" s="110"/>
      <c r="AF937" s="110"/>
      <c r="AG937" s="110"/>
      <c r="AH937" s="110"/>
      <c r="AI937" s="110"/>
      <c r="AJ937" s="110"/>
      <c r="AK937" s="110"/>
      <c r="AL937" s="110"/>
      <c r="AM937" s="110"/>
      <c r="AN937" s="110"/>
      <c r="AO937" s="110"/>
      <c r="AP937" s="110"/>
      <c r="AQ937" s="110"/>
      <c r="AR937" s="110"/>
      <c r="AS937" s="110"/>
      <c r="AT937" s="110"/>
      <c r="AU937" s="110"/>
      <c r="AV937" s="110"/>
      <c r="AW937" s="110"/>
      <c r="AX937" s="110"/>
      <c r="AY937" s="110"/>
      <c r="AZ937" s="110"/>
      <c r="BA937" s="110"/>
      <c r="BB937" s="110"/>
      <c r="BC937" s="110"/>
      <c r="BD937" s="110"/>
      <c r="BE937" s="110"/>
      <c r="BF937" s="110"/>
      <c r="BG937" s="110"/>
      <c r="BH937" s="110"/>
    </row>
    <row r="938" spans="2:60" x14ac:dyDescent="0.2">
      <c r="B938" s="1">
        <f t="shared" si="20"/>
        <v>933</v>
      </c>
      <c r="C938" s="221"/>
      <c r="D938" s="221"/>
      <c r="E938" s="222"/>
      <c r="F938" s="224"/>
      <c r="G938" s="222"/>
      <c r="H938" s="190"/>
      <c r="I938" s="190"/>
      <c r="J938" s="190"/>
      <c r="K938" s="190"/>
      <c r="L938" s="219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  <c r="AE938" s="110"/>
      <c r="AF938" s="110"/>
      <c r="AG938" s="110"/>
      <c r="AH938" s="110"/>
      <c r="AI938" s="110"/>
      <c r="AJ938" s="110"/>
      <c r="AK938" s="110"/>
      <c r="AL938" s="110"/>
      <c r="AM938" s="110"/>
      <c r="AN938" s="110"/>
      <c r="AO938" s="110"/>
      <c r="AP938" s="110"/>
      <c r="AQ938" s="110"/>
      <c r="AR938" s="110"/>
      <c r="AS938" s="110"/>
      <c r="AT938" s="110"/>
      <c r="AU938" s="110"/>
      <c r="AV938" s="110"/>
      <c r="AW938" s="110"/>
      <c r="AX938" s="110"/>
      <c r="AY938" s="110"/>
      <c r="AZ938" s="110"/>
      <c r="BA938" s="110"/>
      <c r="BB938" s="110"/>
      <c r="BC938" s="110"/>
      <c r="BD938" s="110"/>
      <c r="BE938" s="110"/>
      <c r="BF938" s="110"/>
      <c r="BG938" s="110"/>
      <c r="BH938" s="110"/>
    </row>
    <row r="939" spans="2:60" x14ac:dyDescent="0.2">
      <c r="B939" s="1">
        <f t="shared" si="20"/>
        <v>934</v>
      </c>
      <c r="C939" s="221"/>
      <c r="D939" s="221"/>
      <c r="E939" s="226"/>
      <c r="F939" s="224"/>
      <c r="G939" s="225"/>
      <c r="H939" s="190"/>
      <c r="I939" s="190"/>
      <c r="J939" s="190"/>
      <c r="K939" s="190"/>
      <c r="L939" s="219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  <c r="AE939" s="110"/>
      <c r="AF939" s="110"/>
      <c r="AG939" s="110"/>
      <c r="AH939" s="110"/>
      <c r="AI939" s="110"/>
      <c r="AJ939" s="110"/>
      <c r="AK939" s="110"/>
      <c r="AL939" s="110"/>
      <c r="AM939" s="110"/>
      <c r="AN939" s="110"/>
      <c r="AO939" s="110"/>
      <c r="AP939" s="110"/>
      <c r="AQ939" s="110"/>
      <c r="AR939" s="110"/>
      <c r="AS939" s="110"/>
      <c r="AT939" s="110"/>
      <c r="AU939" s="110"/>
      <c r="AV939" s="110"/>
      <c r="AW939" s="110"/>
      <c r="AX939" s="110"/>
      <c r="AY939" s="110"/>
      <c r="AZ939" s="110"/>
      <c r="BA939" s="110"/>
      <c r="BB939" s="110"/>
      <c r="BC939" s="110"/>
      <c r="BD939" s="110"/>
      <c r="BE939" s="110"/>
      <c r="BF939" s="110"/>
      <c r="BG939" s="110"/>
      <c r="BH939" s="110"/>
    </row>
    <row r="940" spans="2:60" x14ac:dyDescent="0.2">
      <c r="B940" s="1">
        <f t="shared" si="20"/>
        <v>935</v>
      </c>
      <c r="C940" s="220"/>
      <c r="D940" s="221"/>
      <c r="E940" s="226"/>
      <c r="F940" s="252"/>
      <c r="G940" s="222"/>
      <c r="H940" s="190"/>
      <c r="I940" s="190"/>
      <c r="J940" s="190"/>
      <c r="K940" s="190"/>
      <c r="L940" s="219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  <c r="AE940" s="110"/>
      <c r="AF940" s="110"/>
      <c r="AG940" s="110"/>
      <c r="AH940" s="110"/>
      <c r="AI940" s="110"/>
      <c r="AJ940" s="110"/>
      <c r="AK940" s="110"/>
      <c r="AL940" s="110"/>
      <c r="AM940" s="110"/>
      <c r="AN940" s="110"/>
      <c r="AO940" s="110"/>
      <c r="AP940" s="110"/>
      <c r="AQ940" s="110"/>
      <c r="AR940" s="110"/>
      <c r="AS940" s="110"/>
      <c r="AT940" s="110"/>
      <c r="AU940" s="110"/>
      <c r="AV940" s="110"/>
      <c r="AW940" s="110"/>
      <c r="AX940" s="110"/>
      <c r="AY940" s="110"/>
      <c r="AZ940" s="110"/>
      <c r="BA940" s="110"/>
      <c r="BB940" s="110"/>
      <c r="BC940" s="110"/>
      <c r="BD940" s="110"/>
      <c r="BE940" s="110"/>
      <c r="BF940" s="110"/>
      <c r="BG940" s="110"/>
      <c r="BH940" s="110"/>
    </row>
    <row r="941" spans="2:60" x14ac:dyDescent="0.2">
      <c r="B941" s="1">
        <f t="shared" si="20"/>
        <v>936</v>
      </c>
      <c r="C941" s="220"/>
      <c r="D941" s="221"/>
      <c r="E941" s="222"/>
      <c r="F941" s="224"/>
      <c r="G941" s="225"/>
      <c r="H941" s="190"/>
      <c r="I941" s="190"/>
      <c r="J941" s="190"/>
      <c r="K941" s="190"/>
      <c r="L941" s="219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  <c r="AE941" s="110"/>
      <c r="AF941" s="110"/>
      <c r="AG941" s="110"/>
      <c r="AH941" s="110"/>
      <c r="AI941" s="110"/>
      <c r="AJ941" s="110"/>
      <c r="AK941" s="110"/>
      <c r="AL941" s="110"/>
      <c r="AM941" s="110"/>
      <c r="AN941" s="110"/>
      <c r="AO941" s="110"/>
      <c r="AP941" s="110"/>
      <c r="AQ941" s="110"/>
      <c r="AR941" s="110"/>
      <c r="AS941" s="110"/>
      <c r="AT941" s="110"/>
      <c r="AU941" s="110"/>
      <c r="AV941" s="110"/>
      <c r="AW941" s="110"/>
      <c r="AX941" s="110"/>
      <c r="AY941" s="110"/>
      <c r="AZ941" s="110"/>
      <c r="BA941" s="110"/>
      <c r="BB941" s="110"/>
      <c r="BC941" s="110"/>
      <c r="BD941" s="110"/>
      <c r="BE941" s="110"/>
      <c r="BF941" s="110"/>
      <c r="BG941" s="110"/>
      <c r="BH941" s="110"/>
    </row>
    <row r="942" spans="2:60" x14ac:dyDescent="0.2">
      <c r="B942" s="1">
        <f t="shared" si="20"/>
        <v>937</v>
      </c>
      <c r="C942" s="235"/>
      <c r="D942" s="235"/>
      <c r="E942" s="226"/>
      <c r="F942" s="223"/>
      <c r="G942" s="226"/>
      <c r="H942" s="190"/>
      <c r="I942" s="190"/>
      <c r="J942" s="190"/>
      <c r="K942" s="190"/>
      <c r="L942" s="219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  <c r="AE942" s="110"/>
      <c r="AF942" s="110"/>
      <c r="AG942" s="110"/>
      <c r="AH942" s="110"/>
      <c r="AI942" s="110"/>
      <c r="AJ942" s="110"/>
      <c r="AK942" s="110"/>
      <c r="AL942" s="110"/>
      <c r="AM942" s="110"/>
      <c r="AN942" s="110"/>
      <c r="AO942" s="110"/>
      <c r="AP942" s="110"/>
      <c r="AQ942" s="110"/>
      <c r="AR942" s="110"/>
      <c r="AS942" s="110"/>
      <c r="AT942" s="110"/>
      <c r="AU942" s="110"/>
      <c r="AV942" s="110"/>
      <c r="AW942" s="110"/>
      <c r="AX942" s="110"/>
      <c r="AY942" s="110"/>
      <c r="AZ942" s="110"/>
      <c r="BA942" s="110"/>
      <c r="BB942" s="110"/>
      <c r="BC942" s="110"/>
      <c r="BD942" s="110"/>
      <c r="BE942" s="110"/>
      <c r="BF942" s="110"/>
      <c r="BG942" s="110"/>
      <c r="BH942" s="110"/>
    </row>
    <row r="943" spans="2:60" x14ac:dyDescent="0.2">
      <c r="B943" s="1">
        <f t="shared" si="20"/>
        <v>938</v>
      </c>
      <c r="C943" s="235"/>
      <c r="D943" s="235"/>
      <c r="E943" s="226"/>
      <c r="F943" s="223"/>
      <c r="G943" s="226"/>
      <c r="H943" s="190"/>
      <c r="I943" s="190"/>
      <c r="J943" s="190"/>
      <c r="K943" s="190"/>
      <c r="L943" s="219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  <c r="AE943" s="110"/>
      <c r="AF943" s="110"/>
      <c r="AG943" s="110"/>
      <c r="AH943" s="110"/>
      <c r="AI943" s="110"/>
      <c r="AJ943" s="110"/>
      <c r="AK943" s="110"/>
      <c r="AL943" s="110"/>
      <c r="AM943" s="110"/>
      <c r="AN943" s="110"/>
      <c r="AO943" s="110"/>
      <c r="AP943" s="110"/>
      <c r="AQ943" s="110"/>
      <c r="AR943" s="110"/>
      <c r="AS943" s="110"/>
      <c r="AT943" s="110"/>
      <c r="AU943" s="110"/>
      <c r="AV943" s="110"/>
      <c r="AW943" s="110"/>
      <c r="AX943" s="110"/>
      <c r="AY943" s="110"/>
      <c r="AZ943" s="110"/>
      <c r="BA943" s="110"/>
      <c r="BB943" s="110"/>
      <c r="BC943" s="110"/>
      <c r="BD943" s="110"/>
      <c r="BE943" s="110"/>
      <c r="BF943" s="110"/>
      <c r="BG943" s="110"/>
      <c r="BH943" s="110"/>
    </row>
    <row r="944" spans="2:60" x14ac:dyDescent="0.2">
      <c r="B944" s="1">
        <f t="shared" si="20"/>
        <v>939</v>
      </c>
      <c r="C944" s="235"/>
      <c r="D944" s="235"/>
      <c r="E944" s="226"/>
      <c r="F944" s="223"/>
      <c r="G944" s="226"/>
      <c r="H944" s="190"/>
      <c r="I944" s="190"/>
      <c r="J944" s="190"/>
      <c r="K944" s="190"/>
      <c r="L944" s="219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  <c r="AE944" s="110"/>
      <c r="AF944" s="110"/>
      <c r="AG944" s="110"/>
      <c r="AH944" s="110"/>
      <c r="AI944" s="110"/>
      <c r="AJ944" s="110"/>
      <c r="AK944" s="110"/>
      <c r="AL944" s="110"/>
      <c r="AM944" s="110"/>
      <c r="AN944" s="110"/>
      <c r="AO944" s="110"/>
      <c r="AP944" s="110"/>
      <c r="AQ944" s="110"/>
      <c r="AR944" s="110"/>
      <c r="AS944" s="110"/>
      <c r="AT944" s="110"/>
      <c r="AU944" s="110"/>
      <c r="AV944" s="110"/>
      <c r="AW944" s="110"/>
      <c r="AX944" s="110"/>
      <c r="AY944" s="110"/>
      <c r="AZ944" s="110"/>
      <c r="BA944" s="110"/>
      <c r="BB944" s="110"/>
      <c r="BC944" s="110"/>
      <c r="BD944" s="110"/>
      <c r="BE944" s="110"/>
      <c r="BF944" s="110"/>
      <c r="BG944" s="110"/>
      <c r="BH944" s="110"/>
    </row>
    <row r="945" spans="2:60" x14ac:dyDescent="0.2">
      <c r="B945" s="1">
        <f t="shared" si="20"/>
        <v>940</v>
      </c>
      <c r="C945" s="220"/>
      <c r="D945" s="220"/>
      <c r="E945" s="222"/>
      <c r="F945" s="221"/>
      <c r="G945" s="225"/>
      <c r="H945" s="190"/>
      <c r="I945" s="190"/>
      <c r="J945" s="190"/>
      <c r="K945" s="190"/>
      <c r="L945" s="219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  <c r="AE945" s="110"/>
      <c r="AF945" s="110"/>
      <c r="AG945" s="110"/>
      <c r="AH945" s="110"/>
      <c r="AI945" s="110"/>
      <c r="AJ945" s="110"/>
      <c r="AK945" s="110"/>
      <c r="AL945" s="110"/>
      <c r="AM945" s="110"/>
      <c r="AN945" s="110"/>
      <c r="AO945" s="110"/>
      <c r="AP945" s="110"/>
      <c r="AQ945" s="110"/>
      <c r="AR945" s="110"/>
      <c r="AS945" s="110"/>
      <c r="AT945" s="110"/>
      <c r="AU945" s="110"/>
      <c r="AV945" s="110"/>
      <c r="AW945" s="110"/>
      <c r="AX945" s="110"/>
      <c r="AY945" s="110"/>
      <c r="AZ945" s="110"/>
      <c r="BA945" s="110"/>
      <c r="BB945" s="110"/>
      <c r="BC945" s="110"/>
      <c r="BD945" s="110"/>
      <c r="BE945" s="110"/>
      <c r="BF945" s="110"/>
      <c r="BG945" s="110"/>
      <c r="BH945" s="110"/>
    </row>
    <row r="946" spans="2:60" x14ac:dyDescent="0.2">
      <c r="B946" s="1">
        <f t="shared" si="20"/>
        <v>941</v>
      </c>
      <c r="C946" s="221"/>
      <c r="D946" s="221"/>
      <c r="E946" s="222"/>
      <c r="F946" s="223"/>
      <c r="G946" s="222"/>
      <c r="H946" s="190"/>
      <c r="I946" s="190"/>
      <c r="J946" s="190"/>
      <c r="K946" s="190"/>
      <c r="L946" s="219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  <c r="AE946" s="110"/>
      <c r="AF946" s="110"/>
      <c r="AG946" s="110"/>
      <c r="AH946" s="110"/>
      <c r="AI946" s="110"/>
      <c r="AJ946" s="110"/>
      <c r="AK946" s="110"/>
      <c r="AL946" s="110"/>
      <c r="AM946" s="110"/>
      <c r="AN946" s="110"/>
      <c r="AO946" s="110"/>
      <c r="AP946" s="110"/>
      <c r="AQ946" s="110"/>
      <c r="AR946" s="110"/>
      <c r="AS946" s="110"/>
      <c r="AT946" s="110"/>
      <c r="AU946" s="110"/>
      <c r="AV946" s="110"/>
      <c r="AW946" s="110"/>
      <c r="AX946" s="110"/>
      <c r="AY946" s="110"/>
      <c r="AZ946" s="110"/>
      <c r="BA946" s="110"/>
      <c r="BB946" s="110"/>
      <c r="BC946" s="110"/>
      <c r="BD946" s="110"/>
      <c r="BE946" s="110"/>
      <c r="BF946" s="110"/>
      <c r="BG946" s="110"/>
      <c r="BH946" s="110"/>
    </row>
    <row r="947" spans="2:60" x14ac:dyDescent="0.2">
      <c r="B947" s="1">
        <f t="shared" si="20"/>
        <v>942</v>
      </c>
      <c r="C947" s="221"/>
      <c r="D947" s="221"/>
      <c r="E947" s="226"/>
      <c r="F947" s="255"/>
      <c r="G947" s="226"/>
      <c r="H947" s="190"/>
      <c r="I947" s="190"/>
      <c r="J947" s="190"/>
      <c r="K947" s="190"/>
      <c r="L947" s="219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  <c r="AE947" s="110"/>
      <c r="AF947" s="110"/>
      <c r="AG947" s="110"/>
      <c r="AH947" s="110"/>
      <c r="AI947" s="110"/>
      <c r="AJ947" s="110"/>
      <c r="AK947" s="110"/>
      <c r="AL947" s="110"/>
      <c r="AM947" s="110"/>
      <c r="AN947" s="110"/>
      <c r="AO947" s="110"/>
      <c r="AP947" s="110"/>
      <c r="AQ947" s="110"/>
      <c r="AR947" s="110"/>
      <c r="AS947" s="110"/>
      <c r="AT947" s="110"/>
      <c r="AU947" s="110"/>
      <c r="AV947" s="110"/>
      <c r="AW947" s="110"/>
      <c r="AX947" s="110"/>
      <c r="AY947" s="110"/>
      <c r="AZ947" s="110"/>
      <c r="BA947" s="110"/>
      <c r="BB947" s="110"/>
      <c r="BC947" s="110"/>
      <c r="BD947" s="110"/>
      <c r="BE947" s="110"/>
      <c r="BF947" s="110"/>
      <c r="BG947" s="110"/>
      <c r="BH947" s="110"/>
    </row>
    <row r="948" spans="2:60" x14ac:dyDescent="0.2">
      <c r="B948" s="1">
        <f t="shared" si="20"/>
        <v>943</v>
      </c>
      <c r="C948" s="220"/>
      <c r="D948" s="221"/>
      <c r="E948" s="222"/>
      <c r="F948" s="221"/>
      <c r="G948" s="226"/>
      <c r="H948" s="190"/>
      <c r="I948" s="190"/>
      <c r="J948" s="190"/>
      <c r="K948" s="190"/>
      <c r="L948" s="219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  <c r="AE948" s="110"/>
      <c r="AF948" s="110"/>
      <c r="AG948" s="110"/>
      <c r="AH948" s="110"/>
      <c r="AI948" s="110"/>
      <c r="AJ948" s="110"/>
      <c r="AK948" s="110"/>
      <c r="AL948" s="110"/>
      <c r="AM948" s="110"/>
      <c r="AN948" s="110"/>
      <c r="AO948" s="110"/>
      <c r="AP948" s="110"/>
      <c r="AQ948" s="110"/>
      <c r="AR948" s="110"/>
      <c r="AS948" s="110"/>
      <c r="AT948" s="110"/>
      <c r="AU948" s="110"/>
      <c r="AV948" s="110"/>
      <c r="AW948" s="110"/>
      <c r="AX948" s="110"/>
      <c r="AY948" s="110"/>
      <c r="AZ948" s="110"/>
      <c r="BA948" s="110"/>
      <c r="BB948" s="110"/>
      <c r="BC948" s="110"/>
      <c r="BD948" s="110"/>
      <c r="BE948" s="110"/>
      <c r="BF948" s="110"/>
      <c r="BG948" s="110"/>
      <c r="BH948" s="110"/>
    </row>
    <row r="949" spans="2:60" x14ac:dyDescent="0.2">
      <c r="B949" s="1">
        <f t="shared" ref="B949:B1012" si="21">(B948+1)</f>
        <v>944</v>
      </c>
      <c r="C949" s="221"/>
      <c r="D949" s="221"/>
      <c r="E949" s="226"/>
      <c r="F949" s="224"/>
      <c r="G949" s="226"/>
      <c r="H949" s="190"/>
      <c r="I949" s="190"/>
      <c r="J949" s="190"/>
      <c r="K949" s="190"/>
      <c r="L949" s="219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  <c r="AE949" s="110"/>
      <c r="AF949" s="110"/>
      <c r="AG949" s="110"/>
      <c r="AH949" s="110"/>
      <c r="AI949" s="110"/>
      <c r="AJ949" s="110"/>
      <c r="AK949" s="110"/>
      <c r="AL949" s="110"/>
      <c r="AM949" s="110"/>
      <c r="AN949" s="110"/>
      <c r="AO949" s="110"/>
      <c r="AP949" s="110"/>
      <c r="AQ949" s="110"/>
      <c r="AR949" s="110"/>
      <c r="AS949" s="110"/>
      <c r="AT949" s="110"/>
      <c r="AU949" s="110"/>
      <c r="AV949" s="110"/>
      <c r="AW949" s="110"/>
      <c r="AX949" s="110"/>
      <c r="AY949" s="110"/>
      <c r="AZ949" s="110"/>
      <c r="BA949" s="110"/>
      <c r="BB949" s="110"/>
      <c r="BC949" s="110"/>
      <c r="BD949" s="110"/>
      <c r="BE949" s="110"/>
      <c r="BF949" s="110"/>
      <c r="BG949" s="110"/>
      <c r="BH949" s="110"/>
    </row>
    <row r="950" spans="2:60" x14ac:dyDescent="0.2">
      <c r="B950" s="1">
        <f t="shared" si="21"/>
        <v>945</v>
      </c>
      <c r="C950" s="235"/>
      <c r="D950" s="235"/>
      <c r="E950" s="226"/>
      <c r="F950" s="223"/>
      <c r="G950" s="226"/>
      <c r="H950" s="190"/>
      <c r="I950" s="190"/>
      <c r="J950" s="190"/>
      <c r="K950" s="190"/>
      <c r="L950" s="219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  <c r="AE950" s="110"/>
      <c r="AF950" s="110"/>
      <c r="AG950" s="110"/>
      <c r="AH950" s="110"/>
      <c r="AI950" s="110"/>
      <c r="AJ950" s="110"/>
      <c r="AK950" s="110"/>
      <c r="AL950" s="110"/>
      <c r="AM950" s="110"/>
      <c r="AN950" s="110"/>
      <c r="AO950" s="110"/>
      <c r="AP950" s="110"/>
      <c r="AQ950" s="110"/>
      <c r="AR950" s="110"/>
      <c r="AS950" s="110"/>
      <c r="AT950" s="110"/>
      <c r="AU950" s="110"/>
      <c r="AV950" s="110"/>
      <c r="AW950" s="110"/>
      <c r="AX950" s="110"/>
      <c r="AY950" s="110"/>
      <c r="AZ950" s="110"/>
      <c r="BA950" s="110"/>
      <c r="BB950" s="110"/>
      <c r="BC950" s="110"/>
      <c r="BD950" s="110"/>
      <c r="BE950" s="110"/>
      <c r="BF950" s="110"/>
      <c r="BG950" s="110"/>
      <c r="BH950" s="110"/>
    </row>
    <row r="951" spans="2:60" x14ac:dyDescent="0.2">
      <c r="B951" s="1">
        <f t="shared" si="21"/>
        <v>946</v>
      </c>
      <c r="C951" s="221"/>
      <c r="D951" s="221"/>
      <c r="E951" s="226"/>
      <c r="F951" s="223"/>
      <c r="G951" s="226"/>
      <c r="H951" s="190"/>
      <c r="I951" s="190"/>
      <c r="J951" s="190"/>
      <c r="K951" s="190"/>
      <c r="L951" s="219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  <c r="AE951" s="110"/>
      <c r="AF951" s="110"/>
      <c r="AG951" s="110"/>
      <c r="AH951" s="110"/>
      <c r="AI951" s="110"/>
      <c r="AJ951" s="110"/>
      <c r="AK951" s="110"/>
      <c r="AL951" s="110"/>
      <c r="AM951" s="110"/>
      <c r="AN951" s="110"/>
      <c r="AO951" s="110"/>
      <c r="AP951" s="110"/>
      <c r="AQ951" s="110"/>
      <c r="AR951" s="110"/>
      <c r="AS951" s="110"/>
      <c r="AT951" s="110"/>
      <c r="AU951" s="110"/>
      <c r="AV951" s="110"/>
      <c r="AW951" s="110"/>
      <c r="AX951" s="110"/>
      <c r="AY951" s="110"/>
      <c r="AZ951" s="110"/>
      <c r="BA951" s="110"/>
      <c r="BB951" s="110"/>
      <c r="BC951" s="110"/>
      <c r="BD951" s="110"/>
      <c r="BE951" s="110"/>
      <c r="BF951" s="110"/>
      <c r="BG951" s="110"/>
      <c r="BH951" s="110"/>
    </row>
    <row r="952" spans="2:60" x14ac:dyDescent="0.2">
      <c r="B952" s="1">
        <f t="shared" si="21"/>
        <v>947</v>
      </c>
      <c r="C952" s="235"/>
      <c r="D952" s="235"/>
      <c r="E952" s="226"/>
      <c r="F952" s="223"/>
      <c r="G952" s="226"/>
      <c r="H952" s="190"/>
      <c r="I952" s="190"/>
      <c r="J952" s="190"/>
      <c r="K952" s="190"/>
      <c r="L952" s="219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  <c r="AE952" s="110"/>
      <c r="AF952" s="110"/>
      <c r="AG952" s="110"/>
      <c r="AH952" s="110"/>
      <c r="AI952" s="110"/>
      <c r="AJ952" s="110"/>
      <c r="AK952" s="110"/>
      <c r="AL952" s="110"/>
      <c r="AM952" s="110"/>
      <c r="AN952" s="110"/>
      <c r="AO952" s="110"/>
      <c r="AP952" s="110"/>
      <c r="AQ952" s="110"/>
      <c r="AR952" s="110"/>
      <c r="AS952" s="110"/>
      <c r="AT952" s="110"/>
      <c r="AU952" s="110"/>
      <c r="AV952" s="110"/>
      <c r="AW952" s="110"/>
      <c r="AX952" s="110"/>
      <c r="AY952" s="110"/>
      <c r="AZ952" s="110"/>
      <c r="BA952" s="110"/>
      <c r="BB952" s="110"/>
      <c r="BC952" s="110"/>
      <c r="BD952" s="110"/>
      <c r="BE952" s="110"/>
      <c r="BF952" s="110"/>
      <c r="BG952" s="110"/>
      <c r="BH952" s="110"/>
    </row>
    <row r="953" spans="2:60" x14ac:dyDescent="0.2">
      <c r="B953" s="1">
        <f t="shared" si="21"/>
        <v>948</v>
      </c>
      <c r="C953" s="221"/>
      <c r="D953" s="221"/>
      <c r="E953" s="226"/>
      <c r="F953" s="224"/>
      <c r="G953" s="226"/>
      <c r="H953" s="190"/>
      <c r="I953" s="190"/>
      <c r="J953" s="190"/>
      <c r="K953" s="190"/>
      <c r="L953" s="219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  <c r="AE953" s="110"/>
      <c r="AF953" s="110"/>
      <c r="AG953" s="110"/>
      <c r="AH953" s="110"/>
      <c r="AI953" s="110"/>
      <c r="AJ953" s="110"/>
      <c r="AK953" s="110"/>
      <c r="AL953" s="110"/>
      <c r="AM953" s="110"/>
      <c r="AN953" s="110"/>
      <c r="AO953" s="110"/>
      <c r="AP953" s="110"/>
      <c r="AQ953" s="110"/>
      <c r="AR953" s="110"/>
      <c r="AS953" s="110"/>
      <c r="AT953" s="110"/>
      <c r="AU953" s="110"/>
      <c r="AV953" s="110"/>
      <c r="AW953" s="110"/>
      <c r="AX953" s="110"/>
      <c r="AY953" s="110"/>
      <c r="AZ953" s="110"/>
      <c r="BA953" s="110"/>
      <c r="BB953" s="110"/>
      <c r="BC953" s="110"/>
      <c r="BD953" s="110"/>
      <c r="BE953" s="110"/>
      <c r="BF953" s="110"/>
      <c r="BG953" s="110"/>
      <c r="BH953" s="110"/>
    </row>
    <row r="954" spans="2:60" x14ac:dyDescent="0.2">
      <c r="B954" s="1">
        <f t="shared" si="21"/>
        <v>949</v>
      </c>
      <c r="C954" s="221"/>
      <c r="D954" s="221"/>
      <c r="E954" s="226"/>
      <c r="F954" s="223"/>
      <c r="G954" s="225"/>
      <c r="H954" s="190"/>
      <c r="I954" s="190"/>
      <c r="J954" s="190"/>
      <c r="K954" s="190"/>
      <c r="L954" s="219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  <c r="AE954" s="110"/>
      <c r="AF954" s="110"/>
      <c r="AG954" s="110"/>
      <c r="AH954" s="110"/>
      <c r="AI954" s="110"/>
      <c r="AJ954" s="110"/>
      <c r="AK954" s="110"/>
      <c r="AL954" s="110"/>
      <c r="AM954" s="110"/>
      <c r="AN954" s="110"/>
      <c r="AO954" s="110"/>
      <c r="AP954" s="110"/>
      <c r="AQ954" s="110"/>
      <c r="AR954" s="110"/>
      <c r="AS954" s="110"/>
      <c r="AT954" s="110"/>
      <c r="AU954" s="110"/>
      <c r="AV954" s="110"/>
      <c r="AW954" s="110"/>
      <c r="AX954" s="110"/>
      <c r="AY954" s="110"/>
      <c r="AZ954" s="110"/>
      <c r="BA954" s="110"/>
      <c r="BB954" s="110"/>
      <c r="BC954" s="110"/>
      <c r="BD954" s="110"/>
      <c r="BE954" s="110"/>
      <c r="BF954" s="110"/>
      <c r="BG954" s="110"/>
      <c r="BH954" s="110"/>
    </row>
    <row r="955" spans="2:60" x14ac:dyDescent="0.2">
      <c r="B955" s="1">
        <f t="shared" si="21"/>
        <v>950</v>
      </c>
      <c r="C955" s="221"/>
      <c r="D955" s="221"/>
      <c r="E955" s="226"/>
      <c r="F955" s="224"/>
      <c r="G955" s="226"/>
      <c r="H955" s="190"/>
      <c r="I955" s="190"/>
      <c r="J955" s="190"/>
      <c r="K955" s="190"/>
      <c r="L955" s="219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  <c r="AE955" s="110"/>
      <c r="AF955" s="110"/>
      <c r="AG955" s="110"/>
      <c r="AH955" s="110"/>
      <c r="AI955" s="110"/>
      <c r="AJ955" s="110"/>
      <c r="AK955" s="110"/>
      <c r="AL955" s="110"/>
      <c r="AM955" s="110"/>
      <c r="AN955" s="110"/>
      <c r="AO955" s="110"/>
      <c r="AP955" s="110"/>
      <c r="AQ955" s="110"/>
      <c r="AR955" s="110"/>
      <c r="AS955" s="110"/>
      <c r="AT955" s="110"/>
      <c r="AU955" s="110"/>
      <c r="AV955" s="110"/>
      <c r="AW955" s="110"/>
      <c r="AX955" s="110"/>
      <c r="AY955" s="110"/>
      <c r="AZ955" s="110"/>
      <c r="BA955" s="110"/>
      <c r="BB955" s="110"/>
      <c r="BC955" s="110"/>
      <c r="BD955" s="110"/>
      <c r="BE955" s="110"/>
      <c r="BF955" s="110"/>
      <c r="BG955" s="110"/>
      <c r="BH955" s="110"/>
    </row>
    <row r="956" spans="2:60" x14ac:dyDescent="0.2">
      <c r="B956" s="1">
        <f t="shared" si="21"/>
        <v>951</v>
      </c>
      <c r="C956" s="221"/>
      <c r="D956" s="221"/>
      <c r="E956" s="226"/>
      <c r="F956" s="224"/>
      <c r="G956" s="225"/>
      <c r="H956" s="190"/>
      <c r="I956" s="190"/>
      <c r="J956" s="190"/>
      <c r="K956" s="190"/>
      <c r="L956" s="219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  <c r="AE956" s="110"/>
      <c r="AF956" s="110"/>
      <c r="AG956" s="110"/>
      <c r="AH956" s="110"/>
      <c r="AI956" s="110"/>
      <c r="AJ956" s="110"/>
      <c r="AK956" s="110"/>
      <c r="AL956" s="110"/>
      <c r="AM956" s="110"/>
      <c r="AN956" s="110"/>
      <c r="AO956" s="110"/>
      <c r="AP956" s="110"/>
      <c r="AQ956" s="110"/>
      <c r="AR956" s="110"/>
      <c r="AS956" s="110"/>
      <c r="AT956" s="110"/>
      <c r="AU956" s="110"/>
      <c r="AV956" s="110"/>
      <c r="AW956" s="110"/>
      <c r="AX956" s="110"/>
      <c r="AY956" s="110"/>
      <c r="AZ956" s="110"/>
      <c r="BA956" s="110"/>
      <c r="BB956" s="110"/>
      <c r="BC956" s="110"/>
      <c r="BD956" s="110"/>
      <c r="BE956" s="110"/>
      <c r="BF956" s="110"/>
      <c r="BG956" s="110"/>
      <c r="BH956" s="110"/>
    </row>
    <row r="957" spans="2:60" x14ac:dyDescent="0.2">
      <c r="B957" s="1">
        <f t="shared" si="21"/>
        <v>952</v>
      </c>
      <c r="C957" s="220"/>
      <c r="D957" s="221"/>
      <c r="E957" s="222"/>
      <c r="F957" s="224"/>
      <c r="G957" s="226"/>
      <c r="H957" s="190"/>
      <c r="I957" s="190"/>
      <c r="J957" s="190"/>
      <c r="K957" s="190"/>
      <c r="L957" s="219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  <c r="AE957" s="110"/>
      <c r="AF957" s="110"/>
      <c r="AG957" s="110"/>
      <c r="AH957" s="110"/>
      <c r="AI957" s="110"/>
      <c r="AJ957" s="110"/>
      <c r="AK957" s="110"/>
      <c r="AL957" s="110"/>
      <c r="AM957" s="110"/>
      <c r="AN957" s="110"/>
      <c r="AO957" s="110"/>
      <c r="AP957" s="110"/>
      <c r="AQ957" s="110"/>
      <c r="AR957" s="110"/>
      <c r="AS957" s="110"/>
      <c r="AT957" s="110"/>
      <c r="AU957" s="110"/>
      <c r="AV957" s="110"/>
      <c r="AW957" s="110"/>
      <c r="AX957" s="110"/>
      <c r="AY957" s="110"/>
      <c r="AZ957" s="110"/>
      <c r="BA957" s="110"/>
      <c r="BB957" s="110"/>
      <c r="BC957" s="110"/>
      <c r="BD957" s="110"/>
      <c r="BE957" s="110"/>
      <c r="BF957" s="110"/>
      <c r="BG957" s="110"/>
      <c r="BH957" s="110"/>
    </row>
    <row r="958" spans="2:60" x14ac:dyDescent="0.2">
      <c r="B958" s="1">
        <f t="shared" si="21"/>
        <v>953</v>
      </c>
      <c r="C958" s="235"/>
      <c r="D958" s="235"/>
      <c r="E958" s="226"/>
      <c r="F958" s="223"/>
      <c r="G958" s="226"/>
      <c r="H958" s="190"/>
      <c r="I958" s="190"/>
      <c r="J958" s="190"/>
      <c r="K958" s="190"/>
      <c r="L958" s="219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  <c r="AE958" s="110"/>
      <c r="AF958" s="110"/>
      <c r="AG958" s="110"/>
      <c r="AH958" s="110"/>
      <c r="AI958" s="110"/>
      <c r="AJ958" s="110"/>
      <c r="AK958" s="110"/>
      <c r="AL958" s="110"/>
      <c r="AM958" s="110"/>
      <c r="AN958" s="110"/>
      <c r="AO958" s="110"/>
      <c r="AP958" s="110"/>
      <c r="AQ958" s="110"/>
      <c r="AR958" s="110"/>
      <c r="AS958" s="110"/>
      <c r="AT958" s="110"/>
      <c r="AU958" s="110"/>
      <c r="AV958" s="110"/>
      <c r="AW958" s="110"/>
      <c r="AX958" s="110"/>
      <c r="AY958" s="110"/>
      <c r="AZ958" s="110"/>
      <c r="BA958" s="110"/>
      <c r="BB958" s="110"/>
      <c r="BC958" s="110"/>
      <c r="BD958" s="110"/>
      <c r="BE958" s="110"/>
      <c r="BF958" s="110"/>
      <c r="BG958" s="110"/>
      <c r="BH958" s="110"/>
    </row>
    <row r="959" spans="2:60" x14ac:dyDescent="0.2">
      <c r="B959" s="1">
        <f t="shared" si="21"/>
        <v>954</v>
      </c>
      <c r="C959" s="221"/>
      <c r="D959" s="221"/>
      <c r="E959" s="226"/>
      <c r="F959" s="224"/>
      <c r="G959" s="225"/>
      <c r="H959" s="190"/>
      <c r="I959" s="190"/>
      <c r="J959" s="190"/>
      <c r="K959" s="190"/>
      <c r="L959" s="219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  <c r="AE959" s="110"/>
      <c r="AF959" s="110"/>
      <c r="AG959" s="110"/>
      <c r="AH959" s="110"/>
      <c r="AI959" s="110"/>
      <c r="AJ959" s="110"/>
      <c r="AK959" s="110"/>
      <c r="AL959" s="110"/>
      <c r="AM959" s="110"/>
      <c r="AN959" s="110"/>
      <c r="AO959" s="110"/>
      <c r="AP959" s="110"/>
      <c r="AQ959" s="110"/>
      <c r="AR959" s="110"/>
      <c r="AS959" s="110"/>
      <c r="AT959" s="110"/>
      <c r="AU959" s="110"/>
      <c r="AV959" s="110"/>
      <c r="AW959" s="110"/>
      <c r="AX959" s="110"/>
      <c r="AY959" s="110"/>
      <c r="AZ959" s="110"/>
      <c r="BA959" s="110"/>
      <c r="BB959" s="110"/>
      <c r="BC959" s="110"/>
      <c r="BD959" s="110"/>
      <c r="BE959" s="110"/>
      <c r="BF959" s="110"/>
      <c r="BG959" s="110"/>
      <c r="BH959" s="110"/>
    </row>
    <row r="960" spans="2:60" x14ac:dyDescent="0.2">
      <c r="B960" s="1">
        <f t="shared" si="21"/>
        <v>955</v>
      </c>
      <c r="C960" s="235"/>
      <c r="D960" s="235"/>
      <c r="E960" s="226"/>
      <c r="F960" s="223"/>
      <c r="G960" s="226"/>
      <c r="H960" s="190"/>
      <c r="I960" s="190"/>
      <c r="J960" s="190"/>
      <c r="K960" s="190"/>
      <c r="L960" s="219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  <c r="AE960" s="110"/>
      <c r="AF960" s="110"/>
      <c r="AG960" s="110"/>
      <c r="AH960" s="110"/>
      <c r="AI960" s="110"/>
      <c r="AJ960" s="110"/>
      <c r="AK960" s="110"/>
      <c r="AL960" s="110"/>
      <c r="AM960" s="110"/>
      <c r="AN960" s="110"/>
      <c r="AO960" s="110"/>
      <c r="AP960" s="110"/>
      <c r="AQ960" s="110"/>
      <c r="AR960" s="110"/>
      <c r="AS960" s="110"/>
      <c r="AT960" s="110"/>
      <c r="AU960" s="110"/>
      <c r="AV960" s="110"/>
      <c r="AW960" s="110"/>
      <c r="AX960" s="110"/>
      <c r="AY960" s="110"/>
      <c r="AZ960" s="110"/>
      <c r="BA960" s="110"/>
      <c r="BB960" s="110"/>
      <c r="BC960" s="110"/>
      <c r="BD960" s="110"/>
      <c r="BE960" s="110"/>
      <c r="BF960" s="110"/>
      <c r="BG960" s="110"/>
      <c r="BH960" s="110"/>
    </row>
    <row r="961" spans="2:60" x14ac:dyDescent="0.2">
      <c r="B961" s="1">
        <f t="shared" si="21"/>
        <v>956</v>
      </c>
      <c r="C961" s="221"/>
      <c r="D961" s="221"/>
      <c r="E961" s="226"/>
      <c r="F961" s="224"/>
      <c r="G961" s="225"/>
      <c r="H961" s="190"/>
      <c r="I961" s="190"/>
      <c r="J961" s="190"/>
      <c r="K961" s="190"/>
      <c r="L961" s="219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0"/>
      <c r="AO961" s="110"/>
      <c r="AP961" s="110"/>
      <c r="AQ961" s="110"/>
      <c r="AR961" s="110"/>
      <c r="AS961" s="110"/>
      <c r="AT961" s="110"/>
      <c r="AU961" s="110"/>
      <c r="AV961" s="110"/>
      <c r="AW961" s="110"/>
      <c r="AX961" s="110"/>
      <c r="AY961" s="110"/>
      <c r="AZ961" s="110"/>
      <c r="BA961" s="110"/>
      <c r="BB961" s="110"/>
      <c r="BC961" s="110"/>
      <c r="BD961" s="110"/>
      <c r="BE961" s="110"/>
      <c r="BF961" s="110"/>
      <c r="BG961" s="110"/>
      <c r="BH961" s="110"/>
    </row>
    <row r="962" spans="2:60" x14ac:dyDescent="0.2">
      <c r="B962" s="1">
        <f t="shared" si="21"/>
        <v>957</v>
      </c>
      <c r="C962" s="235"/>
      <c r="D962" s="235"/>
      <c r="E962" s="226"/>
      <c r="F962" s="223"/>
      <c r="G962" s="226"/>
      <c r="H962" s="190"/>
      <c r="I962" s="190"/>
      <c r="J962" s="190"/>
      <c r="K962" s="190"/>
      <c r="L962" s="219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0"/>
      <c r="AK962" s="110"/>
      <c r="AL962" s="110"/>
      <c r="AM962" s="110"/>
      <c r="AN962" s="110"/>
      <c r="AO962" s="110"/>
      <c r="AP962" s="110"/>
      <c r="AQ962" s="110"/>
      <c r="AR962" s="110"/>
      <c r="AS962" s="110"/>
      <c r="AT962" s="110"/>
      <c r="AU962" s="110"/>
      <c r="AV962" s="110"/>
      <c r="AW962" s="110"/>
      <c r="AX962" s="110"/>
      <c r="AY962" s="110"/>
      <c r="AZ962" s="110"/>
      <c r="BA962" s="110"/>
      <c r="BB962" s="110"/>
      <c r="BC962" s="110"/>
      <c r="BD962" s="110"/>
      <c r="BE962" s="110"/>
      <c r="BF962" s="110"/>
      <c r="BG962" s="110"/>
      <c r="BH962" s="110"/>
    </row>
    <row r="963" spans="2:60" x14ac:dyDescent="0.2">
      <c r="B963" s="1">
        <f t="shared" si="21"/>
        <v>958</v>
      </c>
      <c r="C963" s="221"/>
      <c r="D963" s="221"/>
      <c r="E963" s="226"/>
      <c r="F963" s="223"/>
      <c r="G963" s="226"/>
      <c r="H963" s="190"/>
      <c r="I963" s="190"/>
      <c r="J963" s="190"/>
      <c r="K963" s="190"/>
      <c r="L963" s="219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  <c r="AE963" s="110"/>
      <c r="AF963" s="110"/>
      <c r="AG963" s="110"/>
      <c r="AH963" s="110"/>
      <c r="AI963" s="110"/>
      <c r="AJ963" s="110"/>
      <c r="AK963" s="110"/>
      <c r="AL963" s="110"/>
      <c r="AM963" s="110"/>
      <c r="AN963" s="110"/>
      <c r="AO963" s="110"/>
      <c r="AP963" s="110"/>
      <c r="AQ963" s="110"/>
      <c r="AR963" s="110"/>
      <c r="AS963" s="110"/>
      <c r="AT963" s="110"/>
      <c r="AU963" s="110"/>
      <c r="AV963" s="110"/>
      <c r="AW963" s="110"/>
      <c r="AX963" s="110"/>
      <c r="AY963" s="110"/>
      <c r="AZ963" s="110"/>
      <c r="BA963" s="110"/>
      <c r="BB963" s="110"/>
      <c r="BC963" s="110"/>
      <c r="BD963" s="110"/>
      <c r="BE963" s="110"/>
      <c r="BF963" s="110"/>
      <c r="BG963" s="110"/>
      <c r="BH963" s="110"/>
    </row>
    <row r="964" spans="2:60" x14ac:dyDescent="0.2">
      <c r="B964" s="1">
        <f t="shared" si="21"/>
        <v>959</v>
      </c>
      <c r="C964" s="220"/>
      <c r="D964" s="221"/>
      <c r="E964" s="222"/>
      <c r="F964" s="223"/>
      <c r="G964" s="222"/>
      <c r="H964" s="190"/>
      <c r="I964" s="190"/>
      <c r="J964" s="190"/>
      <c r="K964" s="190"/>
      <c r="L964" s="219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  <c r="AE964" s="110"/>
      <c r="AF964" s="110"/>
      <c r="AG964" s="110"/>
      <c r="AH964" s="110"/>
      <c r="AI964" s="110"/>
      <c r="AJ964" s="110"/>
      <c r="AK964" s="110"/>
      <c r="AL964" s="110"/>
      <c r="AM964" s="110"/>
      <c r="AN964" s="110"/>
      <c r="AO964" s="110"/>
      <c r="AP964" s="110"/>
      <c r="AQ964" s="110"/>
      <c r="AR964" s="110"/>
      <c r="AS964" s="110"/>
      <c r="AT964" s="110"/>
      <c r="AU964" s="110"/>
      <c r="AV964" s="110"/>
      <c r="AW964" s="110"/>
      <c r="AX964" s="110"/>
      <c r="AY964" s="110"/>
      <c r="AZ964" s="110"/>
      <c r="BA964" s="110"/>
      <c r="BB964" s="110"/>
      <c r="BC964" s="110"/>
      <c r="BD964" s="110"/>
      <c r="BE964" s="110"/>
      <c r="BF964" s="110"/>
      <c r="BG964" s="110"/>
      <c r="BH964" s="110"/>
    </row>
    <row r="965" spans="2:60" x14ac:dyDescent="0.2">
      <c r="B965" s="1">
        <f t="shared" si="21"/>
        <v>960</v>
      </c>
      <c r="C965" s="235"/>
      <c r="D965" s="235"/>
      <c r="E965" s="226"/>
      <c r="F965" s="223"/>
      <c r="G965" s="226"/>
      <c r="H965" s="190"/>
      <c r="I965" s="190"/>
      <c r="J965" s="190"/>
      <c r="K965" s="190"/>
      <c r="L965" s="219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  <c r="AE965" s="110"/>
      <c r="AF965" s="110"/>
      <c r="AG965" s="110"/>
      <c r="AH965" s="110"/>
      <c r="AI965" s="110"/>
      <c r="AJ965" s="110"/>
      <c r="AK965" s="110"/>
      <c r="AL965" s="110"/>
      <c r="AM965" s="110"/>
      <c r="AN965" s="110"/>
      <c r="AO965" s="110"/>
      <c r="AP965" s="110"/>
      <c r="AQ965" s="110"/>
      <c r="AR965" s="110"/>
      <c r="AS965" s="110"/>
      <c r="AT965" s="110"/>
      <c r="AU965" s="110"/>
      <c r="AV965" s="110"/>
      <c r="AW965" s="110"/>
      <c r="AX965" s="110"/>
      <c r="AY965" s="110"/>
      <c r="AZ965" s="110"/>
      <c r="BA965" s="110"/>
      <c r="BB965" s="110"/>
      <c r="BC965" s="110"/>
      <c r="BD965" s="110"/>
      <c r="BE965" s="110"/>
      <c r="BF965" s="110"/>
      <c r="BG965" s="110"/>
      <c r="BH965" s="110"/>
    </row>
    <row r="966" spans="2:60" x14ac:dyDescent="0.2">
      <c r="B966" s="1">
        <f t="shared" si="21"/>
        <v>961</v>
      </c>
      <c r="C966" s="221"/>
      <c r="D966" s="221"/>
      <c r="E966" s="226"/>
      <c r="F966" s="223"/>
      <c r="G966" s="226"/>
      <c r="H966" s="190"/>
      <c r="I966" s="190"/>
      <c r="J966" s="190"/>
      <c r="K966" s="190"/>
      <c r="L966" s="219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  <c r="AE966" s="110"/>
      <c r="AF966" s="110"/>
      <c r="AG966" s="110"/>
      <c r="AH966" s="110"/>
      <c r="AI966" s="110"/>
      <c r="AJ966" s="110"/>
      <c r="AK966" s="110"/>
      <c r="AL966" s="110"/>
      <c r="AM966" s="110"/>
      <c r="AN966" s="110"/>
      <c r="AO966" s="110"/>
      <c r="AP966" s="110"/>
      <c r="AQ966" s="110"/>
      <c r="AR966" s="110"/>
      <c r="AS966" s="110"/>
      <c r="AT966" s="110"/>
      <c r="AU966" s="110"/>
      <c r="AV966" s="110"/>
      <c r="AW966" s="110"/>
      <c r="AX966" s="110"/>
      <c r="AY966" s="110"/>
      <c r="AZ966" s="110"/>
      <c r="BA966" s="110"/>
      <c r="BB966" s="110"/>
      <c r="BC966" s="110"/>
      <c r="BD966" s="110"/>
      <c r="BE966" s="110"/>
      <c r="BF966" s="110"/>
      <c r="BG966" s="110"/>
      <c r="BH966" s="110"/>
    </row>
    <row r="967" spans="2:60" x14ac:dyDescent="0.2">
      <c r="B967" s="1">
        <f t="shared" si="21"/>
        <v>962</v>
      </c>
      <c r="C967" s="221"/>
      <c r="D967" s="221"/>
      <c r="E967" s="226"/>
      <c r="F967" s="223"/>
      <c r="G967" s="226"/>
      <c r="H967" s="190"/>
      <c r="I967" s="190"/>
      <c r="J967" s="190"/>
      <c r="K967" s="190"/>
      <c r="L967" s="219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  <c r="AE967" s="110"/>
      <c r="AF967" s="110"/>
      <c r="AG967" s="110"/>
      <c r="AH967" s="110"/>
      <c r="AI967" s="110"/>
      <c r="AJ967" s="110"/>
      <c r="AK967" s="110"/>
      <c r="AL967" s="110"/>
      <c r="AM967" s="110"/>
      <c r="AN967" s="110"/>
      <c r="AO967" s="110"/>
      <c r="AP967" s="110"/>
      <c r="AQ967" s="110"/>
      <c r="AR967" s="110"/>
      <c r="AS967" s="110"/>
      <c r="AT967" s="110"/>
      <c r="AU967" s="110"/>
      <c r="AV967" s="110"/>
      <c r="AW967" s="110"/>
      <c r="AX967" s="110"/>
      <c r="AY967" s="110"/>
      <c r="AZ967" s="110"/>
      <c r="BA967" s="110"/>
      <c r="BB967" s="110"/>
      <c r="BC967" s="110"/>
      <c r="BD967" s="110"/>
      <c r="BE967" s="110"/>
      <c r="BF967" s="110"/>
      <c r="BG967" s="110"/>
      <c r="BH967" s="110"/>
    </row>
    <row r="968" spans="2:60" x14ac:dyDescent="0.2">
      <c r="B968" s="1">
        <f t="shared" si="21"/>
        <v>963</v>
      </c>
      <c r="C968" s="235"/>
      <c r="D968" s="235"/>
      <c r="E968" s="226"/>
      <c r="F968" s="223"/>
      <c r="G968" s="226"/>
      <c r="H968" s="190"/>
      <c r="I968" s="190"/>
      <c r="J968" s="190"/>
      <c r="K968" s="190"/>
      <c r="L968" s="219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  <c r="AE968" s="110"/>
      <c r="AF968" s="110"/>
      <c r="AG968" s="110"/>
      <c r="AH968" s="110"/>
      <c r="AI968" s="110"/>
      <c r="AJ968" s="110"/>
      <c r="AK968" s="110"/>
      <c r="AL968" s="110"/>
      <c r="AM968" s="110"/>
      <c r="AN968" s="110"/>
      <c r="AO968" s="110"/>
      <c r="AP968" s="110"/>
      <c r="AQ968" s="110"/>
      <c r="AR968" s="110"/>
      <c r="AS968" s="110"/>
      <c r="AT968" s="110"/>
      <c r="AU968" s="110"/>
      <c r="AV968" s="110"/>
      <c r="AW968" s="110"/>
      <c r="AX968" s="110"/>
      <c r="AY968" s="110"/>
      <c r="AZ968" s="110"/>
      <c r="BA968" s="110"/>
      <c r="BB968" s="110"/>
      <c r="BC968" s="110"/>
      <c r="BD968" s="110"/>
      <c r="BE968" s="110"/>
      <c r="BF968" s="110"/>
      <c r="BG968" s="110"/>
      <c r="BH968" s="110"/>
    </row>
    <row r="969" spans="2:60" x14ac:dyDescent="0.2">
      <c r="B969" s="1">
        <f t="shared" si="21"/>
        <v>964</v>
      </c>
      <c r="C969" s="221"/>
      <c r="D969" s="221"/>
      <c r="E969" s="226"/>
      <c r="F969" s="224"/>
      <c r="G969" s="225"/>
      <c r="H969" s="190"/>
      <c r="I969" s="190"/>
      <c r="J969" s="190"/>
      <c r="K969" s="190"/>
      <c r="L969" s="219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  <c r="AE969" s="110"/>
      <c r="AF969" s="110"/>
      <c r="AG969" s="110"/>
      <c r="AH969" s="110"/>
      <c r="AI969" s="110"/>
      <c r="AJ969" s="110"/>
      <c r="AK969" s="110"/>
      <c r="AL969" s="110"/>
      <c r="AM969" s="110"/>
      <c r="AN969" s="110"/>
      <c r="AO969" s="110"/>
      <c r="AP969" s="110"/>
      <c r="AQ969" s="110"/>
      <c r="AR969" s="110"/>
      <c r="AS969" s="110"/>
      <c r="AT969" s="110"/>
      <c r="AU969" s="110"/>
      <c r="AV969" s="110"/>
      <c r="AW969" s="110"/>
      <c r="AX969" s="110"/>
      <c r="AY969" s="110"/>
      <c r="AZ969" s="110"/>
      <c r="BA969" s="110"/>
      <c r="BB969" s="110"/>
      <c r="BC969" s="110"/>
      <c r="BD969" s="110"/>
      <c r="BE969" s="110"/>
      <c r="BF969" s="110"/>
      <c r="BG969" s="110"/>
      <c r="BH969" s="110"/>
    </row>
    <row r="970" spans="2:60" x14ac:dyDescent="0.2">
      <c r="B970" s="1">
        <f t="shared" si="21"/>
        <v>965</v>
      </c>
      <c r="C970" s="235"/>
      <c r="D970" s="235"/>
      <c r="E970" s="226"/>
      <c r="F970" s="223"/>
      <c r="G970" s="226"/>
      <c r="H970" s="190"/>
      <c r="I970" s="190"/>
      <c r="J970" s="190"/>
      <c r="K970" s="190"/>
      <c r="L970" s="219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  <c r="AE970" s="110"/>
      <c r="AF970" s="110"/>
      <c r="AG970" s="110"/>
      <c r="AH970" s="110"/>
      <c r="AI970" s="110"/>
      <c r="AJ970" s="110"/>
      <c r="AK970" s="110"/>
      <c r="AL970" s="110"/>
      <c r="AM970" s="110"/>
      <c r="AN970" s="110"/>
      <c r="AO970" s="110"/>
      <c r="AP970" s="110"/>
      <c r="AQ970" s="110"/>
      <c r="AR970" s="110"/>
      <c r="AS970" s="110"/>
      <c r="AT970" s="110"/>
      <c r="AU970" s="110"/>
      <c r="AV970" s="110"/>
      <c r="AW970" s="110"/>
      <c r="AX970" s="110"/>
      <c r="AY970" s="110"/>
      <c r="AZ970" s="110"/>
      <c r="BA970" s="110"/>
      <c r="BB970" s="110"/>
      <c r="BC970" s="110"/>
      <c r="BD970" s="110"/>
      <c r="BE970" s="110"/>
      <c r="BF970" s="110"/>
      <c r="BG970" s="110"/>
      <c r="BH970" s="110"/>
    </row>
    <row r="971" spans="2:60" x14ac:dyDescent="0.2">
      <c r="B971" s="1">
        <f t="shared" si="21"/>
        <v>966</v>
      </c>
      <c r="C971" s="220"/>
      <c r="D971" s="221"/>
      <c r="E971" s="222"/>
      <c r="F971" s="224"/>
      <c r="G971" s="225"/>
      <c r="H971" s="190"/>
      <c r="I971" s="190"/>
      <c r="J971" s="190"/>
      <c r="K971" s="190"/>
      <c r="L971" s="219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  <c r="AE971" s="110"/>
      <c r="AF971" s="110"/>
      <c r="AG971" s="110"/>
      <c r="AH971" s="110"/>
      <c r="AI971" s="110"/>
      <c r="AJ971" s="110"/>
      <c r="AK971" s="110"/>
      <c r="AL971" s="110"/>
      <c r="AM971" s="110"/>
      <c r="AN971" s="110"/>
      <c r="AO971" s="110"/>
      <c r="AP971" s="110"/>
      <c r="AQ971" s="110"/>
      <c r="AR971" s="110"/>
      <c r="AS971" s="110"/>
      <c r="AT971" s="110"/>
      <c r="AU971" s="110"/>
      <c r="AV971" s="110"/>
      <c r="AW971" s="110"/>
      <c r="AX971" s="110"/>
      <c r="AY971" s="110"/>
      <c r="AZ971" s="110"/>
      <c r="BA971" s="110"/>
      <c r="BB971" s="110"/>
      <c r="BC971" s="110"/>
      <c r="BD971" s="110"/>
      <c r="BE971" s="110"/>
      <c r="BF971" s="110"/>
      <c r="BG971" s="110"/>
      <c r="BH971" s="110"/>
    </row>
    <row r="972" spans="2:60" x14ac:dyDescent="0.2">
      <c r="B972" s="1">
        <f t="shared" si="21"/>
        <v>967</v>
      </c>
      <c r="C972" s="220"/>
      <c r="D972" s="221"/>
      <c r="E972" s="222"/>
      <c r="F972" s="223"/>
      <c r="G972" s="222"/>
      <c r="H972" s="190"/>
      <c r="I972" s="190"/>
      <c r="J972" s="190"/>
      <c r="K972" s="190"/>
      <c r="L972" s="219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  <c r="AE972" s="110"/>
      <c r="AF972" s="110"/>
      <c r="AG972" s="110"/>
      <c r="AH972" s="110"/>
      <c r="AI972" s="110"/>
      <c r="AJ972" s="110"/>
      <c r="AK972" s="110"/>
      <c r="AL972" s="110"/>
      <c r="AM972" s="110"/>
      <c r="AN972" s="110"/>
      <c r="AO972" s="110"/>
      <c r="AP972" s="110"/>
      <c r="AQ972" s="110"/>
      <c r="AR972" s="110"/>
      <c r="AS972" s="110"/>
      <c r="AT972" s="110"/>
      <c r="AU972" s="110"/>
      <c r="AV972" s="110"/>
      <c r="AW972" s="110"/>
      <c r="AX972" s="110"/>
      <c r="AY972" s="110"/>
      <c r="AZ972" s="110"/>
      <c r="BA972" s="110"/>
      <c r="BB972" s="110"/>
      <c r="BC972" s="110"/>
      <c r="BD972" s="110"/>
      <c r="BE972" s="110"/>
      <c r="BF972" s="110"/>
      <c r="BG972" s="110"/>
      <c r="BH972" s="110"/>
    </row>
    <row r="973" spans="2:60" x14ac:dyDescent="0.2">
      <c r="B973" s="1">
        <f t="shared" si="21"/>
        <v>968</v>
      </c>
      <c r="C973" s="220"/>
      <c r="D973" s="221"/>
      <c r="E973" s="226"/>
      <c r="F973" s="224"/>
      <c r="G973" s="225"/>
      <c r="H973" s="190"/>
      <c r="I973" s="190"/>
      <c r="J973" s="190"/>
      <c r="K973" s="190"/>
      <c r="L973" s="219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  <c r="AE973" s="110"/>
      <c r="AF973" s="110"/>
      <c r="AG973" s="110"/>
      <c r="AH973" s="110"/>
      <c r="AI973" s="110"/>
      <c r="AJ973" s="110"/>
      <c r="AK973" s="110"/>
      <c r="AL973" s="110"/>
      <c r="AM973" s="110"/>
      <c r="AN973" s="110"/>
      <c r="AO973" s="110"/>
      <c r="AP973" s="110"/>
      <c r="AQ973" s="110"/>
      <c r="AR973" s="110"/>
      <c r="AS973" s="110"/>
      <c r="AT973" s="110"/>
      <c r="AU973" s="110"/>
      <c r="AV973" s="110"/>
      <c r="AW973" s="110"/>
      <c r="AX973" s="110"/>
      <c r="AY973" s="110"/>
      <c r="AZ973" s="110"/>
      <c r="BA973" s="110"/>
      <c r="BB973" s="110"/>
      <c r="BC973" s="110"/>
      <c r="BD973" s="110"/>
      <c r="BE973" s="110"/>
      <c r="BF973" s="110"/>
      <c r="BG973" s="110"/>
      <c r="BH973" s="110"/>
    </row>
    <row r="974" spans="2:60" x14ac:dyDescent="0.2">
      <c r="B974" s="1">
        <f t="shared" si="21"/>
        <v>969</v>
      </c>
      <c r="C974" s="220"/>
      <c r="D974" s="221"/>
      <c r="E974" s="222"/>
      <c r="F974" s="224"/>
      <c r="G974" s="225"/>
      <c r="H974" s="190"/>
      <c r="I974" s="190"/>
      <c r="J974" s="190"/>
      <c r="K974" s="190"/>
      <c r="L974" s="219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  <c r="AE974" s="110"/>
      <c r="AF974" s="110"/>
      <c r="AG974" s="110"/>
      <c r="AH974" s="110"/>
      <c r="AI974" s="110"/>
      <c r="AJ974" s="110"/>
      <c r="AK974" s="110"/>
      <c r="AL974" s="110"/>
      <c r="AM974" s="110"/>
      <c r="AN974" s="110"/>
      <c r="AO974" s="110"/>
      <c r="AP974" s="110"/>
      <c r="AQ974" s="110"/>
      <c r="AR974" s="110"/>
      <c r="AS974" s="110"/>
      <c r="AT974" s="110"/>
      <c r="AU974" s="110"/>
      <c r="AV974" s="110"/>
      <c r="AW974" s="110"/>
      <c r="AX974" s="110"/>
      <c r="AY974" s="110"/>
      <c r="AZ974" s="110"/>
      <c r="BA974" s="110"/>
      <c r="BB974" s="110"/>
      <c r="BC974" s="110"/>
      <c r="BD974" s="110"/>
      <c r="BE974" s="110"/>
      <c r="BF974" s="110"/>
      <c r="BG974" s="110"/>
      <c r="BH974" s="110"/>
    </row>
    <row r="975" spans="2:60" x14ac:dyDescent="0.2">
      <c r="B975" s="1">
        <f t="shared" si="21"/>
        <v>970</v>
      </c>
      <c r="C975" s="235"/>
      <c r="D975" s="235"/>
      <c r="E975" s="226"/>
      <c r="F975" s="223"/>
      <c r="G975" s="226"/>
      <c r="H975" s="190"/>
      <c r="I975" s="190"/>
      <c r="J975" s="190"/>
      <c r="K975" s="190"/>
      <c r="L975" s="219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  <c r="AE975" s="110"/>
      <c r="AF975" s="110"/>
      <c r="AG975" s="110"/>
      <c r="AH975" s="110"/>
      <c r="AI975" s="110"/>
      <c r="AJ975" s="110"/>
      <c r="AK975" s="110"/>
      <c r="AL975" s="110"/>
      <c r="AM975" s="110"/>
      <c r="AN975" s="110"/>
      <c r="AO975" s="110"/>
      <c r="AP975" s="110"/>
      <c r="AQ975" s="110"/>
      <c r="AR975" s="110"/>
      <c r="AS975" s="110"/>
      <c r="AT975" s="110"/>
      <c r="AU975" s="110"/>
      <c r="AV975" s="110"/>
      <c r="AW975" s="110"/>
      <c r="AX975" s="110"/>
      <c r="AY975" s="110"/>
      <c r="AZ975" s="110"/>
      <c r="BA975" s="110"/>
      <c r="BB975" s="110"/>
      <c r="BC975" s="110"/>
      <c r="BD975" s="110"/>
      <c r="BE975" s="110"/>
      <c r="BF975" s="110"/>
      <c r="BG975" s="110"/>
      <c r="BH975" s="110"/>
    </row>
    <row r="976" spans="2:60" x14ac:dyDescent="0.2">
      <c r="B976" s="1">
        <f t="shared" si="21"/>
        <v>971</v>
      </c>
      <c r="C976" s="235"/>
      <c r="D976" s="235"/>
      <c r="E976" s="226"/>
      <c r="F976" s="223"/>
      <c r="G976" s="226"/>
      <c r="H976" s="190"/>
      <c r="I976" s="190"/>
      <c r="J976" s="190"/>
      <c r="K976" s="190"/>
      <c r="L976" s="219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  <c r="AE976" s="110"/>
      <c r="AF976" s="110"/>
      <c r="AG976" s="110"/>
      <c r="AH976" s="110"/>
      <c r="AI976" s="110"/>
      <c r="AJ976" s="110"/>
      <c r="AK976" s="110"/>
      <c r="AL976" s="110"/>
      <c r="AM976" s="110"/>
      <c r="AN976" s="110"/>
      <c r="AO976" s="110"/>
      <c r="AP976" s="110"/>
      <c r="AQ976" s="110"/>
      <c r="AR976" s="110"/>
      <c r="AS976" s="110"/>
      <c r="AT976" s="110"/>
      <c r="AU976" s="110"/>
      <c r="AV976" s="110"/>
      <c r="AW976" s="110"/>
      <c r="AX976" s="110"/>
      <c r="AY976" s="110"/>
      <c r="AZ976" s="110"/>
      <c r="BA976" s="110"/>
      <c r="BB976" s="110"/>
      <c r="BC976" s="110"/>
      <c r="BD976" s="110"/>
      <c r="BE976" s="110"/>
      <c r="BF976" s="110"/>
      <c r="BG976" s="110"/>
      <c r="BH976" s="110"/>
    </row>
    <row r="977" spans="2:60" x14ac:dyDescent="0.2">
      <c r="B977" s="1">
        <f t="shared" si="21"/>
        <v>972</v>
      </c>
      <c r="C977" s="220"/>
      <c r="D977" s="221"/>
      <c r="E977" s="222"/>
      <c r="F977" s="223"/>
      <c r="G977" s="222"/>
      <c r="H977" s="190"/>
      <c r="I977" s="190"/>
      <c r="J977" s="190"/>
      <c r="K977" s="190"/>
      <c r="L977" s="219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  <c r="AE977" s="110"/>
      <c r="AF977" s="110"/>
      <c r="AG977" s="110"/>
      <c r="AH977" s="110"/>
      <c r="AI977" s="110"/>
      <c r="AJ977" s="110"/>
      <c r="AK977" s="110"/>
      <c r="AL977" s="110"/>
      <c r="AM977" s="110"/>
      <c r="AN977" s="110"/>
      <c r="AO977" s="110"/>
      <c r="AP977" s="110"/>
      <c r="AQ977" s="110"/>
      <c r="AR977" s="110"/>
      <c r="AS977" s="110"/>
      <c r="AT977" s="110"/>
      <c r="AU977" s="110"/>
      <c r="AV977" s="110"/>
      <c r="AW977" s="110"/>
      <c r="AX977" s="110"/>
      <c r="AY977" s="110"/>
      <c r="AZ977" s="110"/>
      <c r="BA977" s="110"/>
      <c r="BB977" s="110"/>
      <c r="BC977" s="110"/>
      <c r="BD977" s="110"/>
      <c r="BE977" s="110"/>
      <c r="BF977" s="110"/>
      <c r="BG977" s="110"/>
      <c r="BH977" s="110"/>
    </row>
    <row r="978" spans="2:60" x14ac:dyDescent="0.2">
      <c r="B978" s="1">
        <f t="shared" si="21"/>
        <v>973</v>
      </c>
      <c r="C978" s="220"/>
      <c r="D978" s="221"/>
      <c r="E978" s="222"/>
      <c r="F978" s="223"/>
      <c r="G978" s="222"/>
      <c r="H978" s="190"/>
      <c r="I978" s="190"/>
      <c r="J978" s="190"/>
      <c r="K978" s="190"/>
      <c r="L978" s="219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  <c r="AE978" s="110"/>
      <c r="AF978" s="110"/>
      <c r="AG978" s="110"/>
      <c r="AH978" s="110"/>
      <c r="AI978" s="110"/>
      <c r="AJ978" s="110"/>
      <c r="AK978" s="110"/>
      <c r="AL978" s="110"/>
      <c r="AM978" s="110"/>
      <c r="AN978" s="110"/>
      <c r="AO978" s="110"/>
      <c r="AP978" s="110"/>
      <c r="AQ978" s="110"/>
      <c r="AR978" s="110"/>
      <c r="AS978" s="110"/>
      <c r="AT978" s="110"/>
      <c r="AU978" s="110"/>
      <c r="AV978" s="110"/>
      <c r="AW978" s="110"/>
      <c r="AX978" s="110"/>
      <c r="AY978" s="110"/>
      <c r="AZ978" s="110"/>
      <c r="BA978" s="110"/>
      <c r="BB978" s="110"/>
      <c r="BC978" s="110"/>
      <c r="BD978" s="110"/>
      <c r="BE978" s="110"/>
      <c r="BF978" s="110"/>
      <c r="BG978" s="110"/>
      <c r="BH978" s="110"/>
    </row>
    <row r="979" spans="2:60" x14ac:dyDescent="0.2">
      <c r="B979" s="1">
        <f t="shared" si="21"/>
        <v>974</v>
      </c>
      <c r="C979" s="220"/>
      <c r="D979" s="221"/>
      <c r="E979" s="222"/>
      <c r="F979" s="221"/>
      <c r="G979" s="225"/>
      <c r="H979" s="190"/>
      <c r="I979" s="190"/>
      <c r="J979" s="190"/>
      <c r="K979" s="190"/>
      <c r="L979" s="219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  <c r="AE979" s="110"/>
      <c r="AF979" s="110"/>
      <c r="AG979" s="110"/>
      <c r="AH979" s="110"/>
      <c r="AI979" s="110"/>
      <c r="AJ979" s="110"/>
      <c r="AK979" s="110"/>
      <c r="AL979" s="110"/>
      <c r="AM979" s="110"/>
      <c r="AN979" s="110"/>
      <c r="AO979" s="110"/>
      <c r="AP979" s="110"/>
      <c r="AQ979" s="110"/>
      <c r="AR979" s="110"/>
      <c r="AS979" s="110"/>
      <c r="AT979" s="110"/>
      <c r="AU979" s="110"/>
      <c r="AV979" s="110"/>
      <c r="AW979" s="110"/>
      <c r="AX979" s="110"/>
      <c r="AY979" s="110"/>
      <c r="AZ979" s="110"/>
      <c r="BA979" s="110"/>
      <c r="BB979" s="110"/>
      <c r="BC979" s="110"/>
      <c r="BD979" s="110"/>
      <c r="BE979" s="110"/>
      <c r="BF979" s="110"/>
      <c r="BG979" s="110"/>
      <c r="BH979" s="110"/>
    </row>
    <row r="980" spans="2:60" x14ac:dyDescent="0.2">
      <c r="B980" s="1">
        <f t="shared" si="21"/>
        <v>975</v>
      </c>
      <c r="C980" s="221"/>
      <c r="D980" s="221"/>
      <c r="E980" s="226"/>
      <c r="F980" s="223"/>
      <c r="G980" s="226"/>
      <c r="H980" s="190"/>
      <c r="I980" s="190"/>
      <c r="J980" s="190"/>
      <c r="K980" s="190"/>
      <c r="L980" s="219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  <c r="AE980" s="110"/>
      <c r="AF980" s="110"/>
      <c r="AG980" s="110"/>
      <c r="AH980" s="110"/>
      <c r="AI980" s="110"/>
      <c r="AJ980" s="110"/>
      <c r="AK980" s="110"/>
      <c r="AL980" s="110"/>
      <c r="AM980" s="110"/>
      <c r="AN980" s="110"/>
      <c r="AO980" s="110"/>
      <c r="AP980" s="110"/>
      <c r="AQ980" s="110"/>
      <c r="AR980" s="110"/>
      <c r="AS980" s="110"/>
      <c r="AT980" s="110"/>
      <c r="AU980" s="110"/>
      <c r="AV980" s="110"/>
      <c r="AW980" s="110"/>
      <c r="AX980" s="110"/>
      <c r="AY980" s="110"/>
      <c r="AZ980" s="110"/>
      <c r="BA980" s="110"/>
      <c r="BB980" s="110"/>
      <c r="BC980" s="110"/>
      <c r="BD980" s="110"/>
      <c r="BE980" s="110"/>
      <c r="BF980" s="110"/>
      <c r="BG980" s="110"/>
      <c r="BH980" s="110"/>
    </row>
    <row r="981" spans="2:60" x14ac:dyDescent="0.2">
      <c r="B981" s="1">
        <f t="shared" si="21"/>
        <v>976</v>
      </c>
      <c r="C981" s="235"/>
      <c r="D981" s="235"/>
      <c r="E981" s="226"/>
      <c r="F981" s="223"/>
      <c r="G981" s="226"/>
      <c r="H981" s="190"/>
      <c r="I981" s="190"/>
      <c r="J981" s="190"/>
      <c r="K981" s="190"/>
      <c r="L981" s="219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  <c r="AE981" s="110"/>
      <c r="AF981" s="110"/>
      <c r="AG981" s="110"/>
      <c r="AH981" s="110"/>
      <c r="AI981" s="110"/>
      <c r="AJ981" s="110"/>
      <c r="AK981" s="110"/>
      <c r="AL981" s="110"/>
      <c r="AM981" s="110"/>
      <c r="AN981" s="110"/>
      <c r="AO981" s="110"/>
      <c r="AP981" s="110"/>
      <c r="AQ981" s="110"/>
      <c r="AR981" s="110"/>
      <c r="AS981" s="110"/>
      <c r="AT981" s="110"/>
      <c r="AU981" s="110"/>
      <c r="AV981" s="110"/>
      <c r="AW981" s="110"/>
      <c r="AX981" s="110"/>
      <c r="AY981" s="110"/>
      <c r="AZ981" s="110"/>
      <c r="BA981" s="110"/>
      <c r="BB981" s="110"/>
      <c r="BC981" s="110"/>
      <c r="BD981" s="110"/>
      <c r="BE981" s="110"/>
      <c r="BF981" s="110"/>
      <c r="BG981" s="110"/>
      <c r="BH981" s="110"/>
    </row>
    <row r="982" spans="2:60" x14ac:dyDescent="0.2">
      <c r="B982" s="1">
        <f t="shared" si="21"/>
        <v>977</v>
      </c>
      <c r="C982" s="235"/>
      <c r="D982" s="235"/>
      <c r="E982" s="226"/>
      <c r="F982" s="223"/>
      <c r="G982" s="226"/>
      <c r="H982" s="190"/>
      <c r="I982" s="190"/>
      <c r="J982" s="190"/>
      <c r="K982" s="190"/>
      <c r="L982" s="219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  <c r="AE982" s="110"/>
      <c r="AF982" s="110"/>
      <c r="AG982" s="110"/>
      <c r="AH982" s="110"/>
      <c r="AI982" s="110"/>
      <c r="AJ982" s="110"/>
      <c r="AK982" s="110"/>
      <c r="AL982" s="110"/>
      <c r="AM982" s="110"/>
      <c r="AN982" s="110"/>
      <c r="AO982" s="110"/>
      <c r="AP982" s="110"/>
      <c r="AQ982" s="110"/>
      <c r="AR982" s="110"/>
      <c r="AS982" s="110"/>
      <c r="AT982" s="110"/>
      <c r="AU982" s="110"/>
      <c r="AV982" s="110"/>
      <c r="AW982" s="110"/>
      <c r="AX982" s="110"/>
      <c r="AY982" s="110"/>
      <c r="AZ982" s="110"/>
      <c r="BA982" s="110"/>
      <c r="BB982" s="110"/>
      <c r="BC982" s="110"/>
      <c r="BD982" s="110"/>
      <c r="BE982" s="110"/>
      <c r="BF982" s="110"/>
      <c r="BG982" s="110"/>
      <c r="BH982" s="110"/>
    </row>
    <row r="983" spans="2:60" x14ac:dyDescent="0.2">
      <c r="B983" s="1">
        <f t="shared" si="21"/>
        <v>978</v>
      </c>
      <c r="C983" s="221"/>
      <c r="D983" s="221"/>
      <c r="E983" s="226"/>
      <c r="F983" s="223"/>
      <c r="G983" s="226"/>
      <c r="H983" s="190"/>
      <c r="I983" s="190"/>
      <c r="J983" s="190"/>
      <c r="K983" s="190"/>
      <c r="L983" s="219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  <c r="AE983" s="110"/>
      <c r="AF983" s="110"/>
      <c r="AG983" s="110"/>
      <c r="AH983" s="110"/>
      <c r="AI983" s="110"/>
      <c r="AJ983" s="110"/>
      <c r="AK983" s="110"/>
      <c r="AL983" s="110"/>
      <c r="AM983" s="110"/>
      <c r="AN983" s="110"/>
      <c r="AO983" s="110"/>
      <c r="AP983" s="110"/>
      <c r="AQ983" s="110"/>
      <c r="AR983" s="110"/>
      <c r="AS983" s="110"/>
      <c r="AT983" s="110"/>
      <c r="AU983" s="110"/>
      <c r="AV983" s="110"/>
      <c r="AW983" s="110"/>
      <c r="AX983" s="110"/>
      <c r="AY983" s="110"/>
      <c r="AZ983" s="110"/>
      <c r="BA983" s="110"/>
      <c r="BB983" s="110"/>
      <c r="BC983" s="110"/>
      <c r="BD983" s="110"/>
      <c r="BE983" s="110"/>
      <c r="BF983" s="110"/>
      <c r="BG983" s="110"/>
      <c r="BH983" s="110"/>
    </row>
    <row r="984" spans="2:60" x14ac:dyDescent="0.2">
      <c r="B984" s="1">
        <f t="shared" si="21"/>
        <v>979</v>
      </c>
      <c r="C984" s="220"/>
      <c r="D984" s="221"/>
      <c r="E984" s="222"/>
      <c r="F984" s="223"/>
      <c r="G984" s="225"/>
      <c r="H984" s="190"/>
      <c r="I984" s="190"/>
      <c r="J984" s="190"/>
      <c r="K984" s="190"/>
      <c r="L984" s="219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  <c r="AE984" s="110"/>
      <c r="AF984" s="110"/>
      <c r="AG984" s="110"/>
      <c r="AH984" s="110"/>
      <c r="AI984" s="110"/>
      <c r="AJ984" s="110"/>
      <c r="AK984" s="110"/>
      <c r="AL984" s="110"/>
      <c r="AM984" s="110"/>
      <c r="AN984" s="110"/>
      <c r="AO984" s="110"/>
      <c r="AP984" s="110"/>
      <c r="AQ984" s="110"/>
      <c r="AR984" s="110"/>
      <c r="AS984" s="110"/>
      <c r="AT984" s="110"/>
      <c r="AU984" s="110"/>
      <c r="AV984" s="110"/>
      <c r="AW984" s="110"/>
      <c r="AX984" s="110"/>
      <c r="AY984" s="110"/>
      <c r="AZ984" s="110"/>
      <c r="BA984" s="110"/>
      <c r="BB984" s="110"/>
      <c r="BC984" s="110"/>
      <c r="BD984" s="110"/>
      <c r="BE984" s="110"/>
      <c r="BF984" s="110"/>
      <c r="BG984" s="110"/>
      <c r="BH984" s="110"/>
    </row>
    <row r="985" spans="2:60" x14ac:dyDescent="0.2">
      <c r="B985" s="1">
        <f t="shared" si="21"/>
        <v>980</v>
      </c>
      <c r="C985" s="221"/>
      <c r="D985" s="221"/>
      <c r="E985" s="226"/>
      <c r="F985" s="221"/>
      <c r="G985" s="226"/>
      <c r="H985" s="190"/>
      <c r="I985" s="190"/>
      <c r="J985" s="190"/>
      <c r="K985" s="190"/>
      <c r="L985" s="219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  <c r="AE985" s="110"/>
      <c r="AF985" s="110"/>
      <c r="AG985" s="110"/>
      <c r="AH985" s="110"/>
      <c r="AI985" s="110"/>
      <c r="AJ985" s="110"/>
      <c r="AK985" s="110"/>
      <c r="AL985" s="110"/>
      <c r="AM985" s="110"/>
      <c r="AN985" s="110"/>
      <c r="AO985" s="110"/>
      <c r="AP985" s="110"/>
      <c r="AQ985" s="110"/>
      <c r="AR985" s="110"/>
      <c r="AS985" s="110"/>
      <c r="AT985" s="110"/>
      <c r="AU985" s="110"/>
      <c r="AV985" s="110"/>
      <c r="AW985" s="110"/>
      <c r="AX985" s="110"/>
      <c r="AY985" s="110"/>
      <c r="AZ985" s="110"/>
      <c r="BA985" s="110"/>
      <c r="BB985" s="110"/>
      <c r="BC985" s="110"/>
      <c r="BD985" s="110"/>
      <c r="BE985" s="110"/>
      <c r="BF985" s="110"/>
      <c r="BG985" s="110"/>
      <c r="BH985" s="110"/>
    </row>
    <row r="986" spans="2:60" x14ac:dyDescent="0.2">
      <c r="B986" s="1">
        <f t="shared" si="21"/>
        <v>981</v>
      </c>
      <c r="C986" s="221"/>
      <c r="D986" s="221"/>
      <c r="E986" s="226"/>
      <c r="F986" s="223"/>
      <c r="G986" s="226"/>
      <c r="H986" s="190"/>
      <c r="I986" s="190"/>
      <c r="J986" s="190"/>
      <c r="K986" s="190"/>
      <c r="L986" s="219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  <c r="AE986" s="110"/>
      <c r="AF986" s="110"/>
      <c r="AG986" s="110"/>
      <c r="AH986" s="110"/>
      <c r="AI986" s="110"/>
      <c r="AJ986" s="110"/>
      <c r="AK986" s="110"/>
      <c r="AL986" s="110"/>
      <c r="AM986" s="110"/>
      <c r="AN986" s="110"/>
      <c r="AO986" s="110"/>
      <c r="AP986" s="110"/>
      <c r="AQ986" s="110"/>
      <c r="AR986" s="110"/>
      <c r="AS986" s="110"/>
      <c r="AT986" s="110"/>
      <c r="AU986" s="110"/>
      <c r="AV986" s="110"/>
      <c r="AW986" s="110"/>
      <c r="AX986" s="110"/>
      <c r="AY986" s="110"/>
      <c r="AZ986" s="110"/>
      <c r="BA986" s="110"/>
      <c r="BB986" s="110"/>
      <c r="BC986" s="110"/>
      <c r="BD986" s="110"/>
      <c r="BE986" s="110"/>
      <c r="BF986" s="110"/>
      <c r="BG986" s="110"/>
      <c r="BH986" s="110"/>
    </row>
    <row r="987" spans="2:60" x14ac:dyDescent="0.2">
      <c r="B987" s="1">
        <f t="shared" si="21"/>
        <v>982</v>
      </c>
      <c r="C987" s="220"/>
      <c r="D987" s="221"/>
      <c r="E987" s="222"/>
      <c r="F987" s="223"/>
      <c r="G987" s="222"/>
      <c r="H987" s="190"/>
      <c r="I987" s="190"/>
      <c r="J987" s="190"/>
      <c r="K987" s="190"/>
      <c r="L987" s="219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  <c r="AE987" s="110"/>
      <c r="AF987" s="110"/>
      <c r="AG987" s="110"/>
      <c r="AH987" s="110"/>
      <c r="AI987" s="110"/>
      <c r="AJ987" s="110"/>
      <c r="AK987" s="110"/>
      <c r="AL987" s="110"/>
      <c r="AM987" s="110"/>
      <c r="AN987" s="110"/>
      <c r="AO987" s="110"/>
      <c r="AP987" s="110"/>
      <c r="AQ987" s="110"/>
      <c r="AR987" s="110"/>
      <c r="AS987" s="110"/>
      <c r="AT987" s="110"/>
      <c r="AU987" s="110"/>
      <c r="AV987" s="110"/>
      <c r="AW987" s="110"/>
      <c r="AX987" s="110"/>
      <c r="AY987" s="110"/>
      <c r="AZ987" s="110"/>
      <c r="BA987" s="110"/>
      <c r="BB987" s="110"/>
      <c r="BC987" s="110"/>
      <c r="BD987" s="110"/>
      <c r="BE987" s="110"/>
      <c r="BF987" s="110"/>
      <c r="BG987" s="110"/>
      <c r="BH987" s="110"/>
    </row>
    <row r="988" spans="2:60" x14ac:dyDescent="0.2">
      <c r="B988" s="1">
        <f t="shared" si="21"/>
        <v>983</v>
      </c>
      <c r="C988" s="220"/>
      <c r="D988" s="221"/>
      <c r="E988" s="222"/>
      <c r="F988" s="223"/>
      <c r="G988" s="222"/>
      <c r="H988" s="190"/>
      <c r="I988" s="190"/>
      <c r="J988" s="190"/>
      <c r="K988" s="190"/>
      <c r="L988" s="219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  <c r="AE988" s="110"/>
      <c r="AF988" s="110"/>
      <c r="AG988" s="110"/>
      <c r="AH988" s="110"/>
      <c r="AI988" s="110"/>
      <c r="AJ988" s="110"/>
      <c r="AK988" s="110"/>
      <c r="AL988" s="110"/>
      <c r="AM988" s="110"/>
      <c r="AN988" s="110"/>
      <c r="AO988" s="110"/>
      <c r="AP988" s="110"/>
      <c r="AQ988" s="110"/>
      <c r="AR988" s="110"/>
      <c r="AS988" s="110"/>
      <c r="AT988" s="110"/>
      <c r="AU988" s="110"/>
      <c r="AV988" s="110"/>
      <c r="AW988" s="110"/>
      <c r="AX988" s="110"/>
      <c r="AY988" s="110"/>
      <c r="AZ988" s="110"/>
      <c r="BA988" s="110"/>
      <c r="BB988" s="110"/>
      <c r="BC988" s="110"/>
      <c r="BD988" s="110"/>
      <c r="BE988" s="110"/>
      <c r="BF988" s="110"/>
      <c r="BG988" s="110"/>
      <c r="BH988" s="110"/>
    </row>
    <row r="989" spans="2:60" x14ac:dyDescent="0.2">
      <c r="B989" s="1">
        <f t="shared" si="21"/>
        <v>984</v>
      </c>
      <c r="C989" s="221"/>
      <c r="D989" s="221"/>
      <c r="E989" s="222"/>
      <c r="F989" s="223"/>
      <c r="G989" s="226"/>
      <c r="H989" s="190"/>
      <c r="I989" s="190"/>
      <c r="J989" s="190"/>
      <c r="K989" s="190"/>
      <c r="L989" s="219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  <c r="AE989" s="110"/>
      <c r="AF989" s="110"/>
      <c r="AG989" s="110"/>
      <c r="AH989" s="110"/>
      <c r="AI989" s="110"/>
      <c r="AJ989" s="110"/>
      <c r="AK989" s="110"/>
      <c r="AL989" s="110"/>
      <c r="AM989" s="110"/>
      <c r="AN989" s="110"/>
      <c r="AO989" s="110"/>
      <c r="AP989" s="110"/>
      <c r="AQ989" s="110"/>
      <c r="AR989" s="110"/>
      <c r="AS989" s="110"/>
      <c r="AT989" s="110"/>
      <c r="AU989" s="110"/>
      <c r="AV989" s="110"/>
      <c r="AW989" s="110"/>
      <c r="AX989" s="110"/>
      <c r="AY989" s="110"/>
      <c r="AZ989" s="110"/>
      <c r="BA989" s="110"/>
      <c r="BB989" s="110"/>
      <c r="BC989" s="110"/>
      <c r="BD989" s="110"/>
      <c r="BE989" s="110"/>
      <c r="BF989" s="110"/>
      <c r="BG989" s="110"/>
      <c r="BH989" s="110"/>
    </row>
    <row r="990" spans="2:60" x14ac:dyDescent="0.2">
      <c r="B990" s="1">
        <f t="shared" si="21"/>
        <v>985</v>
      </c>
      <c r="C990" s="220"/>
      <c r="D990" s="221"/>
      <c r="E990" s="222"/>
      <c r="F990" s="223"/>
      <c r="G990" s="222"/>
      <c r="H990" s="190"/>
      <c r="I990" s="190"/>
      <c r="J990" s="190"/>
      <c r="K990" s="190"/>
      <c r="L990" s="219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  <c r="AE990" s="110"/>
      <c r="AF990" s="110"/>
      <c r="AG990" s="110"/>
      <c r="AH990" s="110"/>
      <c r="AI990" s="110"/>
      <c r="AJ990" s="110"/>
      <c r="AK990" s="110"/>
      <c r="AL990" s="110"/>
      <c r="AM990" s="110"/>
      <c r="AN990" s="110"/>
      <c r="AO990" s="110"/>
      <c r="AP990" s="110"/>
      <c r="AQ990" s="110"/>
      <c r="AR990" s="110"/>
      <c r="AS990" s="110"/>
      <c r="AT990" s="110"/>
      <c r="AU990" s="110"/>
      <c r="AV990" s="110"/>
      <c r="AW990" s="110"/>
      <c r="AX990" s="110"/>
      <c r="AY990" s="110"/>
      <c r="AZ990" s="110"/>
      <c r="BA990" s="110"/>
      <c r="BB990" s="110"/>
      <c r="BC990" s="110"/>
      <c r="BD990" s="110"/>
      <c r="BE990" s="110"/>
      <c r="BF990" s="110"/>
      <c r="BG990" s="110"/>
      <c r="BH990" s="110"/>
    </row>
    <row r="991" spans="2:60" x14ac:dyDescent="0.2">
      <c r="B991" s="1">
        <f t="shared" si="21"/>
        <v>986</v>
      </c>
      <c r="C991" s="221"/>
      <c r="D991" s="221"/>
      <c r="E991" s="226"/>
      <c r="F991" s="224"/>
      <c r="G991" s="226"/>
      <c r="H991" s="190"/>
      <c r="I991" s="190"/>
      <c r="J991" s="190"/>
      <c r="K991" s="190"/>
      <c r="L991" s="219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  <c r="AE991" s="110"/>
      <c r="AF991" s="110"/>
      <c r="AG991" s="110"/>
      <c r="AH991" s="110"/>
      <c r="AI991" s="110"/>
      <c r="AJ991" s="110"/>
      <c r="AK991" s="110"/>
      <c r="AL991" s="110"/>
      <c r="AM991" s="110"/>
      <c r="AN991" s="110"/>
      <c r="AO991" s="110"/>
      <c r="AP991" s="110"/>
      <c r="AQ991" s="110"/>
      <c r="AR991" s="110"/>
      <c r="AS991" s="110"/>
      <c r="AT991" s="110"/>
      <c r="AU991" s="110"/>
      <c r="AV991" s="110"/>
      <c r="AW991" s="110"/>
      <c r="AX991" s="110"/>
      <c r="AY991" s="110"/>
      <c r="AZ991" s="110"/>
      <c r="BA991" s="110"/>
      <c r="BB991" s="110"/>
      <c r="BC991" s="110"/>
      <c r="BD991" s="110"/>
      <c r="BE991" s="110"/>
      <c r="BF991" s="110"/>
      <c r="BG991" s="110"/>
      <c r="BH991" s="110"/>
    </row>
    <row r="992" spans="2:60" x14ac:dyDescent="0.2">
      <c r="B992" s="1">
        <f t="shared" si="21"/>
        <v>987</v>
      </c>
      <c r="C992" s="220"/>
      <c r="D992" s="221"/>
      <c r="E992" s="222"/>
      <c r="F992" s="221"/>
      <c r="G992" s="225"/>
      <c r="H992" s="190"/>
      <c r="I992" s="190"/>
      <c r="J992" s="190"/>
      <c r="K992" s="190"/>
      <c r="L992" s="219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  <c r="AE992" s="110"/>
      <c r="AF992" s="110"/>
      <c r="AG992" s="110"/>
      <c r="AH992" s="110"/>
      <c r="AI992" s="110"/>
      <c r="AJ992" s="110"/>
      <c r="AK992" s="110"/>
      <c r="AL992" s="110"/>
      <c r="AM992" s="110"/>
      <c r="AN992" s="110"/>
      <c r="AO992" s="110"/>
      <c r="AP992" s="110"/>
      <c r="AQ992" s="110"/>
      <c r="AR992" s="110"/>
      <c r="AS992" s="110"/>
      <c r="AT992" s="110"/>
      <c r="AU992" s="110"/>
      <c r="AV992" s="110"/>
      <c r="AW992" s="110"/>
      <c r="AX992" s="110"/>
      <c r="AY992" s="110"/>
      <c r="AZ992" s="110"/>
      <c r="BA992" s="110"/>
      <c r="BB992" s="110"/>
      <c r="BC992" s="110"/>
      <c r="BD992" s="110"/>
      <c r="BE992" s="110"/>
      <c r="BF992" s="110"/>
      <c r="BG992" s="110"/>
      <c r="BH992" s="110"/>
    </row>
    <row r="993" spans="2:60" x14ac:dyDescent="0.2">
      <c r="B993" s="1">
        <f t="shared" si="21"/>
        <v>988</v>
      </c>
      <c r="C993" s="220"/>
      <c r="D993" s="220"/>
      <c r="E993" s="222"/>
      <c r="F993" s="224"/>
      <c r="G993" s="253"/>
      <c r="H993" s="190"/>
      <c r="I993" s="190"/>
      <c r="J993" s="190"/>
      <c r="K993" s="190"/>
      <c r="L993" s="219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  <c r="AE993" s="110"/>
      <c r="AF993" s="110"/>
      <c r="AG993" s="110"/>
      <c r="AH993" s="110"/>
      <c r="AI993" s="110"/>
      <c r="AJ993" s="110"/>
      <c r="AK993" s="110"/>
      <c r="AL993" s="110"/>
      <c r="AM993" s="110"/>
      <c r="AN993" s="110"/>
      <c r="AO993" s="110"/>
      <c r="AP993" s="110"/>
      <c r="AQ993" s="110"/>
      <c r="AR993" s="110"/>
      <c r="AS993" s="110"/>
      <c r="AT993" s="110"/>
      <c r="AU993" s="110"/>
      <c r="AV993" s="110"/>
      <c r="AW993" s="110"/>
      <c r="AX993" s="110"/>
      <c r="AY993" s="110"/>
      <c r="AZ993" s="110"/>
      <c r="BA993" s="110"/>
      <c r="BB993" s="110"/>
      <c r="BC993" s="110"/>
      <c r="BD993" s="110"/>
      <c r="BE993" s="110"/>
      <c r="BF993" s="110"/>
      <c r="BG993" s="110"/>
      <c r="BH993" s="110"/>
    </row>
    <row r="994" spans="2:60" x14ac:dyDescent="0.2">
      <c r="B994" s="1">
        <f t="shared" si="21"/>
        <v>989</v>
      </c>
      <c r="C994" s="235"/>
      <c r="D994" s="235"/>
      <c r="E994" s="226"/>
      <c r="F994" s="223"/>
      <c r="G994" s="226"/>
      <c r="H994" s="190"/>
      <c r="I994" s="190"/>
      <c r="J994" s="190"/>
      <c r="K994" s="190"/>
      <c r="L994" s="219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  <c r="AE994" s="110"/>
      <c r="AF994" s="110"/>
      <c r="AG994" s="110"/>
      <c r="AH994" s="110"/>
      <c r="AI994" s="110"/>
      <c r="AJ994" s="110"/>
      <c r="AK994" s="110"/>
      <c r="AL994" s="110"/>
      <c r="AM994" s="110"/>
      <c r="AN994" s="110"/>
      <c r="AO994" s="110"/>
      <c r="AP994" s="110"/>
      <c r="AQ994" s="110"/>
      <c r="AR994" s="110"/>
      <c r="AS994" s="110"/>
      <c r="AT994" s="110"/>
      <c r="AU994" s="110"/>
      <c r="AV994" s="110"/>
      <c r="AW994" s="110"/>
      <c r="AX994" s="110"/>
      <c r="AY994" s="110"/>
      <c r="AZ994" s="110"/>
      <c r="BA994" s="110"/>
      <c r="BB994" s="110"/>
      <c r="BC994" s="110"/>
      <c r="BD994" s="110"/>
      <c r="BE994" s="110"/>
      <c r="BF994" s="110"/>
      <c r="BG994" s="110"/>
      <c r="BH994" s="110"/>
    </row>
    <row r="995" spans="2:60" x14ac:dyDescent="0.2">
      <c r="B995" s="1">
        <f t="shared" si="21"/>
        <v>990</v>
      </c>
      <c r="C995" s="220"/>
      <c r="D995" s="256"/>
      <c r="E995" s="226"/>
      <c r="F995" s="221"/>
      <c r="G995" s="222"/>
      <c r="H995" s="190"/>
      <c r="I995" s="190"/>
      <c r="J995" s="190"/>
      <c r="K995" s="190"/>
      <c r="L995" s="219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  <c r="AE995" s="110"/>
      <c r="AF995" s="110"/>
      <c r="AG995" s="110"/>
      <c r="AH995" s="110"/>
      <c r="AI995" s="110"/>
      <c r="AJ995" s="110"/>
      <c r="AK995" s="110"/>
      <c r="AL995" s="110"/>
      <c r="AM995" s="110"/>
      <c r="AN995" s="110"/>
      <c r="AO995" s="110"/>
      <c r="AP995" s="110"/>
      <c r="AQ995" s="110"/>
      <c r="AR995" s="110"/>
      <c r="AS995" s="110"/>
      <c r="AT995" s="110"/>
      <c r="AU995" s="110"/>
      <c r="AV995" s="110"/>
      <c r="AW995" s="110"/>
      <c r="AX995" s="110"/>
      <c r="AY995" s="110"/>
      <c r="AZ995" s="110"/>
      <c r="BA995" s="110"/>
      <c r="BB995" s="110"/>
      <c r="BC995" s="110"/>
      <c r="BD995" s="110"/>
      <c r="BE995" s="110"/>
      <c r="BF995" s="110"/>
      <c r="BG995" s="110"/>
      <c r="BH995" s="110"/>
    </row>
    <row r="996" spans="2:60" x14ac:dyDescent="0.2">
      <c r="B996" s="1">
        <f t="shared" si="21"/>
        <v>991</v>
      </c>
      <c r="C996" s="220"/>
      <c r="D996" s="221"/>
      <c r="E996" s="222"/>
      <c r="F996" s="221"/>
      <c r="G996" s="222"/>
      <c r="H996" s="190"/>
      <c r="I996" s="190"/>
      <c r="J996" s="190"/>
      <c r="K996" s="190"/>
      <c r="L996" s="219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  <c r="AE996" s="110"/>
      <c r="AF996" s="110"/>
      <c r="AG996" s="110"/>
      <c r="AH996" s="110"/>
      <c r="AI996" s="110"/>
      <c r="AJ996" s="110"/>
      <c r="AK996" s="110"/>
      <c r="AL996" s="110"/>
      <c r="AM996" s="110"/>
      <c r="AN996" s="110"/>
      <c r="AO996" s="110"/>
      <c r="AP996" s="110"/>
      <c r="AQ996" s="110"/>
      <c r="AR996" s="110"/>
      <c r="AS996" s="110"/>
      <c r="AT996" s="110"/>
      <c r="AU996" s="110"/>
      <c r="AV996" s="110"/>
      <c r="AW996" s="110"/>
      <c r="AX996" s="110"/>
      <c r="AY996" s="110"/>
      <c r="AZ996" s="110"/>
      <c r="BA996" s="110"/>
      <c r="BB996" s="110"/>
      <c r="BC996" s="110"/>
      <c r="BD996" s="110"/>
      <c r="BE996" s="110"/>
      <c r="BF996" s="110"/>
      <c r="BG996" s="110"/>
      <c r="BH996" s="110"/>
    </row>
    <row r="997" spans="2:60" x14ac:dyDescent="0.2">
      <c r="B997" s="1">
        <f t="shared" si="21"/>
        <v>992</v>
      </c>
      <c r="C997" s="235"/>
      <c r="D997" s="235"/>
      <c r="E997" s="226"/>
      <c r="F997" s="223"/>
      <c r="G997" s="226"/>
      <c r="H997" s="190"/>
      <c r="I997" s="190"/>
      <c r="J997" s="190"/>
      <c r="K997" s="190"/>
      <c r="L997" s="219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  <c r="AE997" s="110"/>
      <c r="AF997" s="110"/>
      <c r="AG997" s="110"/>
      <c r="AH997" s="110"/>
      <c r="AI997" s="110"/>
      <c r="AJ997" s="110"/>
      <c r="AK997" s="110"/>
      <c r="AL997" s="110"/>
      <c r="AM997" s="110"/>
      <c r="AN997" s="110"/>
      <c r="AO997" s="110"/>
      <c r="AP997" s="110"/>
      <c r="AQ997" s="110"/>
      <c r="AR997" s="110"/>
      <c r="AS997" s="110"/>
      <c r="AT997" s="110"/>
      <c r="AU997" s="110"/>
      <c r="AV997" s="110"/>
      <c r="AW997" s="110"/>
      <c r="AX997" s="110"/>
      <c r="AY997" s="110"/>
      <c r="AZ997" s="110"/>
      <c r="BA997" s="110"/>
      <c r="BB997" s="110"/>
      <c r="BC997" s="110"/>
      <c r="BD997" s="110"/>
      <c r="BE997" s="110"/>
      <c r="BF997" s="110"/>
      <c r="BG997" s="110"/>
      <c r="BH997" s="110"/>
    </row>
    <row r="998" spans="2:60" x14ac:dyDescent="0.2">
      <c r="B998" s="1">
        <f t="shared" si="21"/>
        <v>993</v>
      </c>
      <c r="C998" s="220"/>
      <c r="D998" s="221"/>
      <c r="E998" s="222"/>
      <c r="F998" s="224"/>
      <c r="G998" s="222"/>
      <c r="H998" s="190"/>
      <c r="I998" s="190"/>
      <c r="J998" s="190"/>
      <c r="K998" s="190"/>
      <c r="L998" s="219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  <c r="AE998" s="110"/>
      <c r="AF998" s="110"/>
      <c r="AG998" s="110"/>
      <c r="AH998" s="110"/>
      <c r="AI998" s="110"/>
      <c r="AJ998" s="110"/>
      <c r="AK998" s="110"/>
      <c r="AL998" s="110"/>
      <c r="AM998" s="110"/>
      <c r="AN998" s="110"/>
      <c r="AO998" s="110"/>
      <c r="AP998" s="110"/>
      <c r="AQ998" s="110"/>
      <c r="AR998" s="110"/>
      <c r="AS998" s="110"/>
      <c r="AT998" s="110"/>
      <c r="AU998" s="110"/>
      <c r="AV998" s="110"/>
      <c r="AW998" s="110"/>
      <c r="AX998" s="110"/>
      <c r="AY998" s="110"/>
      <c r="AZ998" s="110"/>
      <c r="BA998" s="110"/>
      <c r="BB998" s="110"/>
      <c r="BC998" s="110"/>
      <c r="BD998" s="110"/>
      <c r="BE998" s="110"/>
      <c r="BF998" s="110"/>
      <c r="BG998" s="110"/>
      <c r="BH998" s="110"/>
    </row>
    <row r="999" spans="2:60" x14ac:dyDescent="0.2">
      <c r="B999" s="1">
        <f t="shared" si="21"/>
        <v>994</v>
      </c>
      <c r="C999" s="220"/>
      <c r="D999" s="221"/>
      <c r="E999" s="222"/>
      <c r="F999" s="224"/>
      <c r="G999" s="226"/>
      <c r="H999" s="190"/>
      <c r="I999" s="190"/>
      <c r="J999" s="190"/>
      <c r="K999" s="190"/>
      <c r="L999" s="219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  <c r="AE999" s="110"/>
      <c r="AF999" s="110"/>
      <c r="AG999" s="110"/>
      <c r="AH999" s="110"/>
      <c r="AI999" s="110"/>
      <c r="AJ999" s="110"/>
      <c r="AK999" s="110"/>
      <c r="AL999" s="110"/>
      <c r="AM999" s="110"/>
      <c r="AN999" s="110"/>
      <c r="AO999" s="110"/>
      <c r="AP999" s="110"/>
      <c r="AQ999" s="110"/>
      <c r="AR999" s="110"/>
      <c r="AS999" s="110"/>
      <c r="AT999" s="110"/>
      <c r="AU999" s="110"/>
      <c r="AV999" s="110"/>
      <c r="AW999" s="110"/>
      <c r="AX999" s="110"/>
      <c r="AY999" s="110"/>
      <c r="AZ999" s="110"/>
      <c r="BA999" s="110"/>
      <c r="BB999" s="110"/>
      <c r="BC999" s="110"/>
      <c r="BD999" s="110"/>
      <c r="BE999" s="110"/>
      <c r="BF999" s="110"/>
      <c r="BG999" s="110"/>
      <c r="BH999" s="110"/>
    </row>
    <row r="1000" spans="2:60" x14ac:dyDescent="0.2">
      <c r="B1000" s="1">
        <f t="shared" si="21"/>
        <v>995</v>
      </c>
      <c r="C1000" s="220"/>
      <c r="D1000" s="221"/>
      <c r="E1000" s="222"/>
      <c r="F1000" s="224"/>
      <c r="G1000" s="225"/>
      <c r="H1000" s="190"/>
      <c r="I1000" s="190"/>
      <c r="J1000" s="190"/>
      <c r="K1000" s="190"/>
      <c r="L1000" s="219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  <c r="AE1000" s="110"/>
      <c r="AF1000" s="110"/>
      <c r="AG1000" s="110"/>
      <c r="AH1000" s="110"/>
      <c r="AI1000" s="110"/>
      <c r="AJ1000" s="110"/>
      <c r="AK1000" s="110"/>
      <c r="AL1000" s="110"/>
      <c r="AM1000" s="110"/>
      <c r="AN1000" s="110"/>
      <c r="AO1000" s="110"/>
      <c r="AP1000" s="110"/>
      <c r="AQ1000" s="110"/>
      <c r="AR1000" s="110"/>
      <c r="AS1000" s="110"/>
      <c r="AT1000" s="110"/>
      <c r="AU1000" s="110"/>
      <c r="AV1000" s="110"/>
      <c r="AW1000" s="110"/>
      <c r="AX1000" s="110"/>
      <c r="AY1000" s="110"/>
      <c r="AZ1000" s="110"/>
      <c r="BA1000" s="110"/>
      <c r="BB1000" s="110"/>
      <c r="BC1000" s="110"/>
      <c r="BD1000" s="110"/>
      <c r="BE1000" s="110"/>
      <c r="BF1000" s="110"/>
      <c r="BG1000" s="110"/>
      <c r="BH1000" s="110"/>
    </row>
    <row r="1001" spans="2:60" x14ac:dyDescent="0.2">
      <c r="B1001" s="1">
        <f t="shared" si="21"/>
        <v>996</v>
      </c>
      <c r="C1001" s="220"/>
      <c r="D1001" s="220"/>
      <c r="E1001" s="222"/>
      <c r="F1001" s="223"/>
      <c r="G1001" s="222"/>
      <c r="H1001" s="190"/>
      <c r="I1001" s="190"/>
      <c r="J1001" s="190"/>
      <c r="K1001" s="190"/>
      <c r="L1001" s="219"/>
      <c r="M1001" s="110"/>
      <c r="N1001" s="110"/>
      <c r="O1001" s="110"/>
      <c r="P1001" s="110"/>
      <c r="Q1001" s="110"/>
      <c r="R1001" s="110"/>
      <c r="S1001" s="110"/>
      <c r="T1001" s="110"/>
      <c r="U1001" s="110"/>
      <c r="V1001" s="110"/>
      <c r="W1001" s="110"/>
      <c r="X1001" s="110"/>
      <c r="Y1001" s="110"/>
      <c r="Z1001" s="110"/>
      <c r="AA1001" s="110"/>
      <c r="AB1001" s="110"/>
      <c r="AC1001" s="110"/>
      <c r="AD1001" s="110"/>
      <c r="AE1001" s="110"/>
      <c r="AF1001" s="110"/>
      <c r="AG1001" s="110"/>
      <c r="AH1001" s="110"/>
      <c r="AI1001" s="110"/>
      <c r="AJ1001" s="110"/>
      <c r="AK1001" s="110"/>
      <c r="AL1001" s="110"/>
      <c r="AM1001" s="110"/>
      <c r="AN1001" s="110"/>
      <c r="AO1001" s="110"/>
      <c r="AP1001" s="110"/>
      <c r="AQ1001" s="110"/>
      <c r="AR1001" s="110"/>
      <c r="AS1001" s="110"/>
      <c r="AT1001" s="110"/>
      <c r="AU1001" s="110"/>
      <c r="AV1001" s="110"/>
      <c r="AW1001" s="110"/>
      <c r="AX1001" s="110"/>
      <c r="AY1001" s="110"/>
      <c r="AZ1001" s="110"/>
      <c r="BA1001" s="110"/>
      <c r="BB1001" s="110"/>
      <c r="BC1001" s="110"/>
      <c r="BD1001" s="110"/>
      <c r="BE1001" s="110"/>
      <c r="BF1001" s="110"/>
      <c r="BG1001" s="110"/>
      <c r="BH1001" s="110"/>
    </row>
    <row r="1002" spans="2:60" x14ac:dyDescent="0.2">
      <c r="B1002" s="1">
        <f t="shared" si="21"/>
        <v>997</v>
      </c>
      <c r="C1002" s="220"/>
      <c r="D1002" s="221"/>
      <c r="E1002" s="222"/>
      <c r="F1002" s="224"/>
      <c r="G1002" s="222"/>
      <c r="H1002" s="190"/>
      <c r="I1002" s="190"/>
      <c r="J1002" s="190"/>
      <c r="K1002" s="190"/>
      <c r="L1002" s="219"/>
      <c r="M1002" s="110"/>
      <c r="N1002" s="110"/>
      <c r="O1002" s="110"/>
      <c r="P1002" s="110"/>
      <c r="Q1002" s="110"/>
      <c r="R1002" s="110"/>
      <c r="S1002" s="110"/>
      <c r="T1002" s="110"/>
      <c r="U1002" s="110"/>
      <c r="V1002" s="110"/>
      <c r="W1002" s="110"/>
      <c r="X1002" s="110"/>
      <c r="Y1002" s="110"/>
      <c r="Z1002" s="110"/>
      <c r="AA1002" s="110"/>
      <c r="AB1002" s="110"/>
      <c r="AC1002" s="110"/>
      <c r="AD1002" s="110"/>
      <c r="AE1002" s="110"/>
      <c r="AF1002" s="110"/>
      <c r="AG1002" s="110"/>
      <c r="AH1002" s="110"/>
      <c r="AI1002" s="110"/>
      <c r="AJ1002" s="110"/>
      <c r="AK1002" s="110"/>
      <c r="AL1002" s="110"/>
      <c r="AM1002" s="110"/>
      <c r="AN1002" s="110"/>
      <c r="AO1002" s="110"/>
      <c r="AP1002" s="110"/>
      <c r="AQ1002" s="110"/>
      <c r="AR1002" s="110"/>
      <c r="AS1002" s="110"/>
      <c r="AT1002" s="110"/>
      <c r="AU1002" s="110"/>
      <c r="AV1002" s="110"/>
      <c r="AW1002" s="110"/>
      <c r="AX1002" s="110"/>
      <c r="AY1002" s="110"/>
      <c r="AZ1002" s="110"/>
      <c r="BA1002" s="110"/>
      <c r="BB1002" s="110"/>
      <c r="BC1002" s="110"/>
      <c r="BD1002" s="110"/>
      <c r="BE1002" s="110"/>
      <c r="BF1002" s="110"/>
      <c r="BG1002" s="110"/>
      <c r="BH1002" s="110"/>
    </row>
    <row r="1003" spans="2:60" x14ac:dyDescent="0.2">
      <c r="B1003" s="1">
        <f t="shared" si="21"/>
        <v>998</v>
      </c>
      <c r="C1003" s="220"/>
      <c r="D1003" s="221"/>
      <c r="E1003" s="222"/>
      <c r="F1003" s="223"/>
      <c r="G1003" s="225"/>
      <c r="H1003" s="190"/>
      <c r="I1003" s="190"/>
      <c r="J1003" s="190"/>
      <c r="K1003" s="190"/>
      <c r="L1003" s="219"/>
      <c r="M1003" s="110"/>
      <c r="N1003" s="110"/>
      <c r="O1003" s="110"/>
      <c r="P1003" s="110"/>
      <c r="Q1003" s="110"/>
      <c r="R1003" s="110"/>
      <c r="S1003" s="110"/>
      <c r="T1003" s="110"/>
      <c r="U1003" s="110"/>
      <c r="V1003" s="110"/>
      <c r="W1003" s="110"/>
      <c r="X1003" s="110"/>
      <c r="Y1003" s="110"/>
      <c r="Z1003" s="110"/>
      <c r="AA1003" s="110"/>
      <c r="AB1003" s="110"/>
      <c r="AC1003" s="110"/>
      <c r="AD1003" s="110"/>
      <c r="AE1003" s="110"/>
      <c r="AF1003" s="110"/>
      <c r="AG1003" s="110"/>
      <c r="AH1003" s="110"/>
      <c r="AI1003" s="110"/>
      <c r="AJ1003" s="110"/>
      <c r="AK1003" s="110"/>
      <c r="AL1003" s="110"/>
      <c r="AM1003" s="110"/>
      <c r="AN1003" s="110"/>
      <c r="AO1003" s="110"/>
      <c r="AP1003" s="110"/>
      <c r="AQ1003" s="110"/>
      <c r="AR1003" s="110"/>
      <c r="AS1003" s="110"/>
      <c r="AT1003" s="110"/>
      <c r="AU1003" s="110"/>
      <c r="AV1003" s="110"/>
      <c r="AW1003" s="110"/>
      <c r="AX1003" s="110"/>
      <c r="AY1003" s="110"/>
      <c r="AZ1003" s="110"/>
      <c r="BA1003" s="110"/>
      <c r="BB1003" s="110"/>
      <c r="BC1003" s="110"/>
      <c r="BD1003" s="110"/>
      <c r="BE1003" s="110"/>
      <c r="BF1003" s="110"/>
      <c r="BG1003" s="110"/>
      <c r="BH1003" s="110"/>
    </row>
    <row r="1004" spans="2:60" x14ac:dyDescent="0.2">
      <c r="B1004" s="1">
        <f t="shared" si="21"/>
        <v>999</v>
      </c>
      <c r="C1004" s="235"/>
      <c r="D1004" s="235"/>
      <c r="E1004" s="226"/>
      <c r="F1004" s="223"/>
      <c r="G1004" s="226"/>
      <c r="H1004" s="190"/>
      <c r="I1004" s="190"/>
      <c r="J1004" s="190"/>
      <c r="K1004" s="190"/>
      <c r="L1004" s="219"/>
      <c r="M1004" s="110"/>
      <c r="N1004" s="110"/>
      <c r="O1004" s="110"/>
      <c r="P1004" s="110"/>
      <c r="Q1004" s="110"/>
      <c r="R1004" s="110"/>
      <c r="S1004" s="110"/>
      <c r="T1004" s="110"/>
      <c r="U1004" s="110"/>
      <c r="V1004" s="110"/>
      <c r="W1004" s="110"/>
      <c r="X1004" s="110"/>
      <c r="Y1004" s="110"/>
      <c r="Z1004" s="110"/>
      <c r="AA1004" s="110"/>
      <c r="AB1004" s="110"/>
      <c r="AC1004" s="110"/>
      <c r="AD1004" s="110"/>
      <c r="AE1004" s="110"/>
      <c r="AF1004" s="110"/>
      <c r="AG1004" s="110"/>
      <c r="AH1004" s="110"/>
      <c r="AI1004" s="110"/>
      <c r="AJ1004" s="110"/>
      <c r="AK1004" s="110"/>
      <c r="AL1004" s="110"/>
      <c r="AM1004" s="110"/>
      <c r="AN1004" s="110"/>
      <c r="AO1004" s="110"/>
      <c r="AP1004" s="110"/>
      <c r="AQ1004" s="110"/>
      <c r="AR1004" s="110"/>
      <c r="AS1004" s="110"/>
      <c r="AT1004" s="110"/>
      <c r="AU1004" s="110"/>
      <c r="AV1004" s="110"/>
      <c r="AW1004" s="110"/>
      <c r="AX1004" s="110"/>
      <c r="AY1004" s="110"/>
      <c r="AZ1004" s="110"/>
      <c r="BA1004" s="110"/>
      <c r="BB1004" s="110"/>
      <c r="BC1004" s="110"/>
      <c r="BD1004" s="110"/>
      <c r="BE1004" s="110"/>
      <c r="BF1004" s="110"/>
      <c r="BG1004" s="110"/>
      <c r="BH1004" s="110"/>
    </row>
    <row r="1005" spans="2:60" x14ac:dyDescent="0.2">
      <c r="B1005" s="1">
        <f t="shared" si="21"/>
        <v>1000</v>
      </c>
      <c r="C1005" s="221"/>
      <c r="D1005" s="221"/>
      <c r="E1005" s="226"/>
      <c r="F1005" s="221"/>
      <c r="G1005" s="226"/>
      <c r="H1005" s="190"/>
      <c r="I1005" s="190"/>
      <c r="J1005" s="190"/>
      <c r="K1005" s="190"/>
      <c r="L1005" s="219"/>
      <c r="M1005" s="110"/>
      <c r="N1005" s="110"/>
      <c r="O1005" s="110"/>
      <c r="P1005" s="110"/>
      <c r="Q1005" s="110"/>
      <c r="R1005" s="110"/>
      <c r="S1005" s="110"/>
      <c r="T1005" s="110"/>
      <c r="U1005" s="110"/>
      <c r="V1005" s="110"/>
      <c r="W1005" s="110"/>
      <c r="X1005" s="110"/>
      <c r="Y1005" s="110"/>
      <c r="Z1005" s="110"/>
      <c r="AA1005" s="110"/>
      <c r="AB1005" s="110"/>
      <c r="AC1005" s="110"/>
      <c r="AD1005" s="110"/>
      <c r="AE1005" s="110"/>
      <c r="AF1005" s="110"/>
      <c r="AG1005" s="110"/>
      <c r="AH1005" s="110"/>
      <c r="AI1005" s="110"/>
      <c r="AJ1005" s="110"/>
      <c r="AK1005" s="110"/>
      <c r="AL1005" s="110"/>
      <c r="AM1005" s="110"/>
      <c r="AN1005" s="110"/>
      <c r="AO1005" s="110"/>
      <c r="AP1005" s="110"/>
      <c r="AQ1005" s="110"/>
      <c r="AR1005" s="110"/>
      <c r="AS1005" s="110"/>
      <c r="AT1005" s="110"/>
      <c r="AU1005" s="110"/>
      <c r="AV1005" s="110"/>
      <c r="AW1005" s="110"/>
      <c r="AX1005" s="110"/>
      <c r="AY1005" s="110"/>
      <c r="AZ1005" s="110"/>
      <c r="BA1005" s="110"/>
      <c r="BB1005" s="110"/>
      <c r="BC1005" s="110"/>
      <c r="BD1005" s="110"/>
      <c r="BE1005" s="110"/>
      <c r="BF1005" s="110"/>
      <c r="BG1005" s="110"/>
      <c r="BH1005" s="110"/>
    </row>
    <row r="1006" spans="2:60" x14ac:dyDescent="0.2">
      <c r="B1006" s="1">
        <f t="shared" si="21"/>
        <v>1001</v>
      </c>
      <c r="C1006" s="235"/>
      <c r="D1006" s="235"/>
      <c r="E1006" s="226"/>
      <c r="F1006" s="223"/>
      <c r="G1006" s="226"/>
      <c r="H1006" s="190"/>
      <c r="I1006" s="190"/>
      <c r="J1006" s="190"/>
      <c r="K1006" s="190"/>
      <c r="L1006" s="219"/>
      <c r="M1006" s="110"/>
      <c r="N1006" s="110"/>
      <c r="O1006" s="110"/>
      <c r="P1006" s="110"/>
      <c r="Q1006" s="110"/>
      <c r="R1006" s="110"/>
      <c r="S1006" s="110"/>
      <c r="T1006" s="110"/>
      <c r="U1006" s="110"/>
      <c r="V1006" s="110"/>
      <c r="W1006" s="110"/>
      <c r="X1006" s="110"/>
      <c r="Y1006" s="110"/>
      <c r="Z1006" s="110"/>
      <c r="AA1006" s="110"/>
      <c r="AB1006" s="110"/>
      <c r="AC1006" s="110"/>
      <c r="AD1006" s="110"/>
      <c r="AE1006" s="110"/>
      <c r="AF1006" s="110"/>
      <c r="AG1006" s="110"/>
      <c r="AH1006" s="110"/>
      <c r="AI1006" s="110"/>
      <c r="AJ1006" s="110"/>
      <c r="AK1006" s="110"/>
      <c r="AL1006" s="110"/>
      <c r="AM1006" s="110"/>
      <c r="AN1006" s="110"/>
      <c r="AO1006" s="110"/>
      <c r="AP1006" s="110"/>
      <c r="AQ1006" s="110"/>
      <c r="AR1006" s="110"/>
      <c r="AS1006" s="110"/>
      <c r="AT1006" s="110"/>
      <c r="AU1006" s="110"/>
      <c r="AV1006" s="110"/>
      <c r="AW1006" s="110"/>
      <c r="AX1006" s="110"/>
      <c r="AY1006" s="110"/>
      <c r="AZ1006" s="110"/>
      <c r="BA1006" s="110"/>
      <c r="BB1006" s="110"/>
      <c r="BC1006" s="110"/>
      <c r="BD1006" s="110"/>
      <c r="BE1006" s="110"/>
      <c r="BF1006" s="110"/>
      <c r="BG1006" s="110"/>
      <c r="BH1006" s="110"/>
    </row>
    <row r="1007" spans="2:60" x14ac:dyDescent="0.2">
      <c r="B1007" s="1">
        <f t="shared" si="21"/>
        <v>1002</v>
      </c>
      <c r="C1007" s="220"/>
      <c r="D1007" s="221"/>
      <c r="E1007" s="222"/>
      <c r="F1007" s="224"/>
      <c r="G1007" s="222"/>
      <c r="H1007" s="190"/>
      <c r="I1007" s="190"/>
      <c r="J1007" s="190"/>
      <c r="K1007" s="190"/>
      <c r="L1007" s="219"/>
      <c r="M1007" s="110"/>
      <c r="N1007" s="110"/>
      <c r="O1007" s="110"/>
      <c r="P1007" s="110"/>
      <c r="Q1007" s="110"/>
      <c r="R1007" s="110"/>
      <c r="S1007" s="110"/>
      <c r="T1007" s="110"/>
      <c r="U1007" s="110"/>
      <c r="V1007" s="110"/>
      <c r="W1007" s="110"/>
      <c r="X1007" s="110"/>
      <c r="Y1007" s="110"/>
      <c r="Z1007" s="110"/>
      <c r="AA1007" s="110"/>
      <c r="AB1007" s="110"/>
      <c r="AC1007" s="110"/>
      <c r="AD1007" s="110"/>
      <c r="AE1007" s="110"/>
      <c r="AF1007" s="110"/>
      <c r="AG1007" s="110"/>
      <c r="AH1007" s="110"/>
      <c r="AI1007" s="110"/>
      <c r="AJ1007" s="110"/>
      <c r="AK1007" s="110"/>
      <c r="AL1007" s="110"/>
      <c r="AM1007" s="110"/>
      <c r="AN1007" s="110"/>
      <c r="AO1007" s="110"/>
      <c r="AP1007" s="110"/>
      <c r="AQ1007" s="110"/>
      <c r="AR1007" s="110"/>
      <c r="AS1007" s="110"/>
      <c r="AT1007" s="110"/>
      <c r="AU1007" s="110"/>
      <c r="AV1007" s="110"/>
      <c r="AW1007" s="110"/>
      <c r="AX1007" s="110"/>
      <c r="AY1007" s="110"/>
      <c r="AZ1007" s="110"/>
      <c r="BA1007" s="110"/>
      <c r="BB1007" s="110"/>
      <c r="BC1007" s="110"/>
      <c r="BD1007" s="110"/>
      <c r="BE1007" s="110"/>
      <c r="BF1007" s="110"/>
      <c r="BG1007" s="110"/>
      <c r="BH1007" s="110"/>
    </row>
    <row r="1008" spans="2:60" x14ac:dyDescent="0.2">
      <c r="B1008" s="1">
        <f t="shared" si="21"/>
        <v>1003</v>
      </c>
      <c r="C1008" s="220"/>
      <c r="D1008" s="221"/>
      <c r="E1008" s="222"/>
      <c r="F1008" s="221"/>
      <c r="G1008" s="226"/>
      <c r="H1008" s="190"/>
      <c r="I1008" s="190"/>
      <c r="J1008" s="190"/>
      <c r="K1008" s="190"/>
      <c r="L1008" s="219"/>
      <c r="M1008" s="110"/>
      <c r="N1008" s="110"/>
      <c r="O1008" s="110"/>
      <c r="P1008" s="110"/>
      <c r="Q1008" s="110"/>
      <c r="R1008" s="110"/>
      <c r="S1008" s="110"/>
      <c r="T1008" s="110"/>
      <c r="U1008" s="110"/>
      <c r="V1008" s="110"/>
      <c r="W1008" s="110"/>
      <c r="X1008" s="110"/>
      <c r="Y1008" s="110"/>
      <c r="Z1008" s="110"/>
      <c r="AA1008" s="110"/>
      <c r="AB1008" s="110"/>
      <c r="AC1008" s="110"/>
      <c r="AD1008" s="110"/>
      <c r="AE1008" s="110"/>
      <c r="AF1008" s="110"/>
      <c r="AG1008" s="110"/>
      <c r="AH1008" s="110"/>
      <c r="AI1008" s="110"/>
      <c r="AJ1008" s="110"/>
      <c r="AK1008" s="110"/>
      <c r="AL1008" s="110"/>
      <c r="AM1008" s="110"/>
      <c r="AN1008" s="110"/>
      <c r="AO1008" s="110"/>
      <c r="AP1008" s="110"/>
      <c r="AQ1008" s="110"/>
      <c r="AR1008" s="110"/>
      <c r="AS1008" s="110"/>
      <c r="AT1008" s="110"/>
      <c r="AU1008" s="110"/>
      <c r="AV1008" s="110"/>
      <c r="AW1008" s="110"/>
      <c r="AX1008" s="110"/>
      <c r="AY1008" s="110"/>
      <c r="AZ1008" s="110"/>
      <c r="BA1008" s="110"/>
      <c r="BB1008" s="110"/>
      <c r="BC1008" s="110"/>
      <c r="BD1008" s="110"/>
      <c r="BE1008" s="110"/>
      <c r="BF1008" s="110"/>
      <c r="BG1008" s="110"/>
      <c r="BH1008" s="110"/>
    </row>
    <row r="1009" spans="2:60" x14ac:dyDescent="0.2">
      <c r="B1009" s="1">
        <f t="shared" si="21"/>
        <v>1004</v>
      </c>
      <c r="C1009" s="235"/>
      <c r="D1009" s="235"/>
      <c r="E1009" s="226"/>
      <c r="F1009" s="223"/>
      <c r="G1009" s="226"/>
      <c r="H1009" s="190"/>
      <c r="I1009" s="190"/>
      <c r="J1009" s="190"/>
      <c r="K1009" s="190"/>
      <c r="L1009" s="219"/>
      <c r="M1009" s="110"/>
      <c r="N1009" s="110"/>
      <c r="O1009" s="110"/>
      <c r="P1009" s="110"/>
      <c r="Q1009" s="110"/>
      <c r="R1009" s="110"/>
      <c r="S1009" s="110"/>
      <c r="T1009" s="110"/>
      <c r="U1009" s="110"/>
      <c r="V1009" s="110"/>
      <c r="W1009" s="110"/>
      <c r="X1009" s="110"/>
      <c r="Y1009" s="110"/>
      <c r="Z1009" s="110"/>
      <c r="AA1009" s="110"/>
      <c r="AB1009" s="110"/>
      <c r="AC1009" s="110"/>
      <c r="AD1009" s="110"/>
      <c r="AE1009" s="110"/>
      <c r="AF1009" s="110"/>
      <c r="AG1009" s="110"/>
      <c r="AH1009" s="110"/>
      <c r="AI1009" s="110"/>
      <c r="AJ1009" s="110"/>
      <c r="AK1009" s="110"/>
      <c r="AL1009" s="110"/>
      <c r="AM1009" s="110"/>
      <c r="AN1009" s="110"/>
      <c r="AO1009" s="110"/>
      <c r="AP1009" s="110"/>
      <c r="AQ1009" s="110"/>
      <c r="AR1009" s="110"/>
      <c r="AS1009" s="110"/>
      <c r="AT1009" s="110"/>
      <c r="AU1009" s="110"/>
      <c r="AV1009" s="110"/>
      <c r="AW1009" s="110"/>
      <c r="AX1009" s="110"/>
      <c r="AY1009" s="110"/>
      <c r="AZ1009" s="110"/>
      <c r="BA1009" s="110"/>
      <c r="BB1009" s="110"/>
      <c r="BC1009" s="110"/>
      <c r="BD1009" s="110"/>
      <c r="BE1009" s="110"/>
      <c r="BF1009" s="110"/>
      <c r="BG1009" s="110"/>
      <c r="BH1009" s="110"/>
    </row>
    <row r="1010" spans="2:60" x14ac:dyDescent="0.2">
      <c r="B1010" s="1">
        <f t="shared" si="21"/>
        <v>1005</v>
      </c>
      <c r="C1010" s="235"/>
      <c r="D1010" s="235"/>
      <c r="E1010" s="226"/>
      <c r="F1010" s="223"/>
      <c r="G1010" s="226"/>
      <c r="H1010" s="190"/>
      <c r="I1010" s="190"/>
      <c r="J1010" s="190"/>
      <c r="K1010" s="190"/>
      <c r="L1010" s="219"/>
      <c r="M1010" s="110"/>
      <c r="N1010" s="110"/>
      <c r="O1010" s="110"/>
      <c r="P1010" s="110"/>
      <c r="Q1010" s="110"/>
      <c r="R1010" s="110"/>
      <c r="S1010" s="110"/>
      <c r="T1010" s="110"/>
      <c r="U1010" s="110"/>
      <c r="V1010" s="110"/>
      <c r="W1010" s="110"/>
      <c r="X1010" s="110"/>
      <c r="Y1010" s="110"/>
      <c r="Z1010" s="110"/>
      <c r="AA1010" s="110"/>
      <c r="AB1010" s="110"/>
      <c r="AC1010" s="110"/>
      <c r="AD1010" s="110"/>
      <c r="AE1010" s="110"/>
      <c r="AF1010" s="110"/>
      <c r="AG1010" s="110"/>
      <c r="AH1010" s="110"/>
      <c r="AI1010" s="110"/>
      <c r="AJ1010" s="110"/>
      <c r="AK1010" s="110"/>
      <c r="AL1010" s="110"/>
      <c r="AM1010" s="110"/>
      <c r="AN1010" s="110"/>
      <c r="AO1010" s="110"/>
      <c r="AP1010" s="110"/>
      <c r="AQ1010" s="110"/>
      <c r="AR1010" s="110"/>
      <c r="AS1010" s="110"/>
      <c r="AT1010" s="110"/>
      <c r="AU1010" s="110"/>
      <c r="AV1010" s="110"/>
      <c r="AW1010" s="110"/>
      <c r="AX1010" s="110"/>
      <c r="AY1010" s="110"/>
      <c r="AZ1010" s="110"/>
      <c r="BA1010" s="110"/>
      <c r="BB1010" s="110"/>
      <c r="BC1010" s="110"/>
      <c r="BD1010" s="110"/>
      <c r="BE1010" s="110"/>
      <c r="BF1010" s="110"/>
      <c r="BG1010" s="110"/>
      <c r="BH1010" s="110"/>
    </row>
    <row r="1011" spans="2:60" x14ac:dyDescent="0.2">
      <c r="B1011" s="1">
        <f t="shared" si="21"/>
        <v>1006</v>
      </c>
      <c r="C1011" s="220"/>
      <c r="D1011" s="221"/>
      <c r="E1011" s="226"/>
      <c r="F1011" s="223"/>
      <c r="G1011" s="226"/>
      <c r="H1011" s="190"/>
      <c r="I1011" s="190"/>
      <c r="J1011" s="190"/>
      <c r="K1011" s="190"/>
      <c r="L1011" s="219"/>
      <c r="M1011" s="110"/>
      <c r="N1011" s="110"/>
      <c r="O1011" s="110"/>
      <c r="P1011" s="110"/>
      <c r="Q1011" s="110"/>
      <c r="R1011" s="110"/>
      <c r="S1011" s="110"/>
      <c r="T1011" s="110"/>
      <c r="U1011" s="110"/>
      <c r="V1011" s="110"/>
      <c r="W1011" s="110"/>
      <c r="X1011" s="110"/>
      <c r="Y1011" s="110"/>
      <c r="Z1011" s="110"/>
      <c r="AA1011" s="110"/>
      <c r="AB1011" s="110"/>
      <c r="AC1011" s="110"/>
      <c r="AD1011" s="110"/>
      <c r="AE1011" s="110"/>
      <c r="AF1011" s="110"/>
      <c r="AG1011" s="110"/>
      <c r="AH1011" s="110"/>
      <c r="AI1011" s="110"/>
      <c r="AJ1011" s="110"/>
      <c r="AK1011" s="110"/>
      <c r="AL1011" s="110"/>
      <c r="AM1011" s="110"/>
      <c r="AN1011" s="110"/>
      <c r="AO1011" s="110"/>
      <c r="AP1011" s="110"/>
      <c r="AQ1011" s="110"/>
      <c r="AR1011" s="110"/>
      <c r="AS1011" s="110"/>
      <c r="AT1011" s="110"/>
      <c r="AU1011" s="110"/>
      <c r="AV1011" s="110"/>
      <c r="AW1011" s="110"/>
      <c r="AX1011" s="110"/>
      <c r="AY1011" s="110"/>
      <c r="AZ1011" s="110"/>
      <c r="BA1011" s="110"/>
      <c r="BB1011" s="110"/>
      <c r="BC1011" s="110"/>
      <c r="BD1011" s="110"/>
      <c r="BE1011" s="110"/>
      <c r="BF1011" s="110"/>
      <c r="BG1011" s="110"/>
      <c r="BH1011" s="110"/>
    </row>
    <row r="1012" spans="2:60" x14ac:dyDescent="0.2">
      <c r="B1012" s="1">
        <f t="shared" si="21"/>
        <v>1007</v>
      </c>
      <c r="C1012" s="220"/>
      <c r="D1012" s="220"/>
      <c r="E1012" s="226"/>
      <c r="F1012" s="223"/>
      <c r="G1012" s="226"/>
      <c r="H1012" s="190"/>
      <c r="I1012" s="190"/>
      <c r="J1012" s="190"/>
      <c r="K1012" s="190"/>
      <c r="L1012" s="219"/>
      <c r="M1012" s="110"/>
      <c r="N1012" s="110"/>
      <c r="O1012" s="110"/>
      <c r="P1012" s="110"/>
      <c r="Q1012" s="110"/>
      <c r="R1012" s="110"/>
      <c r="S1012" s="110"/>
      <c r="T1012" s="110"/>
      <c r="U1012" s="110"/>
      <c r="V1012" s="110"/>
      <c r="W1012" s="110"/>
      <c r="X1012" s="110"/>
      <c r="Y1012" s="110"/>
      <c r="Z1012" s="110"/>
      <c r="AA1012" s="110"/>
      <c r="AB1012" s="110"/>
      <c r="AC1012" s="110"/>
      <c r="AD1012" s="110"/>
      <c r="AE1012" s="110"/>
      <c r="AF1012" s="110"/>
      <c r="AG1012" s="110"/>
      <c r="AH1012" s="110"/>
      <c r="AI1012" s="110"/>
      <c r="AJ1012" s="110"/>
      <c r="AK1012" s="110"/>
      <c r="AL1012" s="110"/>
      <c r="AM1012" s="110"/>
      <c r="AN1012" s="110"/>
      <c r="AO1012" s="110"/>
      <c r="AP1012" s="110"/>
      <c r="AQ1012" s="110"/>
      <c r="AR1012" s="110"/>
      <c r="AS1012" s="110"/>
      <c r="AT1012" s="110"/>
      <c r="AU1012" s="110"/>
      <c r="AV1012" s="110"/>
      <c r="AW1012" s="110"/>
      <c r="AX1012" s="110"/>
      <c r="AY1012" s="110"/>
      <c r="AZ1012" s="110"/>
      <c r="BA1012" s="110"/>
      <c r="BB1012" s="110"/>
      <c r="BC1012" s="110"/>
      <c r="BD1012" s="110"/>
      <c r="BE1012" s="110"/>
      <c r="BF1012" s="110"/>
      <c r="BG1012" s="110"/>
      <c r="BH1012" s="110"/>
    </row>
    <row r="1013" spans="2:60" x14ac:dyDescent="0.2">
      <c r="B1013" s="1">
        <f t="shared" ref="B1013:B1053" si="22">(B1012+1)</f>
        <v>1008</v>
      </c>
      <c r="C1013" s="221"/>
      <c r="D1013" s="221"/>
      <c r="E1013" s="226"/>
      <c r="F1013" s="221"/>
      <c r="G1013" s="226"/>
      <c r="H1013" s="190"/>
      <c r="I1013" s="190"/>
      <c r="J1013" s="190"/>
      <c r="K1013" s="190"/>
      <c r="L1013" s="219"/>
      <c r="M1013" s="110"/>
      <c r="N1013" s="110"/>
      <c r="O1013" s="110"/>
      <c r="P1013" s="110"/>
      <c r="Q1013" s="110"/>
      <c r="R1013" s="110"/>
      <c r="S1013" s="110"/>
      <c r="T1013" s="110"/>
      <c r="U1013" s="110"/>
      <c r="V1013" s="110"/>
      <c r="W1013" s="110"/>
      <c r="X1013" s="110"/>
      <c r="Y1013" s="110"/>
      <c r="Z1013" s="110"/>
      <c r="AA1013" s="110"/>
      <c r="AB1013" s="110"/>
      <c r="AC1013" s="110"/>
      <c r="AD1013" s="110"/>
      <c r="AE1013" s="110"/>
      <c r="AF1013" s="110"/>
      <c r="AG1013" s="110"/>
      <c r="AH1013" s="110"/>
      <c r="AI1013" s="110"/>
      <c r="AJ1013" s="110"/>
      <c r="AK1013" s="110"/>
      <c r="AL1013" s="110"/>
      <c r="AM1013" s="110"/>
      <c r="AN1013" s="110"/>
      <c r="AO1013" s="110"/>
      <c r="AP1013" s="110"/>
      <c r="AQ1013" s="110"/>
      <c r="AR1013" s="110"/>
      <c r="AS1013" s="110"/>
      <c r="AT1013" s="110"/>
      <c r="AU1013" s="110"/>
      <c r="AV1013" s="110"/>
      <c r="AW1013" s="110"/>
      <c r="AX1013" s="110"/>
      <c r="AY1013" s="110"/>
      <c r="AZ1013" s="110"/>
      <c r="BA1013" s="110"/>
      <c r="BB1013" s="110"/>
      <c r="BC1013" s="110"/>
      <c r="BD1013" s="110"/>
      <c r="BE1013" s="110"/>
      <c r="BF1013" s="110"/>
      <c r="BG1013" s="110"/>
      <c r="BH1013" s="110"/>
    </row>
    <row r="1014" spans="2:60" x14ac:dyDescent="0.2">
      <c r="B1014" s="1">
        <f t="shared" si="22"/>
        <v>1009</v>
      </c>
      <c r="C1014" s="235"/>
      <c r="D1014" s="235"/>
      <c r="E1014" s="226"/>
      <c r="F1014" s="223"/>
      <c r="G1014" s="226"/>
      <c r="H1014" s="190"/>
      <c r="I1014" s="190"/>
      <c r="J1014" s="190"/>
      <c r="K1014" s="190"/>
      <c r="L1014" s="219"/>
      <c r="M1014" s="110"/>
      <c r="N1014" s="110"/>
      <c r="O1014" s="110"/>
      <c r="P1014" s="110"/>
      <c r="Q1014" s="110"/>
      <c r="R1014" s="110"/>
      <c r="S1014" s="110"/>
      <c r="T1014" s="110"/>
      <c r="U1014" s="110"/>
      <c r="V1014" s="110"/>
      <c r="W1014" s="110"/>
      <c r="X1014" s="110"/>
      <c r="Y1014" s="110"/>
      <c r="Z1014" s="110"/>
      <c r="AA1014" s="110"/>
      <c r="AB1014" s="110"/>
      <c r="AC1014" s="110"/>
      <c r="AD1014" s="110"/>
      <c r="AE1014" s="110"/>
      <c r="AF1014" s="110"/>
      <c r="AG1014" s="110"/>
      <c r="AH1014" s="110"/>
      <c r="AI1014" s="110"/>
      <c r="AJ1014" s="110"/>
      <c r="AK1014" s="110"/>
      <c r="AL1014" s="110"/>
      <c r="AM1014" s="110"/>
      <c r="AN1014" s="110"/>
      <c r="AO1014" s="110"/>
      <c r="AP1014" s="110"/>
      <c r="AQ1014" s="110"/>
      <c r="AR1014" s="110"/>
      <c r="AS1014" s="110"/>
      <c r="AT1014" s="110"/>
      <c r="AU1014" s="110"/>
      <c r="AV1014" s="110"/>
      <c r="AW1014" s="110"/>
      <c r="AX1014" s="110"/>
      <c r="AY1014" s="110"/>
      <c r="AZ1014" s="110"/>
      <c r="BA1014" s="110"/>
      <c r="BB1014" s="110"/>
      <c r="BC1014" s="110"/>
      <c r="BD1014" s="110"/>
      <c r="BE1014" s="110"/>
      <c r="BF1014" s="110"/>
      <c r="BG1014" s="110"/>
      <c r="BH1014" s="110"/>
    </row>
    <row r="1015" spans="2:60" x14ac:dyDescent="0.2">
      <c r="B1015" s="1">
        <f t="shared" si="22"/>
        <v>1010</v>
      </c>
      <c r="C1015" s="220"/>
      <c r="D1015" s="220"/>
      <c r="E1015" s="222"/>
      <c r="F1015" s="224"/>
      <c r="G1015" s="245"/>
      <c r="H1015" s="190"/>
      <c r="I1015" s="190"/>
      <c r="J1015" s="190"/>
      <c r="K1015" s="190"/>
      <c r="L1015" s="219"/>
      <c r="M1015" s="110"/>
      <c r="N1015" s="110"/>
      <c r="O1015" s="110"/>
      <c r="P1015" s="110"/>
      <c r="Q1015" s="110"/>
      <c r="R1015" s="110"/>
      <c r="S1015" s="110"/>
      <c r="T1015" s="110"/>
      <c r="U1015" s="110"/>
      <c r="V1015" s="110"/>
      <c r="W1015" s="110"/>
      <c r="X1015" s="110"/>
      <c r="Y1015" s="110"/>
      <c r="Z1015" s="110"/>
      <c r="AA1015" s="110"/>
      <c r="AB1015" s="110"/>
      <c r="AC1015" s="110"/>
      <c r="AD1015" s="110"/>
      <c r="AE1015" s="110"/>
      <c r="AF1015" s="110"/>
      <c r="AG1015" s="110"/>
      <c r="AH1015" s="110"/>
      <c r="AI1015" s="110"/>
      <c r="AJ1015" s="110"/>
      <c r="AK1015" s="110"/>
      <c r="AL1015" s="110"/>
      <c r="AM1015" s="110"/>
      <c r="AN1015" s="110"/>
      <c r="AO1015" s="110"/>
      <c r="AP1015" s="110"/>
      <c r="AQ1015" s="110"/>
      <c r="AR1015" s="110"/>
      <c r="AS1015" s="110"/>
      <c r="AT1015" s="110"/>
      <c r="AU1015" s="110"/>
      <c r="AV1015" s="110"/>
      <c r="AW1015" s="110"/>
      <c r="AX1015" s="110"/>
      <c r="AY1015" s="110"/>
      <c r="AZ1015" s="110"/>
      <c r="BA1015" s="110"/>
      <c r="BB1015" s="110"/>
      <c r="BC1015" s="110"/>
      <c r="BD1015" s="110"/>
      <c r="BE1015" s="110"/>
      <c r="BF1015" s="110"/>
      <c r="BG1015" s="110"/>
      <c r="BH1015" s="110"/>
    </row>
    <row r="1016" spans="2:60" x14ac:dyDescent="0.2">
      <c r="B1016" s="1">
        <f t="shared" si="22"/>
        <v>1011</v>
      </c>
      <c r="C1016" s="221"/>
      <c r="D1016" s="221"/>
      <c r="E1016" s="226"/>
      <c r="F1016" s="224"/>
      <c r="G1016" s="225"/>
      <c r="H1016" s="190"/>
      <c r="I1016" s="190"/>
      <c r="J1016" s="190"/>
      <c r="K1016" s="190"/>
      <c r="L1016" s="219"/>
      <c r="M1016" s="110"/>
      <c r="N1016" s="110"/>
      <c r="O1016" s="110"/>
      <c r="P1016" s="110"/>
      <c r="Q1016" s="110"/>
      <c r="R1016" s="110"/>
      <c r="S1016" s="110"/>
      <c r="T1016" s="110"/>
      <c r="U1016" s="110"/>
      <c r="V1016" s="110"/>
      <c r="W1016" s="110"/>
      <c r="X1016" s="110"/>
      <c r="Y1016" s="110"/>
      <c r="Z1016" s="110"/>
      <c r="AA1016" s="110"/>
      <c r="AB1016" s="110"/>
      <c r="AC1016" s="110"/>
      <c r="AD1016" s="110"/>
      <c r="AE1016" s="110"/>
      <c r="AF1016" s="110"/>
      <c r="AG1016" s="110"/>
      <c r="AH1016" s="110"/>
      <c r="AI1016" s="110"/>
      <c r="AJ1016" s="110"/>
      <c r="AK1016" s="110"/>
      <c r="AL1016" s="110"/>
      <c r="AM1016" s="110"/>
      <c r="AN1016" s="110"/>
      <c r="AO1016" s="110"/>
      <c r="AP1016" s="110"/>
      <c r="AQ1016" s="110"/>
      <c r="AR1016" s="110"/>
      <c r="AS1016" s="110"/>
      <c r="AT1016" s="110"/>
      <c r="AU1016" s="110"/>
      <c r="AV1016" s="110"/>
      <c r="AW1016" s="110"/>
      <c r="AX1016" s="110"/>
      <c r="AY1016" s="110"/>
      <c r="AZ1016" s="110"/>
      <c r="BA1016" s="110"/>
      <c r="BB1016" s="110"/>
      <c r="BC1016" s="110"/>
      <c r="BD1016" s="110"/>
      <c r="BE1016" s="110"/>
      <c r="BF1016" s="110"/>
      <c r="BG1016" s="110"/>
      <c r="BH1016" s="110"/>
    </row>
    <row r="1017" spans="2:60" x14ac:dyDescent="0.2">
      <c r="B1017" s="1">
        <f t="shared" si="22"/>
        <v>1012</v>
      </c>
      <c r="C1017" s="220"/>
      <c r="D1017" s="221"/>
      <c r="E1017" s="222"/>
      <c r="F1017" s="223"/>
      <c r="G1017" s="225"/>
      <c r="H1017" s="190"/>
      <c r="I1017" s="190"/>
      <c r="J1017" s="190"/>
      <c r="K1017" s="190"/>
      <c r="L1017" s="219"/>
      <c r="M1017" s="110"/>
      <c r="N1017" s="110"/>
      <c r="O1017" s="110"/>
      <c r="P1017" s="110"/>
      <c r="Q1017" s="110"/>
      <c r="R1017" s="110"/>
      <c r="S1017" s="110"/>
      <c r="T1017" s="110"/>
      <c r="U1017" s="110"/>
      <c r="V1017" s="110"/>
      <c r="W1017" s="110"/>
      <c r="X1017" s="110"/>
      <c r="Y1017" s="110"/>
      <c r="Z1017" s="110"/>
      <c r="AA1017" s="110"/>
      <c r="AB1017" s="110"/>
      <c r="AC1017" s="110"/>
      <c r="AD1017" s="110"/>
      <c r="AE1017" s="110"/>
      <c r="AF1017" s="110"/>
      <c r="AG1017" s="110"/>
      <c r="AH1017" s="110"/>
      <c r="AI1017" s="110"/>
      <c r="AJ1017" s="110"/>
      <c r="AK1017" s="110"/>
      <c r="AL1017" s="110"/>
      <c r="AM1017" s="110"/>
      <c r="AN1017" s="110"/>
      <c r="AO1017" s="110"/>
      <c r="AP1017" s="110"/>
      <c r="AQ1017" s="110"/>
      <c r="AR1017" s="110"/>
      <c r="AS1017" s="110"/>
      <c r="AT1017" s="110"/>
      <c r="AU1017" s="110"/>
      <c r="AV1017" s="110"/>
      <c r="AW1017" s="110"/>
      <c r="AX1017" s="110"/>
      <c r="AY1017" s="110"/>
      <c r="AZ1017" s="110"/>
      <c r="BA1017" s="110"/>
      <c r="BB1017" s="110"/>
      <c r="BC1017" s="110"/>
      <c r="BD1017" s="110"/>
      <c r="BE1017" s="110"/>
      <c r="BF1017" s="110"/>
      <c r="BG1017" s="110"/>
      <c r="BH1017" s="110"/>
    </row>
    <row r="1018" spans="2:60" x14ac:dyDescent="0.2">
      <c r="B1018" s="1">
        <f t="shared" si="22"/>
        <v>1013</v>
      </c>
      <c r="C1018" s="235"/>
      <c r="D1018" s="235"/>
      <c r="E1018" s="226"/>
      <c r="F1018" s="223"/>
      <c r="G1018" s="226"/>
      <c r="H1018" s="190"/>
      <c r="I1018" s="190"/>
      <c r="J1018" s="190"/>
      <c r="K1018" s="190"/>
      <c r="L1018" s="219"/>
      <c r="M1018" s="110"/>
      <c r="N1018" s="110"/>
      <c r="O1018" s="110"/>
      <c r="P1018" s="110"/>
      <c r="Q1018" s="110"/>
      <c r="R1018" s="110"/>
      <c r="S1018" s="110"/>
      <c r="T1018" s="110"/>
      <c r="U1018" s="110"/>
      <c r="V1018" s="110"/>
      <c r="W1018" s="110"/>
      <c r="X1018" s="110"/>
      <c r="Y1018" s="110"/>
      <c r="Z1018" s="110"/>
      <c r="AA1018" s="110"/>
      <c r="AB1018" s="110"/>
      <c r="AC1018" s="110"/>
      <c r="AD1018" s="110"/>
      <c r="AE1018" s="110"/>
      <c r="AF1018" s="110"/>
      <c r="AG1018" s="110"/>
      <c r="AH1018" s="110"/>
      <c r="AI1018" s="110"/>
      <c r="AJ1018" s="110"/>
      <c r="AK1018" s="110"/>
      <c r="AL1018" s="110"/>
      <c r="AM1018" s="110"/>
      <c r="AN1018" s="110"/>
      <c r="AO1018" s="110"/>
      <c r="AP1018" s="110"/>
      <c r="AQ1018" s="110"/>
      <c r="AR1018" s="110"/>
      <c r="AS1018" s="110"/>
      <c r="AT1018" s="110"/>
      <c r="AU1018" s="110"/>
      <c r="AV1018" s="110"/>
      <c r="AW1018" s="110"/>
      <c r="AX1018" s="110"/>
      <c r="AY1018" s="110"/>
      <c r="AZ1018" s="110"/>
      <c r="BA1018" s="110"/>
      <c r="BB1018" s="110"/>
      <c r="BC1018" s="110"/>
      <c r="BD1018" s="110"/>
      <c r="BE1018" s="110"/>
      <c r="BF1018" s="110"/>
      <c r="BG1018" s="110"/>
      <c r="BH1018" s="110"/>
    </row>
    <row r="1019" spans="2:60" x14ac:dyDescent="0.2">
      <c r="B1019" s="1">
        <f t="shared" si="22"/>
        <v>1014</v>
      </c>
      <c r="C1019" s="220"/>
      <c r="D1019" s="254"/>
      <c r="E1019" s="222"/>
      <c r="F1019" s="220"/>
      <c r="G1019" s="222"/>
      <c r="H1019" s="190"/>
      <c r="I1019" s="190"/>
      <c r="J1019" s="190"/>
      <c r="K1019" s="190"/>
      <c r="L1019" s="219"/>
      <c r="M1019" s="110"/>
      <c r="N1019" s="110"/>
      <c r="O1019" s="110"/>
      <c r="P1019" s="110"/>
      <c r="Q1019" s="110"/>
      <c r="R1019" s="110"/>
      <c r="S1019" s="110"/>
      <c r="T1019" s="110"/>
      <c r="U1019" s="110"/>
      <c r="V1019" s="110"/>
      <c r="W1019" s="110"/>
      <c r="X1019" s="110"/>
      <c r="Y1019" s="110"/>
      <c r="Z1019" s="110"/>
      <c r="AA1019" s="110"/>
      <c r="AB1019" s="110"/>
      <c r="AC1019" s="110"/>
      <c r="AD1019" s="110"/>
      <c r="AE1019" s="110"/>
      <c r="AF1019" s="110"/>
      <c r="AG1019" s="110"/>
      <c r="AH1019" s="110"/>
      <c r="AI1019" s="110"/>
      <c r="AJ1019" s="110"/>
      <c r="AK1019" s="110"/>
      <c r="AL1019" s="110"/>
      <c r="AM1019" s="110"/>
      <c r="AN1019" s="110"/>
      <c r="AO1019" s="110"/>
      <c r="AP1019" s="110"/>
      <c r="AQ1019" s="110"/>
      <c r="AR1019" s="110"/>
      <c r="AS1019" s="110"/>
      <c r="AT1019" s="110"/>
      <c r="AU1019" s="110"/>
      <c r="AV1019" s="110"/>
      <c r="AW1019" s="110"/>
      <c r="AX1019" s="110"/>
      <c r="AY1019" s="110"/>
      <c r="AZ1019" s="110"/>
      <c r="BA1019" s="110"/>
      <c r="BB1019" s="110"/>
      <c r="BC1019" s="110"/>
      <c r="BD1019" s="110"/>
      <c r="BE1019" s="110"/>
      <c r="BF1019" s="110"/>
      <c r="BG1019" s="110"/>
      <c r="BH1019" s="110"/>
    </row>
    <row r="1020" spans="2:60" x14ac:dyDescent="0.2">
      <c r="B1020" s="1">
        <f t="shared" si="22"/>
        <v>1015</v>
      </c>
      <c r="C1020" s="221"/>
      <c r="D1020" s="221"/>
      <c r="E1020" s="226"/>
      <c r="F1020" s="224"/>
      <c r="G1020" s="226"/>
      <c r="H1020" s="190"/>
      <c r="I1020" s="190"/>
      <c r="J1020" s="190"/>
      <c r="K1020" s="190"/>
      <c r="L1020" s="219"/>
      <c r="M1020" s="110"/>
      <c r="N1020" s="110"/>
      <c r="O1020" s="110"/>
      <c r="P1020" s="110"/>
      <c r="Q1020" s="110"/>
      <c r="R1020" s="110"/>
      <c r="S1020" s="110"/>
      <c r="T1020" s="110"/>
      <c r="U1020" s="110"/>
      <c r="V1020" s="110"/>
      <c r="W1020" s="110"/>
      <c r="X1020" s="110"/>
      <c r="Y1020" s="110"/>
      <c r="Z1020" s="110"/>
      <c r="AA1020" s="110"/>
      <c r="AB1020" s="110"/>
      <c r="AC1020" s="110"/>
      <c r="AD1020" s="110"/>
      <c r="AE1020" s="110"/>
      <c r="AF1020" s="110"/>
      <c r="AG1020" s="110"/>
      <c r="AH1020" s="110"/>
      <c r="AI1020" s="110"/>
      <c r="AJ1020" s="110"/>
      <c r="AK1020" s="110"/>
      <c r="AL1020" s="110"/>
      <c r="AM1020" s="110"/>
      <c r="AN1020" s="110"/>
      <c r="AO1020" s="110"/>
      <c r="AP1020" s="110"/>
      <c r="AQ1020" s="110"/>
      <c r="AR1020" s="110"/>
      <c r="AS1020" s="110"/>
      <c r="AT1020" s="110"/>
      <c r="AU1020" s="110"/>
      <c r="AV1020" s="110"/>
      <c r="AW1020" s="110"/>
      <c r="AX1020" s="110"/>
      <c r="AY1020" s="110"/>
      <c r="AZ1020" s="110"/>
      <c r="BA1020" s="110"/>
      <c r="BB1020" s="110"/>
      <c r="BC1020" s="110"/>
      <c r="BD1020" s="110"/>
      <c r="BE1020" s="110"/>
      <c r="BF1020" s="110"/>
      <c r="BG1020" s="110"/>
      <c r="BH1020" s="110"/>
    </row>
    <row r="1021" spans="2:60" x14ac:dyDescent="0.2">
      <c r="B1021" s="1">
        <f t="shared" si="22"/>
        <v>1016</v>
      </c>
      <c r="C1021" s="221"/>
      <c r="D1021" s="221"/>
      <c r="E1021" s="226"/>
      <c r="F1021" s="221"/>
      <c r="G1021" s="226"/>
      <c r="H1021" s="190"/>
      <c r="I1021" s="190"/>
      <c r="J1021" s="190"/>
      <c r="K1021" s="190"/>
      <c r="L1021" s="219"/>
      <c r="M1021" s="110"/>
      <c r="N1021" s="110"/>
      <c r="O1021" s="110"/>
      <c r="P1021" s="110"/>
      <c r="Q1021" s="110"/>
      <c r="R1021" s="110"/>
      <c r="S1021" s="110"/>
      <c r="T1021" s="110"/>
      <c r="U1021" s="110"/>
      <c r="V1021" s="110"/>
      <c r="W1021" s="110"/>
      <c r="X1021" s="110"/>
      <c r="Y1021" s="110"/>
      <c r="Z1021" s="110"/>
      <c r="AA1021" s="110"/>
      <c r="AB1021" s="110"/>
      <c r="AC1021" s="110"/>
      <c r="AD1021" s="110"/>
      <c r="AE1021" s="110"/>
      <c r="AF1021" s="110"/>
      <c r="AG1021" s="110"/>
      <c r="AH1021" s="110"/>
      <c r="AI1021" s="110"/>
      <c r="AJ1021" s="110"/>
      <c r="AK1021" s="110"/>
      <c r="AL1021" s="110"/>
      <c r="AM1021" s="110"/>
      <c r="AN1021" s="110"/>
      <c r="AO1021" s="110"/>
      <c r="AP1021" s="110"/>
      <c r="AQ1021" s="110"/>
      <c r="AR1021" s="110"/>
      <c r="AS1021" s="110"/>
      <c r="AT1021" s="110"/>
      <c r="AU1021" s="110"/>
      <c r="AV1021" s="110"/>
      <c r="AW1021" s="110"/>
      <c r="AX1021" s="110"/>
      <c r="AY1021" s="110"/>
      <c r="AZ1021" s="110"/>
      <c r="BA1021" s="110"/>
      <c r="BB1021" s="110"/>
      <c r="BC1021" s="110"/>
      <c r="BD1021" s="110"/>
      <c r="BE1021" s="110"/>
      <c r="BF1021" s="110"/>
      <c r="BG1021" s="110"/>
      <c r="BH1021" s="110"/>
    </row>
    <row r="1022" spans="2:60" x14ac:dyDescent="0.2">
      <c r="B1022" s="1">
        <f t="shared" si="22"/>
        <v>1017</v>
      </c>
      <c r="C1022" s="235"/>
      <c r="D1022" s="235"/>
      <c r="E1022" s="226"/>
      <c r="F1022" s="223"/>
      <c r="G1022" s="226"/>
      <c r="H1022" s="190"/>
      <c r="I1022" s="190"/>
      <c r="J1022" s="190"/>
      <c r="K1022" s="190"/>
      <c r="L1022" s="219"/>
      <c r="M1022" s="110"/>
      <c r="N1022" s="110"/>
      <c r="O1022" s="110"/>
      <c r="P1022" s="110"/>
      <c r="Q1022" s="110"/>
      <c r="R1022" s="110"/>
      <c r="S1022" s="110"/>
      <c r="T1022" s="110"/>
      <c r="U1022" s="110"/>
      <c r="V1022" s="110"/>
      <c r="W1022" s="110"/>
      <c r="X1022" s="110"/>
      <c r="Y1022" s="110"/>
      <c r="Z1022" s="110"/>
      <c r="AA1022" s="110"/>
      <c r="AB1022" s="110"/>
      <c r="AC1022" s="110"/>
      <c r="AD1022" s="110"/>
      <c r="AE1022" s="110"/>
      <c r="AF1022" s="110"/>
      <c r="AG1022" s="110"/>
      <c r="AH1022" s="110"/>
      <c r="AI1022" s="110"/>
      <c r="AJ1022" s="110"/>
      <c r="AK1022" s="110"/>
      <c r="AL1022" s="110"/>
      <c r="AM1022" s="110"/>
      <c r="AN1022" s="110"/>
      <c r="AO1022" s="110"/>
      <c r="AP1022" s="110"/>
      <c r="AQ1022" s="110"/>
      <c r="AR1022" s="110"/>
      <c r="AS1022" s="110"/>
      <c r="AT1022" s="110"/>
      <c r="AU1022" s="110"/>
      <c r="AV1022" s="110"/>
      <c r="AW1022" s="110"/>
      <c r="AX1022" s="110"/>
      <c r="AY1022" s="110"/>
      <c r="AZ1022" s="110"/>
      <c r="BA1022" s="110"/>
      <c r="BB1022" s="110"/>
      <c r="BC1022" s="110"/>
      <c r="BD1022" s="110"/>
      <c r="BE1022" s="110"/>
      <c r="BF1022" s="110"/>
      <c r="BG1022" s="110"/>
      <c r="BH1022" s="110"/>
    </row>
    <row r="1023" spans="2:60" x14ac:dyDescent="0.2">
      <c r="B1023" s="1">
        <f t="shared" si="22"/>
        <v>1018</v>
      </c>
      <c r="C1023" s="235"/>
      <c r="D1023" s="235"/>
      <c r="E1023" s="226"/>
      <c r="F1023" s="223"/>
      <c r="G1023" s="226"/>
      <c r="H1023" s="190"/>
      <c r="I1023" s="190"/>
      <c r="J1023" s="190"/>
      <c r="K1023" s="190"/>
      <c r="L1023" s="219"/>
      <c r="M1023" s="110"/>
      <c r="N1023" s="110"/>
      <c r="O1023" s="110"/>
      <c r="P1023" s="110"/>
      <c r="Q1023" s="110"/>
      <c r="R1023" s="110"/>
      <c r="S1023" s="110"/>
      <c r="T1023" s="110"/>
      <c r="U1023" s="110"/>
      <c r="V1023" s="110"/>
      <c r="W1023" s="110"/>
      <c r="X1023" s="110"/>
      <c r="Y1023" s="110"/>
      <c r="Z1023" s="110"/>
      <c r="AA1023" s="110"/>
      <c r="AB1023" s="110"/>
      <c r="AC1023" s="110"/>
      <c r="AD1023" s="110"/>
      <c r="AE1023" s="110"/>
      <c r="AF1023" s="110"/>
      <c r="AG1023" s="110"/>
      <c r="AH1023" s="110"/>
      <c r="AI1023" s="110"/>
      <c r="AJ1023" s="110"/>
      <c r="AK1023" s="110"/>
      <c r="AL1023" s="110"/>
      <c r="AM1023" s="110"/>
      <c r="AN1023" s="110"/>
      <c r="AO1023" s="110"/>
      <c r="AP1023" s="110"/>
      <c r="AQ1023" s="110"/>
      <c r="AR1023" s="110"/>
      <c r="AS1023" s="110"/>
      <c r="AT1023" s="110"/>
      <c r="AU1023" s="110"/>
      <c r="AV1023" s="110"/>
      <c r="AW1023" s="110"/>
      <c r="AX1023" s="110"/>
      <c r="AY1023" s="110"/>
      <c r="AZ1023" s="110"/>
      <c r="BA1023" s="110"/>
      <c r="BB1023" s="110"/>
      <c r="BC1023" s="110"/>
      <c r="BD1023" s="110"/>
      <c r="BE1023" s="110"/>
      <c r="BF1023" s="110"/>
      <c r="BG1023" s="110"/>
      <c r="BH1023" s="110"/>
    </row>
    <row r="1024" spans="2:60" x14ac:dyDescent="0.2">
      <c r="B1024" s="1">
        <f t="shared" si="22"/>
        <v>1019</v>
      </c>
      <c r="C1024" s="221"/>
      <c r="D1024" s="221"/>
      <c r="E1024" s="226"/>
      <c r="F1024" s="223"/>
      <c r="G1024" s="226"/>
      <c r="H1024" s="190"/>
      <c r="I1024" s="190"/>
      <c r="J1024" s="190"/>
      <c r="K1024" s="190"/>
      <c r="L1024" s="219"/>
      <c r="M1024" s="110"/>
      <c r="N1024" s="110"/>
      <c r="O1024" s="110"/>
      <c r="P1024" s="110"/>
      <c r="Q1024" s="110"/>
      <c r="R1024" s="110"/>
      <c r="S1024" s="110"/>
      <c r="T1024" s="110"/>
      <c r="U1024" s="110"/>
      <c r="V1024" s="110"/>
      <c r="W1024" s="110"/>
      <c r="X1024" s="110"/>
      <c r="Y1024" s="110"/>
      <c r="Z1024" s="110"/>
      <c r="AA1024" s="110"/>
      <c r="AB1024" s="110"/>
      <c r="AC1024" s="110"/>
      <c r="AD1024" s="110"/>
      <c r="AE1024" s="110"/>
      <c r="AF1024" s="110"/>
      <c r="AG1024" s="110"/>
      <c r="AH1024" s="110"/>
      <c r="AI1024" s="110"/>
      <c r="AJ1024" s="110"/>
      <c r="AK1024" s="110"/>
      <c r="AL1024" s="110"/>
      <c r="AM1024" s="110"/>
      <c r="AN1024" s="110"/>
      <c r="AO1024" s="110"/>
      <c r="AP1024" s="110"/>
      <c r="AQ1024" s="110"/>
      <c r="AR1024" s="110"/>
      <c r="AS1024" s="110"/>
      <c r="AT1024" s="110"/>
      <c r="AU1024" s="110"/>
      <c r="AV1024" s="110"/>
      <c r="AW1024" s="110"/>
      <c r="AX1024" s="110"/>
      <c r="AY1024" s="110"/>
      <c r="AZ1024" s="110"/>
      <c r="BA1024" s="110"/>
      <c r="BB1024" s="110"/>
      <c r="BC1024" s="110"/>
      <c r="BD1024" s="110"/>
      <c r="BE1024" s="110"/>
      <c r="BF1024" s="110"/>
      <c r="BG1024" s="110"/>
      <c r="BH1024" s="110"/>
    </row>
    <row r="1025" spans="2:60" x14ac:dyDescent="0.2">
      <c r="B1025" s="1">
        <f t="shared" si="22"/>
        <v>1020</v>
      </c>
      <c r="C1025" s="220"/>
      <c r="D1025" s="221"/>
      <c r="E1025" s="222"/>
      <c r="F1025" s="220"/>
      <c r="G1025" s="225"/>
      <c r="H1025" s="190"/>
      <c r="I1025" s="190"/>
      <c r="J1025" s="190"/>
      <c r="K1025" s="190"/>
      <c r="L1025" s="219"/>
      <c r="M1025" s="110"/>
      <c r="N1025" s="110"/>
      <c r="O1025" s="110"/>
      <c r="P1025" s="110"/>
      <c r="Q1025" s="110"/>
      <c r="R1025" s="110"/>
      <c r="S1025" s="110"/>
      <c r="T1025" s="110"/>
      <c r="U1025" s="110"/>
      <c r="V1025" s="110"/>
      <c r="W1025" s="110"/>
      <c r="X1025" s="110"/>
      <c r="Y1025" s="110"/>
      <c r="Z1025" s="110"/>
      <c r="AA1025" s="110"/>
      <c r="AB1025" s="110"/>
      <c r="AC1025" s="110"/>
      <c r="AD1025" s="110"/>
      <c r="AE1025" s="110"/>
      <c r="AF1025" s="110"/>
      <c r="AG1025" s="110"/>
      <c r="AH1025" s="110"/>
      <c r="AI1025" s="110"/>
      <c r="AJ1025" s="110"/>
      <c r="AK1025" s="110"/>
      <c r="AL1025" s="110"/>
      <c r="AM1025" s="110"/>
      <c r="AN1025" s="110"/>
      <c r="AO1025" s="110"/>
      <c r="AP1025" s="110"/>
      <c r="AQ1025" s="110"/>
      <c r="AR1025" s="110"/>
      <c r="AS1025" s="110"/>
      <c r="AT1025" s="110"/>
      <c r="AU1025" s="110"/>
      <c r="AV1025" s="110"/>
      <c r="AW1025" s="110"/>
      <c r="AX1025" s="110"/>
      <c r="AY1025" s="110"/>
      <c r="AZ1025" s="110"/>
      <c r="BA1025" s="110"/>
      <c r="BB1025" s="110"/>
      <c r="BC1025" s="110"/>
      <c r="BD1025" s="110"/>
      <c r="BE1025" s="110"/>
      <c r="BF1025" s="110"/>
      <c r="BG1025" s="110"/>
      <c r="BH1025" s="110"/>
    </row>
    <row r="1026" spans="2:60" x14ac:dyDescent="0.2">
      <c r="B1026" s="1">
        <f t="shared" si="22"/>
        <v>1021</v>
      </c>
      <c r="C1026" s="220"/>
      <c r="D1026" s="221"/>
      <c r="E1026" s="222"/>
      <c r="F1026" s="223"/>
      <c r="G1026" s="226"/>
      <c r="H1026" s="190"/>
      <c r="I1026" s="190"/>
      <c r="J1026" s="190"/>
      <c r="K1026" s="190"/>
      <c r="L1026" s="219"/>
      <c r="M1026" s="110"/>
      <c r="N1026" s="110"/>
      <c r="O1026" s="110"/>
      <c r="P1026" s="110"/>
      <c r="Q1026" s="110"/>
      <c r="R1026" s="110"/>
      <c r="S1026" s="110"/>
      <c r="T1026" s="110"/>
      <c r="U1026" s="110"/>
      <c r="V1026" s="110"/>
      <c r="W1026" s="110"/>
      <c r="X1026" s="110"/>
      <c r="Y1026" s="110"/>
      <c r="Z1026" s="110"/>
      <c r="AA1026" s="110"/>
      <c r="AB1026" s="110"/>
      <c r="AC1026" s="110"/>
      <c r="AD1026" s="110"/>
      <c r="AE1026" s="110"/>
      <c r="AF1026" s="110"/>
      <c r="AG1026" s="110"/>
      <c r="AH1026" s="110"/>
      <c r="AI1026" s="110"/>
      <c r="AJ1026" s="110"/>
      <c r="AK1026" s="110"/>
      <c r="AL1026" s="110"/>
      <c r="AM1026" s="110"/>
      <c r="AN1026" s="110"/>
      <c r="AO1026" s="110"/>
      <c r="AP1026" s="110"/>
      <c r="AQ1026" s="110"/>
      <c r="AR1026" s="110"/>
      <c r="AS1026" s="110"/>
      <c r="AT1026" s="110"/>
      <c r="AU1026" s="110"/>
      <c r="AV1026" s="110"/>
      <c r="AW1026" s="110"/>
      <c r="AX1026" s="110"/>
      <c r="AY1026" s="110"/>
      <c r="AZ1026" s="110"/>
      <c r="BA1026" s="110"/>
      <c r="BB1026" s="110"/>
      <c r="BC1026" s="110"/>
      <c r="BD1026" s="110"/>
      <c r="BE1026" s="110"/>
      <c r="BF1026" s="110"/>
      <c r="BG1026" s="110"/>
      <c r="BH1026" s="110"/>
    </row>
    <row r="1027" spans="2:60" x14ac:dyDescent="0.2">
      <c r="B1027" s="1">
        <f t="shared" si="22"/>
        <v>1022</v>
      </c>
      <c r="C1027" s="235"/>
      <c r="D1027" s="235"/>
      <c r="E1027" s="226"/>
      <c r="F1027" s="223"/>
      <c r="G1027" s="226"/>
      <c r="H1027" s="190"/>
      <c r="I1027" s="190"/>
      <c r="J1027" s="190"/>
      <c r="K1027" s="190"/>
      <c r="L1027" s="219"/>
      <c r="M1027" s="110"/>
      <c r="N1027" s="110"/>
      <c r="O1027" s="110"/>
      <c r="P1027" s="110"/>
      <c r="Q1027" s="110"/>
      <c r="R1027" s="110"/>
      <c r="S1027" s="110"/>
      <c r="T1027" s="110"/>
      <c r="U1027" s="110"/>
      <c r="V1027" s="110"/>
      <c r="W1027" s="110"/>
      <c r="X1027" s="110"/>
      <c r="Y1027" s="110"/>
      <c r="Z1027" s="110"/>
      <c r="AA1027" s="110"/>
      <c r="AB1027" s="110"/>
      <c r="AC1027" s="110"/>
      <c r="AD1027" s="110"/>
      <c r="AE1027" s="110"/>
      <c r="AF1027" s="110"/>
      <c r="AG1027" s="110"/>
      <c r="AH1027" s="110"/>
      <c r="AI1027" s="110"/>
      <c r="AJ1027" s="110"/>
      <c r="AK1027" s="110"/>
      <c r="AL1027" s="110"/>
      <c r="AM1027" s="110"/>
      <c r="AN1027" s="110"/>
      <c r="AO1027" s="110"/>
      <c r="AP1027" s="110"/>
      <c r="AQ1027" s="110"/>
      <c r="AR1027" s="110"/>
      <c r="AS1027" s="110"/>
      <c r="AT1027" s="110"/>
      <c r="AU1027" s="110"/>
      <c r="AV1027" s="110"/>
      <c r="AW1027" s="110"/>
      <c r="AX1027" s="110"/>
      <c r="AY1027" s="110"/>
      <c r="AZ1027" s="110"/>
      <c r="BA1027" s="110"/>
      <c r="BB1027" s="110"/>
      <c r="BC1027" s="110"/>
      <c r="BD1027" s="110"/>
      <c r="BE1027" s="110"/>
      <c r="BF1027" s="110"/>
      <c r="BG1027" s="110"/>
      <c r="BH1027" s="110"/>
    </row>
    <row r="1028" spans="2:60" x14ac:dyDescent="0.2">
      <c r="B1028" s="1">
        <f t="shared" si="22"/>
        <v>1023</v>
      </c>
      <c r="C1028" s="220"/>
      <c r="D1028" s="221"/>
      <c r="E1028" s="222"/>
      <c r="F1028" s="221"/>
      <c r="G1028" s="222"/>
      <c r="H1028" s="190"/>
      <c r="I1028" s="190"/>
      <c r="J1028" s="190"/>
      <c r="K1028" s="190"/>
      <c r="L1028" s="219"/>
      <c r="M1028" s="110"/>
      <c r="N1028" s="110"/>
      <c r="O1028" s="110"/>
      <c r="P1028" s="110"/>
      <c r="Q1028" s="110"/>
      <c r="R1028" s="110"/>
      <c r="S1028" s="110"/>
      <c r="T1028" s="110"/>
      <c r="U1028" s="110"/>
      <c r="V1028" s="110"/>
      <c r="W1028" s="110"/>
      <c r="X1028" s="110"/>
      <c r="Y1028" s="110"/>
      <c r="Z1028" s="110"/>
      <c r="AA1028" s="110"/>
      <c r="AB1028" s="110"/>
      <c r="AC1028" s="110"/>
      <c r="AD1028" s="110"/>
      <c r="AE1028" s="110"/>
      <c r="AF1028" s="110"/>
      <c r="AG1028" s="110"/>
      <c r="AH1028" s="110"/>
      <c r="AI1028" s="110"/>
      <c r="AJ1028" s="110"/>
      <c r="AK1028" s="110"/>
      <c r="AL1028" s="110"/>
      <c r="AM1028" s="110"/>
      <c r="AN1028" s="110"/>
      <c r="AO1028" s="110"/>
      <c r="AP1028" s="110"/>
      <c r="AQ1028" s="110"/>
      <c r="AR1028" s="110"/>
      <c r="AS1028" s="110"/>
      <c r="AT1028" s="110"/>
      <c r="AU1028" s="110"/>
      <c r="AV1028" s="110"/>
      <c r="AW1028" s="110"/>
      <c r="AX1028" s="110"/>
      <c r="AY1028" s="110"/>
      <c r="AZ1028" s="110"/>
      <c r="BA1028" s="110"/>
      <c r="BB1028" s="110"/>
      <c r="BC1028" s="110"/>
      <c r="BD1028" s="110"/>
      <c r="BE1028" s="110"/>
      <c r="BF1028" s="110"/>
      <c r="BG1028" s="110"/>
      <c r="BH1028" s="110"/>
    </row>
    <row r="1029" spans="2:60" x14ac:dyDescent="0.2">
      <c r="B1029" s="1">
        <f t="shared" si="22"/>
        <v>1024</v>
      </c>
      <c r="C1029" s="221"/>
      <c r="D1029" s="221"/>
      <c r="E1029" s="226"/>
      <c r="F1029" s="223"/>
      <c r="G1029" s="226"/>
      <c r="H1029" s="190"/>
      <c r="I1029" s="190"/>
      <c r="J1029" s="190"/>
      <c r="K1029" s="190"/>
      <c r="L1029" s="219"/>
      <c r="M1029" s="110"/>
      <c r="N1029" s="110"/>
      <c r="O1029" s="110"/>
      <c r="P1029" s="110"/>
      <c r="Q1029" s="110"/>
      <c r="R1029" s="110"/>
      <c r="S1029" s="110"/>
      <c r="T1029" s="110"/>
      <c r="U1029" s="110"/>
      <c r="V1029" s="110"/>
      <c r="W1029" s="110"/>
      <c r="X1029" s="110"/>
      <c r="Y1029" s="110"/>
      <c r="Z1029" s="110"/>
      <c r="AA1029" s="110"/>
      <c r="AB1029" s="110"/>
      <c r="AC1029" s="110"/>
      <c r="AD1029" s="110"/>
      <c r="AE1029" s="110"/>
      <c r="AF1029" s="110"/>
      <c r="AG1029" s="110"/>
      <c r="AH1029" s="110"/>
      <c r="AI1029" s="110"/>
      <c r="AJ1029" s="110"/>
      <c r="AK1029" s="110"/>
      <c r="AL1029" s="110"/>
      <c r="AM1029" s="110"/>
      <c r="AN1029" s="110"/>
      <c r="AO1029" s="110"/>
      <c r="AP1029" s="110"/>
      <c r="AQ1029" s="110"/>
      <c r="AR1029" s="110"/>
      <c r="AS1029" s="110"/>
      <c r="AT1029" s="110"/>
      <c r="AU1029" s="110"/>
      <c r="AV1029" s="110"/>
      <c r="AW1029" s="110"/>
      <c r="AX1029" s="110"/>
      <c r="AY1029" s="110"/>
      <c r="AZ1029" s="110"/>
      <c r="BA1029" s="110"/>
      <c r="BB1029" s="110"/>
      <c r="BC1029" s="110"/>
      <c r="BD1029" s="110"/>
      <c r="BE1029" s="110"/>
      <c r="BF1029" s="110"/>
      <c r="BG1029" s="110"/>
      <c r="BH1029" s="110"/>
    </row>
    <row r="1030" spans="2:60" x14ac:dyDescent="0.2">
      <c r="B1030" s="1">
        <f t="shared" si="22"/>
        <v>1025</v>
      </c>
      <c r="C1030" s="235"/>
      <c r="D1030" s="235"/>
      <c r="E1030" s="226"/>
      <c r="F1030" s="223"/>
      <c r="G1030" s="226"/>
      <c r="H1030" s="190"/>
      <c r="I1030" s="190"/>
      <c r="J1030" s="190"/>
      <c r="K1030" s="190"/>
      <c r="L1030" s="219"/>
      <c r="M1030" s="110"/>
      <c r="N1030" s="110"/>
      <c r="O1030" s="110"/>
      <c r="P1030" s="110"/>
      <c r="Q1030" s="110"/>
      <c r="R1030" s="110"/>
      <c r="S1030" s="110"/>
      <c r="T1030" s="110"/>
      <c r="U1030" s="110"/>
      <c r="V1030" s="110"/>
      <c r="W1030" s="110"/>
      <c r="X1030" s="110"/>
      <c r="Y1030" s="110"/>
      <c r="Z1030" s="110"/>
      <c r="AA1030" s="110"/>
      <c r="AB1030" s="110"/>
      <c r="AC1030" s="110"/>
      <c r="AD1030" s="110"/>
      <c r="AE1030" s="110"/>
      <c r="AF1030" s="110"/>
      <c r="AG1030" s="110"/>
      <c r="AH1030" s="110"/>
      <c r="AI1030" s="110"/>
      <c r="AJ1030" s="110"/>
      <c r="AK1030" s="110"/>
      <c r="AL1030" s="110"/>
      <c r="AM1030" s="110"/>
      <c r="AN1030" s="110"/>
      <c r="AO1030" s="110"/>
      <c r="AP1030" s="110"/>
      <c r="AQ1030" s="110"/>
      <c r="AR1030" s="110"/>
      <c r="AS1030" s="110"/>
      <c r="AT1030" s="110"/>
      <c r="AU1030" s="110"/>
      <c r="AV1030" s="110"/>
      <c r="AW1030" s="110"/>
      <c r="AX1030" s="110"/>
      <c r="AY1030" s="110"/>
      <c r="AZ1030" s="110"/>
      <c r="BA1030" s="110"/>
      <c r="BB1030" s="110"/>
      <c r="BC1030" s="110"/>
      <c r="BD1030" s="110"/>
      <c r="BE1030" s="110"/>
      <c r="BF1030" s="110"/>
      <c r="BG1030" s="110"/>
      <c r="BH1030" s="110"/>
    </row>
    <row r="1031" spans="2:60" x14ac:dyDescent="0.2">
      <c r="B1031" s="1">
        <f t="shared" si="22"/>
        <v>1026</v>
      </c>
      <c r="C1031" s="221"/>
      <c r="D1031" s="221"/>
      <c r="E1031" s="226"/>
      <c r="F1031" s="221"/>
      <c r="G1031" s="225"/>
      <c r="H1031" s="190"/>
      <c r="I1031" s="190"/>
      <c r="J1031" s="190"/>
      <c r="K1031" s="190"/>
      <c r="L1031" s="219"/>
      <c r="M1031" s="110"/>
      <c r="N1031" s="110"/>
      <c r="O1031" s="110"/>
      <c r="P1031" s="110"/>
      <c r="Q1031" s="110"/>
      <c r="R1031" s="110"/>
      <c r="S1031" s="110"/>
      <c r="T1031" s="110"/>
      <c r="U1031" s="110"/>
      <c r="V1031" s="110"/>
      <c r="W1031" s="110"/>
      <c r="X1031" s="110"/>
      <c r="Y1031" s="110"/>
      <c r="Z1031" s="110"/>
      <c r="AA1031" s="110"/>
      <c r="AB1031" s="110"/>
      <c r="AC1031" s="110"/>
      <c r="AD1031" s="110"/>
      <c r="AE1031" s="110"/>
      <c r="AF1031" s="110"/>
      <c r="AG1031" s="110"/>
      <c r="AH1031" s="110"/>
      <c r="AI1031" s="110"/>
      <c r="AJ1031" s="110"/>
      <c r="AK1031" s="110"/>
      <c r="AL1031" s="110"/>
      <c r="AM1031" s="110"/>
      <c r="AN1031" s="110"/>
      <c r="AO1031" s="110"/>
      <c r="AP1031" s="110"/>
      <c r="AQ1031" s="110"/>
      <c r="AR1031" s="110"/>
      <c r="AS1031" s="110"/>
      <c r="AT1031" s="110"/>
      <c r="AU1031" s="110"/>
      <c r="AV1031" s="110"/>
      <c r="AW1031" s="110"/>
      <c r="AX1031" s="110"/>
      <c r="AY1031" s="110"/>
      <c r="AZ1031" s="110"/>
      <c r="BA1031" s="110"/>
      <c r="BB1031" s="110"/>
      <c r="BC1031" s="110"/>
      <c r="BD1031" s="110"/>
      <c r="BE1031" s="110"/>
      <c r="BF1031" s="110"/>
      <c r="BG1031" s="110"/>
      <c r="BH1031" s="110"/>
    </row>
    <row r="1032" spans="2:60" x14ac:dyDescent="0.2">
      <c r="B1032" s="1">
        <f t="shared" si="22"/>
        <v>1027</v>
      </c>
      <c r="C1032" s="235"/>
      <c r="D1032" s="235"/>
      <c r="E1032" s="226"/>
      <c r="F1032" s="223"/>
      <c r="G1032" s="226"/>
      <c r="H1032" s="190"/>
      <c r="I1032" s="190"/>
      <c r="J1032" s="190"/>
      <c r="K1032" s="190"/>
      <c r="L1032" s="219"/>
      <c r="M1032" s="110"/>
      <c r="N1032" s="110"/>
      <c r="O1032" s="110"/>
      <c r="P1032" s="110"/>
      <c r="Q1032" s="110"/>
      <c r="R1032" s="110"/>
      <c r="S1032" s="110"/>
      <c r="T1032" s="110"/>
      <c r="U1032" s="110"/>
      <c r="V1032" s="110"/>
      <c r="W1032" s="110"/>
      <c r="X1032" s="110"/>
      <c r="Y1032" s="110"/>
      <c r="Z1032" s="110"/>
      <c r="AA1032" s="110"/>
      <c r="AB1032" s="110"/>
      <c r="AC1032" s="110"/>
      <c r="AD1032" s="110"/>
      <c r="AE1032" s="110"/>
      <c r="AF1032" s="110"/>
      <c r="AG1032" s="110"/>
      <c r="AH1032" s="110"/>
      <c r="AI1032" s="110"/>
      <c r="AJ1032" s="110"/>
      <c r="AK1032" s="110"/>
      <c r="AL1032" s="110"/>
      <c r="AM1032" s="110"/>
      <c r="AN1032" s="110"/>
      <c r="AO1032" s="110"/>
      <c r="AP1032" s="110"/>
      <c r="AQ1032" s="110"/>
      <c r="AR1032" s="110"/>
      <c r="AS1032" s="110"/>
      <c r="AT1032" s="110"/>
      <c r="AU1032" s="110"/>
      <c r="AV1032" s="110"/>
      <c r="AW1032" s="110"/>
      <c r="AX1032" s="110"/>
      <c r="AY1032" s="110"/>
      <c r="AZ1032" s="110"/>
      <c r="BA1032" s="110"/>
      <c r="BB1032" s="110"/>
      <c r="BC1032" s="110"/>
      <c r="BD1032" s="110"/>
      <c r="BE1032" s="110"/>
      <c r="BF1032" s="110"/>
      <c r="BG1032" s="110"/>
      <c r="BH1032" s="110"/>
    </row>
    <row r="1033" spans="2:60" x14ac:dyDescent="0.2">
      <c r="B1033" s="1">
        <f t="shared" si="22"/>
        <v>1028</v>
      </c>
      <c r="C1033" s="235"/>
      <c r="D1033" s="235"/>
      <c r="E1033" s="226"/>
      <c r="F1033" s="223"/>
      <c r="G1033" s="226"/>
      <c r="H1033" s="190"/>
      <c r="I1033" s="190"/>
      <c r="J1033" s="190"/>
      <c r="K1033" s="190"/>
      <c r="L1033" s="219"/>
      <c r="M1033" s="110"/>
      <c r="N1033" s="110"/>
      <c r="O1033" s="110"/>
      <c r="P1033" s="110"/>
      <c r="Q1033" s="110"/>
      <c r="R1033" s="110"/>
      <c r="S1033" s="110"/>
      <c r="T1033" s="110"/>
      <c r="U1033" s="110"/>
      <c r="V1033" s="110"/>
      <c r="W1033" s="110"/>
      <c r="X1033" s="110"/>
      <c r="Y1033" s="110"/>
      <c r="Z1033" s="110"/>
      <c r="AA1033" s="110"/>
      <c r="AB1033" s="110"/>
      <c r="AC1033" s="110"/>
      <c r="AD1033" s="110"/>
      <c r="AE1033" s="110"/>
      <c r="AF1033" s="110"/>
      <c r="AG1033" s="110"/>
      <c r="AH1033" s="110"/>
      <c r="AI1033" s="110"/>
      <c r="AJ1033" s="110"/>
      <c r="AK1033" s="110"/>
      <c r="AL1033" s="110"/>
      <c r="AM1033" s="110"/>
      <c r="AN1033" s="110"/>
      <c r="AO1033" s="110"/>
      <c r="AP1033" s="110"/>
      <c r="AQ1033" s="110"/>
      <c r="AR1033" s="110"/>
      <c r="AS1033" s="110"/>
      <c r="AT1033" s="110"/>
      <c r="AU1033" s="110"/>
      <c r="AV1033" s="110"/>
      <c r="AW1033" s="110"/>
      <c r="AX1033" s="110"/>
      <c r="AY1033" s="110"/>
      <c r="AZ1033" s="110"/>
      <c r="BA1033" s="110"/>
      <c r="BB1033" s="110"/>
      <c r="BC1033" s="110"/>
      <c r="BD1033" s="110"/>
      <c r="BE1033" s="110"/>
      <c r="BF1033" s="110"/>
      <c r="BG1033" s="110"/>
      <c r="BH1033" s="110"/>
    </row>
    <row r="1034" spans="2:60" x14ac:dyDescent="0.2">
      <c r="B1034" s="1">
        <f t="shared" si="22"/>
        <v>1029</v>
      </c>
      <c r="C1034" s="220"/>
      <c r="D1034" s="221"/>
      <c r="E1034" s="226"/>
      <c r="F1034" s="220"/>
      <c r="G1034" s="222"/>
      <c r="H1034" s="190"/>
      <c r="I1034" s="190"/>
      <c r="J1034" s="190"/>
      <c r="K1034" s="190"/>
      <c r="L1034" s="219"/>
      <c r="M1034" s="110"/>
      <c r="N1034" s="110"/>
      <c r="O1034" s="110"/>
      <c r="P1034" s="110"/>
      <c r="Q1034" s="110"/>
      <c r="R1034" s="110"/>
      <c r="S1034" s="110"/>
      <c r="T1034" s="110"/>
      <c r="U1034" s="110"/>
      <c r="V1034" s="110"/>
      <c r="W1034" s="110"/>
      <c r="X1034" s="110"/>
      <c r="Y1034" s="110"/>
      <c r="Z1034" s="110"/>
      <c r="AA1034" s="110"/>
      <c r="AB1034" s="110"/>
      <c r="AC1034" s="110"/>
      <c r="AD1034" s="110"/>
      <c r="AE1034" s="110"/>
      <c r="AF1034" s="110"/>
      <c r="AG1034" s="110"/>
      <c r="AH1034" s="110"/>
      <c r="AI1034" s="110"/>
      <c r="AJ1034" s="110"/>
      <c r="AK1034" s="110"/>
      <c r="AL1034" s="110"/>
      <c r="AM1034" s="110"/>
      <c r="AN1034" s="110"/>
      <c r="AO1034" s="110"/>
      <c r="AP1034" s="110"/>
      <c r="AQ1034" s="110"/>
      <c r="AR1034" s="110"/>
      <c r="AS1034" s="110"/>
      <c r="AT1034" s="110"/>
      <c r="AU1034" s="110"/>
      <c r="AV1034" s="110"/>
      <c r="AW1034" s="110"/>
      <c r="AX1034" s="110"/>
      <c r="AY1034" s="110"/>
      <c r="AZ1034" s="110"/>
      <c r="BA1034" s="110"/>
      <c r="BB1034" s="110"/>
      <c r="BC1034" s="110"/>
      <c r="BD1034" s="110"/>
      <c r="BE1034" s="110"/>
      <c r="BF1034" s="110"/>
      <c r="BG1034" s="110"/>
      <c r="BH1034" s="110"/>
    </row>
    <row r="1035" spans="2:60" x14ac:dyDescent="0.2">
      <c r="B1035" s="1">
        <f t="shared" si="22"/>
        <v>1030</v>
      </c>
      <c r="C1035" s="220"/>
      <c r="D1035" s="221"/>
      <c r="E1035" s="222"/>
      <c r="F1035" s="223"/>
      <c r="G1035" s="222"/>
      <c r="H1035" s="190"/>
      <c r="I1035" s="190"/>
      <c r="J1035" s="190"/>
      <c r="K1035" s="190"/>
      <c r="L1035" s="219"/>
      <c r="M1035" s="110"/>
      <c r="N1035" s="110"/>
      <c r="O1035" s="110"/>
      <c r="P1035" s="110"/>
      <c r="Q1035" s="110"/>
      <c r="R1035" s="110"/>
      <c r="S1035" s="110"/>
      <c r="T1035" s="110"/>
      <c r="U1035" s="110"/>
      <c r="V1035" s="110"/>
      <c r="W1035" s="110"/>
      <c r="X1035" s="110"/>
      <c r="Y1035" s="110"/>
      <c r="Z1035" s="110"/>
      <c r="AA1035" s="110"/>
      <c r="AB1035" s="110"/>
      <c r="AC1035" s="110"/>
      <c r="AD1035" s="110"/>
      <c r="AE1035" s="110"/>
      <c r="AF1035" s="110"/>
      <c r="AG1035" s="110"/>
      <c r="AH1035" s="110"/>
      <c r="AI1035" s="110"/>
      <c r="AJ1035" s="110"/>
      <c r="AK1035" s="110"/>
      <c r="AL1035" s="110"/>
      <c r="AM1035" s="110"/>
      <c r="AN1035" s="110"/>
      <c r="AO1035" s="110"/>
      <c r="AP1035" s="110"/>
      <c r="AQ1035" s="110"/>
      <c r="AR1035" s="110"/>
      <c r="AS1035" s="110"/>
      <c r="AT1035" s="110"/>
      <c r="AU1035" s="110"/>
      <c r="AV1035" s="110"/>
      <c r="AW1035" s="110"/>
      <c r="AX1035" s="110"/>
      <c r="AY1035" s="110"/>
      <c r="AZ1035" s="110"/>
      <c r="BA1035" s="110"/>
      <c r="BB1035" s="110"/>
      <c r="BC1035" s="110"/>
      <c r="BD1035" s="110"/>
      <c r="BE1035" s="110"/>
      <c r="BF1035" s="110"/>
      <c r="BG1035" s="110"/>
      <c r="BH1035" s="110"/>
    </row>
    <row r="1036" spans="2:60" x14ac:dyDescent="0.2">
      <c r="B1036" s="1">
        <f t="shared" si="22"/>
        <v>1031</v>
      </c>
      <c r="C1036" s="235"/>
      <c r="D1036" s="235"/>
      <c r="E1036" s="226"/>
      <c r="F1036" s="223"/>
      <c r="G1036" s="226"/>
      <c r="H1036" s="190"/>
      <c r="I1036" s="190"/>
      <c r="J1036" s="190"/>
      <c r="K1036" s="190"/>
      <c r="L1036" s="219"/>
      <c r="M1036" s="110"/>
      <c r="N1036" s="110"/>
      <c r="O1036" s="110"/>
      <c r="P1036" s="110"/>
      <c r="Q1036" s="110"/>
      <c r="R1036" s="110"/>
      <c r="S1036" s="110"/>
      <c r="T1036" s="110"/>
      <c r="U1036" s="110"/>
      <c r="V1036" s="110"/>
      <c r="W1036" s="110"/>
      <c r="X1036" s="110"/>
      <c r="Y1036" s="110"/>
      <c r="Z1036" s="110"/>
      <c r="AA1036" s="110"/>
      <c r="AB1036" s="110"/>
      <c r="AC1036" s="110"/>
      <c r="AD1036" s="110"/>
      <c r="AE1036" s="110"/>
      <c r="AF1036" s="110"/>
      <c r="AG1036" s="110"/>
      <c r="AH1036" s="110"/>
      <c r="AI1036" s="110"/>
      <c r="AJ1036" s="110"/>
      <c r="AK1036" s="110"/>
      <c r="AL1036" s="110"/>
      <c r="AM1036" s="110"/>
      <c r="AN1036" s="110"/>
      <c r="AO1036" s="110"/>
      <c r="AP1036" s="110"/>
      <c r="AQ1036" s="110"/>
      <c r="AR1036" s="110"/>
      <c r="AS1036" s="110"/>
      <c r="AT1036" s="110"/>
      <c r="AU1036" s="110"/>
      <c r="AV1036" s="110"/>
      <c r="AW1036" s="110"/>
      <c r="AX1036" s="110"/>
      <c r="AY1036" s="110"/>
      <c r="AZ1036" s="110"/>
      <c r="BA1036" s="110"/>
      <c r="BB1036" s="110"/>
      <c r="BC1036" s="110"/>
      <c r="BD1036" s="110"/>
      <c r="BE1036" s="110"/>
      <c r="BF1036" s="110"/>
      <c r="BG1036" s="110"/>
      <c r="BH1036" s="110"/>
    </row>
    <row r="1037" spans="2:60" x14ac:dyDescent="0.2">
      <c r="B1037" s="1">
        <f t="shared" si="22"/>
        <v>1032</v>
      </c>
      <c r="C1037" s="221"/>
      <c r="D1037" s="221"/>
      <c r="E1037" s="226"/>
      <c r="F1037" s="223"/>
      <c r="G1037" s="226"/>
      <c r="H1037" s="190"/>
      <c r="I1037" s="190"/>
      <c r="J1037" s="190"/>
      <c r="K1037" s="190"/>
      <c r="L1037" s="219"/>
      <c r="M1037" s="110"/>
      <c r="N1037" s="110"/>
      <c r="O1037" s="110"/>
      <c r="P1037" s="110"/>
      <c r="Q1037" s="110"/>
      <c r="R1037" s="110"/>
      <c r="S1037" s="110"/>
      <c r="T1037" s="110"/>
      <c r="U1037" s="110"/>
      <c r="V1037" s="110"/>
      <c r="W1037" s="110"/>
      <c r="X1037" s="110"/>
      <c r="Y1037" s="110"/>
      <c r="Z1037" s="110"/>
      <c r="AA1037" s="110"/>
      <c r="AB1037" s="110"/>
      <c r="AC1037" s="110"/>
      <c r="AD1037" s="110"/>
      <c r="AE1037" s="110"/>
      <c r="AF1037" s="110"/>
      <c r="AG1037" s="110"/>
      <c r="AH1037" s="110"/>
      <c r="AI1037" s="110"/>
      <c r="AJ1037" s="110"/>
      <c r="AK1037" s="110"/>
      <c r="AL1037" s="110"/>
      <c r="AM1037" s="110"/>
      <c r="AN1037" s="110"/>
      <c r="AO1037" s="110"/>
      <c r="AP1037" s="110"/>
      <c r="AQ1037" s="110"/>
      <c r="AR1037" s="110"/>
      <c r="AS1037" s="110"/>
      <c r="AT1037" s="110"/>
      <c r="AU1037" s="110"/>
      <c r="AV1037" s="110"/>
      <c r="AW1037" s="110"/>
      <c r="AX1037" s="110"/>
      <c r="AY1037" s="110"/>
      <c r="AZ1037" s="110"/>
      <c r="BA1037" s="110"/>
      <c r="BB1037" s="110"/>
      <c r="BC1037" s="110"/>
      <c r="BD1037" s="110"/>
      <c r="BE1037" s="110"/>
      <c r="BF1037" s="110"/>
      <c r="BG1037" s="110"/>
      <c r="BH1037" s="110"/>
    </row>
    <row r="1038" spans="2:60" x14ac:dyDescent="0.2">
      <c r="B1038" s="1">
        <f t="shared" si="22"/>
        <v>1033</v>
      </c>
      <c r="C1038" s="221"/>
      <c r="D1038" s="221"/>
      <c r="E1038" s="226"/>
      <c r="F1038" s="223"/>
      <c r="G1038" s="226"/>
      <c r="H1038" s="190"/>
      <c r="I1038" s="190"/>
      <c r="J1038" s="190"/>
      <c r="K1038" s="190"/>
      <c r="L1038" s="219"/>
      <c r="M1038" s="110"/>
      <c r="N1038" s="110"/>
      <c r="O1038" s="110"/>
      <c r="P1038" s="110"/>
      <c r="Q1038" s="110"/>
      <c r="R1038" s="110"/>
      <c r="S1038" s="110"/>
      <c r="T1038" s="110"/>
      <c r="U1038" s="110"/>
      <c r="V1038" s="110"/>
      <c r="W1038" s="110"/>
      <c r="X1038" s="110"/>
      <c r="Y1038" s="110"/>
      <c r="Z1038" s="110"/>
      <c r="AA1038" s="110"/>
      <c r="AB1038" s="110"/>
      <c r="AC1038" s="110"/>
      <c r="AD1038" s="110"/>
      <c r="AE1038" s="110"/>
      <c r="AF1038" s="110"/>
      <c r="AG1038" s="110"/>
      <c r="AH1038" s="110"/>
      <c r="AI1038" s="110"/>
      <c r="AJ1038" s="110"/>
      <c r="AK1038" s="110"/>
      <c r="AL1038" s="110"/>
      <c r="AM1038" s="110"/>
      <c r="AN1038" s="110"/>
      <c r="AO1038" s="110"/>
      <c r="AP1038" s="110"/>
      <c r="AQ1038" s="110"/>
      <c r="AR1038" s="110"/>
      <c r="AS1038" s="110"/>
      <c r="AT1038" s="110"/>
      <c r="AU1038" s="110"/>
      <c r="AV1038" s="110"/>
      <c r="AW1038" s="110"/>
      <c r="AX1038" s="110"/>
      <c r="AY1038" s="110"/>
      <c r="AZ1038" s="110"/>
      <c r="BA1038" s="110"/>
      <c r="BB1038" s="110"/>
      <c r="BC1038" s="110"/>
      <c r="BD1038" s="110"/>
      <c r="BE1038" s="110"/>
      <c r="BF1038" s="110"/>
      <c r="BG1038" s="110"/>
      <c r="BH1038" s="110"/>
    </row>
    <row r="1039" spans="2:60" x14ac:dyDescent="0.2">
      <c r="B1039" s="1">
        <f t="shared" si="22"/>
        <v>1034</v>
      </c>
      <c r="C1039" s="235"/>
      <c r="D1039" s="235"/>
      <c r="E1039" s="226"/>
      <c r="F1039" s="223"/>
      <c r="G1039" s="226"/>
      <c r="H1039" s="190"/>
      <c r="I1039" s="190"/>
      <c r="J1039" s="190"/>
      <c r="K1039" s="190"/>
      <c r="L1039" s="219"/>
      <c r="M1039" s="110"/>
      <c r="N1039" s="110"/>
      <c r="O1039" s="110"/>
      <c r="P1039" s="110"/>
      <c r="Q1039" s="110"/>
      <c r="R1039" s="110"/>
      <c r="S1039" s="110"/>
      <c r="T1039" s="110"/>
      <c r="U1039" s="110"/>
      <c r="V1039" s="110"/>
      <c r="W1039" s="110"/>
      <c r="X1039" s="110"/>
      <c r="Y1039" s="110"/>
      <c r="Z1039" s="110"/>
      <c r="AA1039" s="110"/>
      <c r="AB1039" s="110"/>
      <c r="AC1039" s="110"/>
      <c r="AD1039" s="110"/>
      <c r="AE1039" s="110"/>
      <c r="AF1039" s="110"/>
      <c r="AG1039" s="110"/>
      <c r="AH1039" s="110"/>
      <c r="AI1039" s="110"/>
      <c r="AJ1039" s="110"/>
      <c r="AK1039" s="110"/>
      <c r="AL1039" s="110"/>
      <c r="AM1039" s="110"/>
      <c r="AN1039" s="110"/>
      <c r="AO1039" s="110"/>
      <c r="AP1039" s="110"/>
      <c r="AQ1039" s="110"/>
      <c r="AR1039" s="110"/>
      <c r="AS1039" s="110"/>
      <c r="AT1039" s="110"/>
      <c r="AU1039" s="110"/>
      <c r="AV1039" s="110"/>
      <c r="AW1039" s="110"/>
      <c r="AX1039" s="110"/>
      <c r="AY1039" s="110"/>
      <c r="AZ1039" s="110"/>
      <c r="BA1039" s="110"/>
      <c r="BB1039" s="110"/>
      <c r="BC1039" s="110"/>
      <c r="BD1039" s="110"/>
      <c r="BE1039" s="110"/>
      <c r="BF1039" s="110"/>
      <c r="BG1039" s="110"/>
      <c r="BH1039" s="110"/>
    </row>
    <row r="1040" spans="2:60" x14ac:dyDescent="0.2">
      <c r="B1040" s="1">
        <f t="shared" si="22"/>
        <v>1035</v>
      </c>
      <c r="C1040" s="235"/>
      <c r="D1040" s="235"/>
      <c r="E1040" s="226"/>
      <c r="F1040" s="223"/>
      <c r="G1040" s="226"/>
      <c r="H1040" s="190"/>
      <c r="I1040" s="190"/>
      <c r="J1040" s="190"/>
      <c r="K1040" s="190"/>
      <c r="L1040" s="219"/>
      <c r="M1040" s="110"/>
      <c r="N1040" s="110"/>
      <c r="O1040" s="110"/>
      <c r="P1040" s="110"/>
      <c r="Q1040" s="110"/>
      <c r="R1040" s="110"/>
      <c r="S1040" s="110"/>
      <c r="T1040" s="110"/>
      <c r="U1040" s="110"/>
      <c r="V1040" s="110"/>
      <c r="W1040" s="110"/>
      <c r="X1040" s="110"/>
      <c r="Y1040" s="110"/>
      <c r="Z1040" s="110"/>
      <c r="AA1040" s="110"/>
      <c r="AB1040" s="110"/>
      <c r="AC1040" s="110"/>
      <c r="AD1040" s="110"/>
      <c r="AE1040" s="110"/>
      <c r="AF1040" s="110"/>
      <c r="AG1040" s="110"/>
      <c r="AH1040" s="110"/>
      <c r="AI1040" s="110"/>
      <c r="AJ1040" s="110"/>
      <c r="AK1040" s="110"/>
      <c r="AL1040" s="110"/>
      <c r="AM1040" s="110"/>
      <c r="AN1040" s="110"/>
      <c r="AO1040" s="110"/>
      <c r="AP1040" s="110"/>
      <c r="AQ1040" s="110"/>
      <c r="AR1040" s="110"/>
      <c r="AS1040" s="110"/>
      <c r="AT1040" s="110"/>
      <c r="AU1040" s="110"/>
      <c r="AV1040" s="110"/>
      <c r="AW1040" s="110"/>
      <c r="AX1040" s="110"/>
      <c r="AY1040" s="110"/>
      <c r="AZ1040" s="110"/>
      <c r="BA1040" s="110"/>
      <c r="BB1040" s="110"/>
      <c r="BC1040" s="110"/>
      <c r="BD1040" s="110"/>
      <c r="BE1040" s="110"/>
      <c r="BF1040" s="110"/>
      <c r="BG1040" s="110"/>
      <c r="BH1040" s="110"/>
    </row>
    <row r="1041" spans="2:60" x14ac:dyDescent="0.2">
      <c r="B1041" s="1">
        <f t="shared" si="22"/>
        <v>1036</v>
      </c>
      <c r="C1041" s="221"/>
      <c r="D1041" s="221"/>
      <c r="E1041" s="226"/>
      <c r="F1041" s="223"/>
      <c r="G1041" s="226"/>
      <c r="H1041" s="190"/>
      <c r="I1041" s="190"/>
      <c r="J1041" s="190"/>
      <c r="K1041" s="190"/>
      <c r="L1041" s="219"/>
      <c r="M1041" s="110"/>
      <c r="N1041" s="110"/>
      <c r="O1041" s="110"/>
      <c r="P1041" s="110"/>
      <c r="Q1041" s="110"/>
      <c r="R1041" s="110"/>
      <c r="S1041" s="110"/>
      <c r="T1041" s="110"/>
      <c r="U1041" s="110"/>
      <c r="V1041" s="110"/>
      <c r="W1041" s="110"/>
      <c r="X1041" s="110"/>
      <c r="Y1041" s="110"/>
      <c r="Z1041" s="110"/>
      <c r="AA1041" s="110"/>
      <c r="AB1041" s="110"/>
      <c r="AC1041" s="110"/>
      <c r="AD1041" s="110"/>
      <c r="AE1041" s="110"/>
      <c r="AF1041" s="110"/>
      <c r="AG1041" s="110"/>
      <c r="AH1041" s="110"/>
      <c r="AI1041" s="110"/>
      <c r="AJ1041" s="110"/>
      <c r="AK1041" s="110"/>
      <c r="AL1041" s="110"/>
      <c r="AM1041" s="110"/>
      <c r="AN1041" s="110"/>
      <c r="AO1041" s="110"/>
      <c r="AP1041" s="110"/>
      <c r="AQ1041" s="110"/>
      <c r="AR1041" s="110"/>
      <c r="AS1041" s="110"/>
      <c r="AT1041" s="110"/>
      <c r="AU1041" s="110"/>
      <c r="AV1041" s="110"/>
      <c r="AW1041" s="110"/>
      <c r="AX1041" s="110"/>
      <c r="AY1041" s="110"/>
      <c r="AZ1041" s="110"/>
      <c r="BA1041" s="110"/>
      <c r="BB1041" s="110"/>
      <c r="BC1041" s="110"/>
      <c r="BD1041" s="110"/>
      <c r="BE1041" s="110"/>
      <c r="BF1041" s="110"/>
      <c r="BG1041" s="110"/>
      <c r="BH1041" s="110"/>
    </row>
    <row r="1042" spans="2:60" x14ac:dyDescent="0.2">
      <c r="B1042" s="1">
        <f t="shared" si="22"/>
        <v>1037</v>
      </c>
      <c r="C1042" s="220"/>
      <c r="D1042" s="221"/>
      <c r="E1042" s="222"/>
      <c r="F1042" s="224"/>
      <c r="G1042" s="226"/>
      <c r="H1042" s="190"/>
      <c r="I1042" s="190"/>
      <c r="J1042" s="190"/>
      <c r="K1042" s="190"/>
      <c r="L1042" s="219"/>
      <c r="M1042" s="110"/>
      <c r="N1042" s="110"/>
      <c r="O1042" s="110"/>
      <c r="P1042" s="110"/>
      <c r="Q1042" s="110"/>
      <c r="R1042" s="110"/>
      <c r="S1042" s="110"/>
      <c r="T1042" s="110"/>
      <c r="U1042" s="110"/>
      <c r="V1042" s="110"/>
      <c r="W1042" s="110"/>
      <c r="X1042" s="110"/>
      <c r="Y1042" s="110"/>
      <c r="Z1042" s="110"/>
      <c r="AA1042" s="110"/>
      <c r="AB1042" s="110"/>
      <c r="AC1042" s="110"/>
      <c r="AD1042" s="110"/>
      <c r="AE1042" s="110"/>
      <c r="AF1042" s="110"/>
      <c r="AG1042" s="110"/>
      <c r="AH1042" s="110"/>
      <c r="AI1042" s="110"/>
      <c r="AJ1042" s="110"/>
      <c r="AK1042" s="110"/>
      <c r="AL1042" s="110"/>
      <c r="AM1042" s="110"/>
      <c r="AN1042" s="110"/>
      <c r="AO1042" s="110"/>
      <c r="AP1042" s="110"/>
      <c r="AQ1042" s="110"/>
      <c r="AR1042" s="110"/>
      <c r="AS1042" s="110"/>
      <c r="AT1042" s="110"/>
      <c r="AU1042" s="110"/>
      <c r="AV1042" s="110"/>
      <c r="AW1042" s="110"/>
      <c r="AX1042" s="110"/>
      <c r="AY1042" s="110"/>
      <c r="AZ1042" s="110"/>
      <c r="BA1042" s="110"/>
      <c r="BB1042" s="110"/>
      <c r="BC1042" s="110"/>
      <c r="BD1042" s="110"/>
      <c r="BE1042" s="110"/>
      <c r="BF1042" s="110"/>
      <c r="BG1042" s="110"/>
      <c r="BH1042" s="110"/>
    </row>
    <row r="1043" spans="2:60" x14ac:dyDescent="0.2">
      <c r="B1043" s="1">
        <f t="shared" si="22"/>
        <v>1038</v>
      </c>
      <c r="C1043" s="220"/>
      <c r="D1043" s="221"/>
      <c r="E1043" s="226"/>
      <c r="F1043" s="223"/>
      <c r="G1043" s="225"/>
      <c r="H1043" s="190"/>
      <c r="I1043" s="190"/>
      <c r="J1043" s="190"/>
      <c r="K1043" s="190"/>
      <c r="L1043" s="219"/>
      <c r="M1043" s="110"/>
      <c r="N1043" s="110"/>
      <c r="O1043" s="110"/>
      <c r="P1043" s="110"/>
      <c r="Q1043" s="110"/>
      <c r="R1043" s="110"/>
      <c r="S1043" s="110"/>
      <c r="T1043" s="110"/>
      <c r="U1043" s="110"/>
      <c r="V1043" s="110"/>
      <c r="W1043" s="110"/>
      <c r="X1043" s="110"/>
      <c r="Y1043" s="110"/>
      <c r="Z1043" s="110"/>
      <c r="AA1043" s="110"/>
      <c r="AB1043" s="110"/>
      <c r="AC1043" s="110"/>
      <c r="AD1043" s="110"/>
      <c r="AE1043" s="110"/>
      <c r="AF1043" s="110"/>
      <c r="AG1043" s="110"/>
      <c r="AH1043" s="110"/>
      <c r="AI1043" s="110"/>
      <c r="AJ1043" s="110"/>
      <c r="AK1043" s="110"/>
      <c r="AL1043" s="110"/>
      <c r="AM1043" s="110"/>
      <c r="AN1043" s="110"/>
      <c r="AO1043" s="110"/>
      <c r="AP1043" s="110"/>
      <c r="AQ1043" s="110"/>
      <c r="AR1043" s="110"/>
      <c r="AS1043" s="110"/>
      <c r="AT1043" s="110"/>
      <c r="AU1043" s="110"/>
      <c r="AV1043" s="110"/>
      <c r="AW1043" s="110"/>
      <c r="AX1043" s="110"/>
      <c r="AY1043" s="110"/>
      <c r="AZ1043" s="110"/>
      <c r="BA1043" s="110"/>
      <c r="BB1043" s="110"/>
      <c r="BC1043" s="110"/>
      <c r="BD1043" s="110"/>
      <c r="BE1043" s="110"/>
      <c r="BF1043" s="110"/>
      <c r="BG1043" s="110"/>
      <c r="BH1043" s="110"/>
    </row>
    <row r="1044" spans="2:60" x14ac:dyDescent="0.2">
      <c r="B1044" s="1">
        <f t="shared" si="22"/>
        <v>1039</v>
      </c>
      <c r="C1044" s="221"/>
      <c r="D1044" s="221"/>
      <c r="E1044" s="226"/>
      <c r="F1044" s="224"/>
      <c r="G1044" s="225"/>
      <c r="H1044" s="190"/>
      <c r="I1044" s="190"/>
      <c r="J1044" s="190"/>
      <c r="K1044" s="190"/>
      <c r="L1044" s="219"/>
      <c r="M1044" s="110"/>
      <c r="N1044" s="110"/>
      <c r="O1044" s="110"/>
      <c r="P1044" s="110"/>
      <c r="Q1044" s="110"/>
      <c r="R1044" s="110"/>
      <c r="S1044" s="110"/>
      <c r="T1044" s="110"/>
      <c r="U1044" s="110"/>
      <c r="V1044" s="110"/>
      <c r="W1044" s="110"/>
      <c r="X1044" s="110"/>
      <c r="Y1044" s="110"/>
      <c r="Z1044" s="110"/>
      <c r="AA1044" s="110"/>
      <c r="AB1044" s="110"/>
      <c r="AC1044" s="110"/>
      <c r="AD1044" s="110"/>
      <c r="AE1044" s="110"/>
      <c r="AF1044" s="110"/>
      <c r="AG1044" s="110"/>
      <c r="AH1044" s="110"/>
      <c r="AI1044" s="110"/>
      <c r="AJ1044" s="110"/>
      <c r="AK1044" s="110"/>
      <c r="AL1044" s="110"/>
      <c r="AM1044" s="110"/>
      <c r="AN1044" s="110"/>
      <c r="AO1044" s="110"/>
      <c r="AP1044" s="110"/>
      <c r="AQ1044" s="110"/>
      <c r="AR1044" s="110"/>
      <c r="AS1044" s="110"/>
      <c r="AT1044" s="110"/>
      <c r="AU1044" s="110"/>
      <c r="AV1044" s="110"/>
      <c r="AW1044" s="110"/>
      <c r="AX1044" s="110"/>
      <c r="AY1044" s="110"/>
      <c r="AZ1044" s="110"/>
      <c r="BA1044" s="110"/>
      <c r="BB1044" s="110"/>
      <c r="BC1044" s="110"/>
      <c r="BD1044" s="110"/>
      <c r="BE1044" s="110"/>
      <c r="BF1044" s="110"/>
      <c r="BG1044" s="110"/>
      <c r="BH1044" s="110"/>
    </row>
    <row r="1045" spans="2:60" x14ac:dyDescent="0.2">
      <c r="B1045" s="1">
        <f t="shared" si="22"/>
        <v>1040</v>
      </c>
      <c r="C1045" s="235"/>
      <c r="D1045" s="235"/>
      <c r="E1045" s="226"/>
      <c r="F1045" s="223"/>
      <c r="G1045" s="226"/>
      <c r="H1045" s="190"/>
      <c r="I1045" s="190"/>
      <c r="J1045" s="190"/>
      <c r="K1045" s="190"/>
      <c r="L1045" s="219"/>
      <c r="M1045" s="110"/>
      <c r="N1045" s="110"/>
      <c r="O1045" s="110"/>
      <c r="P1045" s="110"/>
      <c r="Q1045" s="110"/>
      <c r="R1045" s="110"/>
      <c r="S1045" s="110"/>
      <c r="T1045" s="110"/>
      <c r="U1045" s="110"/>
      <c r="V1045" s="110"/>
      <c r="W1045" s="110"/>
      <c r="X1045" s="110"/>
      <c r="Y1045" s="110"/>
      <c r="Z1045" s="110"/>
      <c r="AA1045" s="110"/>
      <c r="AB1045" s="110"/>
      <c r="AC1045" s="110"/>
      <c r="AD1045" s="110"/>
      <c r="AE1045" s="110"/>
      <c r="AF1045" s="110"/>
      <c r="AG1045" s="110"/>
      <c r="AH1045" s="110"/>
      <c r="AI1045" s="110"/>
      <c r="AJ1045" s="110"/>
      <c r="AK1045" s="110"/>
      <c r="AL1045" s="110"/>
      <c r="AM1045" s="110"/>
      <c r="AN1045" s="110"/>
      <c r="AO1045" s="110"/>
      <c r="AP1045" s="110"/>
      <c r="AQ1045" s="110"/>
      <c r="AR1045" s="110"/>
      <c r="AS1045" s="110"/>
      <c r="AT1045" s="110"/>
      <c r="AU1045" s="110"/>
      <c r="AV1045" s="110"/>
      <c r="AW1045" s="110"/>
      <c r="AX1045" s="110"/>
      <c r="AY1045" s="110"/>
      <c r="AZ1045" s="110"/>
      <c r="BA1045" s="110"/>
      <c r="BB1045" s="110"/>
      <c r="BC1045" s="110"/>
      <c r="BD1045" s="110"/>
      <c r="BE1045" s="110"/>
      <c r="BF1045" s="110"/>
      <c r="BG1045" s="110"/>
      <c r="BH1045" s="110"/>
    </row>
    <row r="1046" spans="2:60" x14ac:dyDescent="0.2">
      <c r="B1046" s="1">
        <f t="shared" si="22"/>
        <v>1041</v>
      </c>
      <c r="C1046" s="221"/>
      <c r="D1046" s="221"/>
      <c r="E1046" s="226"/>
      <c r="F1046" s="223"/>
      <c r="G1046" s="226"/>
      <c r="H1046" s="190"/>
      <c r="I1046" s="190"/>
      <c r="J1046" s="190"/>
      <c r="K1046" s="190"/>
      <c r="L1046" s="219"/>
      <c r="M1046" s="110"/>
      <c r="N1046" s="110"/>
      <c r="O1046" s="110"/>
      <c r="P1046" s="110"/>
      <c r="Q1046" s="110"/>
      <c r="R1046" s="110"/>
      <c r="S1046" s="110"/>
      <c r="T1046" s="110"/>
      <c r="U1046" s="110"/>
      <c r="V1046" s="110"/>
      <c r="W1046" s="110"/>
      <c r="X1046" s="110"/>
      <c r="Y1046" s="110"/>
      <c r="Z1046" s="110"/>
      <c r="AA1046" s="110"/>
      <c r="AB1046" s="110"/>
      <c r="AC1046" s="110"/>
      <c r="AD1046" s="110"/>
      <c r="AE1046" s="110"/>
      <c r="AF1046" s="110"/>
      <c r="AG1046" s="110"/>
      <c r="AH1046" s="110"/>
      <c r="AI1046" s="110"/>
      <c r="AJ1046" s="110"/>
      <c r="AK1046" s="110"/>
      <c r="AL1046" s="110"/>
      <c r="AM1046" s="110"/>
      <c r="AN1046" s="110"/>
      <c r="AO1046" s="110"/>
      <c r="AP1046" s="110"/>
      <c r="AQ1046" s="110"/>
      <c r="AR1046" s="110"/>
      <c r="AS1046" s="110"/>
      <c r="AT1046" s="110"/>
      <c r="AU1046" s="110"/>
      <c r="AV1046" s="110"/>
      <c r="AW1046" s="110"/>
      <c r="AX1046" s="110"/>
      <c r="AY1046" s="110"/>
      <c r="AZ1046" s="110"/>
      <c r="BA1046" s="110"/>
      <c r="BB1046" s="110"/>
      <c r="BC1046" s="110"/>
      <c r="BD1046" s="110"/>
      <c r="BE1046" s="110"/>
      <c r="BF1046" s="110"/>
      <c r="BG1046" s="110"/>
      <c r="BH1046" s="110"/>
    </row>
    <row r="1047" spans="2:60" x14ac:dyDescent="0.2">
      <c r="B1047" s="1">
        <f t="shared" si="22"/>
        <v>1042</v>
      </c>
      <c r="C1047" s="220"/>
      <c r="D1047" s="221"/>
      <c r="E1047" s="222"/>
      <c r="F1047" s="221"/>
      <c r="G1047" s="225"/>
      <c r="H1047" s="190"/>
      <c r="I1047" s="190"/>
      <c r="J1047" s="190"/>
      <c r="K1047" s="190"/>
      <c r="L1047" s="219"/>
      <c r="M1047" s="110"/>
      <c r="N1047" s="110"/>
      <c r="O1047" s="110"/>
      <c r="P1047" s="110"/>
      <c r="Q1047" s="110"/>
      <c r="R1047" s="110"/>
      <c r="S1047" s="110"/>
      <c r="T1047" s="110"/>
      <c r="U1047" s="110"/>
      <c r="V1047" s="110"/>
      <c r="W1047" s="110"/>
      <c r="X1047" s="110"/>
      <c r="Y1047" s="110"/>
      <c r="Z1047" s="110"/>
      <c r="AA1047" s="110"/>
      <c r="AB1047" s="110"/>
      <c r="AC1047" s="110"/>
      <c r="AD1047" s="110"/>
      <c r="AE1047" s="110"/>
      <c r="AF1047" s="110"/>
      <c r="AG1047" s="110"/>
      <c r="AH1047" s="110"/>
      <c r="AI1047" s="110"/>
      <c r="AJ1047" s="110"/>
      <c r="AK1047" s="110"/>
      <c r="AL1047" s="110"/>
      <c r="AM1047" s="110"/>
      <c r="AN1047" s="110"/>
      <c r="AO1047" s="110"/>
      <c r="AP1047" s="110"/>
      <c r="AQ1047" s="110"/>
      <c r="AR1047" s="110"/>
      <c r="AS1047" s="110"/>
      <c r="AT1047" s="110"/>
      <c r="AU1047" s="110"/>
      <c r="AV1047" s="110"/>
      <c r="AW1047" s="110"/>
      <c r="AX1047" s="110"/>
      <c r="AY1047" s="110"/>
      <c r="AZ1047" s="110"/>
      <c r="BA1047" s="110"/>
      <c r="BB1047" s="110"/>
      <c r="BC1047" s="110"/>
      <c r="BD1047" s="110"/>
      <c r="BE1047" s="110"/>
      <c r="BF1047" s="110"/>
      <c r="BG1047" s="110"/>
      <c r="BH1047" s="110"/>
    </row>
    <row r="1048" spans="2:60" x14ac:dyDescent="0.2">
      <c r="B1048" s="1">
        <f t="shared" si="22"/>
        <v>1043</v>
      </c>
      <c r="C1048" s="235"/>
      <c r="D1048" s="235"/>
      <c r="E1048" s="226"/>
      <c r="F1048" s="223"/>
      <c r="G1048" s="226"/>
      <c r="H1048" s="190"/>
      <c r="I1048" s="190"/>
      <c r="J1048" s="190"/>
      <c r="K1048" s="190"/>
      <c r="L1048" s="219"/>
      <c r="M1048" s="110"/>
      <c r="N1048" s="110"/>
      <c r="O1048" s="110"/>
      <c r="P1048" s="110"/>
      <c r="Q1048" s="110"/>
      <c r="R1048" s="110"/>
      <c r="S1048" s="110"/>
      <c r="T1048" s="110"/>
      <c r="U1048" s="110"/>
      <c r="V1048" s="110"/>
      <c r="W1048" s="110"/>
      <c r="X1048" s="110"/>
      <c r="Y1048" s="110"/>
      <c r="Z1048" s="110"/>
      <c r="AA1048" s="110"/>
      <c r="AB1048" s="110"/>
      <c r="AC1048" s="110"/>
      <c r="AD1048" s="110"/>
      <c r="AE1048" s="110"/>
      <c r="AF1048" s="110"/>
      <c r="AG1048" s="110"/>
      <c r="AH1048" s="110"/>
      <c r="AI1048" s="110"/>
      <c r="AJ1048" s="110"/>
      <c r="AK1048" s="110"/>
      <c r="AL1048" s="110"/>
      <c r="AM1048" s="110"/>
      <c r="AN1048" s="110"/>
      <c r="AO1048" s="110"/>
      <c r="AP1048" s="110"/>
      <c r="AQ1048" s="110"/>
      <c r="AR1048" s="110"/>
      <c r="AS1048" s="110"/>
      <c r="AT1048" s="110"/>
      <c r="AU1048" s="110"/>
      <c r="AV1048" s="110"/>
      <c r="AW1048" s="110"/>
      <c r="AX1048" s="110"/>
      <c r="AY1048" s="110"/>
      <c r="AZ1048" s="110"/>
      <c r="BA1048" s="110"/>
      <c r="BB1048" s="110"/>
      <c r="BC1048" s="110"/>
      <c r="BD1048" s="110"/>
      <c r="BE1048" s="110"/>
      <c r="BF1048" s="110"/>
      <c r="BG1048" s="110"/>
      <c r="BH1048" s="110"/>
    </row>
    <row r="1049" spans="2:60" x14ac:dyDescent="0.2">
      <c r="B1049" s="1">
        <f t="shared" si="22"/>
        <v>1044</v>
      </c>
      <c r="C1049" s="235"/>
      <c r="D1049" s="235"/>
      <c r="E1049" s="226"/>
      <c r="F1049" s="223"/>
      <c r="G1049" s="226"/>
      <c r="H1049" s="190"/>
      <c r="I1049" s="190"/>
      <c r="J1049" s="190"/>
      <c r="K1049" s="190"/>
      <c r="L1049" s="219"/>
      <c r="M1049" s="110"/>
      <c r="N1049" s="110"/>
      <c r="O1049" s="110"/>
      <c r="P1049" s="110"/>
      <c r="Q1049" s="110"/>
      <c r="R1049" s="110"/>
      <c r="S1049" s="110"/>
      <c r="T1049" s="110"/>
      <c r="U1049" s="110"/>
      <c r="V1049" s="110"/>
      <c r="W1049" s="110"/>
      <c r="X1049" s="110"/>
      <c r="Y1049" s="110"/>
      <c r="Z1049" s="110"/>
      <c r="AA1049" s="110"/>
      <c r="AB1049" s="110"/>
      <c r="AC1049" s="110"/>
      <c r="AD1049" s="110"/>
      <c r="AE1049" s="110"/>
      <c r="AF1049" s="110"/>
      <c r="AG1049" s="110"/>
      <c r="AH1049" s="110"/>
      <c r="AI1049" s="110"/>
      <c r="AJ1049" s="110"/>
      <c r="AK1049" s="110"/>
      <c r="AL1049" s="110"/>
      <c r="AM1049" s="110"/>
      <c r="AN1049" s="110"/>
      <c r="AO1049" s="110"/>
      <c r="AP1049" s="110"/>
      <c r="AQ1049" s="110"/>
      <c r="AR1049" s="110"/>
      <c r="AS1049" s="110"/>
      <c r="AT1049" s="110"/>
      <c r="AU1049" s="110"/>
      <c r="AV1049" s="110"/>
      <c r="AW1049" s="110"/>
      <c r="AX1049" s="110"/>
      <c r="AY1049" s="110"/>
      <c r="AZ1049" s="110"/>
      <c r="BA1049" s="110"/>
      <c r="BB1049" s="110"/>
      <c r="BC1049" s="110"/>
      <c r="BD1049" s="110"/>
      <c r="BE1049" s="110"/>
      <c r="BF1049" s="110"/>
      <c r="BG1049" s="110"/>
      <c r="BH1049" s="110"/>
    </row>
    <row r="1050" spans="2:60" x14ac:dyDescent="0.2">
      <c r="B1050" s="1">
        <f t="shared" si="22"/>
        <v>1045</v>
      </c>
      <c r="C1050" s="220"/>
      <c r="D1050" s="221"/>
      <c r="E1050" s="222"/>
      <c r="F1050" s="224"/>
      <c r="G1050" s="225"/>
      <c r="H1050" s="190"/>
      <c r="I1050" s="190"/>
      <c r="J1050" s="190"/>
      <c r="K1050" s="190"/>
      <c r="L1050" s="219"/>
      <c r="M1050" s="110"/>
      <c r="N1050" s="110"/>
      <c r="O1050" s="110"/>
      <c r="P1050" s="110"/>
      <c r="Q1050" s="110"/>
      <c r="R1050" s="110"/>
      <c r="S1050" s="110"/>
      <c r="T1050" s="110"/>
      <c r="U1050" s="110"/>
      <c r="V1050" s="110"/>
      <c r="W1050" s="110"/>
      <c r="X1050" s="110"/>
      <c r="Y1050" s="110"/>
      <c r="Z1050" s="110"/>
      <c r="AA1050" s="110"/>
      <c r="AB1050" s="110"/>
      <c r="AC1050" s="110"/>
      <c r="AD1050" s="110"/>
      <c r="AE1050" s="110"/>
      <c r="AF1050" s="110"/>
      <c r="AG1050" s="110"/>
      <c r="AH1050" s="110"/>
      <c r="AI1050" s="110"/>
      <c r="AJ1050" s="110"/>
      <c r="AK1050" s="110"/>
      <c r="AL1050" s="110"/>
      <c r="AM1050" s="110"/>
      <c r="AN1050" s="110"/>
      <c r="AO1050" s="110"/>
      <c r="AP1050" s="110"/>
      <c r="AQ1050" s="110"/>
      <c r="AR1050" s="110"/>
      <c r="AS1050" s="110"/>
      <c r="AT1050" s="110"/>
      <c r="AU1050" s="110"/>
      <c r="AV1050" s="110"/>
      <c r="AW1050" s="110"/>
      <c r="AX1050" s="110"/>
      <c r="AY1050" s="110"/>
      <c r="AZ1050" s="110"/>
      <c r="BA1050" s="110"/>
      <c r="BB1050" s="110"/>
      <c r="BC1050" s="110"/>
      <c r="BD1050" s="110"/>
      <c r="BE1050" s="110"/>
      <c r="BF1050" s="110"/>
      <c r="BG1050" s="110"/>
      <c r="BH1050" s="110"/>
    </row>
    <row r="1051" spans="2:60" x14ac:dyDescent="0.2">
      <c r="B1051" s="1">
        <f t="shared" si="22"/>
        <v>1046</v>
      </c>
      <c r="C1051" s="235"/>
      <c r="D1051" s="235"/>
      <c r="E1051" s="226"/>
      <c r="F1051" s="223"/>
      <c r="G1051" s="226"/>
      <c r="H1051" s="190"/>
      <c r="I1051" s="190"/>
      <c r="J1051" s="190"/>
      <c r="K1051" s="190"/>
      <c r="L1051" s="219"/>
      <c r="M1051" s="110"/>
      <c r="N1051" s="110"/>
      <c r="O1051" s="110"/>
      <c r="P1051" s="110"/>
      <c r="Q1051" s="110"/>
      <c r="R1051" s="110"/>
      <c r="S1051" s="110"/>
      <c r="T1051" s="110"/>
      <c r="U1051" s="110"/>
      <c r="V1051" s="110"/>
      <c r="W1051" s="110"/>
      <c r="X1051" s="110"/>
      <c r="Y1051" s="110"/>
      <c r="Z1051" s="110"/>
      <c r="AA1051" s="110"/>
      <c r="AB1051" s="110"/>
      <c r="AC1051" s="110"/>
      <c r="AD1051" s="110"/>
      <c r="AE1051" s="110"/>
      <c r="AF1051" s="110"/>
      <c r="AG1051" s="110"/>
      <c r="AH1051" s="110"/>
      <c r="AI1051" s="110"/>
      <c r="AJ1051" s="110"/>
      <c r="AK1051" s="110"/>
      <c r="AL1051" s="110"/>
      <c r="AM1051" s="110"/>
      <c r="AN1051" s="110"/>
      <c r="AO1051" s="110"/>
      <c r="AP1051" s="110"/>
      <c r="AQ1051" s="110"/>
      <c r="AR1051" s="110"/>
      <c r="AS1051" s="110"/>
      <c r="AT1051" s="110"/>
      <c r="AU1051" s="110"/>
      <c r="AV1051" s="110"/>
      <c r="AW1051" s="110"/>
      <c r="AX1051" s="110"/>
      <c r="AY1051" s="110"/>
      <c r="AZ1051" s="110"/>
      <c r="BA1051" s="110"/>
      <c r="BB1051" s="110"/>
      <c r="BC1051" s="110"/>
      <c r="BD1051" s="110"/>
      <c r="BE1051" s="110"/>
      <c r="BF1051" s="110"/>
      <c r="BG1051" s="110"/>
      <c r="BH1051" s="110"/>
    </row>
    <row r="1052" spans="2:60" x14ac:dyDescent="0.2">
      <c r="B1052" s="1">
        <f t="shared" si="22"/>
        <v>1047</v>
      </c>
      <c r="C1052" s="235"/>
      <c r="D1052" s="235"/>
      <c r="E1052" s="226"/>
      <c r="F1052" s="223"/>
      <c r="G1052" s="226"/>
      <c r="H1052" s="190"/>
      <c r="I1052" s="190"/>
      <c r="J1052" s="190"/>
      <c r="K1052" s="190"/>
      <c r="L1052" s="219"/>
      <c r="M1052" s="110"/>
      <c r="N1052" s="110"/>
      <c r="O1052" s="110"/>
      <c r="P1052" s="110"/>
      <c r="Q1052" s="110"/>
      <c r="R1052" s="110"/>
      <c r="S1052" s="110"/>
      <c r="T1052" s="110"/>
      <c r="U1052" s="110"/>
      <c r="V1052" s="110"/>
      <c r="W1052" s="110"/>
      <c r="X1052" s="110"/>
      <c r="Y1052" s="110"/>
      <c r="Z1052" s="110"/>
      <c r="AA1052" s="110"/>
      <c r="AB1052" s="110"/>
      <c r="AC1052" s="110"/>
      <c r="AD1052" s="110"/>
      <c r="AE1052" s="110"/>
      <c r="AF1052" s="110"/>
      <c r="AG1052" s="110"/>
      <c r="AH1052" s="110"/>
      <c r="AI1052" s="110"/>
      <c r="AJ1052" s="110"/>
      <c r="AK1052" s="110"/>
      <c r="AL1052" s="110"/>
      <c r="AM1052" s="110"/>
      <c r="AN1052" s="110"/>
      <c r="AO1052" s="110"/>
      <c r="AP1052" s="110"/>
      <c r="AQ1052" s="110"/>
      <c r="AR1052" s="110"/>
      <c r="AS1052" s="110"/>
      <c r="AT1052" s="110"/>
      <c r="AU1052" s="110"/>
      <c r="AV1052" s="110"/>
      <c r="AW1052" s="110"/>
      <c r="AX1052" s="110"/>
      <c r="AY1052" s="110"/>
      <c r="AZ1052" s="110"/>
      <c r="BA1052" s="110"/>
      <c r="BB1052" s="110"/>
      <c r="BC1052" s="110"/>
      <c r="BD1052" s="110"/>
      <c r="BE1052" s="110"/>
      <c r="BF1052" s="110"/>
      <c r="BG1052" s="110"/>
      <c r="BH1052" s="110"/>
    </row>
    <row r="1053" spans="2:60" x14ac:dyDescent="0.2">
      <c r="B1053" s="1">
        <f t="shared" si="22"/>
        <v>1048</v>
      </c>
      <c r="C1053" s="221"/>
      <c r="D1053" s="221"/>
      <c r="E1053" s="226"/>
      <c r="F1053" s="223"/>
      <c r="G1053" s="225"/>
      <c r="H1053" s="190"/>
      <c r="I1053" s="190"/>
      <c r="J1053" s="190"/>
      <c r="K1053" s="190"/>
      <c r="L1053" s="219"/>
      <c r="M1053" s="110"/>
      <c r="N1053" s="110"/>
      <c r="O1053" s="110"/>
      <c r="P1053" s="110"/>
      <c r="Q1053" s="110"/>
      <c r="R1053" s="110"/>
      <c r="S1053" s="110"/>
      <c r="T1053" s="110"/>
      <c r="U1053" s="110"/>
      <c r="V1053" s="110"/>
      <c r="W1053" s="110"/>
      <c r="X1053" s="110"/>
      <c r="Y1053" s="110"/>
      <c r="Z1053" s="110"/>
      <c r="AA1053" s="110"/>
      <c r="AB1053" s="110"/>
      <c r="AC1053" s="110"/>
      <c r="AD1053" s="110"/>
      <c r="AE1053" s="110"/>
      <c r="AF1053" s="110"/>
      <c r="AG1053" s="110"/>
      <c r="AH1053" s="110"/>
      <c r="AI1053" s="110"/>
      <c r="AJ1053" s="110"/>
      <c r="AK1053" s="110"/>
      <c r="AL1053" s="110"/>
      <c r="AM1053" s="110"/>
      <c r="AN1053" s="110"/>
      <c r="AO1053" s="110"/>
      <c r="AP1053" s="110"/>
      <c r="AQ1053" s="110"/>
      <c r="AR1053" s="110"/>
      <c r="AS1053" s="110"/>
      <c r="AT1053" s="110"/>
      <c r="AU1053" s="110"/>
      <c r="AV1053" s="110"/>
      <c r="AW1053" s="110"/>
      <c r="AX1053" s="110"/>
      <c r="AY1053" s="110"/>
      <c r="AZ1053" s="110"/>
      <c r="BA1053" s="110"/>
      <c r="BB1053" s="110"/>
      <c r="BC1053" s="110"/>
      <c r="BD1053" s="110"/>
      <c r="BE1053" s="110"/>
      <c r="BF1053" s="110"/>
      <c r="BG1053" s="110"/>
      <c r="BH1053" s="110"/>
    </row>
    <row r="1054" spans="2:60" x14ac:dyDescent="0.2">
      <c r="B1054" s="123"/>
      <c r="C1054" s="223"/>
      <c r="D1054" s="223"/>
      <c r="E1054" s="226"/>
      <c r="F1054" s="226"/>
      <c r="G1054" s="226"/>
      <c r="H1054" s="190"/>
      <c r="I1054" s="190"/>
      <c r="J1054" s="190"/>
      <c r="K1054" s="190"/>
      <c r="L1054" s="219"/>
      <c r="M1054" s="110"/>
      <c r="N1054" s="110"/>
      <c r="O1054" s="110"/>
      <c r="P1054" s="110"/>
      <c r="Q1054" s="110"/>
      <c r="R1054" s="110"/>
      <c r="S1054" s="110"/>
      <c r="T1054" s="110"/>
      <c r="U1054" s="110"/>
      <c r="V1054" s="110"/>
      <c r="W1054" s="110"/>
      <c r="X1054" s="110"/>
      <c r="Y1054" s="110"/>
      <c r="Z1054" s="110"/>
      <c r="AA1054" s="110"/>
      <c r="AB1054" s="110"/>
      <c r="AC1054" s="110"/>
      <c r="AD1054" s="110"/>
      <c r="AE1054" s="110"/>
      <c r="AF1054" s="110"/>
      <c r="AG1054" s="110"/>
      <c r="AH1054" s="110"/>
      <c r="AI1054" s="110"/>
      <c r="AJ1054" s="110"/>
      <c r="AK1054" s="110"/>
      <c r="AL1054" s="110"/>
      <c r="AM1054" s="110"/>
      <c r="AN1054" s="110"/>
      <c r="AO1054" s="110"/>
      <c r="AP1054" s="110"/>
      <c r="AQ1054" s="110"/>
      <c r="AR1054" s="110"/>
      <c r="AS1054" s="110"/>
      <c r="AT1054" s="110"/>
      <c r="AU1054" s="110"/>
      <c r="AV1054" s="110"/>
      <c r="AW1054" s="110"/>
      <c r="AX1054" s="110"/>
      <c r="AY1054" s="110"/>
      <c r="AZ1054" s="110"/>
      <c r="BA1054" s="110"/>
      <c r="BB1054" s="110"/>
      <c r="BC1054" s="110"/>
      <c r="BD1054" s="110"/>
      <c r="BE1054" s="110"/>
      <c r="BF1054" s="110"/>
      <c r="BG1054" s="110"/>
      <c r="BH1054" s="110"/>
    </row>
    <row r="1055" spans="2:60" x14ac:dyDescent="0.2">
      <c r="B1055" s="123"/>
      <c r="C1055" s="223"/>
      <c r="D1055" s="223"/>
      <c r="E1055" s="226"/>
      <c r="F1055" s="226"/>
      <c r="G1055" s="226"/>
      <c r="H1055" s="190"/>
      <c r="I1055" s="190"/>
      <c r="J1055" s="190"/>
      <c r="K1055" s="190"/>
      <c r="L1055" s="219"/>
      <c r="M1055" s="110"/>
      <c r="N1055" s="110"/>
      <c r="O1055" s="110"/>
      <c r="P1055" s="110"/>
      <c r="Q1055" s="110"/>
      <c r="R1055" s="110"/>
      <c r="S1055" s="110"/>
      <c r="T1055" s="110"/>
      <c r="U1055" s="110"/>
      <c r="V1055" s="110"/>
      <c r="W1055" s="110"/>
      <c r="X1055" s="110"/>
      <c r="Y1055" s="110"/>
      <c r="Z1055" s="110"/>
      <c r="AA1055" s="110"/>
      <c r="AB1055" s="110"/>
      <c r="AC1055" s="110"/>
      <c r="AD1055" s="110"/>
      <c r="AE1055" s="110"/>
      <c r="AF1055" s="110"/>
      <c r="AG1055" s="110"/>
      <c r="AH1055" s="110"/>
      <c r="AI1055" s="110"/>
      <c r="AJ1055" s="110"/>
      <c r="AK1055" s="110"/>
      <c r="AL1055" s="110"/>
      <c r="AM1055" s="110"/>
      <c r="AN1055" s="110"/>
      <c r="AO1055" s="110"/>
      <c r="AP1055" s="110"/>
      <c r="AQ1055" s="110"/>
      <c r="AR1055" s="110"/>
      <c r="AS1055" s="110"/>
      <c r="AT1055" s="110"/>
      <c r="AU1055" s="110"/>
      <c r="AV1055" s="110"/>
      <c r="AW1055" s="110"/>
      <c r="AX1055" s="110"/>
      <c r="AY1055" s="110"/>
      <c r="AZ1055" s="110"/>
      <c r="BA1055" s="110"/>
      <c r="BB1055" s="110"/>
      <c r="BC1055" s="110"/>
      <c r="BD1055" s="110"/>
      <c r="BE1055" s="110"/>
      <c r="BF1055" s="110"/>
      <c r="BG1055" s="110"/>
      <c r="BH1055" s="110"/>
    </row>
    <row r="1056" spans="2:60" x14ac:dyDescent="0.2">
      <c r="B1056" s="123"/>
      <c r="C1056" s="223"/>
      <c r="D1056" s="223"/>
      <c r="E1056" s="226"/>
      <c r="F1056" s="226"/>
      <c r="G1056" s="226"/>
      <c r="H1056" s="190"/>
      <c r="I1056" s="190"/>
      <c r="J1056" s="190"/>
      <c r="K1056" s="190"/>
      <c r="L1056" s="219"/>
      <c r="M1056" s="110"/>
      <c r="N1056" s="110"/>
      <c r="O1056" s="110"/>
      <c r="P1056" s="110"/>
      <c r="Q1056" s="110"/>
      <c r="R1056" s="110"/>
      <c r="S1056" s="110"/>
      <c r="T1056" s="110"/>
      <c r="U1056" s="110"/>
      <c r="V1056" s="110"/>
      <c r="W1056" s="110"/>
      <c r="X1056" s="110"/>
      <c r="Y1056" s="110"/>
      <c r="Z1056" s="110"/>
      <c r="AA1056" s="110"/>
      <c r="AB1056" s="110"/>
      <c r="AC1056" s="110"/>
      <c r="AD1056" s="110"/>
      <c r="AE1056" s="110"/>
      <c r="AF1056" s="110"/>
      <c r="AG1056" s="110"/>
      <c r="AH1056" s="110"/>
      <c r="AI1056" s="110"/>
      <c r="AJ1056" s="110"/>
      <c r="AK1056" s="110"/>
      <c r="AL1056" s="110"/>
      <c r="AM1056" s="110"/>
      <c r="AN1056" s="110"/>
      <c r="AO1056" s="110"/>
      <c r="AP1056" s="110"/>
      <c r="AQ1056" s="110"/>
      <c r="AR1056" s="110"/>
      <c r="AS1056" s="110"/>
      <c r="AT1056" s="110"/>
      <c r="AU1056" s="110"/>
      <c r="AV1056" s="110"/>
      <c r="AW1056" s="110"/>
      <c r="AX1056" s="110"/>
      <c r="AY1056" s="110"/>
      <c r="AZ1056" s="110"/>
      <c r="BA1056" s="110"/>
      <c r="BB1056" s="110"/>
      <c r="BC1056" s="110"/>
      <c r="BD1056" s="110"/>
      <c r="BE1056" s="110"/>
      <c r="BF1056" s="110"/>
      <c r="BG1056" s="110"/>
      <c r="BH1056" s="110"/>
    </row>
    <row r="1057" spans="2:60" x14ac:dyDescent="0.2">
      <c r="B1057" s="123"/>
      <c r="C1057" s="223"/>
      <c r="D1057" s="223"/>
      <c r="E1057" s="226"/>
      <c r="F1057" s="226"/>
      <c r="G1057" s="226"/>
      <c r="H1057" s="190"/>
      <c r="I1057" s="190"/>
      <c r="J1057" s="190"/>
      <c r="K1057" s="190"/>
      <c r="L1057" s="219"/>
      <c r="M1057" s="110"/>
      <c r="N1057" s="110"/>
      <c r="O1057" s="110"/>
      <c r="P1057" s="110"/>
      <c r="Q1057" s="110"/>
      <c r="R1057" s="110"/>
      <c r="S1057" s="110"/>
      <c r="T1057" s="110"/>
      <c r="U1057" s="110"/>
      <c r="V1057" s="110"/>
      <c r="W1057" s="110"/>
      <c r="X1057" s="110"/>
      <c r="Y1057" s="110"/>
      <c r="Z1057" s="110"/>
      <c r="AA1057" s="110"/>
      <c r="AB1057" s="110"/>
      <c r="AC1057" s="110"/>
      <c r="AD1057" s="110"/>
      <c r="AE1057" s="110"/>
      <c r="AF1057" s="110"/>
      <c r="AG1057" s="110"/>
      <c r="AH1057" s="110"/>
      <c r="AI1057" s="110"/>
      <c r="AJ1057" s="110"/>
      <c r="AK1057" s="110"/>
      <c r="AL1057" s="110"/>
      <c r="AM1057" s="110"/>
      <c r="AN1057" s="110"/>
      <c r="AO1057" s="110"/>
      <c r="AP1057" s="110"/>
      <c r="AQ1057" s="110"/>
      <c r="AR1057" s="110"/>
      <c r="AS1057" s="110"/>
      <c r="AT1057" s="110"/>
      <c r="AU1057" s="110"/>
      <c r="AV1057" s="110"/>
      <c r="AW1057" s="110"/>
      <c r="AX1057" s="110"/>
      <c r="AY1057" s="110"/>
      <c r="AZ1057" s="110"/>
      <c r="BA1057" s="110"/>
      <c r="BB1057" s="110"/>
      <c r="BC1057" s="110"/>
      <c r="BD1057" s="110"/>
      <c r="BE1057" s="110"/>
      <c r="BF1057" s="110"/>
      <c r="BG1057" s="110"/>
      <c r="BH1057" s="110"/>
    </row>
    <row r="1058" spans="2:60" x14ac:dyDescent="0.2">
      <c r="B1058" s="123"/>
      <c r="C1058" s="223"/>
      <c r="D1058" s="223"/>
      <c r="E1058" s="226"/>
      <c r="F1058" s="226"/>
      <c r="G1058" s="226"/>
      <c r="H1058" s="190"/>
      <c r="I1058" s="190"/>
      <c r="J1058" s="190"/>
      <c r="K1058" s="190"/>
      <c r="L1058" s="219"/>
      <c r="M1058" s="110"/>
      <c r="N1058" s="110"/>
      <c r="O1058" s="110"/>
      <c r="P1058" s="110"/>
      <c r="Q1058" s="110"/>
      <c r="R1058" s="110"/>
      <c r="S1058" s="110"/>
      <c r="T1058" s="110"/>
      <c r="U1058" s="110"/>
      <c r="V1058" s="110"/>
      <c r="W1058" s="110"/>
      <c r="X1058" s="110"/>
      <c r="Y1058" s="110"/>
      <c r="Z1058" s="110"/>
      <c r="AA1058" s="110"/>
      <c r="AB1058" s="110"/>
      <c r="AC1058" s="110"/>
      <c r="AD1058" s="110"/>
      <c r="AE1058" s="110"/>
      <c r="AF1058" s="110"/>
      <c r="AG1058" s="110"/>
      <c r="AH1058" s="110"/>
      <c r="AI1058" s="110"/>
      <c r="AJ1058" s="110"/>
      <c r="AK1058" s="110"/>
      <c r="AL1058" s="110"/>
      <c r="AM1058" s="110"/>
      <c r="AN1058" s="110"/>
      <c r="AO1058" s="110"/>
      <c r="AP1058" s="110"/>
      <c r="AQ1058" s="110"/>
      <c r="AR1058" s="110"/>
      <c r="AS1058" s="110"/>
      <c r="AT1058" s="110"/>
      <c r="AU1058" s="110"/>
      <c r="AV1058" s="110"/>
      <c r="AW1058" s="110"/>
      <c r="AX1058" s="110"/>
      <c r="AY1058" s="110"/>
      <c r="AZ1058" s="110"/>
      <c r="BA1058" s="110"/>
      <c r="BB1058" s="110"/>
      <c r="BC1058" s="110"/>
      <c r="BD1058" s="110"/>
      <c r="BE1058" s="110"/>
      <c r="BF1058" s="110"/>
      <c r="BG1058" s="110"/>
      <c r="BH1058" s="110"/>
    </row>
    <row r="1059" spans="2:60" x14ac:dyDescent="0.2">
      <c r="B1059" s="123"/>
      <c r="C1059" s="223"/>
      <c r="D1059" s="223"/>
      <c r="E1059" s="226"/>
      <c r="F1059" s="226"/>
      <c r="G1059" s="226"/>
      <c r="H1059" s="190"/>
      <c r="I1059" s="190"/>
      <c r="J1059" s="190"/>
      <c r="K1059" s="190"/>
      <c r="L1059" s="219"/>
      <c r="M1059" s="110"/>
      <c r="N1059" s="110"/>
      <c r="O1059" s="110"/>
      <c r="P1059" s="110"/>
      <c r="Q1059" s="110"/>
      <c r="R1059" s="110"/>
      <c r="S1059" s="110"/>
      <c r="T1059" s="110"/>
      <c r="U1059" s="110"/>
      <c r="V1059" s="110"/>
      <c r="W1059" s="110"/>
      <c r="X1059" s="110"/>
      <c r="Y1059" s="110"/>
      <c r="Z1059" s="110"/>
      <c r="AA1059" s="110"/>
      <c r="AB1059" s="110"/>
      <c r="AC1059" s="110"/>
      <c r="AD1059" s="110"/>
      <c r="AE1059" s="110"/>
      <c r="AF1059" s="110"/>
      <c r="AG1059" s="110"/>
      <c r="AH1059" s="110"/>
      <c r="AI1059" s="110"/>
      <c r="AJ1059" s="110"/>
      <c r="AK1059" s="110"/>
      <c r="AL1059" s="110"/>
      <c r="AM1059" s="110"/>
      <c r="AN1059" s="110"/>
      <c r="AO1059" s="110"/>
      <c r="AP1059" s="110"/>
      <c r="AQ1059" s="110"/>
      <c r="AR1059" s="110"/>
      <c r="AS1059" s="110"/>
      <c r="AT1059" s="110"/>
      <c r="AU1059" s="110"/>
      <c r="AV1059" s="110"/>
      <c r="AW1059" s="110"/>
      <c r="AX1059" s="110"/>
      <c r="AY1059" s="110"/>
      <c r="AZ1059" s="110"/>
      <c r="BA1059" s="110"/>
      <c r="BB1059" s="110"/>
      <c r="BC1059" s="110"/>
      <c r="BD1059" s="110"/>
      <c r="BE1059" s="110"/>
      <c r="BF1059" s="110"/>
      <c r="BG1059" s="110"/>
      <c r="BH1059" s="110"/>
    </row>
    <row r="1060" spans="2:60" x14ac:dyDescent="0.2">
      <c r="B1060" s="123"/>
      <c r="C1060" s="223"/>
      <c r="D1060" s="223"/>
      <c r="E1060" s="226"/>
      <c r="F1060" s="226"/>
      <c r="G1060" s="226"/>
      <c r="H1060" s="190"/>
      <c r="I1060" s="190"/>
      <c r="J1060" s="190"/>
      <c r="K1060" s="190"/>
      <c r="L1060" s="219"/>
      <c r="M1060" s="110"/>
      <c r="N1060" s="110"/>
      <c r="O1060" s="110"/>
      <c r="P1060" s="110"/>
      <c r="Q1060" s="110"/>
      <c r="R1060" s="110"/>
      <c r="S1060" s="110"/>
      <c r="T1060" s="110"/>
      <c r="U1060" s="110"/>
      <c r="V1060" s="110"/>
      <c r="W1060" s="110"/>
      <c r="X1060" s="110"/>
      <c r="Y1060" s="110"/>
      <c r="Z1060" s="110"/>
      <c r="AA1060" s="110"/>
      <c r="AB1060" s="110"/>
      <c r="AC1060" s="110"/>
      <c r="AD1060" s="110"/>
      <c r="AE1060" s="110"/>
      <c r="AF1060" s="110"/>
      <c r="AG1060" s="110"/>
      <c r="AH1060" s="110"/>
      <c r="AI1060" s="110"/>
      <c r="AJ1060" s="110"/>
      <c r="AK1060" s="110"/>
      <c r="AL1060" s="110"/>
      <c r="AM1060" s="110"/>
      <c r="AN1060" s="110"/>
      <c r="AO1060" s="110"/>
      <c r="AP1060" s="110"/>
      <c r="AQ1060" s="110"/>
      <c r="AR1060" s="110"/>
      <c r="AS1060" s="110"/>
      <c r="AT1060" s="110"/>
      <c r="AU1060" s="110"/>
      <c r="AV1060" s="110"/>
      <c r="AW1060" s="110"/>
      <c r="AX1060" s="110"/>
      <c r="AY1060" s="110"/>
      <c r="AZ1060" s="110"/>
      <c r="BA1060" s="110"/>
      <c r="BB1060" s="110"/>
      <c r="BC1060" s="110"/>
      <c r="BD1060" s="110"/>
      <c r="BE1060" s="110"/>
      <c r="BF1060" s="110"/>
      <c r="BG1060" s="110"/>
      <c r="BH1060" s="110"/>
    </row>
    <row r="1061" spans="2:60" x14ac:dyDescent="0.2">
      <c r="B1061" s="123"/>
      <c r="C1061" s="223"/>
      <c r="D1061" s="223"/>
      <c r="E1061" s="226"/>
      <c r="F1061" s="226"/>
      <c r="G1061" s="226"/>
      <c r="H1061" s="190"/>
      <c r="I1061" s="190"/>
      <c r="J1061" s="190"/>
      <c r="K1061" s="190"/>
      <c r="L1061" s="219"/>
      <c r="M1061" s="110"/>
      <c r="N1061" s="110"/>
      <c r="O1061" s="110"/>
      <c r="P1061" s="110"/>
      <c r="Q1061" s="110"/>
      <c r="R1061" s="110"/>
      <c r="S1061" s="110"/>
      <c r="T1061" s="110"/>
      <c r="U1061" s="110"/>
      <c r="V1061" s="110"/>
      <c r="W1061" s="110"/>
      <c r="X1061" s="110"/>
      <c r="Y1061" s="110"/>
      <c r="Z1061" s="110"/>
      <c r="AA1061" s="110"/>
      <c r="AB1061" s="110"/>
      <c r="AC1061" s="110"/>
      <c r="AD1061" s="110"/>
      <c r="AE1061" s="110"/>
      <c r="AF1061" s="110"/>
      <c r="AG1061" s="110"/>
      <c r="AH1061" s="110"/>
      <c r="AI1061" s="110"/>
      <c r="AJ1061" s="110"/>
      <c r="AK1061" s="110"/>
      <c r="AL1061" s="110"/>
      <c r="AM1061" s="110"/>
      <c r="AN1061" s="110"/>
      <c r="AO1061" s="110"/>
      <c r="AP1061" s="110"/>
      <c r="AQ1061" s="110"/>
      <c r="AR1061" s="110"/>
      <c r="AS1061" s="110"/>
      <c r="AT1061" s="110"/>
      <c r="AU1061" s="110"/>
      <c r="AV1061" s="110"/>
      <c r="AW1061" s="110"/>
      <c r="AX1061" s="110"/>
      <c r="AY1061" s="110"/>
      <c r="AZ1061" s="110"/>
      <c r="BA1061" s="110"/>
      <c r="BB1061" s="110"/>
      <c r="BC1061" s="110"/>
      <c r="BD1061" s="110"/>
      <c r="BE1061" s="110"/>
      <c r="BF1061" s="110"/>
      <c r="BG1061" s="110"/>
      <c r="BH1061" s="110"/>
    </row>
    <row r="1062" spans="2:60" x14ac:dyDescent="0.2">
      <c r="B1062" s="123"/>
      <c r="C1062" s="223"/>
      <c r="D1062" s="223"/>
      <c r="E1062" s="226"/>
      <c r="F1062" s="226"/>
      <c r="G1062" s="226"/>
      <c r="H1062" s="190"/>
      <c r="I1062" s="190"/>
      <c r="J1062" s="190"/>
      <c r="K1062" s="190"/>
      <c r="L1062" s="219"/>
      <c r="M1062" s="110"/>
      <c r="N1062" s="110"/>
      <c r="O1062" s="110"/>
      <c r="P1062" s="110"/>
      <c r="Q1062" s="110"/>
      <c r="R1062" s="110"/>
      <c r="S1062" s="110"/>
      <c r="T1062" s="110"/>
      <c r="U1062" s="110"/>
      <c r="V1062" s="110"/>
      <c r="W1062" s="110"/>
      <c r="X1062" s="110"/>
      <c r="Y1062" s="110"/>
      <c r="Z1062" s="110"/>
      <c r="AA1062" s="110"/>
      <c r="AB1062" s="110"/>
      <c r="AC1062" s="110"/>
      <c r="AD1062" s="110"/>
      <c r="AE1062" s="110"/>
      <c r="AF1062" s="110"/>
      <c r="AG1062" s="110"/>
      <c r="AH1062" s="110"/>
      <c r="AI1062" s="110"/>
      <c r="AJ1062" s="110"/>
      <c r="AK1062" s="110"/>
      <c r="AL1062" s="110"/>
      <c r="AM1062" s="110"/>
      <c r="AN1062" s="110"/>
      <c r="AO1062" s="110"/>
      <c r="AP1062" s="110"/>
      <c r="AQ1062" s="110"/>
      <c r="AR1062" s="110"/>
      <c r="AS1062" s="110"/>
      <c r="AT1062" s="110"/>
      <c r="AU1062" s="110"/>
      <c r="AV1062" s="110"/>
      <c r="AW1062" s="110"/>
      <c r="AX1062" s="110"/>
      <c r="AY1062" s="110"/>
      <c r="AZ1062" s="110"/>
      <c r="BA1062" s="110"/>
      <c r="BB1062" s="110"/>
      <c r="BC1062" s="110"/>
      <c r="BD1062" s="110"/>
      <c r="BE1062" s="110"/>
      <c r="BF1062" s="110"/>
      <c r="BG1062" s="110"/>
      <c r="BH1062" s="110"/>
    </row>
    <row r="1063" spans="2:60" x14ac:dyDescent="0.2">
      <c r="B1063" s="123"/>
      <c r="C1063" s="223"/>
      <c r="D1063" s="223"/>
      <c r="E1063" s="226"/>
      <c r="F1063" s="226"/>
      <c r="G1063" s="226"/>
      <c r="H1063" s="190"/>
      <c r="I1063" s="190"/>
      <c r="J1063" s="190"/>
      <c r="K1063" s="190"/>
      <c r="L1063" s="219"/>
      <c r="M1063" s="110"/>
      <c r="N1063" s="110"/>
      <c r="O1063" s="110"/>
      <c r="P1063" s="110"/>
      <c r="Q1063" s="110"/>
      <c r="R1063" s="110"/>
      <c r="S1063" s="110"/>
      <c r="T1063" s="110"/>
      <c r="U1063" s="110"/>
      <c r="V1063" s="110"/>
      <c r="W1063" s="110"/>
      <c r="X1063" s="110"/>
      <c r="Y1063" s="110"/>
      <c r="Z1063" s="110"/>
      <c r="AA1063" s="110"/>
      <c r="AB1063" s="110"/>
      <c r="AC1063" s="110"/>
      <c r="AD1063" s="110"/>
      <c r="AE1063" s="110"/>
      <c r="AF1063" s="110"/>
      <c r="AG1063" s="110"/>
      <c r="AH1063" s="110"/>
      <c r="AI1063" s="110"/>
      <c r="AJ1063" s="110"/>
      <c r="AK1063" s="110"/>
      <c r="AL1063" s="110"/>
      <c r="AM1063" s="110"/>
      <c r="AN1063" s="110"/>
      <c r="AO1063" s="110"/>
      <c r="AP1063" s="110"/>
      <c r="AQ1063" s="110"/>
      <c r="AR1063" s="110"/>
      <c r="AS1063" s="110"/>
      <c r="AT1063" s="110"/>
      <c r="AU1063" s="110"/>
      <c r="AV1063" s="110"/>
      <c r="AW1063" s="110"/>
      <c r="AX1063" s="110"/>
      <c r="AY1063" s="110"/>
      <c r="AZ1063" s="110"/>
      <c r="BA1063" s="110"/>
      <c r="BB1063" s="110"/>
      <c r="BC1063" s="110"/>
      <c r="BD1063" s="110"/>
      <c r="BE1063" s="110"/>
      <c r="BF1063" s="110"/>
      <c r="BG1063" s="110"/>
      <c r="BH1063" s="110"/>
    </row>
    <row r="1064" spans="2:60" x14ac:dyDescent="0.2">
      <c r="B1064" s="123"/>
      <c r="C1064" s="223"/>
      <c r="D1064" s="223"/>
      <c r="E1064" s="226"/>
      <c r="F1064" s="226"/>
      <c r="G1064" s="226"/>
      <c r="H1064" s="190"/>
      <c r="I1064" s="190"/>
      <c r="J1064" s="190"/>
      <c r="K1064" s="190"/>
      <c r="L1064" s="219"/>
      <c r="M1064" s="110"/>
      <c r="N1064" s="110"/>
      <c r="O1064" s="110"/>
      <c r="P1064" s="110"/>
      <c r="Q1064" s="110"/>
      <c r="R1064" s="110"/>
      <c r="S1064" s="110"/>
      <c r="T1064" s="110"/>
      <c r="U1064" s="110"/>
      <c r="V1064" s="110"/>
      <c r="W1064" s="110"/>
      <c r="X1064" s="110"/>
      <c r="Y1064" s="110"/>
      <c r="Z1064" s="110"/>
      <c r="AA1064" s="110"/>
      <c r="AB1064" s="110"/>
      <c r="AC1064" s="110"/>
      <c r="AD1064" s="110"/>
      <c r="AE1064" s="110"/>
      <c r="AF1064" s="110"/>
      <c r="AG1064" s="110"/>
      <c r="AH1064" s="110"/>
      <c r="AI1064" s="110"/>
      <c r="AJ1064" s="110"/>
      <c r="AK1064" s="110"/>
      <c r="AL1064" s="110"/>
      <c r="AM1064" s="110"/>
      <c r="AN1064" s="110"/>
      <c r="AO1064" s="110"/>
      <c r="AP1064" s="110"/>
      <c r="AQ1064" s="110"/>
      <c r="AR1064" s="110"/>
      <c r="AS1064" s="110"/>
      <c r="AT1064" s="110"/>
      <c r="AU1064" s="110"/>
      <c r="AV1064" s="110"/>
      <c r="AW1064" s="110"/>
      <c r="AX1064" s="110"/>
      <c r="AY1064" s="110"/>
      <c r="AZ1064" s="110"/>
      <c r="BA1064" s="110"/>
      <c r="BB1064" s="110"/>
      <c r="BC1064" s="110"/>
      <c r="BD1064" s="110"/>
      <c r="BE1064" s="110"/>
      <c r="BF1064" s="110"/>
      <c r="BG1064" s="110"/>
      <c r="BH1064" s="110"/>
    </row>
    <row r="1065" spans="2:60" x14ac:dyDescent="0.2">
      <c r="B1065" s="123"/>
      <c r="C1065" s="223"/>
      <c r="D1065" s="223"/>
      <c r="E1065" s="226"/>
      <c r="F1065" s="226"/>
      <c r="G1065" s="226"/>
      <c r="H1065" s="190"/>
      <c r="I1065" s="190"/>
      <c r="J1065" s="190"/>
      <c r="K1065" s="190"/>
      <c r="L1065" s="219"/>
      <c r="M1065" s="110"/>
      <c r="N1065" s="110"/>
      <c r="O1065" s="110"/>
      <c r="P1065" s="110"/>
      <c r="Q1065" s="110"/>
      <c r="R1065" s="110"/>
      <c r="S1065" s="110"/>
      <c r="T1065" s="110"/>
      <c r="U1065" s="110"/>
      <c r="V1065" s="110"/>
      <c r="W1065" s="110"/>
      <c r="X1065" s="110"/>
      <c r="Y1065" s="110"/>
      <c r="Z1065" s="110"/>
      <c r="AA1065" s="110"/>
      <c r="AB1065" s="110"/>
      <c r="AC1065" s="110"/>
      <c r="AD1065" s="110"/>
      <c r="AE1065" s="110"/>
      <c r="AF1065" s="110"/>
      <c r="AG1065" s="110"/>
      <c r="AH1065" s="110"/>
      <c r="AI1065" s="110"/>
      <c r="AJ1065" s="110"/>
      <c r="AK1065" s="110"/>
      <c r="AL1065" s="110"/>
      <c r="AM1065" s="110"/>
      <c r="AN1065" s="110"/>
      <c r="AO1065" s="110"/>
      <c r="AP1065" s="110"/>
      <c r="AQ1065" s="110"/>
      <c r="AR1065" s="110"/>
      <c r="AS1065" s="110"/>
      <c r="AT1065" s="110"/>
      <c r="AU1065" s="110"/>
      <c r="AV1065" s="110"/>
      <c r="AW1065" s="110"/>
      <c r="AX1065" s="110"/>
      <c r="AY1065" s="110"/>
      <c r="AZ1065" s="110"/>
      <c r="BA1065" s="110"/>
      <c r="BB1065" s="110"/>
      <c r="BC1065" s="110"/>
      <c r="BD1065" s="110"/>
      <c r="BE1065" s="110"/>
      <c r="BF1065" s="110"/>
      <c r="BG1065" s="110"/>
      <c r="BH1065" s="110"/>
    </row>
    <row r="1066" spans="2:60" x14ac:dyDescent="0.2">
      <c r="B1066" s="123"/>
      <c r="C1066" s="223"/>
      <c r="D1066" s="223"/>
      <c r="E1066" s="226"/>
      <c r="F1066" s="226"/>
      <c r="G1066" s="226"/>
      <c r="H1066" s="190"/>
      <c r="I1066" s="190"/>
      <c r="J1066" s="190"/>
      <c r="K1066" s="190"/>
      <c r="L1066" s="219"/>
      <c r="M1066" s="110"/>
      <c r="N1066" s="110"/>
      <c r="O1066" s="110"/>
      <c r="P1066" s="110"/>
      <c r="Q1066" s="110"/>
      <c r="R1066" s="110"/>
      <c r="S1066" s="110"/>
      <c r="T1066" s="110"/>
      <c r="U1066" s="110"/>
      <c r="V1066" s="110"/>
      <c r="W1066" s="110"/>
      <c r="X1066" s="110"/>
      <c r="Y1066" s="110"/>
      <c r="Z1066" s="110"/>
      <c r="AA1066" s="110"/>
      <c r="AB1066" s="110"/>
      <c r="AC1066" s="110"/>
      <c r="AD1066" s="110"/>
      <c r="AE1066" s="110"/>
      <c r="AF1066" s="110"/>
      <c r="AG1066" s="110"/>
      <c r="AH1066" s="110"/>
      <c r="AI1066" s="110"/>
      <c r="AJ1066" s="110"/>
      <c r="AK1066" s="110"/>
      <c r="AL1066" s="110"/>
      <c r="AM1066" s="110"/>
      <c r="AN1066" s="110"/>
      <c r="AO1066" s="110"/>
      <c r="AP1066" s="110"/>
      <c r="AQ1066" s="110"/>
      <c r="AR1066" s="110"/>
      <c r="AS1066" s="110"/>
      <c r="AT1066" s="110"/>
      <c r="AU1066" s="110"/>
      <c r="AV1066" s="110"/>
      <c r="AW1066" s="110"/>
      <c r="AX1066" s="110"/>
      <c r="AY1066" s="110"/>
      <c r="AZ1066" s="110"/>
      <c r="BA1066" s="110"/>
      <c r="BB1066" s="110"/>
      <c r="BC1066" s="110"/>
      <c r="BD1066" s="110"/>
      <c r="BE1066" s="110"/>
      <c r="BF1066" s="110"/>
      <c r="BG1066" s="110"/>
      <c r="BH1066" s="110"/>
    </row>
    <row r="1067" spans="2:60" x14ac:dyDescent="0.2">
      <c r="B1067" s="123"/>
      <c r="C1067" s="223"/>
      <c r="D1067" s="223"/>
      <c r="E1067" s="226"/>
      <c r="F1067" s="226"/>
      <c r="G1067" s="226"/>
      <c r="H1067" s="190"/>
      <c r="I1067" s="190"/>
      <c r="J1067" s="190"/>
      <c r="K1067" s="190"/>
      <c r="L1067" s="219"/>
      <c r="M1067" s="110"/>
      <c r="N1067" s="110"/>
      <c r="O1067" s="110"/>
      <c r="P1067" s="110"/>
      <c r="Q1067" s="110"/>
      <c r="R1067" s="110"/>
      <c r="S1067" s="110"/>
      <c r="T1067" s="110"/>
      <c r="U1067" s="110"/>
      <c r="V1067" s="110"/>
      <c r="W1067" s="110"/>
      <c r="X1067" s="110"/>
      <c r="Y1067" s="110"/>
      <c r="Z1067" s="110"/>
      <c r="AA1067" s="110"/>
      <c r="AB1067" s="110"/>
      <c r="AC1067" s="110"/>
      <c r="AD1067" s="110"/>
      <c r="AE1067" s="110"/>
      <c r="AF1067" s="110"/>
      <c r="AG1067" s="110"/>
      <c r="AH1067" s="110"/>
      <c r="AI1067" s="110"/>
      <c r="AJ1067" s="110"/>
      <c r="AK1067" s="110"/>
      <c r="AL1067" s="110"/>
      <c r="AM1067" s="110"/>
      <c r="AN1067" s="110"/>
      <c r="AO1067" s="110"/>
      <c r="AP1067" s="110"/>
      <c r="AQ1067" s="110"/>
      <c r="AR1067" s="110"/>
      <c r="AS1067" s="110"/>
      <c r="AT1067" s="110"/>
      <c r="AU1067" s="110"/>
      <c r="AV1067" s="110"/>
      <c r="AW1067" s="110"/>
      <c r="AX1067" s="110"/>
      <c r="AY1067" s="110"/>
      <c r="AZ1067" s="110"/>
      <c r="BA1067" s="110"/>
      <c r="BB1067" s="110"/>
      <c r="BC1067" s="110"/>
      <c r="BD1067" s="110"/>
      <c r="BE1067" s="110"/>
      <c r="BF1067" s="110"/>
      <c r="BG1067" s="110"/>
      <c r="BH1067" s="110"/>
    </row>
    <row r="1068" spans="2:60" x14ac:dyDescent="0.2">
      <c r="B1068" s="123"/>
      <c r="C1068" s="223"/>
      <c r="D1068" s="223"/>
      <c r="E1068" s="226"/>
      <c r="F1068" s="226"/>
      <c r="G1068" s="226"/>
      <c r="H1068" s="190"/>
      <c r="I1068" s="190"/>
      <c r="J1068" s="190"/>
      <c r="K1068" s="190"/>
      <c r="L1068" s="219"/>
      <c r="M1068" s="110"/>
      <c r="N1068" s="110"/>
      <c r="O1068" s="110"/>
      <c r="P1068" s="110"/>
      <c r="Q1068" s="110"/>
      <c r="R1068" s="110"/>
      <c r="S1068" s="110"/>
      <c r="T1068" s="110"/>
      <c r="U1068" s="110"/>
      <c r="V1068" s="110"/>
      <c r="W1068" s="110"/>
      <c r="X1068" s="110"/>
      <c r="Y1068" s="110"/>
      <c r="Z1068" s="110"/>
      <c r="AA1068" s="110"/>
      <c r="AB1068" s="110"/>
      <c r="AC1068" s="110"/>
      <c r="AD1068" s="110"/>
      <c r="AE1068" s="110"/>
      <c r="AF1068" s="110"/>
      <c r="AG1068" s="110"/>
      <c r="AH1068" s="110"/>
      <c r="AI1068" s="110"/>
      <c r="AJ1068" s="110"/>
      <c r="AK1068" s="110"/>
      <c r="AL1068" s="110"/>
      <c r="AM1068" s="110"/>
      <c r="AN1068" s="110"/>
      <c r="AO1068" s="110"/>
      <c r="AP1068" s="110"/>
      <c r="AQ1068" s="110"/>
      <c r="AR1068" s="110"/>
      <c r="AS1068" s="110"/>
      <c r="AT1068" s="110"/>
      <c r="AU1068" s="110"/>
      <c r="AV1068" s="110"/>
      <c r="AW1068" s="110"/>
      <c r="AX1068" s="110"/>
      <c r="AY1068" s="110"/>
      <c r="AZ1068" s="110"/>
      <c r="BA1068" s="110"/>
      <c r="BB1068" s="110"/>
      <c r="BC1068" s="110"/>
      <c r="BD1068" s="110"/>
      <c r="BE1068" s="110"/>
      <c r="BF1068" s="110"/>
      <c r="BG1068" s="110"/>
      <c r="BH1068" s="110"/>
    </row>
    <row r="1069" spans="2:60" x14ac:dyDescent="0.2">
      <c r="B1069" s="123"/>
      <c r="C1069" s="223"/>
      <c r="D1069" s="223"/>
      <c r="E1069" s="226"/>
      <c r="F1069" s="226"/>
      <c r="G1069" s="226"/>
      <c r="H1069" s="190"/>
      <c r="I1069" s="190"/>
      <c r="J1069" s="190"/>
      <c r="K1069" s="190"/>
      <c r="L1069" s="219"/>
      <c r="M1069" s="110"/>
      <c r="N1069" s="110"/>
      <c r="O1069" s="110"/>
      <c r="P1069" s="110"/>
      <c r="Q1069" s="110"/>
      <c r="R1069" s="110"/>
      <c r="S1069" s="110"/>
      <c r="T1069" s="110"/>
      <c r="U1069" s="110"/>
      <c r="V1069" s="110"/>
      <c r="W1069" s="110"/>
      <c r="X1069" s="110"/>
      <c r="Y1069" s="110"/>
      <c r="Z1069" s="110"/>
      <c r="AA1069" s="110"/>
      <c r="AB1069" s="110"/>
      <c r="AC1069" s="110"/>
      <c r="AD1069" s="110"/>
      <c r="AE1069" s="110"/>
      <c r="AF1069" s="110"/>
      <c r="AG1069" s="110"/>
      <c r="AH1069" s="110"/>
      <c r="AI1069" s="110"/>
      <c r="AJ1069" s="110"/>
      <c r="AK1069" s="110"/>
      <c r="AL1069" s="110"/>
      <c r="AM1069" s="110"/>
      <c r="AN1069" s="110"/>
      <c r="AO1069" s="110"/>
      <c r="AP1069" s="110"/>
      <c r="AQ1069" s="110"/>
      <c r="AR1069" s="110"/>
      <c r="AS1069" s="110"/>
      <c r="AT1069" s="110"/>
      <c r="AU1069" s="110"/>
      <c r="AV1069" s="110"/>
      <c r="AW1069" s="110"/>
      <c r="AX1069" s="110"/>
      <c r="AY1069" s="110"/>
      <c r="AZ1069" s="110"/>
      <c r="BA1069" s="110"/>
      <c r="BB1069" s="110"/>
      <c r="BC1069" s="110"/>
      <c r="BD1069" s="110"/>
      <c r="BE1069" s="110"/>
      <c r="BF1069" s="110"/>
      <c r="BG1069" s="110"/>
      <c r="BH1069" s="110"/>
    </row>
    <row r="1070" spans="2:60" x14ac:dyDescent="0.2">
      <c r="B1070" s="123"/>
      <c r="C1070" s="223"/>
      <c r="D1070" s="223"/>
      <c r="E1070" s="226"/>
      <c r="F1070" s="226"/>
      <c r="G1070" s="226"/>
      <c r="H1070" s="190"/>
      <c r="I1070" s="190"/>
      <c r="J1070" s="190"/>
      <c r="K1070" s="190"/>
      <c r="L1070" s="219"/>
      <c r="M1070" s="110"/>
      <c r="N1070" s="110"/>
      <c r="O1070" s="110"/>
      <c r="P1070" s="110"/>
      <c r="Q1070" s="110"/>
      <c r="R1070" s="110"/>
      <c r="S1070" s="110"/>
      <c r="T1070" s="110"/>
      <c r="U1070" s="110"/>
      <c r="V1070" s="110"/>
      <c r="W1070" s="110"/>
      <c r="X1070" s="110"/>
      <c r="Y1070" s="110"/>
      <c r="Z1070" s="110"/>
      <c r="AA1070" s="110"/>
      <c r="AB1070" s="110"/>
      <c r="AC1070" s="110"/>
      <c r="AD1070" s="110"/>
      <c r="AE1070" s="110"/>
      <c r="AF1070" s="110"/>
      <c r="AG1070" s="110"/>
      <c r="AH1070" s="110"/>
      <c r="AI1070" s="110"/>
      <c r="AJ1070" s="110"/>
      <c r="AK1070" s="110"/>
      <c r="AL1070" s="110"/>
      <c r="AM1070" s="110"/>
      <c r="AN1070" s="110"/>
      <c r="AO1070" s="110"/>
      <c r="AP1070" s="110"/>
      <c r="AQ1070" s="110"/>
      <c r="AR1070" s="110"/>
      <c r="AS1070" s="110"/>
      <c r="AT1070" s="110"/>
      <c r="AU1070" s="110"/>
      <c r="AV1070" s="110"/>
      <c r="AW1070" s="110"/>
      <c r="AX1070" s="110"/>
      <c r="AY1070" s="110"/>
      <c r="AZ1070" s="110"/>
      <c r="BA1070" s="110"/>
      <c r="BB1070" s="110"/>
      <c r="BC1070" s="110"/>
      <c r="BD1070" s="110"/>
      <c r="BE1070" s="110"/>
      <c r="BF1070" s="110"/>
      <c r="BG1070" s="110"/>
      <c r="BH1070" s="110"/>
    </row>
    <row r="1071" spans="2:60" x14ac:dyDescent="0.2">
      <c r="B1071" s="123"/>
      <c r="C1071" s="223"/>
      <c r="D1071" s="223"/>
      <c r="E1071" s="226"/>
      <c r="F1071" s="226"/>
      <c r="G1071" s="226"/>
      <c r="H1071" s="190"/>
      <c r="I1071" s="190"/>
      <c r="J1071" s="190"/>
      <c r="K1071" s="190"/>
      <c r="L1071" s="219"/>
      <c r="M1071" s="110"/>
      <c r="N1071" s="110"/>
      <c r="O1071" s="110"/>
      <c r="P1071" s="110"/>
      <c r="Q1071" s="110"/>
      <c r="R1071" s="110"/>
      <c r="S1071" s="110"/>
      <c r="T1071" s="110"/>
      <c r="U1071" s="110"/>
      <c r="V1071" s="110"/>
      <c r="W1071" s="110"/>
      <c r="X1071" s="110"/>
      <c r="Y1071" s="110"/>
      <c r="Z1071" s="110"/>
      <c r="AA1071" s="110"/>
      <c r="AB1071" s="110"/>
      <c r="AC1071" s="110"/>
      <c r="AD1071" s="110"/>
      <c r="AE1071" s="110"/>
      <c r="AF1071" s="110"/>
      <c r="AG1071" s="110"/>
      <c r="AH1071" s="110"/>
      <c r="AI1071" s="110"/>
      <c r="AJ1071" s="110"/>
      <c r="AK1071" s="110"/>
      <c r="AL1071" s="110"/>
      <c r="AM1071" s="110"/>
      <c r="AN1071" s="110"/>
      <c r="AO1071" s="110"/>
      <c r="AP1071" s="110"/>
      <c r="AQ1071" s="110"/>
      <c r="AR1071" s="110"/>
      <c r="AS1071" s="110"/>
      <c r="AT1071" s="110"/>
      <c r="AU1071" s="110"/>
      <c r="AV1071" s="110"/>
      <c r="AW1071" s="110"/>
      <c r="AX1071" s="110"/>
      <c r="AY1071" s="110"/>
      <c r="AZ1071" s="110"/>
      <c r="BA1071" s="110"/>
      <c r="BB1071" s="110"/>
      <c r="BC1071" s="110"/>
      <c r="BD1071" s="110"/>
      <c r="BE1071" s="110"/>
      <c r="BF1071" s="110"/>
      <c r="BG1071" s="110"/>
      <c r="BH1071" s="110"/>
    </row>
    <row r="1072" spans="2:60" x14ac:dyDescent="0.2">
      <c r="B1072" s="123"/>
      <c r="C1072" s="223"/>
      <c r="D1072" s="223"/>
      <c r="E1072" s="226"/>
      <c r="F1072" s="226"/>
      <c r="G1072" s="226"/>
      <c r="H1072" s="190"/>
      <c r="I1072" s="190"/>
      <c r="J1072" s="190"/>
      <c r="K1072" s="190"/>
      <c r="L1072" s="219"/>
      <c r="M1072" s="110"/>
      <c r="N1072" s="110"/>
      <c r="O1072" s="110"/>
      <c r="P1072" s="110"/>
      <c r="Q1072" s="110"/>
      <c r="R1072" s="110"/>
      <c r="S1072" s="110"/>
      <c r="T1072" s="110"/>
      <c r="U1072" s="110"/>
      <c r="V1072" s="110"/>
      <c r="W1072" s="110"/>
      <c r="X1072" s="110"/>
      <c r="Y1072" s="110"/>
      <c r="Z1072" s="110"/>
      <c r="AA1072" s="110"/>
      <c r="AB1072" s="110"/>
      <c r="AC1072" s="110"/>
      <c r="AD1072" s="110"/>
      <c r="AE1072" s="110"/>
      <c r="AF1072" s="110"/>
      <c r="AG1072" s="110"/>
      <c r="AH1072" s="110"/>
      <c r="AI1072" s="110"/>
      <c r="AJ1072" s="110"/>
      <c r="AK1072" s="110"/>
      <c r="AL1072" s="110"/>
      <c r="AM1072" s="110"/>
      <c r="AN1072" s="110"/>
      <c r="AO1072" s="110"/>
      <c r="AP1072" s="110"/>
      <c r="AQ1072" s="110"/>
      <c r="AR1072" s="110"/>
      <c r="AS1072" s="110"/>
      <c r="AT1072" s="110"/>
      <c r="AU1072" s="110"/>
      <c r="AV1072" s="110"/>
      <c r="AW1072" s="110"/>
      <c r="AX1072" s="110"/>
      <c r="AY1072" s="110"/>
      <c r="AZ1072" s="110"/>
      <c r="BA1072" s="110"/>
      <c r="BB1072" s="110"/>
      <c r="BC1072" s="110"/>
      <c r="BD1072" s="110"/>
      <c r="BE1072" s="110"/>
      <c r="BF1072" s="110"/>
      <c r="BG1072" s="110"/>
      <c r="BH1072" s="110"/>
    </row>
    <row r="1073" spans="2:60" x14ac:dyDescent="0.2">
      <c r="B1073" s="123"/>
      <c r="C1073" s="223"/>
      <c r="D1073" s="223"/>
      <c r="E1073" s="226"/>
      <c r="F1073" s="226"/>
      <c r="G1073" s="226"/>
      <c r="H1073" s="190"/>
      <c r="I1073" s="190"/>
      <c r="J1073" s="190"/>
      <c r="K1073" s="190"/>
      <c r="L1073" s="219"/>
      <c r="M1073" s="110"/>
      <c r="N1073" s="110"/>
      <c r="O1073" s="110"/>
      <c r="P1073" s="110"/>
      <c r="Q1073" s="110"/>
      <c r="R1073" s="110"/>
      <c r="S1073" s="110"/>
      <c r="T1073" s="110"/>
      <c r="U1073" s="110"/>
      <c r="V1073" s="110"/>
      <c r="W1073" s="110"/>
      <c r="X1073" s="110"/>
      <c r="Y1073" s="110"/>
      <c r="Z1073" s="110"/>
      <c r="AA1073" s="110"/>
      <c r="AB1073" s="110"/>
      <c r="AC1073" s="110"/>
      <c r="AD1073" s="110"/>
      <c r="AE1073" s="110"/>
      <c r="AF1073" s="110"/>
      <c r="AG1073" s="110"/>
      <c r="AH1073" s="110"/>
      <c r="AI1073" s="110"/>
      <c r="AJ1073" s="110"/>
      <c r="AK1073" s="110"/>
      <c r="AL1073" s="110"/>
      <c r="AM1073" s="110"/>
      <c r="AN1073" s="110"/>
      <c r="AO1073" s="110"/>
      <c r="AP1073" s="110"/>
      <c r="AQ1073" s="110"/>
      <c r="AR1073" s="110"/>
      <c r="AS1073" s="110"/>
      <c r="AT1073" s="110"/>
      <c r="AU1073" s="110"/>
      <c r="AV1073" s="110"/>
      <c r="AW1073" s="110"/>
      <c r="AX1073" s="110"/>
      <c r="AY1073" s="110"/>
      <c r="AZ1073" s="110"/>
      <c r="BA1073" s="110"/>
      <c r="BB1073" s="110"/>
      <c r="BC1073" s="110"/>
      <c r="BD1073" s="110"/>
      <c r="BE1073" s="110"/>
      <c r="BF1073" s="110"/>
      <c r="BG1073" s="110"/>
      <c r="BH1073" s="110"/>
    </row>
    <row r="1074" spans="2:60" x14ac:dyDescent="0.2">
      <c r="B1074" s="123"/>
      <c r="C1074" s="223"/>
      <c r="D1074" s="223"/>
      <c r="E1074" s="226"/>
      <c r="F1074" s="226"/>
      <c r="G1074" s="226"/>
      <c r="H1074" s="190"/>
      <c r="I1074" s="190"/>
      <c r="J1074" s="190"/>
      <c r="K1074" s="190"/>
      <c r="L1074" s="219"/>
      <c r="M1074" s="110"/>
      <c r="N1074" s="110"/>
      <c r="O1074" s="110"/>
      <c r="P1074" s="110"/>
      <c r="Q1074" s="110"/>
      <c r="R1074" s="110"/>
      <c r="S1074" s="110"/>
      <c r="T1074" s="110"/>
      <c r="U1074" s="110"/>
      <c r="V1074" s="110"/>
      <c r="W1074" s="110"/>
      <c r="X1074" s="110"/>
      <c r="Y1074" s="110"/>
      <c r="Z1074" s="110"/>
      <c r="AA1074" s="110"/>
      <c r="AB1074" s="110"/>
      <c r="AC1074" s="110"/>
      <c r="AD1074" s="110"/>
      <c r="AE1074" s="110"/>
      <c r="AF1074" s="110"/>
      <c r="AG1074" s="110"/>
      <c r="AH1074" s="110"/>
      <c r="AI1074" s="110"/>
      <c r="AJ1074" s="110"/>
      <c r="AK1074" s="110"/>
      <c r="AL1074" s="110"/>
      <c r="AM1074" s="110"/>
      <c r="AN1074" s="110"/>
      <c r="AO1074" s="110"/>
      <c r="AP1074" s="110"/>
      <c r="AQ1074" s="110"/>
      <c r="AR1074" s="110"/>
      <c r="AS1074" s="110"/>
      <c r="AT1074" s="110"/>
      <c r="AU1074" s="110"/>
      <c r="AV1074" s="110"/>
      <c r="AW1074" s="110"/>
      <c r="AX1074" s="110"/>
      <c r="AY1074" s="110"/>
      <c r="AZ1074" s="110"/>
      <c r="BA1074" s="110"/>
      <c r="BB1074" s="110"/>
      <c r="BC1074" s="110"/>
      <c r="BD1074" s="110"/>
      <c r="BE1074" s="110"/>
      <c r="BF1074" s="110"/>
      <c r="BG1074" s="110"/>
      <c r="BH1074" s="110"/>
    </row>
    <row r="1075" spans="2:60" x14ac:dyDescent="0.2">
      <c r="B1075" s="123"/>
      <c r="C1075" s="223"/>
      <c r="D1075" s="223"/>
      <c r="E1075" s="226"/>
      <c r="F1075" s="226"/>
      <c r="G1075" s="226"/>
      <c r="H1075" s="190"/>
      <c r="I1075" s="190"/>
      <c r="J1075" s="190"/>
      <c r="K1075" s="190"/>
      <c r="L1075" s="219"/>
      <c r="M1075" s="110"/>
      <c r="N1075" s="110"/>
      <c r="O1075" s="110"/>
      <c r="P1075" s="110"/>
      <c r="Q1075" s="110"/>
      <c r="R1075" s="110"/>
      <c r="S1075" s="110"/>
      <c r="T1075" s="110"/>
      <c r="U1075" s="110"/>
      <c r="V1075" s="110"/>
      <c r="W1075" s="110"/>
      <c r="X1075" s="110"/>
      <c r="Y1075" s="110"/>
      <c r="Z1075" s="110"/>
      <c r="AA1075" s="110"/>
      <c r="AB1075" s="110"/>
      <c r="AC1075" s="110"/>
      <c r="AD1075" s="110"/>
      <c r="AE1075" s="110"/>
      <c r="AF1075" s="110"/>
      <c r="AG1075" s="110"/>
      <c r="AH1075" s="110"/>
      <c r="AI1075" s="110"/>
      <c r="AJ1075" s="110"/>
      <c r="AK1075" s="110"/>
      <c r="AL1075" s="110"/>
      <c r="AM1075" s="110"/>
      <c r="AN1075" s="110"/>
      <c r="AO1075" s="110"/>
      <c r="AP1075" s="110"/>
      <c r="AQ1075" s="110"/>
      <c r="AR1075" s="110"/>
      <c r="AS1075" s="110"/>
      <c r="AT1075" s="110"/>
      <c r="AU1075" s="110"/>
      <c r="AV1075" s="110"/>
      <c r="AW1075" s="110"/>
      <c r="AX1075" s="110"/>
      <c r="AY1075" s="110"/>
      <c r="AZ1075" s="110"/>
      <c r="BA1075" s="110"/>
      <c r="BB1075" s="110"/>
      <c r="BC1075" s="110"/>
      <c r="BD1075" s="110"/>
      <c r="BE1075" s="110"/>
      <c r="BF1075" s="110"/>
      <c r="BG1075" s="110"/>
      <c r="BH1075" s="110"/>
    </row>
    <row r="1076" spans="2:60" x14ac:dyDescent="0.2">
      <c r="B1076" s="123"/>
      <c r="C1076" s="223"/>
      <c r="D1076" s="223"/>
      <c r="E1076" s="226"/>
      <c r="F1076" s="226"/>
      <c r="G1076" s="226"/>
      <c r="H1076" s="190"/>
      <c r="I1076" s="190"/>
      <c r="J1076" s="190"/>
      <c r="K1076" s="190"/>
      <c r="L1076" s="219"/>
      <c r="M1076" s="110"/>
      <c r="N1076" s="110"/>
      <c r="O1076" s="110"/>
      <c r="P1076" s="110"/>
      <c r="Q1076" s="110"/>
      <c r="R1076" s="110"/>
      <c r="S1076" s="110"/>
      <c r="T1076" s="110"/>
      <c r="U1076" s="110"/>
      <c r="V1076" s="110"/>
      <c r="W1076" s="110"/>
      <c r="X1076" s="110"/>
      <c r="Y1076" s="110"/>
      <c r="Z1076" s="110"/>
      <c r="AA1076" s="110"/>
      <c r="AB1076" s="110"/>
      <c r="AC1076" s="110"/>
      <c r="AD1076" s="110"/>
      <c r="AE1076" s="110"/>
      <c r="AF1076" s="110"/>
      <c r="AG1076" s="110"/>
      <c r="AH1076" s="110"/>
      <c r="AI1076" s="110"/>
      <c r="AJ1076" s="110"/>
      <c r="AK1076" s="110"/>
      <c r="AL1076" s="110"/>
      <c r="AM1076" s="110"/>
      <c r="AN1076" s="110"/>
      <c r="AO1076" s="110"/>
      <c r="AP1076" s="110"/>
      <c r="AQ1076" s="110"/>
      <c r="AR1076" s="110"/>
      <c r="AS1076" s="110"/>
      <c r="AT1076" s="110"/>
      <c r="AU1076" s="110"/>
      <c r="AV1076" s="110"/>
      <c r="AW1076" s="110"/>
      <c r="AX1076" s="110"/>
      <c r="AY1076" s="110"/>
      <c r="AZ1076" s="110"/>
      <c r="BA1076" s="110"/>
      <c r="BB1076" s="110"/>
      <c r="BC1076" s="110"/>
      <c r="BD1076" s="110"/>
      <c r="BE1076" s="110"/>
      <c r="BF1076" s="110"/>
      <c r="BG1076" s="110"/>
      <c r="BH1076" s="110"/>
    </row>
    <row r="1077" spans="2:60" x14ac:dyDescent="0.2">
      <c r="B1077" s="123"/>
      <c r="C1077" s="223"/>
      <c r="D1077" s="223"/>
      <c r="E1077" s="226"/>
      <c r="F1077" s="226"/>
      <c r="G1077" s="226"/>
      <c r="H1077" s="190"/>
      <c r="I1077" s="190"/>
      <c r="J1077" s="190"/>
      <c r="K1077" s="190"/>
      <c r="L1077" s="219"/>
      <c r="M1077" s="110"/>
      <c r="N1077" s="110"/>
      <c r="O1077" s="110"/>
      <c r="P1077" s="110"/>
      <c r="Q1077" s="110"/>
      <c r="R1077" s="110"/>
      <c r="S1077" s="110"/>
      <c r="T1077" s="110"/>
      <c r="U1077" s="110"/>
      <c r="V1077" s="110"/>
      <c r="W1077" s="110"/>
      <c r="X1077" s="110"/>
      <c r="Y1077" s="110"/>
      <c r="Z1077" s="110"/>
      <c r="AA1077" s="110"/>
      <c r="AB1077" s="110"/>
      <c r="AC1077" s="110"/>
      <c r="AD1077" s="110"/>
      <c r="AE1077" s="110"/>
      <c r="AF1077" s="110"/>
      <c r="AG1077" s="110"/>
      <c r="AH1077" s="110"/>
      <c r="AI1077" s="110"/>
      <c r="AJ1077" s="110"/>
      <c r="AK1077" s="110"/>
      <c r="AL1077" s="110"/>
      <c r="AM1077" s="110"/>
      <c r="AN1077" s="110"/>
      <c r="AO1077" s="110"/>
      <c r="AP1077" s="110"/>
      <c r="AQ1077" s="110"/>
      <c r="AR1077" s="110"/>
      <c r="AS1077" s="110"/>
      <c r="AT1077" s="110"/>
      <c r="AU1077" s="110"/>
      <c r="AV1077" s="110"/>
      <c r="AW1077" s="110"/>
      <c r="AX1077" s="110"/>
      <c r="AY1077" s="110"/>
      <c r="AZ1077" s="110"/>
      <c r="BA1077" s="110"/>
      <c r="BB1077" s="110"/>
      <c r="BC1077" s="110"/>
      <c r="BD1077" s="110"/>
      <c r="BE1077" s="110"/>
      <c r="BF1077" s="110"/>
      <c r="BG1077" s="110"/>
      <c r="BH1077" s="110"/>
    </row>
    <row r="1078" spans="2:60" x14ac:dyDescent="0.2">
      <c r="B1078" s="123"/>
      <c r="C1078" s="223"/>
      <c r="D1078" s="223"/>
      <c r="E1078" s="226"/>
      <c r="F1078" s="226"/>
      <c r="G1078" s="226"/>
      <c r="H1078" s="190"/>
      <c r="I1078" s="190"/>
      <c r="J1078" s="190"/>
      <c r="K1078" s="190"/>
      <c r="L1078" s="219"/>
      <c r="M1078" s="110"/>
      <c r="N1078" s="110"/>
      <c r="O1078" s="110"/>
      <c r="P1078" s="110"/>
      <c r="Q1078" s="110"/>
      <c r="R1078" s="110"/>
      <c r="S1078" s="110"/>
      <c r="T1078" s="110"/>
      <c r="U1078" s="110"/>
      <c r="V1078" s="110"/>
      <c r="W1078" s="110"/>
      <c r="X1078" s="110"/>
      <c r="Y1078" s="110"/>
      <c r="Z1078" s="110"/>
      <c r="AA1078" s="110"/>
      <c r="AB1078" s="110"/>
      <c r="AC1078" s="110"/>
      <c r="AD1078" s="110"/>
      <c r="AE1078" s="110"/>
      <c r="AF1078" s="110"/>
      <c r="AG1078" s="110"/>
      <c r="AH1078" s="110"/>
      <c r="AI1078" s="110"/>
      <c r="AJ1078" s="110"/>
      <c r="AK1078" s="110"/>
      <c r="AL1078" s="110"/>
      <c r="AM1078" s="110"/>
      <c r="AN1078" s="110"/>
      <c r="AO1078" s="110"/>
      <c r="AP1078" s="110"/>
      <c r="AQ1078" s="110"/>
      <c r="AR1078" s="110"/>
      <c r="AS1078" s="110"/>
      <c r="AT1078" s="110"/>
      <c r="AU1078" s="110"/>
      <c r="AV1078" s="110"/>
      <c r="AW1078" s="110"/>
      <c r="AX1078" s="110"/>
      <c r="AY1078" s="110"/>
      <c r="AZ1078" s="110"/>
      <c r="BA1078" s="110"/>
      <c r="BB1078" s="110"/>
      <c r="BC1078" s="110"/>
      <c r="BD1078" s="110"/>
      <c r="BE1078" s="110"/>
      <c r="BF1078" s="110"/>
      <c r="BG1078" s="110"/>
      <c r="BH1078" s="110"/>
    </row>
    <row r="1079" spans="2:60" x14ac:dyDescent="0.2">
      <c r="B1079" s="123"/>
      <c r="C1079" s="223"/>
      <c r="D1079" s="223"/>
      <c r="E1079" s="226"/>
      <c r="F1079" s="226"/>
      <c r="G1079" s="226"/>
      <c r="H1079" s="190"/>
      <c r="I1079" s="190"/>
      <c r="J1079" s="190"/>
      <c r="K1079" s="190"/>
      <c r="L1079" s="219"/>
      <c r="M1079" s="110"/>
      <c r="N1079" s="110"/>
      <c r="O1079" s="110"/>
      <c r="P1079" s="110"/>
      <c r="Q1079" s="110"/>
      <c r="R1079" s="110"/>
      <c r="S1079" s="110"/>
      <c r="T1079" s="110"/>
      <c r="U1079" s="110"/>
      <c r="V1079" s="110"/>
      <c r="W1079" s="110"/>
      <c r="X1079" s="110"/>
      <c r="Y1079" s="110"/>
      <c r="Z1079" s="110"/>
      <c r="AA1079" s="110"/>
      <c r="AB1079" s="110"/>
      <c r="AC1079" s="110"/>
      <c r="AD1079" s="110"/>
      <c r="AE1079" s="110"/>
      <c r="AF1079" s="110"/>
      <c r="AG1079" s="110"/>
      <c r="AH1079" s="110"/>
      <c r="AI1079" s="110"/>
      <c r="AJ1079" s="110"/>
      <c r="AK1079" s="110"/>
      <c r="AL1079" s="110"/>
      <c r="AM1079" s="110"/>
      <c r="AN1079" s="110"/>
      <c r="AO1079" s="110"/>
      <c r="AP1079" s="110"/>
      <c r="AQ1079" s="110"/>
      <c r="AR1079" s="110"/>
      <c r="AS1079" s="110"/>
      <c r="AT1079" s="110"/>
      <c r="AU1079" s="110"/>
      <c r="AV1079" s="110"/>
      <c r="AW1079" s="110"/>
      <c r="AX1079" s="110"/>
      <c r="AY1079" s="110"/>
      <c r="AZ1079" s="110"/>
      <c r="BA1079" s="110"/>
      <c r="BB1079" s="110"/>
      <c r="BC1079" s="110"/>
      <c r="BD1079" s="110"/>
      <c r="BE1079" s="110"/>
      <c r="BF1079" s="110"/>
      <c r="BG1079" s="110"/>
      <c r="BH1079" s="110"/>
    </row>
    <row r="1080" spans="2:60" x14ac:dyDescent="0.2">
      <c r="B1080" s="123"/>
      <c r="C1080" s="223"/>
      <c r="D1080" s="223"/>
      <c r="E1080" s="226"/>
      <c r="F1080" s="226"/>
      <c r="G1080" s="226"/>
      <c r="H1080" s="190"/>
      <c r="I1080" s="190"/>
      <c r="J1080" s="190"/>
      <c r="K1080" s="190"/>
      <c r="L1080" s="219"/>
      <c r="M1080" s="110"/>
      <c r="N1080" s="110"/>
      <c r="O1080" s="110"/>
      <c r="P1080" s="110"/>
      <c r="Q1080" s="110"/>
      <c r="R1080" s="110"/>
      <c r="S1080" s="110"/>
      <c r="T1080" s="110"/>
      <c r="U1080" s="110"/>
      <c r="V1080" s="110"/>
      <c r="W1080" s="110"/>
      <c r="X1080" s="110"/>
      <c r="Y1080" s="110"/>
      <c r="Z1080" s="110"/>
      <c r="AA1080" s="110"/>
      <c r="AB1080" s="110"/>
      <c r="AC1080" s="110"/>
      <c r="AD1080" s="110"/>
      <c r="AE1080" s="110"/>
      <c r="AF1080" s="110"/>
      <c r="AG1080" s="110"/>
      <c r="AH1080" s="110"/>
      <c r="AI1080" s="110"/>
      <c r="AJ1080" s="110"/>
      <c r="AK1080" s="110"/>
      <c r="AL1080" s="110"/>
      <c r="AM1080" s="110"/>
      <c r="AN1080" s="110"/>
      <c r="AO1080" s="110"/>
      <c r="AP1080" s="110"/>
      <c r="AQ1080" s="110"/>
      <c r="AR1080" s="110"/>
      <c r="AS1080" s="110"/>
      <c r="AT1080" s="110"/>
      <c r="AU1080" s="110"/>
      <c r="AV1080" s="110"/>
      <c r="AW1080" s="110"/>
      <c r="AX1080" s="110"/>
      <c r="AY1080" s="110"/>
      <c r="AZ1080" s="110"/>
      <c r="BA1080" s="110"/>
      <c r="BB1080" s="110"/>
      <c r="BC1080" s="110"/>
      <c r="BD1080" s="110"/>
      <c r="BE1080" s="110"/>
      <c r="BF1080" s="110"/>
      <c r="BG1080" s="110"/>
      <c r="BH1080" s="110"/>
    </row>
    <row r="1081" spans="2:60" x14ac:dyDescent="0.2">
      <c r="B1081" s="123"/>
      <c r="C1081" s="223"/>
      <c r="D1081" s="223"/>
      <c r="E1081" s="226"/>
      <c r="F1081" s="226"/>
      <c r="G1081" s="226"/>
      <c r="H1081" s="190"/>
      <c r="I1081" s="190"/>
      <c r="J1081" s="190"/>
      <c r="K1081" s="190"/>
      <c r="L1081" s="219"/>
      <c r="M1081" s="110"/>
      <c r="N1081" s="110"/>
      <c r="O1081" s="110"/>
      <c r="P1081" s="110"/>
      <c r="Q1081" s="110"/>
      <c r="R1081" s="110"/>
      <c r="S1081" s="110"/>
      <c r="T1081" s="110"/>
      <c r="U1081" s="110"/>
      <c r="V1081" s="110"/>
      <c r="W1081" s="110"/>
      <c r="X1081" s="110"/>
      <c r="Y1081" s="110"/>
      <c r="Z1081" s="110"/>
      <c r="AA1081" s="110"/>
      <c r="AB1081" s="110"/>
      <c r="AC1081" s="110"/>
      <c r="AD1081" s="110"/>
      <c r="AE1081" s="110"/>
      <c r="AF1081" s="110"/>
      <c r="AG1081" s="110"/>
      <c r="AH1081" s="110"/>
      <c r="AI1081" s="110"/>
      <c r="AJ1081" s="110"/>
      <c r="AK1081" s="110"/>
      <c r="AL1081" s="110"/>
      <c r="AM1081" s="110"/>
      <c r="AN1081" s="110"/>
      <c r="AO1081" s="110"/>
      <c r="AP1081" s="110"/>
      <c r="AQ1081" s="110"/>
      <c r="AR1081" s="110"/>
      <c r="AS1081" s="110"/>
      <c r="AT1081" s="110"/>
      <c r="AU1081" s="110"/>
      <c r="AV1081" s="110"/>
      <c r="AW1081" s="110"/>
      <c r="AX1081" s="110"/>
      <c r="AY1081" s="110"/>
      <c r="AZ1081" s="110"/>
      <c r="BA1081" s="110"/>
      <c r="BB1081" s="110"/>
      <c r="BC1081" s="110"/>
      <c r="BD1081" s="110"/>
      <c r="BE1081" s="110"/>
      <c r="BF1081" s="110"/>
      <c r="BG1081" s="110"/>
      <c r="BH1081" s="110"/>
    </row>
    <row r="1082" spans="2:60" x14ac:dyDescent="0.2">
      <c r="B1082" s="123"/>
      <c r="C1082" s="223"/>
      <c r="D1082" s="223"/>
      <c r="E1082" s="226"/>
      <c r="F1082" s="226"/>
      <c r="G1082" s="226"/>
      <c r="H1082" s="190"/>
      <c r="I1082" s="190"/>
      <c r="J1082" s="190"/>
      <c r="K1082" s="190"/>
      <c r="L1082" s="219"/>
      <c r="M1082" s="110"/>
      <c r="N1082" s="110"/>
      <c r="O1082" s="110"/>
      <c r="P1082" s="110"/>
      <c r="Q1082" s="110"/>
      <c r="R1082" s="110"/>
      <c r="S1082" s="110"/>
      <c r="T1082" s="110"/>
      <c r="U1082" s="110"/>
      <c r="V1082" s="110"/>
      <c r="W1082" s="110"/>
      <c r="X1082" s="110"/>
      <c r="Y1082" s="110"/>
      <c r="Z1082" s="110"/>
      <c r="AA1082" s="110"/>
      <c r="AB1082" s="110"/>
      <c r="AC1082" s="110"/>
      <c r="AD1082" s="110"/>
      <c r="AE1082" s="110"/>
      <c r="AF1082" s="110"/>
      <c r="AG1082" s="110"/>
      <c r="AH1082" s="110"/>
      <c r="AI1082" s="110"/>
      <c r="AJ1082" s="110"/>
      <c r="AK1082" s="110"/>
      <c r="AL1082" s="110"/>
      <c r="AM1082" s="110"/>
      <c r="AN1082" s="110"/>
      <c r="AO1082" s="110"/>
      <c r="AP1082" s="110"/>
      <c r="AQ1082" s="110"/>
      <c r="AR1082" s="110"/>
      <c r="AS1082" s="110"/>
      <c r="AT1082" s="110"/>
      <c r="AU1082" s="110"/>
      <c r="AV1082" s="110"/>
      <c r="AW1082" s="110"/>
      <c r="AX1082" s="110"/>
      <c r="AY1082" s="110"/>
      <c r="AZ1082" s="110"/>
      <c r="BA1082" s="110"/>
      <c r="BB1082" s="110"/>
      <c r="BC1082" s="110"/>
      <c r="BD1082" s="110"/>
      <c r="BE1082" s="110"/>
      <c r="BF1082" s="110"/>
      <c r="BG1082" s="110"/>
      <c r="BH1082" s="110"/>
    </row>
    <row r="1083" spans="2:60" x14ac:dyDescent="0.2">
      <c r="B1083" s="123"/>
      <c r="C1083" s="223"/>
      <c r="D1083" s="223"/>
      <c r="E1083" s="226"/>
      <c r="F1083" s="226"/>
      <c r="G1083" s="226"/>
      <c r="H1083" s="190"/>
      <c r="I1083" s="190"/>
      <c r="J1083" s="190"/>
      <c r="K1083" s="190"/>
      <c r="L1083" s="219"/>
      <c r="M1083" s="110"/>
      <c r="N1083" s="110"/>
      <c r="O1083" s="110"/>
      <c r="P1083" s="110"/>
      <c r="Q1083" s="110"/>
      <c r="R1083" s="110"/>
      <c r="S1083" s="110"/>
      <c r="T1083" s="110"/>
      <c r="U1083" s="110"/>
      <c r="V1083" s="110"/>
      <c r="W1083" s="110"/>
      <c r="X1083" s="110"/>
      <c r="Y1083" s="110"/>
      <c r="Z1083" s="110"/>
      <c r="AA1083" s="110"/>
      <c r="AB1083" s="110"/>
      <c r="AC1083" s="110"/>
      <c r="AD1083" s="110"/>
      <c r="AE1083" s="110"/>
      <c r="AF1083" s="110"/>
      <c r="AG1083" s="110"/>
      <c r="AH1083" s="110"/>
      <c r="AI1083" s="110"/>
      <c r="AJ1083" s="110"/>
      <c r="AK1083" s="110"/>
      <c r="AL1083" s="110"/>
      <c r="AM1083" s="110"/>
      <c r="AN1083" s="110"/>
      <c r="AO1083" s="110"/>
      <c r="AP1083" s="110"/>
      <c r="AQ1083" s="110"/>
      <c r="AR1083" s="110"/>
      <c r="AS1083" s="110"/>
      <c r="AT1083" s="110"/>
      <c r="AU1083" s="110"/>
      <c r="AV1083" s="110"/>
      <c r="AW1083" s="110"/>
      <c r="AX1083" s="110"/>
      <c r="AY1083" s="110"/>
      <c r="AZ1083" s="110"/>
      <c r="BA1083" s="110"/>
      <c r="BB1083" s="110"/>
      <c r="BC1083" s="110"/>
      <c r="BD1083" s="110"/>
      <c r="BE1083" s="110"/>
      <c r="BF1083" s="110"/>
      <c r="BG1083" s="110"/>
      <c r="BH1083" s="110"/>
    </row>
    <row r="1084" spans="2:60" x14ac:dyDescent="0.2">
      <c r="B1084" s="123"/>
      <c r="C1084" s="223"/>
      <c r="D1084" s="223"/>
      <c r="E1084" s="226"/>
      <c r="F1084" s="226"/>
      <c r="G1084" s="226"/>
      <c r="H1084" s="190"/>
      <c r="I1084" s="190"/>
      <c r="J1084" s="190"/>
      <c r="K1084" s="190"/>
      <c r="L1084" s="219"/>
      <c r="M1084" s="110"/>
      <c r="N1084" s="110"/>
      <c r="O1084" s="110"/>
      <c r="P1084" s="110"/>
      <c r="Q1084" s="110"/>
      <c r="R1084" s="110"/>
      <c r="S1084" s="110"/>
      <c r="T1084" s="110"/>
      <c r="U1084" s="110"/>
      <c r="V1084" s="110"/>
      <c r="W1084" s="110"/>
      <c r="X1084" s="110"/>
      <c r="Y1084" s="110"/>
      <c r="Z1084" s="110"/>
      <c r="AA1084" s="110"/>
      <c r="AB1084" s="110"/>
      <c r="AC1084" s="110"/>
      <c r="AD1084" s="110"/>
      <c r="AE1084" s="110"/>
      <c r="AF1084" s="110"/>
      <c r="AG1084" s="110"/>
      <c r="AH1084" s="110"/>
      <c r="AI1084" s="110"/>
      <c r="AJ1084" s="110"/>
      <c r="AK1084" s="110"/>
      <c r="AL1084" s="110"/>
      <c r="AM1084" s="110"/>
      <c r="AN1084" s="110"/>
      <c r="AO1084" s="110"/>
      <c r="AP1084" s="110"/>
      <c r="AQ1084" s="110"/>
      <c r="AR1084" s="110"/>
      <c r="AS1084" s="110"/>
      <c r="AT1084" s="110"/>
      <c r="AU1084" s="110"/>
      <c r="AV1084" s="110"/>
      <c r="AW1084" s="110"/>
      <c r="AX1084" s="110"/>
      <c r="AY1084" s="110"/>
      <c r="AZ1084" s="110"/>
      <c r="BA1084" s="110"/>
      <c r="BB1084" s="110"/>
      <c r="BC1084" s="110"/>
      <c r="BD1084" s="110"/>
      <c r="BE1084" s="110"/>
      <c r="BF1084" s="110"/>
      <c r="BG1084" s="110"/>
      <c r="BH1084" s="110"/>
    </row>
    <row r="1085" spans="2:60" x14ac:dyDescent="0.2">
      <c r="B1085" s="123"/>
      <c r="C1085" s="223"/>
      <c r="D1085" s="223"/>
      <c r="E1085" s="226"/>
      <c r="F1085" s="226"/>
      <c r="G1085" s="226"/>
      <c r="H1085" s="190"/>
      <c r="I1085" s="190"/>
      <c r="J1085" s="190"/>
      <c r="K1085" s="190"/>
      <c r="L1085" s="219"/>
      <c r="M1085" s="110"/>
      <c r="N1085" s="110"/>
      <c r="O1085" s="110"/>
      <c r="P1085" s="110"/>
      <c r="Q1085" s="110"/>
      <c r="R1085" s="110"/>
      <c r="S1085" s="110"/>
      <c r="T1085" s="110"/>
      <c r="U1085" s="110"/>
      <c r="V1085" s="110"/>
      <c r="W1085" s="110"/>
      <c r="X1085" s="110"/>
      <c r="Y1085" s="110"/>
      <c r="Z1085" s="110"/>
      <c r="AA1085" s="110"/>
      <c r="AB1085" s="110"/>
      <c r="AC1085" s="110"/>
      <c r="AD1085" s="110"/>
      <c r="AE1085" s="110"/>
      <c r="AF1085" s="110"/>
      <c r="AG1085" s="110"/>
      <c r="AH1085" s="110"/>
      <c r="AI1085" s="110"/>
      <c r="AJ1085" s="110"/>
      <c r="AK1085" s="110"/>
      <c r="AL1085" s="110"/>
      <c r="AM1085" s="110"/>
      <c r="AN1085" s="110"/>
      <c r="AO1085" s="110"/>
      <c r="AP1085" s="110"/>
      <c r="AQ1085" s="110"/>
      <c r="AR1085" s="110"/>
      <c r="AS1085" s="110"/>
      <c r="AT1085" s="110"/>
      <c r="AU1085" s="110"/>
      <c r="AV1085" s="110"/>
      <c r="AW1085" s="110"/>
      <c r="AX1085" s="110"/>
      <c r="AY1085" s="110"/>
      <c r="AZ1085" s="110"/>
      <c r="BA1085" s="110"/>
      <c r="BB1085" s="110"/>
      <c r="BC1085" s="110"/>
      <c r="BD1085" s="110"/>
      <c r="BE1085" s="110"/>
      <c r="BF1085" s="110"/>
      <c r="BG1085" s="110"/>
      <c r="BH1085" s="110"/>
    </row>
    <row r="1086" spans="2:60" x14ac:dyDescent="0.2">
      <c r="B1086" s="123"/>
      <c r="C1086" s="223"/>
      <c r="D1086" s="223"/>
      <c r="E1086" s="226"/>
      <c r="F1086" s="226"/>
      <c r="G1086" s="226"/>
      <c r="H1086" s="190"/>
      <c r="I1086" s="190"/>
      <c r="J1086" s="190"/>
      <c r="K1086" s="190"/>
      <c r="L1086" s="219"/>
      <c r="M1086" s="110"/>
      <c r="N1086" s="110"/>
      <c r="O1086" s="110"/>
      <c r="P1086" s="110"/>
      <c r="Q1086" s="110"/>
      <c r="R1086" s="110"/>
      <c r="S1086" s="110"/>
      <c r="T1086" s="110"/>
      <c r="U1086" s="110"/>
      <c r="V1086" s="110"/>
      <c r="W1086" s="110"/>
      <c r="X1086" s="110"/>
      <c r="Y1086" s="110"/>
      <c r="Z1086" s="110"/>
      <c r="AA1086" s="110"/>
      <c r="AB1086" s="110"/>
      <c r="AC1086" s="110"/>
      <c r="AD1086" s="110"/>
      <c r="AE1086" s="110"/>
      <c r="AF1086" s="110"/>
      <c r="AG1086" s="110"/>
      <c r="AH1086" s="110"/>
      <c r="AI1086" s="110"/>
      <c r="AJ1086" s="110"/>
      <c r="AK1086" s="110"/>
      <c r="AL1086" s="110"/>
      <c r="AM1086" s="110"/>
      <c r="AN1086" s="110"/>
      <c r="AO1086" s="110"/>
      <c r="AP1086" s="110"/>
      <c r="AQ1086" s="110"/>
      <c r="AR1086" s="110"/>
      <c r="AS1086" s="110"/>
      <c r="AT1086" s="110"/>
      <c r="AU1086" s="110"/>
      <c r="AV1086" s="110"/>
      <c r="AW1086" s="110"/>
      <c r="AX1086" s="110"/>
      <c r="AY1086" s="110"/>
      <c r="AZ1086" s="110"/>
      <c r="BA1086" s="110"/>
      <c r="BB1086" s="110"/>
      <c r="BC1086" s="110"/>
      <c r="BD1086" s="110"/>
      <c r="BE1086" s="110"/>
      <c r="BF1086" s="110"/>
      <c r="BG1086" s="110"/>
      <c r="BH1086" s="110"/>
    </row>
    <row r="1087" spans="2:60" x14ac:dyDescent="0.2">
      <c r="B1087" s="123"/>
      <c r="C1087" s="223"/>
      <c r="D1087" s="223"/>
      <c r="E1087" s="226"/>
      <c r="F1087" s="226"/>
      <c r="G1087" s="226"/>
      <c r="H1087" s="190"/>
      <c r="I1087" s="190"/>
      <c r="J1087" s="190"/>
      <c r="K1087" s="190"/>
      <c r="L1087" s="219"/>
      <c r="M1087" s="110"/>
      <c r="N1087" s="110"/>
      <c r="O1087" s="110"/>
      <c r="P1087" s="110"/>
      <c r="Q1087" s="110"/>
      <c r="R1087" s="110"/>
      <c r="S1087" s="110"/>
      <c r="T1087" s="110"/>
      <c r="U1087" s="110"/>
      <c r="V1087" s="110"/>
      <c r="W1087" s="110"/>
      <c r="X1087" s="110"/>
      <c r="Y1087" s="110"/>
      <c r="Z1087" s="110"/>
      <c r="AA1087" s="110"/>
      <c r="AB1087" s="110"/>
      <c r="AC1087" s="110"/>
      <c r="AD1087" s="110"/>
      <c r="AE1087" s="110"/>
      <c r="AF1087" s="110"/>
      <c r="AG1087" s="110"/>
      <c r="AH1087" s="110"/>
      <c r="AI1087" s="110"/>
      <c r="AJ1087" s="110"/>
      <c r="AK1087" s="110"/>
      <c r="AL1087" s="110"/>
      <c r="AM1087" s="110"/>
      <c r="AN1087" s="110"/>
      <c r="AO1087" s="110"/>
      <c r="AP1087" s="110"/>
      <c r="AQ1087" s="110"/>
      <c r="AR1087" s="110"/>
      <c r="AS1087" s="110"/>
      <c r="AT1087" s="110"/>
      <c r="AU1087" s="110"/>
      <c r="AV1087" s="110"/>
      <c r="AW1087" s="110"/>
      <c r="AX1087" s="110"/>
      <c r="AY1087" s="110"/>
      <c r="AZ1087" s="110"/>
      <c r="BA1087" s="110"/>
      <c r="BB1087" s="110"/>
      <c r="BC1087" s="110"/>
      <c r="BD1087" s="110"/>
      <c r="BE1087" s="110"/>
      <c r="BF1087" s="110"/>
      <c r="BG1087" s="110"/>
      <c r="BH1087" s="110"/>
    </row>
    <row r="1088" spans="2:60" x14ac:dyDescent="0.2">
      <c r="B1088" s="123"/>
      <c r="C1088" s="223"/>
      <c r="D1088" s="223"/>
      <c r="E1088" s="226"/>
      <c r="F1088" s="226"/>
      <c r="G1088" s="226"/>
      <c r="H1088" s="190"/>
      <c r="I1088" s="190"/>
      <c r="J1088" s="190"/>
      <c r="K1088" s="190"/>
      <c r="L1088" s="219"/>
      <c r="M1088" s="110"/>
      <c r="N1088" s="110"/>
      <c r="O1088" s="110"/>
      <c r="P1088" s="110"/>
      <c r="Q1088" s="110"/>
      <c r="R1088" s="110"/>
      <c r="S1088" s="110"/>
      <c r="T1088" s="110"/>
      <c r="U1088" s="110"/>
      <c r="V1088" s="110"/>
      <c r="W1088" s="110"/>
      <c r="X1088" s="110"/>
      <c r="Y1088" s="110"/>
      <c r="Z1088" s="110"/>
      <c r="AA1088" s="110"/>
      <c r="AB1088" s="110"/>
      <c r="AC1088" s="110"/>
      <c r="AD1088" s="110"/>
      <c r="AE1088" s="110"/>
      <c r="AF1088" s="110"/>
      <c r="AG1088" s="110"/>
      <c r="AH1088" s="110"/>
      <c r="AI1088" s="110"/>
      <c r="AJ1088" s="110"/>
      <c r="AK1088" s="110"/>
      <c r="AL1088" s="110"/>
      <c r="AM1088" s="110"/>
      <c r="AN1088" s="110"/>
      <c r="AO1088" s="110"/>
      <c r="AP1088" s="110"/>
      <c r="AQ1088" s="110"/>
      <c r="AR1088" s="110"/>
      <c r="AS1088" s="110"/>
      <c r="AT1088" s="110"/>
      <c r="AU1088" s="110"/>
      <c r="AV1088" s="110"/>
      <c r="AW1088" s="110"/>
      <c r="AX1088" s="110"/>
      <c r="AY1088" s="110"/>
      <c r="AZ1088" s="110"/>
      <c r="BA1088" s="110"/>
      <c r="BB1088" s="110"/>
      <c r="BC1088" s="110"/>
      <c r="BD1088" s="110"/>
      <c r="BE1088" s="110"/>
      <c r="BF1088" s="110"/>
      <c r="BG1088" s="110"/>
      <c r="BH1088" s="110"/>
    </row>
    <row r="1089" spans="2:60" x14ac:dyDescent="0.2">
      <c r="B1089" s="123"/>
      <c r="C1089" s="223"/>
      <c r="D1089" s="223"/>
      <c r="E1089" s="226"/>
      <c r="F1089" s="226"/>
      <c r="G1089" s="226"/>
      <c r="H1089" s="190"/>
      <c r="I1089" s="190"/>
      <c r="J1089" s="190"/>
      <c r="K1089" s="190"/>
      <c r="L1089" s="219"/>
      <c r="M1089" s="110"/>
      <c r="N1089" s="110"/>
      <c r="O1089" s="110"/>
      <c r="P1089" s="110"/>
      <c r="Q1089" s="110"/>
      <c r="R1089" s="110"/>
      <c r="S1089" s="110"/>
      <c r="T1089" s="110"/>
      <c r="U1089" s="110"/>
      <c r="V1089" s="110"/>
      <c r="W1089" s="110"/>
      <c r="X1089" s="110"/>
      <c r="Y1089" s="110"/>
      <c r="Z1089" s="110"/>
      <c r="AA1089" s="110"/>
      <c r="AB1089" s="110"/>
      <c r="AC1089" s="110"/>
      <c r="AD1089" s="110"/>
      <c r="AE1089" s="110"/>
      <c r="AF1089" s="110"/>
      <c r="AG1089" s="110"/>
      <c r="AH1089" s="110"/>
      <c r="AI1089" s="110"/>
      <c r="AJ1089" s="110"/>
      <c r="AK1089" s="110"/>
      <c r="AL1089" s="110"/>
      <c r="AM1089" s="110"/>
      <c r="AN1089" s="110"/>
      <c r="AO1089" s="110"/>
      <c r="AP1089" s="110"/>
      <c r="AQ1089" s="110"/>
      <c r="AR1089" s="110"/>
      <c r="AS1089" s="110"/>
      <c r="AT1089" s="110"/>
      <c r="AU1089" s="110"/>
      <c r="AV1089" s="110"/>
      <c r="AW1089" s="110"/>
      <c r="AX1089" s="110"/>
      <c r="AY1089" s="110"/>
      <c r="AZ1089" s="110"/>
      <c r="BA1089" s="110"/>
      <c r="BB1089" s="110"/>
      <c r="BC1089" s="110"/>
      <c r="BD1089" s="110"/>
      <c r="BE1089" s="110"/>
      <c r="BF1089" s="110"/>
      <c r="BG1089" s="110"/>
      <c r="BH1089" s="110"/>
    </row>
    <row r="1090" spans="2:60" x14ac:dyDescent="0.2">
      <c r="B1090" s="123"/>
      <c r="C1090" s="223"/>
      <c r="D1090" s="223"/>
      <c r="E1090" s="226"/>
      <c r="F1090" s="226"/>
      <c r="G1090" s="226"/>
      <c r="H1090" s="190"/>
      <c r="I1090" s="190"/>
      <c r="J1090" s="190"/>
      <c r="K1090" s="190"/>
      <c r="L1090" s="219"/>
      <c r="M1090" s="110"/>
      <c r="N1090" s="110"/>
      <c r="O1090" s="110"/>
      <c r="P1090" s="110"/>
      <c r="Q1090" s="110"/>
      <c r="R1090" s="110"/>
      <c r="S1090" s="110"/>
      <c r="T1090" s="110"/>
      <c r="U1090" s="110"/>
      <c r="V1090" s="110"/>
      <c r="W1090" s="110"/>
      <c r="X1090" s="110"/>
      <c r="Y1090" s="110"/>
      <c r="Z1090" s="110"/>
      <c r="AA1090" s="110"/>
      <c r="AB1090" s="110"/>
      <c r="AC1090" s="110"/>
      <c r="AD1090" s="110"/>
      <c r="AE1090" s="110"/>
      <c r="AF1090" s="110"/>
      <c r="AG1090" s="110"/>
      <c r="AH1090" s="110"/>
      <c r="AI1090" s="110"/>
      <c r="AJ1090" s="110"/>
      <c r="AK1090" s="110"/>
      <c r="AL1090" s="110"/>
      <c r="AM1090" s="110"/>
      <c r="AN1090" s="110"/>
      <c r="AO1090" s="110"/>
      <c r="AP1090" s="110"/>
      <c r="AQ1090" s="110"/>
      <c r="AR1090" s="110"/>
      <c r="AS1090" s="110"/>
      <c r="AT1090" s="110"/>
      <c r="AU1090" s="110"/>
      <c r="AV1090" s="110"/>
      <c r="AW1090" s="110"/>
      <c r="AX1090" s="110"/>
      <c r="AY1090" s="110"/>
      <c r="AZ1090" s="110"/>
      <c r="BA1090" s="110"/>
      <c r="BB1090" s="110"/>
      <c r="BC1090" s="110"/>
      <c r="BD1090" s="110"/>
      <c r="BE1090" s="110"/>
      <c r="BF1090" s="110"/>
      <c r="BG1090" s="110"/>
      <c r="BH1090" s="110"/>
    </row>
    <row r="1091" spans="2:60" x14ac:dyDescent="0.2">
      <c r="B1091" s="123"/>
      <c r="C1091" s="223"/>
      <c r="D1091" s="223"/>
      <c r="E1091" s="226"/>
      <c r="F1091" s="226"/>
      <c r="G1091" s="226"/>
      <c r="H1091" s="190"/>
      <c r="I1091" s="190"/>
      <c r="J1091" s="190"/>
      <c r="K1091" s="190"/>
      <c r="L1091" s="219"/>
      <c r="M1091" s="110"/>
      <c r="N1091" s="110"/>
      <c r="O1091" s="110"/>
      <c r="P1091" s="110"/>
      <c r="Q1091" s="110"/>
      <c r="R1091" s="110"/>
      <c r="S1091" s="110"/>
      <c r="T1091" s="110"/>
      <c r="U1091" s="110"/>
      <c r="V1091" s="110"/>
      <c r="W1091" s="110"/>
      <c r="X1091" s="110"/>
      <c r="Y1091" s="110"/>
      <c r="Z1091" s="110"/>
      <c r="AA1091" s="110"/>
      <c r="AB1091" s="110"/>
      <c r="AC1091" s="110"/>
      <c r="AD1091" s="110"/>
      <c r="AE1091" s="110"/>
      <c r="AF1091" s="110"/>
      <c r="AG1091" s="110"/>
      <c r="AH1091" s="110"/>
      <c r="AI1091" s="110"/>
      <c r="AJ1091" s="110"/>
      <c r="AK1091" s="110"/>
      <c r="AL1091" s="110"/>
      <c r="AM1091" s="110"/>
      <c r="AN1091" s="110"/>
      <c r="AO1091" s="110"/>
      <c r="AP1091" s="110"/>
      <c r="AQ1091" s="110"/>
      <c r="AR1091" s="110"/>
      <c r="AS1091" s="110"/>
      <c r="AT1091" s="110"/>
      <c r="AU1091" s="110"/>
      <c r="AV1091" s="110"/>
      <c r="AW1091" s="110"/>
      <c r="AX1091" s="110"/>
      <c r="AY1091" s="110"/>
      <c r="AZ1091" s="110"/>
      <c r="BA1091" s="110"/>
      <c r="BB1091" s="110"/>
      <c r="BC1091" s="110"/>
      <c r="BD1091" s="110"/>
      <c r="BE1091" s="110"/>
      <c r="BF1091" s="110"/>
      <c r="BG1091" s="110"/>
      <c r="BH1091" s="110"/>
    </row>
    <row r="1092" spans="2:60" x14ac:dyDescent="0.2">
      <c r="B1092" s="123"/>
      <c r="C1092" s="223"/>
      <c r="D1092" s="223"/>
      <c r="E1092" s="226"/>
      <c r="F1092" s="226"/>
      <c r="G1092" s="226"/>
      <c r="H1092" s="190"/>
      <c r="I1092" s="190"/>
      <c r="J1092" s="190"/>
      <c r="K1092" s="190"/>
      <c r="L1092" s="219"/>
      <c r="M1092" s="110"/>
      <c r="N1092" s="110"/>
      <c r="O1092" s="110"/>
      <c r="P1092" s="110"/>
      <c r="Q1092" s="110"/>
      <c r="R1092" s="110"/>
      <c r="S1092" s="110"/>
      <c r="T1092" s="110"/>
      <c r="U1092" s="110"/>
      <c r="V1092" s="110"/>
      <c r="W1092" s="110"/>
      <c r="X1092" s="110"/>
      <c r="Y1092" s="110"/>
      <c r="Z1092" s="110"/>
      <c r="AA1092" s="110"/>
      <c r="AB1092" s="110"/>
      <c r="AC1092" s="110"/>
      <c r="AD1092" s="110"/>
      <c r="AE1092" s="110"/>
      <c r="AF1092" s="110"/>
      <c r="AG1092" s="110"/>
      <c r="AH1092" s="110"/>
      <c r="AI1092" s="110"/>
      <c r="AJ1092" s="110"/>
      <c r="AK1092" s="110"/>
      <c r="AL1092" s="110"/>
      <c r="AM1092" s="110"/>
      <c r="AN1092" s="110"/>
      <c r="AO1092" s="110"/>
      <c r="AP1092" s="110"/>
      <c r="AQ1092" s="110"/>
      <c r="AR1092" s="110"/>
      <c r="AS1092" s="110"/>
      <c r="AT1092" s="110"/>
      <c r="AU1092" s="110"/>
      <c r="AV1092" s="110"/>
      <c r="AW1092" s="110"/>
      <c r="AX1092" s="110"/>
      <c r="AY1092" s="110"/>
      <c r="AZ1092" s="110"/>
      <c r="BA1092" s="110"/>
      <c r="BB1092" s="110"/>
      <c r="BC1092" s="110"/>
      <c r="BD1092" s="110"/>
      <c r="BE1092" s="110"/>
      <c r="BF1092" s="110"/>
      <c r="BG1092" s="110"/>
      <c r="BH1092" s="110"/>
    </row>
    <row r="1093" spans="2:60" x14ac:dyDescent="0.2">
      <c r="B1093" s="123"/>
      <c r="C1093" s="223"/>
      <c r="D1093" s="223"/>
      <c r="E1093" s="226"/>
      <c r="F1093" s="226"/>
      <c r="G1093" s="226"/>
      <c r="H1093" s="190"/>
      <c r="I1093" s="190"/>
      <c r="J1093" s="190"/>
      <c r="K1093" s="190"/>
      <c r="L1093" s="219"/>
      <c r="M1093" s="110"/>
      <c r="N1093" s="110"/>
      <c r="O1093" s="110"/>
      <c r="P1093" s="110"/>
      <c r="Q1093" s="110"/>
      <c r="R1093" s="110"/>
      <c r="S1093" s="110"/>
      <c r="T1093" s="110"/>
      <c r="U1093" s="110"/>
      <c r="V1093" s="110"/>
      <c r="W1093" s="110"/>
      <c r="X1093" s="110"/>
      <c r="Y1093" s="110"/>
      <c r="Z1093" s="110"/>
      <c r="AA1093" s="110"/>
      <c r="AB1093" s="110"/>
      <c r="AC1093" s="110"/>
      <c r="AD1093" s="110"/>
      <c r="AE1093" s="110"/>
      <c r="AF1093" s="110"/>
      <c r="AG1093" s="110"/>
      <c r="AH1093" s="110"/>
      <c r="AI1093" s="110"/>
      <c r="AJ1093" s="110"/>
      <c r="AK1093" s="110"/>
      <c r="AL1093" s="110"/>
      <c r="AM1093" s="110"/>
      <c r="AN1093" s="110"/>
      <c r="AO1093" s="110"/>
      <c r="AP1093" s="110"/>
      <c r="AQ1093" s="110"/>
      <c r="AR1093" s="110"/>
      <c r="AS1093" s="110"/>
      <c r="AT1093" s="110"/>
      <c r="AU1093" s="110"/>
      <c r="AV1093" s="110"/>
      <c r="AW1093" s="110"/>
      <c r="AX1093" s="110"/>
      <c r="AY1093" s="110"/>
      <c r="AZ1093" s="110"/>
      <c r="BA1093" s="110"/>
      <c r="BB1093" s="110"/>
      <c r="BC1093" s="110"/>
      <c r="BD1093" s="110"/>
      <c r="BE1093" s="110"/>
      <c r="BF1093" s="110"/>
      <c r="BG1093" s="110"/>
      <c r="BH1093" s="110"/>
    </row>
    <row r="1094" spans="2:60" x14ac:dyDescent="0.2">
      <c r="B1094" s="123"/>
      <c r="C1094" s="223"/>
      <c r="D1094" s="223"/>
      <c r="E1094" s="226"/>
      <c r="F1094" s="226"/>
      <c r="G1094" s="226"/>
      <c r="H1094" s="190"/>
      <c r="I1094" s="190"/>
      <c r="J1094" s="190"/>
      <c r="K1094" s="190"/>
      <c r="L1094" s="219"/>
      <c r="M1094" s="110"/>
      <c r="N1094" s="110"/>
      <c r="O1094" s="110"/>
      <c r="P1094" s="110"/>
      <c r="Q1094" s="110"/>
      <c r="R1094" s="110"/>
      <c r="S1094" s="110"/>
      <c r="T1094" s="110"/>
      <c r="U1094" s="110"/>
      <c r="V1094" s="110"/>
      <c r="W1094" s="110"/>
      <c r="X1094" s="110"/>
      <c r="Y1094" s="110"/>
      <c r="Z1094" s="110"/>
      <c r="AA1094" s="110"/>
      <c r="AB1094" s="110"/>
      <c r="AC1094" s="110"/>
      <c r="AD1094" s="110"/>
      <c r="AE1094" s="110"/>
      <c r="AF1094" s="110"/>
      <c r="AG1094" s="110"/>
      <c r="AH1094" s="110"/>
      <c r="AI1094" s="110"/>
      <c r="AJ1094" s="110"/>
      <c r="AK1094" s="110"/>
      <c r="AL1094" s="110"/>
      <c r="AM1094" s="110"/>
      <c r="AN1094" s="110"/>
      <c r="AO1094" s="110"/>
      <c r="AP1094" s="110"/>
      <c r="AQ1094" s="110"/>
      <c r="AR1094" s="110"/>
      <c r="AS1094" s="110"/>
      <c r="AT1094" s="110"/>
      <c r="AU1094" s="110"/>
      <c r="AV1094" s="110"/>
      <c r="AW1094" s="110"/>
      <c r="AX1094" s="110"/>
      <c r="AY1094" s="110"/>
      <c r="AZ1094" s="110"/>
      <c r="BA1094" s="110"/>
      <c r="BB1094" s="110"/>
      <c r="BC1094" s="110"/>
      <c r="BD1094" s="110"/>
      <c r="BE1094" s="110"/>
      <c r="BF1094" s="110"/>
      <c r="BG1094" s="110"/>
      <c r="BH1094" s="110"/>
    </row>
    <row r="1095" spans="2:60" x14ac:dyDescent="0.2">
      <c r="B1095" s="123"/>
      <c r="C1095" s="223"/>
      <c r="D1095" s="223"/>
      <c r="E1095" s="226"/>
      <c r="F1095" s="226"/>
      <c r="G1095" s="226"/>
      <c r="H1095" s="190"/>
      <c r="I1095" s="190"/>
      <c r="J1095" s="190"/>
      <c r="K1095" s="190"/>
      <c r="L1095" s="219"/>
      <c r="M1095" s="110"/>
      <c r="N1095" s="110"/>
      <c r="O1095" s="110"/>
      <c r="P1095" s="110"/>
      <c r="Q1095" s="110"/>
      <c r="R1095" s="110"/>
      <c r="S1095" s="110"/>
      <c r="T1095" s="110"/>
      <c r="U1095" s="110"/>
      <c r="V1095" s="110"/>
      <c r="W1095" s="110"/>
      <c r="X1095" s="110"/>
      <c r="Y1095" s="110"/>
      <c r="Z1095" s="110"/>
      <c r="AA1095" s="110"/>
      <c r="AB1095" s="110"/>
      <c r="AC1095" s="110"/>
      <c r="AD1095" s="110"/>
      <c r="AE1095" s="110"/>
      <c r="AF1095" s="110"/>
      <c r="AG1095" s="110"/>
      <c r="AH1095" s="110"/>
      <c r="AI1095" s="110"/>
      <c r="AJ1095" s="110"/>
      <c r="AK1095" s="110"/>
      <c r="AL1095" s="110"/>
      <c r="AM1095" s="110"/>
      <c r="AN1095" s="110"/>
      <c r="AO1095" s="110"/>
      <c r="AP1095" s="110"/>
      <c r="AQ1095" s="110"/>
      <c r="AR1095" s="110"/>
      <c r="AS1095" s="110"/>
      <c r="AT1095" s="110"/>
      <c r="AU1095" s="110"/>
      <c r="AV1095" s="110"/>
      <c r="AW1095" s="110"/>
      <c r="AX1095" s="110"/>
      <c r="AY1095" s="110"/>
      <c r="AZ1095" s="110"/>
      <c r="BA1095" s="110"/>
      <c r="BB1095" s="110"/>
      <c r="BC1095" s="110"/>
      <c r="BD1095" s="110"/>
      <c r="BE1095" s="110"/>
      <c r="BF1095" s="110"/>
      <c r="BG1095" s="110"/>
      <c r="BH1095" s="110"/>
    </row>
    <row r="1096" spans="2:60" x14ac:dyDescent="0.2">
      <c r="B1096" s="123"/>
      <c r="C1096" s="223"/>
      <c r="D1096" s="223"/>
      <c r="E1096" s="226"/>
      <c r="F1096" s="226"/>
      <c r="G1096" s="226"/>
      <c r="H1096" s="190"/>
      <c r="I1096" s="190"/>
      <c r="J1096" s="190"/>
      <c r="K1096" s="190"/>
      <c r="L1096" s="219"/>
      <c r="M1096" s="110"/>
      <c r="N1096" s="110"/>
      <c r="O1096" s="110"/>
      <c r="P1096" s="110"/>
      <c r="Q1096" s="110"/>
      <c r="R1096" s="110"/>
      <c r="S1096" s="110"/>
      <c r="T1096" s="110"/>
      <c r="U1096" s="110"/>
      <c r="V1096" s="110"/>
      <c r="W1096" s="110"/>
      <c r="X1096" s="110"/>
      <c r="Y1096" s="110"/>
      <c r="Z1096" s="110"/>
      <c r="AA1096" s="110"/>
      <c r="AB1096" s="110"/>
      <c r="AC1096" s="110"/>
      <c r="AD1096" s="110"/>
      <c r="AE1096" s="110"/>
      <c r="AF1096" s="110"/>
      <c r="AG1096" s="110"/>
      <c r="AH1096" s="110"/>
      <c r="AI1096" s="110"/>
      <c r="AJ1096" s="110"/>
      <c r="AK1096" s="110"/>
      <c r="AL1096" s="110"/>
      <c r="AM1096" s="110"/>
      <c r="AN1096" s="110"/>
      <c r="AO1096" s="110"/>
      <c r="AP1096" s="110"/>
      <c r="AQ1096" s="110"/>
      <c r="AR1096" s="110"/>
      <c r="AS1096" s="110"/>
      <c r="AT1096" s="110"/>
      <c r="AU1096" s="110"/>
      <c r="AV1096" s="110"/>
      <c r="AW1096" s="110"/>
      <c r="AX1096" s="110"/>
      <c r="AY1096" s="110"/>
      <c r="AZ1096" s="110"/>
      <c r="BA1096" s="110"/>
      <c r="BB1096" s="110"/>
      <c r="BC1096" s="110"/>
      <c r="BD1096" s="110"/>
      <c r="BE1096" s="110"/>
      <c r="BF1096" s="110"/>
      <c r="BG1096" s="110"/>
      <c r="BH1096" s="110"/>
    </row>
    <row r="1097" spans="2:60" x14ac:dyDescent="0.2">
      <c r="B1097" s="123"/>
      <c r="C1097" s="223"/>
      <c r="D1097" s="223"/>
      <c r="E1097" s="226"/>
      <c r="F1097" s="226"/>
      <c r="G1097" s="226"/>
      <c r="H1097" s="190"/>
      <c r="I1097" s="190"/>
      <c r="J1097" s="190"/>
      <c r="K1097" s="190"/>
      <c r="L1097" s="219"/>
      <c r="M1097" s="110"/>
      <c r="N1097" s="110"/>
      <c r="O1097" s="110"/>
      <c r="P1097" s="110"/>
      <c r="Q1097" s="110"/>
      <c r="R1097" s="110"/>
      <c r="S1097" s="110"/>
      <c r="T1097" s="110"/>
      <c r="U1097" s="110"/>
      <c r="V1097" s="110"/>
      <c r="W1097" s="110"/>
      <c r="X1097" s="110"/>
      <c r="Y1097" s="110"/>
      <c r="Z1097" s="110"/>
      <c r="AA1097" s="110"/>
      <c r="AB1097" s="110"/>
      <c r="AC1097" s="110"/>
      <c r="AD1097" s="110"/>
      <c r="AE1097" s="110"/>
      <c r="AF1097" s="110"/>
      <c r="AG1097" s="110"/>
      <c r="AH1097" s="110"/>
      <c r="AI1097" s="110"/>
      <c r="AJ1097" s="110"/>
      <c r="AK1097" s="110"/>
      <c r="AL1097" s="110"/>
      <c r="AM1097" s="110"/>
      <c r="AN1097" s="110"/>
      <c r="AO1097" s="110"/>
      <c r="AP1097" s="110"/>
      <c r="AQ1097" s="110"/>
      <c r="AR1097" s="110"/>
      <c r="AS1097" s="110"/>
      <c r="AT1097" s="110"/>
      <c r="AU1097" s="110"/>
      <c r="AV1097" s="110"/>
      <c r="AW1097" s="110"/>
      <c r="AX1097" s="110"/>
      <c r="AY1097" s="110"/>
      <c r="AZ1097" s="110"/>
      <c r="BA1097" s="110"/>
      <c r="BB1097" s="110"/>
      <c r="BC1097" s="110"/>
      <c r="BD1097" s="110"/>
      <c r="BE1097" s="110"/>
      <c r="BF1097" s="110"/>
      <c r="BG1097" s="110"/>
      <c r="BH1097" s="110"/>
    </row>
    <row r="1098" spans="2:60" x14ac:dyDescent="0.2">
      <c r="B1098" s="123"/>
      <c r="C1098" s="223"/>
      <c r="D1098" s="223"/>
      <c r="E1098" s="226"/>
      <c r="F1098" s="226"/>
      <c r="G1098" s="226"/>
      <c r="H1098" s="190"/>
      <c r="I1098" s="190"/>
      <c r="J1098" s="190"/>
      <c r="K1098" s="190"/>
      <c r="L1098" s="219"/>
      <c r="M1098" s="110"/>
      <c r="N1098" s="110"/>
      <c r="O1098" s="110"/>
      <c r="P1098" s="110"/>
      <c r="Q1098" s="110"/>
      <c r="R1098" s="110"/>
      <c r="S1098" s="110"/>
      <c r="T1098" s="110"/>
      <c r="U1098" s="110"/>
      <c r="V1098" s="110"/>
      <c r="W1098" s="110"/>
      <c r="X1098" s="110"/>
      <c r="Y1098" s="110"/>
      <c r="Z1098" s="110"/>
      <c r="AA1098" s="110"/>
      <c r="AB1098" s="110"/>
      <c r="AC1098" s="110"/>
      <c r="AD1098" s="110"/>
      <c r="AE1098" s="110"/>
      <c r="AF1098" s="110"/>
      <c r="AG1098" s="110"/>
      <c r="AH1098" s="110"/>
      <c r="AI1098" s="110"/>
      <c r="AJ1098" s="110"/>
      <c r="AK1098" s="110"/>
      <c r="AL1098" s="110"/>
      <c r="AM1098" s="110"/>
      <c r="AN1098" s="110"/>
      <c r="AO1098" s="110"/>
      <c r="AP1098" s="110"/>
      <c r="AQ1098" s="110"/>
      <c r="AR1098" s="110"/>
      <c r="AS1098" s="110"/>
      <c r="AT1098" s="110"/>
      <c r="AU1098" s="110"/>
      <c r="AV1098" s="110"/>
      <c r="AW1098" s="110"/>
      <c r="AX1098" s="110"/>
      <c r="AY1098" s="110"/>
      <c r="AZ1098" s="110"/>
      <c r="BA1098" s="110"/>
      <c r="BB1098" s="110"/>
      <c r="BC1098" s="110"/>
      <c r="BD1098" s="110"/>
      <c r="BE1098" s="110"/>
      <c r="BF1098" s="110"/>
      <c r="BG1098" s="110"/>
      <c r="BH1098" s="110"/>
    </row>
    <row r="1099" spans="2:60" x14ac:dyDescent="0.2">
      <c r="B1099" s="123"/>
      <c r="C1099" s="223"/>
      <c r="D1099" s="226"/>
      <c r="E1099" s="226"/>
      <c r="F1099" s="226"/>
      <c r="G1099" s="226"/>
      <c r="H1099" s="190"/>
      <c r="I1099" s="190"/>
      <c r="J1099" s="190"/>
      <c r="K1099" s="190"/>
      <c r="L1099" s="219"/>
      <c r="M1099" s="110"/>
      <c r="N1099" s="110"/>
      <c r="O1099" s="110"/>
      <c r="P1099" s="110"/>
      <c r="Q1099" s="110"/>
      <c r="R1099" s="110"/>
      <c r="S1099" s="110"/>
      <c r="T1099" s="110"/>
      <c r="U1099" s="110"/>
      <c r="V1099" s="110"/>
      <c r="W1099" s="110"/>
      <c r="X1099" s="110"/>
      <c r="Y1099" s="110"/>
      <c r="Z1099" s="110"/>
      <c r="AA1099" s="110"/>
      <c r="AB1099" s="110"/>
      <c r="AC1099" s="110"/>
      <c r="AD1099" s="110"/>
      <c r="AE1099" s="110"/>
      <c r="AF1099" s="110"/>
      <c r="AG1099" s="110"/>
      <c r="AH1099" s="110"/>
      <c r="AI1099" s="110"/>
      <c r="AJ1099" s="110"/>
      <c r="AK1099" s="110"/>
      <c r="AL1099" s="110"/>
      <c r="AM1099" s="110"/>
      <c r="AN1099" s="110"/>
      <c r="AO1099" s="110"/>
      <c r="AP1099" s="110"/>
      <c r="AQ1099" s="110"/>
      <c r="AR1099" s="110"/>
      <c r="AS1099" s="110"/>
      <c r="AT1099" s="110"/>
      <c r="AU1099" s="110"/>
      <c r="AV1099" s="110"/>
      <c r="AW1099" s="110"/>
      <c r="AX1099" s="110"/>
      <c r="AY1099" s="110"/>
      <c r="AZ1099" s="110"/>
      <c r="BA1099" s="110"/>
      <c r="BB1099" s="110"/>
      <c r="BC1099" s="110"/>
      <c r="BD1099" s="110"/>
      <c r="BE1099" s="110"/>
      <c r="BF1099" s="110"/>
      <c r="BG1099" s="110"/>
      <c r="BH1099" s="110"/>
    </row>
    <row r="1100" spans="2:60" x14ac:dyDescent="0.2">
      <c r="B1100" s="123"/>
      <c r="C1100" s="223"/>
      <c r="D1100" s="226"/>
      <c r="E1100" s="226"/>
      <c r="F1100" s="226"/>
      <c r="G1100" s="226"/>
      <c r="H1100" s="190"/>
      <c r="I1100" s="190"/>
      <c r="J1100" s="190"/>
      <c r="K1100" s="190"/>
      <c r="L1100" s="219"/>
      <c r="M1100" s="110"/>
      <c r="N1100" s="110"/>
      <c r="O1100" s="110"/>
      <c r="P1100" s="110"/>
      <c r="Q1100" s="110"/>
      <c r="R1100" s="110"/>
      <c r="S1100" s="110"/>
      <c r="T1100" s="110"/>
      <c r="U1100" s="110"/>
      <c r="V1100" s="110"/>
      <c r="W1100" s="110"/>
      <c r="X1100" s="110"/>
      <c r="Y1100" s="110"/>
      <c r="Z1100" s="110"/>
      <c r="AA1100" s="110"/>
      <c r="AB1100" s="110"/>
      <c r="AC1100" s="110"/>
      <c r="AD1100" s="110"/>
      <c r="AE1100" s="110"/>
      <c r="AF1100" s="110"/>
      <c r="AG1100" s="110"/>
      <c r="AH1100" s="110"/>
      <c r="AI1100" s="110"/>
      <c r="AJ1100" s="110"/>
      <c r="AK1100" s="110"/>
      <c r="AL1100" s="110"/>
      <c r="AM1100" s="110"/>
      <c r="AN1100" s="110"/>
      <c r="AO1100" s="110"/>
      <c r="AP1100" s="110"/>
      <c r="AQ1100" s="110"/>
      <c r="AR1100" s="110"/>
      <c r="AS1100" s="110"/>
      <c r="AT1100" s="110"/>
      <c r="AU1100" s="110"/>
      <c r="AV1100" s="110"/>
      <c r="AW1100" s="110"/>
      <c r="AX1100" s="110"/>
      <c r="AY1100" s="110"/>
      <c r="AZ1100" s="110"/>
      <c r="BA1100" s="110"/>
      <c r="BB1100" s="110"/>
      <c r="BC1100" s="110"/>
      <c r="BD1100" s="110"/>
      <c r="BE1100" s="110"/>
      <c r="BF1100" s="110"/>
      <c r="BG1100" s="110"/>
      <c r="BH1100" s="110"/>
    </row>
    <row r="1101" spans="2:60" x14ac:dyDescent="0.2">
      <c r="B1101" s="123"/>
      <c r="C1101" s="223"/>
      <c r="D1101" s="226"/>
      <c r="E1101" s="226"/>
      <c r="F1101" s="226"/>
      <c r="G1101" s="226"/>
      <c r="H1101" s="190"/>
      <c r="I1101" s="190"/>
      <c r="J1101" s="190"/>
      <c r="K1101" s="190"/>
      <c r="L1101" s="219"/>
      <c r="M1101" s="110"/>
      <c r="N1101" s="110"/>
      <c r="O1101" s="110"/>
      <c r="P1101" s="110"/>
      <c r="Q1101" s="110"/>
      <c r="R1101" s="110"/>
      <c r="S1101" s="110"/>
      <c r="T1101" s="110"/>
      <c r="U1101" s="110"/>
      <c r="V1101" s="110"/>
      <c r="W1101" s="110"/>
      <c r="X1101" s="110"/>
      <c r="Y1101" s="110"/>
      <c r="Z1101" s="110"/>
      <c r="AA1101" s="110"/>
      <c r="AB1101" s="110"/>
      <c r="AC1101" s="110"/>
      <c r="AD1101" s="110"/>
      <c r="AE1101" s="110"/>
      <c r="AF1101" s="110"/>
      <c r="AG1101" s="110"/>
      <c r="AH1101" s="110"/>
      <c r="AI1101" s="110"/>
      <c r="AJ1101" s="110"/>
      <c r="AK1101" s="110"/>
      <c r="AL1101" s="110"/>
      <c r="AM1101" s="110"/>
      <c r="AN1101" s="110"/>
      <c r="AO1101" s="110"/>
      <c r="AP1101" s="110"/>
      <c r="AQ1101" s="110"/>
      <c r="AR1101" s="110"/>
      <c r="AS1101" s="110"/>
      <c r="AT1101" s="110"/>
      <c r="AU1101" s="110"/>
      <c r="AV1101" s="110"/>
      <c r="AW1101" s="110"/>
      <c r="AX1101" s="110"/>
      <c r="AY1101" s="110"/>
      <c r="AZ1101" s="110"/>
      <c r="BA1101" s="110"/>
      <c r="BB1101" s="110"/>
      <c r="BC1101" s="110"/>
      <c r="BD1101" s="110"/>
      <c r="BE1101" s="110"/>
      <c r="BF1101" s="110"/>
      <c r="BG1101" s="110"/>
      <c r="BH1101" s="110"/>
    </row>
    <row r="1102" spans="2:60" x14ac:dyDescent="0.2">
      <c r="B1102" s="123"/>
      <c r="C1102" s="223"/>
      <c r="D1102" s="226"/>
      <c r="E1102" s="226"/>
      <c r="F1102" s="226"/>
      <c r="G1102" s="226"/>
      <c r="H1102" s="190"/>
      <c r="I1102" s="190"/>
      <c r="J1102" s="190"/>
      <c r="K1102" s="190"/>
      <c r="L1102" s="219"/>
      <c r="M1102" s="110"/>
      <c r="N1102" s="110"/>
      <c r="O1102" s="110"/>
      <c r="P1102" s="110"/>
      <c r="Q1102" s="110"/>
      <c r="R1102" s="110"/>
      <c r="S1102" s="110"/>
      <c r="T1102" s="110"/>
      <c r="U1102" s="110"/>
      <c r="V1102" s="110"/>
      <c r="W1102" s="110"/>
      <c r="X1102" s="110"/>
      <c r="Y1102" s="110"/>
      <c r="Z1102" s="110"/>
      <c r="AA1102" s="110"/>
      <c r="AB1102" s="110"/>
      <c r="AC1102" s="110"/>
      <c r="AD1102" s="110"/>
      <c r="AE1102" s="110"/>
      <c r="AF1102" s="110"/>
      <c r="AG1102" s="110"/>
      <c r="AH1102" s="110"/>
      <c r="AI1102" s="110"/>
      <c r="AJ1102" s="110"/>
      <c r="AK1102" s="110"/>
      <c r="AL1102" s="110"/>
      <c r="AM1102" s="110"/>
      <c r="AN1102" s="110"/>
      <c r="AO1102" s="110"/>
      <c r="AP1102" s="110"/>
      <c r="AQ1102" s="110"/>
      <c r="AR1102" s="110"/>
      <c r="AS1102" s="110"/>
      <c r="AT1102" s="110"/>
      <c r="AU1102" s="110"/>
      <c r="AV1102" s="110"/>
      <c r="AW1102" s="110"/>
      <c r="AX1102" s="110"/>
      <c r="AY1102" s="110"/>
      <c r="AZ1102" s="110"/>
      <c r="BA1102" s="110"/>
      <c r="BB1102" s="110"/>
      <c r="BC1102" s="110"/>
      <c r="BD1102" s="110"/>
      <c r="BE1102" s="110"/>
      <c r="BF1102" s="110"/>
      <c r="BG1102" s="110"/>
      <c r="BH1102" s="110"/>
    </row>
    <row r="1103" spans="2:60" x14ac:dyDescent="0.2">
      <c r="B1103" s="123"/>
      <c r="C1103" s="223"/>
      <c r="D1103" s="226"/>
      <c r="E1103" s="226"/>
      <c r="F1103" s="226"/>
      <c r="G1103" s="226"/>
      <c r="H1103" s="190"/>
      <c r="I1103" s="190"/>
      <c r="J1103" s="190"/>
      <c r="K1103" s="190"/>
      <c r="L1103" s="219"/>
      <c r="M1103" s="110"/>
      <c r="N1103" s="110"/>
      <c r="O1103" s="110"/>
      <c r="P1103" s="110"/>
      <c r="Q1103" s="110"/>
      <c r="R1103" s="110"/>
      <c r="S1103" s="110"/>
      <c r="T1103" s="110"/>
      <c r="U1103" s="110"/>
      <c r="V1103" s="110"/>
      <c r="W1103" s="110"/>
      <c r="X1103" s="110"/>
      <c r="Y1103" s="110"/>
      <c r="Z1103" s="110"/>
      <c r="AA1103" s="110"/>
      <c r="AB1103" s="110"/>
      <c r="AC1103" s="110"/>
      <c r="AD1103" s="110"/>
      <c r="AE1103" s="110"/>
      <c r="AF1103" s="110"/>
      <c r="AG1103" s="110"/>
      <c r="AH1103" s="110"/>
      <c r="AI1103" s="110"/>
      <c r="AJ1103" s="110"/>
      <c r="AK1103" s="110"/>
      <c r="AL1103" s="110"/>
      <c r="AM1103" s="110"/>
      <c r="AN1103" s="110"/>
      <c r="AO1103" s="110"/>
      <c r="AP1103" s="110"/>
      <c r="AQ1103" s="110"/>
      <c r="AR1103" s="110"/>
      <c r="AS1103" s="110"/>
      <c r="AT1103" s="110"/>
      <c r="AU1103" s="110"/>
      <c r="AV1103" s="110"/>
      <c r="AW1103" s="110"/>
      <c r="AX1103" s="110"/>
      <c r="AY1103" s="110"/>
      <c r="AZ1103" s="110"/>
      <c r="BA1103" s="110"/>
      <c r="BB1103" s="110"/>
      <c r="BC1103" s="110"/>
      <c r="BD1103" s="110"/>
      <c r="BE1103" s="110"/>
      <c r="BF1103" s="110"/>
      <c r="BG1103" s="110"/>
      <c r="BH1103" s="110"/>
    </row>
    <row r="1104" spans="2:60" x14ac:dyDescent="0.2">
      <c r="B1104" s="123"/>
      <c r="C1104" s="223"/>
      <c r="D1104" s="226"/>
      <c r="E1104" s="226"/>
      <c r="F1104" s="226"/>
      <c r="G1104" s="226"/>
      <c r="H1104" s="190"/>
      <c r="I1104" s="190"/>
      <c r="J1104" s="190"/>
      <c r="K1104" s="190"/>
      <c r="L1104" s="219"/>
      <c r="M1104" s="110"/>
      <c r="N1104" s="110"/>
      <c r="O1104" s="110"/>
      <c r="P1104" s="110"/>
      <c r="Q1104" s="110"/>
      <c r="R1104" s="110"/>
      <c r="S1104" s="110"/>
      <c r="T1104" s="110"/>
      <c r="U1104" s="110"/>
      <c r="V1104" s="110"/>
      <c r="W1104" s="110"/>
      <c r="X1104" s="110"/>
      <c r="Y1104" s="110"/>
      <c r="Z1104" s="110"/>
      <c r="AA1104" s="110"/>
      <c r="AB1104" s="110"/>
      <c r="AC1104" s="110"/>
      <c r="AD1104" s="110"/>
      <c r="AE1104" s="110"/>
      <c r="AF1104" s="110"/>
      <c r="AG1104" s="110"/>
      <c r="AH1104" s="110"/>
      <c r="AI1104" s="110"/>
      <c r="AJ1104" s="110"/>
      <c r="AK1104" s="110"/>
      <c r="AL1104" s="110"/>
      <c r="AM1104" s="110"/>
      <c r="AN1104" s="110"/>
      <c r="AO1104" s="110"/>
      <c r="AP1104" s="110"/>
      <c r="AQ1104" s="110"/>
      <c r="AR1104" s="110"/>
      <c r="AS1104" s="110"/>
      <c r="AT1104" s="110"/>
      <c r="AU1104" s="110"/>
      <c r="AV1104" s="110"/>
      <c r="AW1104" s="110"/>
      <c r="AX1104" s="110"/>
      <c r="AY1104" s="110"/>
      <c r="AZ1104" s="110"/>
      <c r="BA1104" s="110"/>
      <c r="BB1104" s="110"/>
      <c r="BC1104" s="110"/>
      <c r="BD1104" s="110"/>
      <c r="BE1104" s="110"/>
      <c r="BF1104" s="110"/>
      <c r="BG1104" s="110"/>
      <c r="BH1104" s="110"/>
    </row>
    <row r="1105" spans="2:60" x14ac:dyDescent="0.2">
      <c r="B1105" s="123"/>
      <c r="C1105" s="223"/>
      <c r="D1105" s="226"/>
      <c r="E1105" s="226"/>
      <c r="F1105" s="226"/>
      <c r="G1105" s="226"/>
      <c r="H1105" s="190"/>
      <c r="I1105" s="190"/>
      <c r="J1105" s="190"/>
      <c r="K1105" s="190"/>
      <c r="L1105" s="219"/>
      <c r="M1105" s="110"/>
      <c r="N1105" s="110"/>
      <c r="O1105" s="110"/>
      <c r="P1105" s="110"/>
      <c r="Q1105" s="110"/>
      <c r="R1105" s="110"/>
      <c r="S1105" s="110"/>
      <c r="T1105" s="110"/>
      <c r="U1105" s="110"/>
      <c r="V1105" s="110"/>
      <c r="W1105" s="110"/>
      <c r="X1105" s="110"/>
      <c r="Y1105" s="110"/>
      <c r="Z1105" s="110"/>
      <c r="AA1105" s="110"/>
      <c r="AB1105" s="110"/>
      <c r="AC1105" s="110"/>
      <c r="AD1105" s="110"/>
      <c r="AE1105" s="110"/>
      <c r="AF1105" s="110"/>
      <c r="AG1105" s="110"/>
      <c r="AH1105" s="110"/>
      <c r="AI1105" s="110"/>
      <c r="AJ1105" s="110"/>
      <c r="AK1105" s="110"/>
      <c r="AL1105" s="110"/>
      <c r="AM1105" s="110"/>
      <c r="AN1105" s="110"/>
      <c r="AO1105" s="110"/>
      <c r="AP1105" s="110"/>
      <c r="AQ1105" s="110"/>
      <c r="AR1105" s="110"/>
      <c r="AS1105" s="110"/>
      <c r="AT1105" s="110"/>
      <c r="AU1105" s="110"/>
      <c r="AV1105" s="110"/>
      <c r="AW1105" s="110"/>
      <c r="AX1105" s="110"/>
      <c r="AY1105" s="110"/>
      <c r="AZ1105" s="110"/>
      <c r="BA1105" s="110"/>
      <c r="BB1105" s="110"/>
      <c r="BC1105" s="110"/>
      <c r="BD1105" s="110"/>
      <c r="BE1105" s="110"/>
      <c r="BF1105" s="110"/>
      <c r="BG1105" s="110"/>
      <c r="BH1105" s="110"/>
    </row>
    <row r="1106" spans="2:60" x14ac:dyDescent="0.2">
      <c r="B1106" s="123"/>
      <c r="C1106" s="223"/>
      <c r="D1106" s="226"/>
      <c r="E1106" s="226"/>
      <c r="F1106" s="226"/>
      <c r="G1106" s="226"/>
      <c r="H1106" s="190"/>
      <c r="I1106" s="190"/>
      <c r="J1106" s="190"/>
      <c r="K1106" s="190"/>
      <c r="L1106" s="219"/>
      <c r="M1106" s="110"/>
      <c r="N1106" s="110"/>
      <c r="O1106" s="110"/>
      <c r="P1106" s="110"/>
      <c r="Q1106" s="110"/>
      <c r="R1106" s="110"/>
      <c r="S1106" s="110"/>
      <c r="T1106" s="110"/>
      <c r="U1106" s="110"/>
      <c r="V1106" s="110"/>
      <c r="W1106" s="110"/>
      <c r="X1106" s="110"/>
      <c r="Y1106" s="110"/>
      <c r="Z1106" s="110"/>
      <c r="AA1106" s="110"/>
      <c r="AB1106" s="110"/>
      <c r="AC1106" s="110"/>
      <c r="AD1106" s="110"/>
      <c r="AE1106" s="110"/>
      <c r="AF1106" s="110"/>
      <c r="AG1106" s="110"/>
      <c r="AH1106" s="110"/>
      <c r="AI1106" s="110"/>
      <c r="AJ1106" s="110"/>
      <c r="AK1106" s="110"/>
      <c r="AL1106" s="110"/>
      <c r="AM1106" s="110"/>
      <c r="AN1106" s="110"/>
      <c r="AO1106" s="110"/>
      <c r="AP1106" s="110"/>
      <c r="AQ1106" s="110"/>
      <c r="AR1106" s="110"/>
      <c r="AS1106" s="110"/>
      <c r="AT1106" s="110"/>
      <c r="AU1106" s="110"/>
      <c r="AV1106" s="110"/>
      <c r="AW1106" s="110"/>
      <c r="AX1106" s="110"/>
      <c r="AY1106" s="110"/>
      <c r="AZ1106" s="110"/>
      <c r="BA1106" s="110"/>
      <c r="BB1106" s="110"/>
      <c r="BC1106" s="110"/>
      <c r="BD1106" s="110"/>
      <c r="BE1106" s="110"/>
      <c r="BF1106" s="110"/>
      <c r="BG1106" s="110"/>
      <c r="BH1106" s="110"/>
    </row>
    <row r="1107" spans="2:60" x14ac:dyDescent="0.2">
      <c r="B1107" s="123"/>
      <c r="C1107" s="223"/>
      <c r="D1107" s="226"/>
      <c r="E1107" s="226"/>
      <c r="F1107" s="226"/>
      <c r="G1107" s="226"/>
      <c r="H1107" s="190"/>
      <c r="I1107" s="190"/>
      <c r="J1107" s="190"/>
      <c r="K1107" s="190"/>
      <c r="L1107" s="219"/>
      <c r="M1107" s="110"/>
      <c r="N1107" s="110"/>
      <c r="O1107" s="110"/>
      <c r="P1107" s="110"/>
      <c r="Q1107" s="110"/>
      <c r="R1107" s="110"/>
      <c r="S1107" s="110"/>
      <c r="T1107" s="110"/>
      <c r="U1107" s="110"/>
      <c r="V1107" s="110"/>
      <c r="W1107" s="110"/>
      <c r="X1107" s="110"/>
      <c r="Y1107" s="110"/>
      <c r="Z1107" s="110"/>
      <c r="AA1107" s="110"/>
      <c r="AB1107" s="110"/>
      <c r="AC1107" s="110"/>
      <c r="AD1107" s="110"/>
      <c r="AE1107" s="110"/>
      <c r="AF1107" s="110"/>
      <c r="AG1107" s="110"/>
      <c r="AH1107" s="110"/>
      <c r="AI1107" s="110"/>
      <c r="AJ1107" s="110"/>
      <c r="AK1107" s="110"/>
      <c r="AL1107" s="110"/>
      <c r="AM1107" s="110"/>
      <c r="AN1107" s="110"/>
      <c r="AO1107" s="110"/>
      <c r="AP1107" s="110"/>
      <c r="AQ1107" s="110"/>
      <c r="AR1107" s="110"/>
      <c r="AS1107" s="110"/>
      <c r="AT1107" s="110"/>
      <c r="AU1107" s="110"/>
      <c r="AV1107" s="110"/>
      <c r="AW1107" s="110"/>
      <c r="AX1107" s="110"/>
      <c r="AY1107" s="110"/>
      <c r="AZ1107" s="110"/>
      <c r="BA1107" s="110"/>
      <c r="BB1107" s="110"/>
      <c r="BC1107" s="110"/>
      <c r="BD1107" s="110"/>
      <c r="BE1107" s="110"/>
      <c r="BF1107" s="110"/>
      <c r="BG1107" s="110"/>
      <c r="BH1107" s="110"/>
    </row>
    <row r="1108" spans="2:60" x14ac:dyDescent="0.2">
      <c r="B1108" s="123"/>
      <c r="C1108" s="223"/>
      <c r="D1108" s="226"/>
      <c r="E1108" s="226"/>
      <c r="F1108" s="226"/>
      <c r="G1108" s="226"/>
      <c r="H1108" s="190"/>
      <c r="I1108" s="190"/>
      <c r="J1108" s="190"/>
      <c r="K1108" s="190"/>
      <c r="L1108" s="219"/>
      <c r="M1108" s="110"/>
      <c r="N1108" s="110"/>
      <c r="O1108" s="110"/>
      <c r="P1108" s="110"/>
      <c r="Q1108" s="110"/>
      <c r="R1108" s="110"/>
      <c r="S1108" s="110"/>
      <c r="T1108" s="110"/>
      <c r="U1108" s="110"/>
      <c r="V1108" s="110"/>
      <c r="W1108" s="110"/>
      <c r="X1108" s="110"/>
      <c r="Y1108" s="110"/>
      <c r="Z1108" s="110"/>
      <c r="AA1108" s="110"/>
      <c r="AB1108" s="110"/>
      <c r="AC1108" s="110"/>
      <c r="AD1108" s="110"/>
      <c r="AE1108" s="110"/>
      <c r="AF1108" s="110"/>
      <c r="AG1108" s="110"/>
      <c r="AH1108" s="110"/>
      <c r="AI1108" s="110"/>
      <c r="AJ1108" s="110"/>
      <c r="AK1108" s="110"/>
      <c r="AL1108" s="110"/>
      <c r="AM1108" s="110"/>
      <c r="AN1108" s="110"/>
      <c r="AO1108" s="110"/>
      <c r="AP1108" s="110"/>
      <c r="AQ1108" s="110"/>
      <c r="AR1108" s="110"/>
      <c r="AS1108" s="110"/>
      <c r="AT1108" s="110"/>
      <c r="AU1108" s="110"/>
      <c r="AV1108" s="110"/>
      <c r="AW1108" s="110"/>
      <c r="AX1108" s="110"/>
      <c r="AY1108" s="110"/>
      <c r="AZ1108" s="110"/>
      <c r="BA1108" s="110"/>
      <c r="BB1108" s="110"/>
      <c r="BC1108" s="110"/>
      <c r="BD1108" s="110"/>
      <c r="BE1108" s="110"/>
      <c r="BF1108" s="110"/>
      <c r="BG1108" s="110"/>
      <c r="BH1108" s="110"/>
    </row>
    <row r="1109" spans="2:60" x14ac:dyDescent="0.2">
      <c r="B1109" s="123"/>
      <c r="C1109" s="223"/>
      <c r="D1109" s="226"/>
      <c r="E1109" s="226"/>
      <c r="F1109" s="226"/>
      <c r="G1109" s="226"/>
      <c r="H1109" s="190"/>
      <c r="I1109" s="190"/>
      <c r="J1109" s="190"/>
      <c r="K1109" s="190"/>
      <c r="L1109" s="219"/>
      <c r="M1109" s="110"/>
      <c r="N1109" s="110"/>
      <c r="O1109" s="110"/>
      <c r="P1109" s="110"/>
      <c r="Q1109" s="110"/>
      <c r="R1109" s="110"/>
      <c r="S1109" s="110"/>
      <c r="T1109" s="110"/>
      <c r="U1109" s="110"/>
      <c r="V1109" s="110"/>
      <c r="W1109" s="110"/>
      <c r="X1109" s="110"/>
      <c r="Y1109" s="110"/>
      <c r="Z1109" s="110"/>
      <c r="AA1109" s="110"/>
      <c r="AB1109" s="110"/>
      <c r="AC1109" s="110"/>
      <c r="AD1109" s="110"/>
      <c r="AE1109" s="110"/>
      <c r="AF1109" s="110"/>
      <c r="AG1109" s="110"/>
      <c r="AH1109" s="110"/>
      <c r="AI1109" s="110"/>
      <c r="AJ1109" s="110"/>
      <c r="AK1109" s="110"/>
      <c r="AL1109" s="110"/>
      <c r="AM1109" s="110"/>
      <c r="AN1109" s="110"/>
      <c r="AO1109" s="110"/>
      <c r="AP1109" s="110"/>
      <c r="AQ1109" s="110"/>
      <c r="AR1109" s="110"/>
      <c r="AS1109" s="110"/>
      <c r="AT1109" s="110"/>
      <c r="AU1109" s="110"/>
      <c r="AV1109" s="110"/>
      <c r="AW1109" s="110"/>
      <c r="AX1109" s="110"/>
      <c r="AY1109" s="110"/>
      <c r="AZ1109" s="110"/>
      <c r="BA1109" s="110"/>
      <c r="BB1109" s="110"/>
      <c r="BC1109" s="110"/>
      <c r="BD1109" s="110"/>
      <c r="BE1109" s="110"/>
      <c r="BF1109" s="110"/>
      <c r="BG1109" s="110"/>
      <c r="BH1109" s="110"/>
    </row>
    <row r="1110" spans="2:60" x14ac:dyDescent="0.2">
      <c r="B1110" s="123"/>
      <c r="C1110" s="223"/>
      <c r="D1110" s="226"/>
      <c r="E1110" s="226"/>
      <c r="F1110" s="226"/>
      <c r="G1110" s="226"/>
      <c r="H1110" s="190"/>
      <c r="I1110" s="190"/>
      <c r="J1110" s="190"/>
      <c r="K1110" s="190"/>
      <c r="L1110" s="219"/>
      <c r="M1110" s="110"/>
      <c r="N1110" s="110"/>
      <c r="O1110" s="110"/>
      <c r="P1110" s="110"/>
      <c r="Q1110" s="110"/>
      <c r="R1110" s="110"/>
      <c r="S1110" s="110"/>
      <c r="T1110" s="110"/>
      <c r="U1110" s="110"/>
      <c r="V1110" s="110"/>
      <c r="W1110" s="110"/>
      <c r="X1110" s="110"/>
      <c r="Y1110" s="110"/>
      <c r="Z1110" s="110"/>
      <c r="AA1110" s="110"/>
      <c r="AB1110" s="110"/>
      <c r="AC1110" s="110"/>
      <c r="AD1110" s="110"/>
      <c r="AE1110" s="110"/>
      <c r="AF1110" s="110"/>
      <c r="AG1110" s="110"/>
      <c r="AH1110" s="110"/>
      <c r="AI1110" s="110"/>
      <c r="AJ1110" s="110"/>
      <c r="AK1110" s="110"/>
      <c r="AL1110" s="110"/>
      <c r="AM1110" s="110"/>
      <c r="AN1110" s="110"/>
      <c r="AO1110" s="110"/>
      <c r="AP1110" s="110"/>
      <c r="AQ1110" s="110"/>
      <c r="AR1110" s="110"/>
      <c r="AS1110" s="110"/>
      <c r="AT1110" s="110"/>
      <c r="AU1110" s="110"/>
      <c r="AV1110" s="110"/>
      <c r="AW1110" s="110"/>
      <c r="AX1110" s="110"/>
      <c r="AY1110" s="110"/>
      <c r="AZ1110" s="110"/>
      <c r="BA1110" s="110"/>
      <c r="BB1110" s="110"/>
      <c r="BC1110" s="110"/>
      <c r="BD1110" s="110"/>
      <c r="BE1110" s="110"/>
      <c r="BF1110" s="110"/>
      <c r="BG1110" s="110"/>
      <c r="BH1110" s="110"/>
    </row>
    <row r="1111" spans="2:60" x14ac:dyDescent="0.2">
      <c r="B1111" s="123"/>
      <c r="C1111" s="223"/>
      <c r="D1111" s="226"/>
      <c r="E1111" s="226"/>
      <c r="F1111" s="226"/>
      <c r="G1111" s="226"/>
      <c r="H1111" s="190"/>
      <c r="I1111" s="190"/>
      <c r="J1111" s="190"/>
      <c r="K1111" s="190"/>
      <c r="L1111" s="219"/>
      <c r="M1111" s="110"/>
      <c r="N1111" s="110"/>
      <c r="O1111" s="110"/>
      <c r="P1111" s="110"/>
      <c r="Q1111" s="110"/>
      <c r="R1111" s="110"/>
      <c r="S1111" s="110"/>
      <c r="T1111" s="110"/>
      <c r="U1111" s="110"/>
      <c r="V1111" s="110"/>
      <c r="W1111" s="110"/>
      <c r="X1111" s="110"/>
      <c r="Y1111" s="110"/>
      <c r="Z1111" s="110"/>
      <c r="AA1111" s="110"/>
      <c r="AB1111" s="110"/>
      <c r="AC1111" s="110"/>
      <c r="AD1111" s="110"/>
      <c r="AE1111" s="110"/>
      <c r="AF1111" s="110"/>
      <c r="AG1111" s="110"/>
      <c r="AH1111" s="110"/>
      <c r="AI1111" s="110"/>
      <c r="AJ1111" s="110"/>
      <c r="AK1111" s="110"/>
      <c r="AL1111" s="110"/>
      <c r="AM1111" s="110"/>
      <c r="AN1111" s="110"/>
      <c r="AO1111" s="110"/>
      <c r="AP1111" s="110"/>
      <c r="AQ1111" s="110"/>
      <c r="AR1111" s="110"/>
      <c r="AS1111" s="110"/>
      <c r="AT1111" s="110"/>
      <c r="AU1111" s="110"/>
      <c r="AV1111" s="110"/>
      <c r="AW1111" s="110"/>
      <c r="AX1111" s="110"/>
      <c r="AY1111" s="110"/>
      <c r="AZ1111" s="110"/>
      <c r="BA1111" s="110"/>
      <c r="BB1111" s="110"/>
      <c r="BC1111" s="110"/>
      <c r="BD1111" s="110"/>
      <c r="BE1111" s="110"/>
      <c r="BF1111" s="110"/>
      <c r="BG1111" s="110"/>
      <c r="BH1111" s="110"/>
    </row>
    <row r="1112" spans="2:60" x14ac:dyDescent="0.2">
      <c r="B1112" s="123"/>
      <c r="C1112" s="223"/>
      <c r="D1112" s="226"/>
      <c r="E1112" s="226"/>
      <c r="F1112" s="226"/>
      <c r="G1112" s="226"/>
      <c r="H1112" s="190"/>
      <c r="I1112" s="190"/>
      <c r="J1112" s="190"/>
      <c r="K1112" s="190"/>
      <c r="L1112" s="219"/>
      <c r="M1112" s="110"/>
      <c r="N1112" s="110"/>
      <c r="O1112" s="110"/>
      <c r="P1112" s="110"/>
      <c r="Q1112" s="110"/>
      <c r="R1112" s="110"/>
      <c r="S1112" s="110"/>
      <c r="T1112" s="110"/>
      <c r="U1112" s="110"/>
      <c r="V1112" s="110"/>
      <c r="W1112" s="110"/>
      <c r="X1112" s="110"/>
      <c r="Y1112" s="110"/>
      <c r="Z1112" s="110"/>
      <c r="AA1112" s="110"/>
      <c r="AB1112" s="110"/>
      <c r="AC1112" s="110"/>
      <c r="AD1112" s="110"/>
      <c r="AE1112" s="110"/>
      <c r="AF1112" s="110"/>
      <c r="AG1112" s="110"/>
      <c r="AH1112" s="110"/>
      <c r="AI1112" s="110"/>
      <c r="AJ1112" s="110"/>
      <c r="AK1112" s="110"/>
      <c r="AL1112" s="110"/>
      <c r="AM1112" s="110"/>
      <c r="AN1112" s="110"/>
      <c r="AO1112" s="110"/>
      <c r="AP1112" s="110"/>
      <c r="AQ1112" s="110"/>
      <c r="AR1112" s="110"/>
      <c r="AS1112" s="110"/>
      <c r="AT1112" s="110"/>
      <c r="AU1112" s="110"/>
      <c r="AV1112" s="110"/>
      <c r="AW1112" s="110"/>
      <c r="AX1112" s="110"/>
      <c r="AY1112" s="110"/>
      <c r="AZ1112" s="110"/>
      <c r="BA1112" s="110"/>
      <c r="BB1112" s="110"/>
      <c r="BC1112" s="110"/>
      <c r="BD1112" s="110"/>
      <c r="BE1112" s="110"/>
      <c r="BF1112" s="110"/>
      <c r="BG1112" s="110"/>
      <c r="BH1112" s="110"/>
    </row>
    <row r="1113" spans="2:60" x14ac:dyDescent="0.2">
      <c r="B1113" s="123"/>
      <c r="C1113" s="223"/>
      <c r="D1113" s="226"/>
      <c r="E1113" s="226"/>
      <c r="F1113" s="226"/>
      <c r="G1113" s="226"/>
      <c r="H1113" s="190"/>
      <c r="I1113" s="190"/>
      <c r="J1113" s="190"/>
      <c r="K1113" s="190"/>
      <c r="L1113" s="219"/>
      <c r="M1113" s="110"/>
      <c r="N1113" s="110"/>
      <c r="O1113" s="110"/>
      <c r="P1113" s="110"/>
      <c r="Q1113" s="110"/>
      <c r="R1113" s="110"/>
      <c r="S1113" s="110"/>
      <c r="T1113" s="110"/>
      <c r="U1113" s="110"/>
      <c r="V1113" s="110"/>
      <c r="W1113" s="110"/>
      <c r="X1113" s="110"/>
      <c r="Y1113" s="110"/>
      <c r="Z1113" s="110"/>
      <c r="AA1113" s="110"/>
      <c r="AB1113" s="110"/>
      <c r="AC1113" s="110"/>
      <c r="AD1113" s="110"/>
      <c r="AE1113" s="110"/>
      <c r="AF1113" s="110"/>
      <c r="AG1113" s="110"/>
      <c r="AH1113" s="110"/>
      <c r="AI1113" s="110"/>
      <c r="AJ1113" s="110"/>
      <c r="AK1113" s="110"/>
      <c r="AL1113" s="110"/>
      <c r="AM1113" s="110"/>
      <c r="AN1113" s="110"/>
      <c r="AO1113" s="110"/>
      <c r="AP1113" s="110"/>
      <c r="AQ1113" s="110"/>
      <c r="AR1113" s="110"/>
      <c r="AS1113" s="110"/>
      <c r="AT1113" s="110"/>
      <c r="AU1113" s="110"/>
      <c r="AV1113" s="110"/>
      <c r="AW1113" s="110"/>
      <c r="AX1113" s="110"/>
      <c r="AY1113" s="110"/>
      <c r="AZ1113" s="110"/>
      <c r="BA1113" s="110"/>
      <c r="BB1113" s="110"/>
      <c r="BC1113" s="110"/>
      <c r="BD1113" s="110"/>
      <c r="BE1113" s="110"/>
      <c r="BF1113" s="110"/>
      <c r="BG1113" s="110"/>
      <c r="BH1113" s="110"/>
    </row>
    <row r="1114" spans="2:60" x14ac:dyDescent="0.2">
      <c r="B1114" s="123"/>
      <c r="C1114" s="223"/>
      <c r="D1114" s="226"/>
      <c r="E1114" s="226"/>
      <c r="F1114" s="226"/>
      <c r="G1114" s="226"/>
      <c r="H1114" s="190"/>
      <c r="I1114" s="190"/>
      <c r="J1114" s="190"/>
      <c r="K1114" s="190"/>
      <c r="L1114" s="219"/>
      <c r="M1114" s="110"/>
      <c r="N1114" s="110"/>
      <c r="O1114" s="110"/>
      <c r="P1114" s="110"/>
      <c r="Q1114" s="110"/>
      <c r="R1114" s="110"/>
      <c r="S1114" s="110"/>
      <c r="T1114" s="110"/>
      <c r="U1114" s="110"/>
      <c r="V1114" s="110"/>
      <c r="W1114" s="110"/>
      <c r="X1114" s="110"/>
      <c r="Y1114" s="110"/>
      <c r="Z1114" s="110"/>
      <c r="AA1114" s="110"/>
      <c r="AB1114" s="110"/>
      <c r="AC1114" s="110"/>
      <c r="AD1114" s="110"/>
      <c r="AE1114" s="110"/>
      <c r="AF1114" s="110"/>
      <c r="AG1114" s="110"/>
      <c r="AH1114" s="110"/>
      <c r="AI1114" s="110"/>
      <c r="AJ1114" s="110"/>
      <c r="AK1114" s="110"/>
      <c r="AL1114" s="110"/>
      <c r="AM1114" s="110"/>
      <c r="AN1114" s="110"/>
      <c r="AO1114" s="110"/>
      <c r="AP1114" s="110"/>
      <c r="AQ1114" s="110"/>
      <c r="AR1114" s="110"/>
      <c r="AS1114" s="110"/>
      <c r="AT1114" s="110"/>
      <c r="AU1114" s="110"/>
      <c r="AV1114" s="110"/>
      <c r="AW1114" s="110"/>
      <c r="AX1114" s="110"/>
      <c r="AY1114" s="110"/>
      <c r="AZ1114" s="110"/>
      <c r="BA1114" s="110"/>
      <c r="BB1114" s="110"/>
      <c r="BC1114" s="110"/>
      <c r="BD1114" s="110"/>
      <c r="BE1114" s="110"/>
      <c r="BF1114" s="110"/>
      <c r="BG1114" s="110"/>
      <c r="BH1114" s="110"/>
    </row>
    <row r="1115" spans="2:60" x14ac:dyDescent="0.2">
      <c r="B1115" s="123"/>
      <c r="C1115" s="223"/>
      <c r="D1115" s="226"/>
      <c r="E1115" s="226"/>
      <c r="F1115" s="226"/>
      <c r="G1115" s="226"/>
      <c r="H1115" s="190"/>
      <c r="I1115" s="190"/>
      <c r="J1115" s="190"/>
      <c r="K1115" s="190"/>
      <c r="L1115" s="219"/>
      <c r="M1115" s="110"/>
      <c r="N1115" s="110"/>
      <c r="O1115" s="110"/>
      <c r="P1115" s="110"/>
      <c r="Q1115" s="110"/>
      <c r="R1115" s="110"/>
      <c r="S1115" s="110"/>
      <c r="T1115" s="110"/>
      <c r="U1115" s="110"/>
      <c r="V1115" s="110"/>
      <c r="W1115" s="110"/>
      <c r="X1115" s="110"/>
      <c r="Y1115" s="110"/>
      <c r="Z1115" s="110"/>
      <c r="AA1115" s="110"/>
      <c r="AB1115" s="110"/>
      <c r="AC1115" s="110"/>
      <c r="AD1115" s="110"/>
      <c r="AE1115" s="110"/>
      <c r="AF1115" s="110"/>
      <c r="AG1115" s="110"/>
      <c r="AH1115" s="110"/>
      <c r="AI1115" s="110"/>
      <c r="AJ1115" s="110"/>
      <c r="AK1115" s="110"/>
      <c r="AL1115" s="110"/>
      <c r="AM1115" s="110"/>
      <c r="AN1115" s="110"/>
      <c r="AO1115" s="110"/>
      <c r="AP1115" s="110"/>
      <c r="AQ1115" s="110"/>
      <c r="AR1115" s="110"/>
      <c r="AS1115" s="110"/>
      <c r="AT1115" s="110"/>
      <c r="AU1115" s="110"/>
      <c r="AV1115" s="110"/>
      <c r="AW1115" s="110"/>
      <c r="AX1115" s="110"/>
      <c r="AY1115" s="110"/>
      <c r="AZ1115" s="110"/>
      <c r="BA1115" s="110"/>
      <c r="BB1115" s="110"/>
      <c r="BC1115" s="110"/>
      <c r="BD1115" s="110"/>
      <c r="BE1115" s="110"/>
      <c r="BF1115" s="110"/>
      <c r="BG1115" s="110"/>
      <c r="BH1115" s="110"/>
    </row>
    <row r="1116" spans="2:60" x14ac:dyDescent="0.2">
      <c r="B1116" s="123"/>
      <c r="C1116" s="223"/>
      <c r="D1116" s="226"/>
      <c r="E1116" s="226"/>
      <c r="F1116" s="226"/>
      <c r="G1116" s="226"/>
      <c r="H1116" s="190"/>
      <c r="I1116" s="190"/>
      <c r="J1116" s="190"/>
      <c r="K1116" s="190"/>
      <c r="L1116" s="219"/>
      <c r="M1116" s="110"/>
      <c r="N1116" s="110"/>
      <c r="O1116" s="110"/>
      <c r="P1116" s="110"/>
      <c r="Q1116" s="110"/>
      <c r="R1116" s="110"/>
      <c r="S1116" s="110"/>
      <c r="T1116" s="110"/>
      <c r="U1116" s="110"/>
      <c r="V1116" s="110"/>
      <c r="W1116" s="110"/>
      <c r="X1116" s="110"/>
      <c r="Y1116" s="110"/>
      <c r="Z1116" s="110"/>
      <c r="AA1116" s="110"/>
      <c r="AB1116" s="110"/>
      <c r="AC1116" s="110"/>
      <c r="AD1116" s="110"/>
      <c r="AE1116" s="110"/>
      <c r="AF1116" s="110"/>
      <c r="AG1116" s="110"/>
      <c r="AH1116" s="110"/>
      <c r="AI1116" s="110"/>
      <c r="AJ1116" s="110"/>
      <c r="AK1116" s="110"/>
      <c r="AL1116" s="110"/>
      <c r="AM1116" s="110"/>
      <c r="AN1116" s="110"/>
      <c r="AO1116" s="110"/>
      <c r="AP1116" s="110"/>
      <c r="AQ1116" s="110"/>
      <c r="AR1116" s="110"/>
      <c r="AS1116" s="110"/>
      <c r="AT1116" s="110"/>
      <c r="AU1116" s="110"/>
      <c r="AV1116" s="110"/>
      <c r="AW1116" s="110"/>
      <c r="AX1116" s="110"/>
      <c r="AY1116" s="110"/>
      <c r="AZ1116" s="110"/>
      <c r="BA1116" s="110"/>
      <c r="BB1116" s="110"/>
      <c r="BC1116" s="110"/>
      <c r="BD1116" s="110"/>
      <c r="BE1116" s="110"/>
      <c r="BF1116" s="110"/>
      <c r="BG1116" s="110"/>
      <c r="BH1116" s="110"/>
    </row>
    <row r="1117" spans="2:60" x14ac:dyDescent="0.2">
      <c r="B1117" s="123"/>
      <c r="C1117" s="223"/>
      <c r="D1117" s="226"/>
      <c r="E1117" s="226"/>
      <c r="F1117" s="226"/>
      <c r="G1117" s="226"/>
      <c r="H1117" s="190"/>
      <c r="I1117" s="190"/>
      <c r="J1117" s="190"/>
      <c r="K1117" s="190"/>
      <c r="L1117" s="219"/>
      <c r="M1117" s="110"/>
      <c r="N1117" s="110"/>
      <c r="O1117" s="110"/>
      <c r="P1117" s="110"/>
      <c r="Q1117" s="110"/>
      <c r="R1117" s="110"/>
      <c r="S1117" s="110"/>
      <c r="T1117" s="110"/>
      <c r="U1117" s="110"/>
      <c r="V1117" s="110"/>
      <c r="W1117" s="110"/>
      <c r="X1117" s="110"/>
      <c r="Y1117" s="110"/>
      <c r="Z1117" s="110"/>
      <c r="AA1117" s="110"/>
      <c r="AB1117" s="110"/>
      <c r="AC1117" s="110"/>
      <c r="AD1117" s="110"/>
      <c r="AE1117" s="110"/>
      <c r="AF1117" s="110"/>
      <c r="AG1117" s="110"/>
      <c r="AH1117" s="110"/>
      <c r="AI1117" s="110"/>
      <c r="AJ1117" s="110"/>
      <c r="AK1117" s="110"/>
      <c r="AL1117" s="110"/>
      <c r="AM1117" s="110"/>
      <c r="AN1117" s="110"/>
      <c r="AO1117" s="110"/>
      <c r="AP1117" s="110"/>
      <c r="AQ1117" s="110"/>
      <c r="AR1117" s="110"/>
      <c r="AS1117" s="110"/>
      <c r="AT1117" s="110"/>
      <c r="AU1117" s="110"/>
      <c r="AV1117" s="110"/>
      <c r="AW1117" s="110"/>
      <c r="AX1117" s="110"/>
      <c r="AY1117" s="110"/>
      <c r="AZ1117" s="110"/>
      <c r="BA1117" s="110"/>
      <c r="BB1117" s="110"/>
      <c r="BC1117" s="110"/>
      <c r="BD1117" s="110"/>
      <c r="BE1117" s="110"/>
      <c r="BF1117" s="110"/>
      <c r="BG1117" s="110"/>
      <c r="BH1117" s="110"/>
    </row>
    <row r="1118" spans="2:60" x14ac:dyDescent="0.2">
      <c r="B1118" s="123"/>
      <c r="C1118" s="223"/>
      <c r="D1118" s="226"/>
      <c r="E1118" s="226"/>
      <c r="F1118" s="226"/>
      <c r="G1118" s="226"/>
      <c r="H1118" s="190"/>
      <c r="I1118" s="190"/>
      <c r="J1118" s="190"/>
      <c r="K1118" s="190"/>
      <c r="L1118" s="219"/>
      <c r="M1118" s="110"/>
      <c r="N1118" s="110"/>
      <c r="O1118" s="110"/>
      <c r="P1118" s="110"/>
      <c r="Q1118" s="110"/>
      <c r="R1118" s="110"/>
      <c r="S1118" s="110"/>
      <c r="T1118" s="110"/>
      <c r="U1118" s="110"/>
      <c r="V1118" s="110"/>
      <c r="W1118" s="110"/>
      <c r="X1118" s="110"/>
      <c r="Y1118" s="110"/>
      <c r="Z1118" s="110"/>
      <c r="AA1118" s="110"/>
      <c r="AB1118" s="110"/>
      <c r="AC1118" s="110"/>
      <c r="AD1118" s="110"/>
      <c r="AE1118" s="110"/>
      <c r="AF1118" s="110"/>
      <c r="AG1118" s="110"/>
      <c r="AH1118" s="110"/>
      <c r="AI1118" s="110"/>
      <c r="AJ1118" s="110"/>
      <c r="AK1118" s="110"/>
      <c r="AL1118" s="110"/>
      <c r="AM1118" s="110"/>
      <c r="AN1118" s="110"/>
      <c r="AO1118" s="110"/>
      <c r="AP1118" s="110"/>
      <c r="AQ1118" s="110"/>
      <c r="AR1118" s="110"/>
      <c r="AS1118" s="110"/>
      <c r="AT1118" s="110"/>
      <c r="AU1118" s="110"/>
      <c r="AV1118" s="110"/>
      <c r="AW1118" s="110"/>
      <c r="AX1118" s="110"/>
      <c r="AY1118" s="110"/>
      <c r="AZ1118" s="110"/>
      <c r="BA1118" s="110"/>
      <c r="BB1118" s="110"/>
      <c r="BC1118" s="110"/>
      <c r="BD1118" s="110"/>
      <c r="BE1118" s="110"/>
      <c r="BF1118" s="110"/>
      <c r="BG1118" s="110"/>
      <c r="BH1118" s="110"/>
    </row>
    <row r="1119" spans="2:60" x14ac:dyDescent="0.2">
      <c r="B1119" s="123"/>
      <c r="C1119" s="223"/>
      <c r="D1119" s="226"/>
      <c r="E1119" s="226"/>
      <c r="F1119" s="226"/>
      <c r="G1119" s="226"/>
      <c r="H1119" s="190"/>
      <c r="I1119" s="190"/>
      <c r="J1119" s="190"/>
      <c r="K1119" s="190"/>
      <c r="L1119" s="219"/>
      <c r="M1119" s="110"/>
      <c r="N1119" s="110"/>
      <c r="O1119" s="110"/>
      <c r="P1119" s="110"/>
      <c r="Q1119" s="110"/>
      <c r="R1119" s="110"/>
      <c r="S1119" s="110"/>
      <c r="T1119" s="110"/>
      <c r="U1119" s="110"/>
      <c r="V1119" s="110"/>
      <c r="W1119" s="110"/>
      <c r="X1119" s="110"/>
      <c r="Y1119" s="110"/>
      <c r="Z1119" s="110"/>
      <c r="AA1119" s="110"/>
      <c r="AB1119" s="110"/>
      <c r="AC1119" s="110"/>
      <c r="AD1119" s="110"/>
      <c r="AE1119" s="110"/>
      <c r="AF1119" s="110"/>
      <c r="AG1119" s="110"/>
      <c r="AH1119" s="110"/>
      <c r="AI1119" s="110"/>
      <c r="AJ1119" s="110"/>
      <c r="AK1119" s="110"/>
      <c r="AL1119" s="110"/>
      <c r="AM1119" s="110"/>
      <c r="AN1119" s="110"/>
      <c r="AO1119" s="110"/>
      <c r="AP1119" s="110"/>
      <c r="AQ1119" s="110"/>
      <c r="AR1119" s="110"/>
      <c r="AS1119" s="110"/>
      <c r="AT1119" s="110"/>
      <c r="AU1119" s="110"/>
      <c r="AV1119" s="110"/>
      <c r="AW1119" s="110"/>
      <c r="AX1119" s="110"/>
      <c r="AY1119" s="110"/>
      <c r="AZ1119" s="110"/>
      <c r="BA1119" s="110"/>
      <c r="BB1119" s="110"/>
      <c r="BC1119" s="110"/>
      <c r="BD1119" s="110"/>
      <c r="BE1119" s="110"/>
      <c r="BF1119" s="110"/>
      <c r="BG1119" s="110"/>
      <c r="BH1119" s="110"/>
    </row>
    <row r="1120" spans="2:60" x14ac:dyDescent="0.2">
      <c r="B1120" s="123"/>
      <c r="C1120" s="223"/>
      <c r="D1120" s="226"/>
      <c r="E1120" s="226"/>
      <c r="F1120" s="226"/>
      <c r="G1120" s="226"/>
      <c r="H1120" s="190"/>
      <c r="I1120" s="190"/>
      <c r="J1120" s="190"/>
      <c r="K1120" s="190"/>
      <c r="L1120" s="219"/>
      <c r="M1120" s="110"/>
      <c r="N1120" s="110"/>
      <c r="O1120" s="110"/>
      <c r="P1120" s="110"/>
      <c r="Q1120" s="110"/>
      <c r="R1120" s="110"/>
      <c r="S1120" s="110"/>
      <c r="T1120" s="110"/>
      <c r="U1120" s="110"/>
      <c r="V1120" s="110"/>
      <c r="W1120" s="110"/>
      <c r="X1120" s="110"/>
      <c r="Y1120" s="110"/>
      <c r="Z1120" s="110"/>
      <c r="AA1120" s="110"/>
      <c r="AB1120" s="110"/>
      <c r="AC1120" s="110"/>
      <c r="AD1120" s="110"/>
      <c r="AE1120" s="110"/>
      <c r="AF1120" s="110"/>
      <c r="AG1120" s="110"/>
      <c r="AH1120" s="110"/>
      <c r="AI1120" s="110"/>
      <c r="AJ1120" s="110"/>
      <c r="AK1120" s="110"/>
      <c r="AL1120" s="110"/>
      <c r="AM1120" s="110"/>
      <c r="AN1120" s="110"/>
      <c r="AO1120" s="110"/>
      <c r="AP1120" s="110"/>
      <c r="AQ1120" s="110"/>
      <c r="AR1120" s="110"/>
      <c r="AS1120" s="110"/>
      <c r="AT1120" s="110"/>
      <c r="AU1120" s="110"/>
      <c r="AV1120" s="110"/>
      <c r="AW1120" s="110"/>
      <c r="AX1120" s="110"/>
      <c r="AY1120" s="110"/>
      <c r="AZ1120" s="110"/>
      <c r="BA1120" s="110"/>
      <c r="BB1120" s="110"/>
      <c r="BC1120" s="110"/>
      <c r="BD1120" s="110"/>
      <c r="BE1120" s="110"/>
      <c r="BF1120" s="110"/>
      <c r="BG1120" s="110"/>
      <c r="BH1120" s="110"/>
    </row>
    <row r="1121" spans="2:60" x14ac:dyDescent="0.2">
      <c r="B1121" s="123"/>
      <c r="C1121" s="223"/>
      <c r="D1121" s="226"/>
      <c r="E1121" s="226"/>
      <c r="F1121" s="226"/>
      <c r="G1121" s="226"/>
      <c r="H1121" s="190"/>
      <c r="I1121" s="190"/>
      <c r="J1121" s="190"/>
      <c r="K1121" s="190"/>
      <c r="L1121" s="219"/>
      <c r="M1121" s="110"/>
      <c r="N1121" s="110"/>
      <c r="O1121" s="110"/>
      <c r="P1121" s="110"/>
      <c r="Q1121" s="110"/>
      <c r="R1121" s="110"/>
      <c r="S1121" s="110"/>
      <c r="T1121" s="110"/>
      <c r="U1121" s="110"/>
      <c r="V1121" s="110"/>
      <c r="W1121" s="110"/>
      <c r="X1121" s="110"/>
      <c r="Y1121" s="110"/>
      <c r="Z1121" s="110"/>
      <c r="AA1121" s="110"/>
      <c r="AB1121" s="110"/>
      <c r="AC1121" s="110"/>
      <c r="AD1121" s="110"/>
      <c r="AE1121" s="110"/>
      <c r="AF1121" s="110"/>
      <c r="AG1121" s="110"/>
      <c r="AH1121" s="110"/>
      <c r="AI1121" s="110"/>
      <c r="AJ1121" s="110"/>
      <c r="AK1121" s="110"/>
      <c r="AL1121" s="110"/>
      <c r="AM1121" s="110"/>
      <c r="AN1121" s="110"/>
      <c r="AO1121" s="110"/>
      <c r="AP1121" s="110"/>
      <c r="AQ1121" s="110"/>
      <c r="AR1121" s="110"/>
      <c r="AS1121" s="110"/>
      <c r="AT1121" s="110"/>
      <c r="AU1121" s="110"/>
      <c r="AV1121" s="110"/>
      <c r="AW1121" s="110"/>
      <c r="AX1121" s="110"/>
      <c r="AY1121" s="110"/>
      <c r="AZ1121" s="110"/>
      <c r="BA1121" s="110"/>
      <c r="BB1121" s="110"/>
      <c r="BC1121" s="110"/>
      <c r="BD1121" s="110"/>
      <c r="BE1121" s="110"/>
      <c r="BF1121" s="110"/>
      <c r="BG1121" s="110"/>
      <c r="BH1121" s="110"/>
    </row>
    <row r="1122" spans="2:60" x14ac:dyDescent="0.2">
      <c r="B1122" s="123"/>
      <c r="C1122" s="223"/>
      <c r="D1122" s="226"/>
      <c r="E1122" s="226"/>
      <c r="F1122" s="226"/>
      <c r="G1122" s="226"/>
      <c r="H1122" s="190"/>
      <c r="I1122" s="190"/>
      <c r="J1122" s="190"/>
      <c r="K1122" s="190"/>
      <c r="L1122" s="219"/>
      <c r="M1122" s="110"/>
      <c r="N1122" s="110"/>
      <c r="O1122" s="110"/>
      <c r="P1122" s="110"/>
      <c r="Q1122" s="110"/>
      <c r="R1122" s="110"/>
      <c r="S1122" s="110"/>
      <c r="T1122" s="110"/>
      <c r="U1122" s="110"/>
      <c r="V1122" s="110"/>
      <c r="W1122" s="110"/>
      <c r="X1122" s="110"/>
      <c r="Y1122" s="110"/>
      <c r="Z1122" s="110"/>
      <c r="AA1122" s="110"/>
      <c r="AB1122" s="110"/>
      <c r="AC1122" s="110"/>
      <c r="AD1122" s="110"/>
      <c r="AE1122" s="110"/>
      <c r="AF1122" s="110"/>
      <c r="AG1122" s="110"/>
      <c r="AH1122" s="110"/>
      <c r="AI1122" s="110"/>
      <c r="AJ1122" s="110"/>
      <c r="AK1122" s="110"/>
      <c r="AL1122" s="110"/>
      <c r="AM1122" s="110"/>
      <c r="AN1122" s="110"/>
      <c r="AO1122" s="110"/>
      <c r="AP1122" s="110"/>
      <c r="AQ1122" s="110"/>
      <c r="AR1122" s="110"/>
      <c r="AS1122" s="110"/>
      <c r="AT1122" s="110"/>
      <c r="AU1122" s="110"/>
      <c r="AV1122" s="110"/>
      <c r="AW1122" s="110"/>
      <c r="AX1122" s="110"/>
      <c r="AY1122" s="110"/>
      <c r="AZ1122" s="110"/>
      <c r="BA1122" s="110"/>
      <c r="BB1122" s="110"/>
      <c r="BC1122" s="110"/>
      <c r="BD1122" s="110"/>
      <c r="BE1122" s="110"/>
      <c r="BF1122" s="110"/>
      <c r="BG1122" s="110"/>
      <c r="BH1122" s="110"/>
    </row>
    <row r="1123" spans="2:60" x14ac:dyDescent="0.2">
      <c r="B1123" s="123"/>
      <c r="C1123" s="223"/>
      <c r="D1123" s="226"/>
      <c r="E1123" s="226"/>
      <c r="F1123" s="226"/>
      <c r="G1123" s="226"/>
      <c r="H1123" s="190"/>
      <c r="I1123" s="190"/>
      <c r="J1123" s="190"/>
      <c r="K1123" s="190"/>
      <c r="L1123" s="219"/>
      <c r="M1123" s="110"/>
      <c r="N1123" s="110"/>
      <c r="O1123" s="110"/>
      <c r="P1123" s="110"/>
      <c r="Q1123" s="110"/>
      <c r="R1123" s="110"/>
      <c r="S1123" s="110"/>
      <c r="T1123" s="110"/>
      <c r="U1123" s="110"/>
      <c r="V1123" s="110"/>
      <c r="W1123" s="110"/>
      <c r="X1123" s="110"/>
      <c r="Y1123" s="110"/>
      <c r="Z1123" s="110"/>
      <c r="AA1123" s="110"/>
      <c r="AB1123" s="110"/>
      <c r="AC1123" s="110"/>
      <c r="AD1123" s="110"/>
      <c r="AE1123" s="110"/>
      <c r="AF1123" s="110"/>
      <c r="AG1123" s="110"/>
      <c r="AH1123" s="110"/>
      <c r="AI1123" s="110"/>
      <c r="AJ1123" s="110"/>
      <c r="AK1123" s="110"/>
      <c r="AL1123" s="110"/>
      <c r="AM1123" s="110"/>
      <c r="AN1123" s="110"/>
      <c r="AO1123" s="110"/>
      <c r="AP1123" s="110"/>
      <c r="AQ1123" s="110"/>
      <c r="AR1123" s="110"/>
      <c r="AS1123" s="110"/>
      <c r="AT1123" s="110"/>
      <c r="AU1123" s="110"/>
      <c r="AV1123" s="110"/>
      <c r="AW1123" s="110"/>
      <c r="AX1123" s="110"/>
      <c r="AY1123" s="110"/>
      <c r="AZ1123" s="110"/>
      <c r="BA1123" s="110"/>
      <c r="BB1123" s="110"/>
      <c r="BC1123" s="110"/>
      <c r="BD1123" s="110"/>
      <c r="BE1123" s="110"/>
      <c r="BF1123" s="110"/>
      <c r="BG1123" s="110"/>
      <c r="BH1123" s="110"/>
    </row>
    <row r="1124" spans="2:60" x14ac:dyDescent="0.2">
      <c r="B1124" s="123"/>
      <c r="C1124" s="223"/>
      <c r="D1124" s="226"/>
      <c r="E1124" s="226"/>
      <c r="F1124" s="226"/>
      <c r="G1124" s="226"/>
      <c r="H1124" s="190"/>
      <c r="I1124" s="190"/>
      <c r="J1124" s="190"/>
      <c r="K1124" s="190"/>
      <c r="L1124" s="219"/>
      <c r="M1124" s="110"/>
      <c r="N1124" s="110"/>
      <c r="O1124" s="110"/>
      <c r="P1124" s="110"/>
      <c r="Q1124" s="110"/>
      <c r="R1124" s="110"/>
      <c r="S1124" s="110"/>
      <c r="T1124" s="110"/>
      <c r="U1124" s="110"/>
      <c r="V1124" s="110"/>
      <c r="W1124" s="110"/>
      <c r="X1124" s="110"/>
      <c r="Y1124" s="110"/>
      <c r="Z1124" s="110"/>
      <c r="AA1124" s="110"/>
      <c r="AB1124" s="110"/>
      <c r="AC1124" s="110"/>
      <c r="AD1124" s="110"/>
      <c r="AE1124" s="110"/>
      <c r="AF1124" s="110"/>
      <c r="AG1124" s="110"/>
      <c r="AH1124" s="110"/>
      <c r="AI1124" s="110"/>
      <c r="AJ1124" s="110"/>
      <c r="AK1124" s="110"/>
      <c r="AL1124" s="110"/>
      <c r="AM1124" s="110"/>
      <c r="AN1124" s="110"/>
      <c r="AO1124" s="110"/>
      <c r="AP1124" s="110"/>
      <c r="AQ1124" s="110"/>
      <c r="AR1124" s="110"/>
      <c r="AS1124" s="110"/>
      <c r="AT1124" s="110"/>
      <c r="AU1124" s="110"/>
      <c r="AV1124" s="110"/>
      <c r="AW1124" s="110"/>
      <c r="AX1124" s="110"/>
      <c r="AY1124" s="110"/>
      <c r="AZ1124" s="110"/>
      <c r="BA1124" s="110"/>
      <c r="BB1124" s="110"/>
      <c r="BC1124" s="110"/>
      <c r="BD1124" s="110"/>
      <c r="BE1124" s="110"/>
      <c r="BF1124" s="110"/>
      <c r="BG1124" s="110"/>
      <c r="BH1124" s="110"/>
    </row>
    <row r="1125" spans="2:60" x14ac:dyDescent="0.2">
      <c r="B1125" s="123"/>
      <c r="C1125" s="223"/>
      <c r="D1125" s="226"/>
      <c r="E1125" s="226"/>
      <c r="F1125" s="226"/>
      <c r="G1125" s="226"/>
      <c r="H1125" s="190"/>
      <c r="I1125" s="190"/>
      <c r="J1125" s="190"/>
      <c r="K1125" s="190"/>
      <c r="L1125" s="219"/>
      <c r="M1125" s="110"/>
      <c r="N1125" s="110"/>
      <c r="O1125" s="110"/>
      <c r="P1125" s="110"/>
      <c r="Q1125" s="110"/>
      <c r="R1125" s="110"/>
      <c r="S1125" s="110"/>
      <c r="T1125" s="110"/>
      <c r="U1125" s="110"/>
      <c r="V1125" s="110"/>
      <c r="W1125" s="110"/>
      <c r="X1125" s="110"/>
      <c r="Y1125" s="110"/>
      <c r="Z1125" s="110"/>
      <c r="AA1125" s="110"/>
      <c r="AB1125" s="110"/>
      <c r="AC1125" s="110"/>
      <c r="AD1125" s="110"/>
      <c r="AE1125" s="110"/>
      <c r="AF1125" s="110"/>
      <c r="AG1125" s="110"/>
      <c r="AH1125" s="110"/>
      <c r="AI1125" s="110"/>
      <c r="AJ1125" s="110"/>
      <c r="AK1125" s="110"/>
      <c r="AL1125" s="110"/>
      <c r="AM1125" s="110"/>
      <c r="AN1125" s="110"/>
      <c r="AO1125" s="110"/>
      <c r="AP1125" s="110"/>
      <c r="AQ1125" s="110"/>
      <c r="AR1125" s="110"/>
      <c r="AS1125" s="110"/>
      <c r="AT1125" s="110"/>
      <c r="AU1125" s="110"/>
      <c r="AV1125" s="110"/>
      <c r="AW1125" s="110"/>
      <c r="AX1125" s="110"/>
      <c r="AY1125" s="110"/>
      <c r="AZ1125" s="110"/>
      <c r="BA1125" s="110"/>
      <c r="BB1125" s="110"/>
      <c r="BC1125" s="110"/>
      <c r="BD1125" s="110"/>
      <c r="BE1125" s="110"/>
      <c r="BF1125" s="110"/>
      <c r="BG1125" s="110"/>
      <c r="BH1125" s="110"/>
    </row>
    <row r="1126" spans="2:60" x14ac:dyDescent="0.2">
      <c r="B1126" s="123"/>
      <c r="C1126" s="223"/>
      <c r="D1126" s="226"/>
      <c r="E1126" s="226"/>
      <c r="F1126" s="226"/>
      <c r="G1126" s="226"/>
      <c r="H1126" s="190"/>
      <c r="I1126" s="190"/>
      <c r="J1126" s="190"/>
      <c r="K1126" s="190"/>
      <c r="L1126" s="219"/>
      <c r="M1126" s="110"/>
      <c r="N1126" s="110"/>
      <c r="O1126" s="110"/>
      <c r="P1126" s="110"/>
      <c r="Q1126" s="110"/>
      <c r="R1126" s="110"/>
      <c r="S1126" s="110"/>
      <c r="T1126" s="110"/>
      <c r="U1126" s="110"/>
      <c r="V1126" s="110"/>
      <c r="W1126" s="110"/>
      <c r="X1126" s="110"/>
      <c r="Y1126" s="110"/>
      <c r="Z1126" s="110"/>
      <c r="AA1126" s="110"/>
      <c r="AB1126" s="110"/>
      <c r="AC1126" s="110"/>
      <c r="AD1126" s="110"/>
      <c r="AE1126" s="110"/>
      <c r="AF1126" s="110"/>
      <c r="AG1126" s="110"/>
      <c r="AH1126" s="110"/>
      <c r="AI1126" s="110"/>
      <c r="AJ1126" s="110"/>
      <c r="AK1126" s="110"/>
      <c r="AL1126" s="110"/>
      <c r="AM1126" s="110"/>
      <c r="AN1126" s="110"/>
      <c r="AO1126" s="110"/>
      <c r="AP1126" s="110"/>
      <c r="AQ1126" s="110"/>
      <c r="AR1126" s="110"/>
      <c r="AS1126" s="110"/>
      <c r="AT1126" s="110"/>
      <c r="AU1126" s="110"/>
      <c r="AV1126" s="110"/>
      <c r="AW1126" s="110"/>
      <c r="AX1126" s="110"/>
      <c r="AY1126" s="110"/>
      <c r="AZ1126" s="110"/>
      <c r="BA1126" s="110"/>
      <c r="BB1126" s="110"/>
      <c r="BC1126" s="110"/>
      <c r="BD1126" s="110"/>
      <c r="BE1126" s="110"/>
      <c r="BF1126" s="110"/>
      <c r="BG1126" s="110"/>
      <c r="BH1126" s="110"/>
    </row>
    <row r="1127" spans="2:60" x14ac:dyDescent="0.2">
      <c r="B1127" s="123"/>
      <c r="C1127" s="223"/>
      <c r="D1127" s="226"/>
      <c r="E1127" s="226"/>
      <c r="F1127" s="226"/>
      <c r="G1127" s="226"/>
      <c r="H1127" s="190"/>
      <c r="I1127" s="190"/>
      <c r="J1127" s="190"/>
      <c r="K1127" s="190"/>
      <c r="L1127" s="219"/>
      <c r="M1127" s="110"/>
      <c r="N1127" s="110"/>
      <c r="O1127" s="110"/>
      <c r="P1127" s="110"/>
      <c r="Q1127" s="110"/>
      <c r="R1127" s="110"/>
      <c r="S1127" s="110"/>
      <c r="T1127" s="110"/>
      <c r="U1127" s="110"/>
      <c r="V1127" s="110"/>
      <c r="W1127" s="110"/>
      <c r="X1127" s="110"/>
      <c r="Y1127" s="110"/>
      <c r="Z1127" s="110"/>
      <c r="AA1127" s="110"/>
      <c r="AB1127" s="110"/>
      <c r="AC1127" s="110"/>
      <c r="AD1127" s="110"/>
      <c r="AE1127" s="110"/>
      <c r="AF1127" s="110"/>
      <c r="AG1127" s="110"/>
      <c r="AH1127" s="110"/>
      <c r="AI1127" s="110"/>
      <c r="AJ1127" s="110"/>
      <c r="AK1127" s="110"/>
      <c r="AL1127" s="110"/>
      <c r="AM1127" s="110"/>
      <c r="AN1127" s="110"/>
      <c r="AO1127" s="110"/>
      <c r="AP1127" s="110"/>
      <c r="AQ1127" s="110"/>
      <c r="AR1127" s="110"/>
      <c r="AS1127" s="110"/>
      <c r="AT1127" s="110"/>
      <c r="AU1127" s="110"/>
      <c r="AV1127" s="110"/>
      <c r="AW1127" s="110"/>
      <c r="AX1127" s="110"/>
      <c r="AY1127" s="110"/>
      <c r="AZ1127" s="110"/>
      <c r="BA1127" s="110"/>
      <c r="BB1127" s="110"/>
      <c r="BC1127" s="110"/>
      <c r="BD1127" s="110"/>
      <c r="BE1127" s="110"/>
      <c r="BF1127" s="110"/>
      <c r="BG1127" s="110"/>
      <c r="BH1127" s="110"/>
    </row>
    <row r="1128" spans="2:60" x14ac:dyDescent="0.2">
      <c r="B1128" s="123"/>
      <c r="C1128" s="223"/>
      <c r="D1128" s="226"/>
      <c r="E1128" s="226"/>
      <c r="F1128" s="226"/>
      <c r="G1128" s="226"/>
      <c r="H1128" s="190"/>
      <c r="I1128" s="190"/>
      <c r="J1128" s="190"/>
      <c r="K1128" s="190"/>
      <c r="L1128" s="219"/>
      <c r="M1128" s="110"/>
      <c r="N1128" s="110"/>
      <c r="O1128" s="110"/>
      <c r="P1128" s="110"/>
      <c r="Q1128" s="110"/>
      <c r="R1128" s="110"/>
      <c r="S1128" s="110"/>
      <c r="T1128" s="110"/>
      <c r="U1128" s="110"/>
      <c r="V1128" s="110"/>
      <c r="W1128" s="110"/>
      <c r="X1128" s="110"/>
      <c r="Y1128" s="110"/>
      <c r="Z1128" s="110"/>
      <c r="AA1128" s="110"/>
      <c r="AB1128" s="110"/>
      <c r="AC1128" s="110"/>
      <c r="AD1128" s="110"/>
      <c r="AE1128" s="110"/>
      <c r="AF1128" s="110"/>
      <c r="AG1128" s="110"/>
      <c r="AH1128" s="110"/>
      <c r="AI1128" s="110"/>
      <c r="AJ1128" s="110"/>
      <c r="AK1128" s="110"/>
      <c r="AL1128" s="110"/>
      <c r="AM1128" s="110"/>
      <c r="AN1128" s="110"/>
      <c r="AO1128" s="110"/>
      <c r="AP1128" s="110"/>
      <c r="AQ1128" s="110"/>
      <c r="AR1128" s="110"/>
      <c r="AS1128" s="110"/>
      <c r="AT1128" s="110"/>
      <c r="AU1128" s="110"/>
      <c r="AV1128" s="110"/>
      <c r="AW1128" s="110"/>
      <c r="AX1128" s="110"/>
      <c r="AY1128" s="110"/>
      <c r="AZ1128" s="110"/>
      <c r="BA1128" s="110"/>
      <c r="BB1128" s="110"/>
      <c r="BC1128" s="110"/>
      <c r="BD1128" s="110"/>
      <c r="BE1128" s="110"/>
      <c r="BF1128" s="110"/>
      <c r="BG1128" s="110"/>
      <c r="BH1128" s="110"/>
    </row>
    <row r="1129" spans="2:60" x14ac:dyDescent="0.2">
      <c r="B1129" s="123"/>
      <c r="C1129" s="223"/>
      <c r="D1129" s="226"/>
      <c r="E1129" s="226"/>
      <c r="F1129" s="226"/>
      <c r="G1129" s="226"/>
      <c r="H1129" s="190"/>
      <c r="I1129" s="190"/>
      <c r="J1129" s="190"/>
      <c r="K1129" s="190"/>
      <c r="L1129" s="219"/>
      <c r="M1129" s="110"/>
      <c r="N1129" s="110"/>
      <c r="O1129" s="110"/>
      <c r="P1129" s="110"/>
      <c r="Q1129" s="110"/>
      <c r="R1129" s="110"/>
      <c r="S1129" s="110"/>
      <c r="T1129" s="110"/>
      <c r="U1129" s="110"/>
      <c r="V1129" s="110"/>
      <c r="W1129" s="110"/>
      <c r="X1129" s="110"/>
      <c r="Y1129" s="110"/>
      <c r="Z1129" s="110"/>
      <c r="AA1129" s="110"/>
      <c r="AB1129" s="110"/>
      <c r="AC1129" s="110"/>
      <c r="AD1129" s="110"/>
      <c r="AE1129" s="110"/>
      <c r="AF1129" s="110"/>
      <c r="AG1129" s="110"/>
      <c r="AH1129" s="110"/>
      <c r="AI1129" s="110"/>
      <c r="AJ1129" s="110"/>
      <c r="AK1129" s="110"/>
      <c r="AL1129" s="110"/>
      <c r="AM1129" s="110"/>
      <c r="AN1129" s="110"/>
      <c r="AO1129" s="110"/>
      <c r="AP1129" s="110"/>
      <c r="AQ1129" s="110"/>
      <c r="AR1129" s="110"/>
      <c r="AS1129" s="110"/>
      <c r="AT1129" s="110"/>
      <c r="AU1129" s="110"/>
      <c r="AV1129" s="110"/>
      <c r="AW1129" s="110"/>
      <c r="AX1129" s="110"/>
      <c r="AY1129" s="110"/>
      <c r="AZ1129" s="110"/>
      <c r="BA1129" s="110"/>
      <c r="BB1129" s="110"/>
      <c r="BC1129" s="110"/>
      <c r="BD1129" s="110"/>
      <c r="BE1129" s="110"/>
      <c r="BF1129" s="110"/>
      <c r="BG1129" s="110"/>
      <c r="BH1129" s="110"/>
    </row>
    <row r="1130" spans="2:60" x14ac:dyDescent="0.2">
      <c r="B1130" s="123"/>
      <c r="C1130" s="223"/>
      <c r="D1130" s="226"/>
      <c r="E1130" s="226"/>
      <c r="F1130" s="226"/>
      <c r="G1130" s="226"/>
      <c r="H1130" s="190"/>
      <c r="I1130" s="190"/>
      <c r="J1130" s="190"/>
      <c r="K1130" s="190"/>
      <c r="L1130" s="219"/>
      <c r="M1130" s="110"/>
      <c r="N1130" s="110"/>
      <c r="O1130" s="110"/>
      <c r="P1130" s="110"/>
      <c r="Q1130" s="110"/>
      <c r="R1130" s="110"/>
      <c r="S1130" s="110"/>
      <c r="T1130" s="110"/>
      <c r="U1130" s="110"/>
      <c r="V1130" s="110"/>
      <c r="W1130" s="110"/>
      <c r="X1130" s="110"/>
      <c r="Y1130" s="110"/>
      <c r="Z1130" s="110"/>
      <c r="AA1130" s="110"/>
      <c r="AB1130" s="110"/>
      <c r="AC1130" s="110"/>
      <c r="AD1130" s="110"/>
      <c r="AE1130" s="110"/>
      <c r="AF1130" s="110"/>
      <c r="AG1130" s="110"/>
      <c r="AH1130" s="110"/>
      <c r="AI1130" s="110"/>
      <c r="AJ1130" s="110"/>
      <c r="AK1130" s="110"/>
      <c r="AL1130" s="110"/>
      <c r="AM1130" s="110"/>
      <c r="AN1130" s="110"/>
      <c r="AO1130" s="110"/>
      <c r="AP1130" s="110"/>
      <c r="AQ1130" s="110"/>
      <c r="AR1130" s="110"/>
      <c r="AS1130" s="110"/>
      <c r="AT1130" s="110"/>
      <c r="AU1130" s="110"/>
      <c r="AV1130" s="110"/>
      <c r="AW1130" s="110"/>
      <c r="AX1130" s="110"/>
      <c r="AY1130" s="110"/>
      <c r="AZ1130" s="110"/>
      <c r="BA1130" s="110"/>
      <c r="BB1130" s="110"/>
      <c r="BC1130" s="110"/>
      <c r="BD1130" s="110"/>
      <c r="BE1130" s="110"/>
      <c r="BF1130" s="110"/>
      <c r="BG1130" s="110"/>
      <c r="BH1130" s="110"/>
    </row>
    <row r="1131" spans="2:60" x14ac:dyDescent="0.2">
      <c r="B1131" s="123"/>
      <c r="C1131" s="223"/>
      <c r="D1131" s="226"/>
      <c r="E1131" s="226"/>
      <c r="F1131" s="226"/>
      <c r="G1131" s="226"/>
      <c r="H1131" s="190"/>
      <c r="I1131" s="190"/>
      <c r="J1131" s="190"/>
      <c r="K1131" s="190"/>
      <c r="L1131" s="219"/>
      <c r="M1131" s="110"/>
      <c r="N1131" s="110"/>
      <c r="O1131" s="110"/>
      <c r="P1131" s="110"/>
      <c r="Q1131" s="110"/>
      <c r="R1131" s="110"/>
      <c r="S1131" s="110"/>
      <c r="T1131" s="110"/>
      <c r="U1131" s="110"/>
      <c r="V1131" s="110"/>
      <c r="W1131" s="110"/>
      <c r="X1131" s="110"/>
      <c r="Y1131" s="110"/>
      <c r="Z1131" s="110"/>
      <c r="AA1131" s="110"/>
      <c r="AB1131" s="110"/>
      <c r="AC1131" s="110"/>
      <c r="AD1131" s="110"/>
      <c r="AE1131" s="110"/>
      <c r="AF1131" s="110"/>
      <c r="AG1131" s="110"/>
      <c r="AH1131" s="110"/>
      <c r="AI1131" s="110"/>
      <c r="AJ1131" s="110"/>
      <c r="AK1131" s="110"/>
      <c r="AL1131" s="110"/>
      <c r="AM1131" s="110"/>
      <c r="AN1131" s="110"/>
      <c r="AO1131" s="110"/>
      <c r="AP1131" s="110"/>
      <c r="AQ1131" s="110"/>
      <c r="AR1131" s="110"/>
      <c r="AS1131" s="110"/>
      <c r="AT1131" s="110"/>
      <c r="AU1131" s="110"/>
      <c r="AV1131" s="110"/>
      <c r="AW1131" s="110"/>
      <c r="AX1131" s="110"/>
      <c r="AY1131" s="110"/>
      <c r="AZ1131" s="110"/>
      <c r="BA1131" s="110"/>
      <c r="BB1131" s="110"/>
      <c r="BC1131" s="110"/>
      <c r="BD1131" s="110"/>
      <c r="BE1131" s="110"/>
      <c r="BF1131" s="110"/>
      <c r="BG1131" s="110"/>
      <c r="BH1131" s="110"/>
    </row>
    <row r="1132" spans="2:60" x14ac:dyDescent="0.2">
      <c r="B1132" s="123"/>
      <c r="C1132" s="223"/>
      <c r="D1132" s="226"/>
      <c r="E1132" s="226"/>
      <c r="F1132" s="226"/>
      <c r="G1132" s="226"/>
      <c r="H1132" s="190"/>
      <c r="I1132" s="190"/>
      <c r="J1132" s="190"/>
      <c r="K1132" s="190"/>
      <c r="L1132" s="219"/>
      <c r="M1132" s="110"/>
      <c r="N1132" s="110"/>
      <c r="O1132" s="110"/>
      <c r="P1132" s="110"/>
      <c r="Q1132" s="110"/>
      <c r="R1132" s="110"/>
      <c r="S1132" s="110"/>
      <c r="T1132" s="110"/>
      <c r="U1132" s="110"/>
      <c r="V1132" s="110"/>
      <c r="W1132" s="110"/>
      <c r="X1132" s="110"/>
      <c r="Y1132" s="110"/>
      <c r="Z1132" s="110"/>
      <c r="AA1132" s="110"/>
      <c r="AB1132" s="110"/>
      <c r="AC1132" s="110"/>
      <c r="AD1132" s="110"/>
      <c r="AE1132" s="110"/>
      <c r="AF1132" s="110"/>
      <c r="AG1132" s="110"/>
      <c r="AH1132" s="110"/>
      <c r="AI1132" s="110"/>
      <c r="AJ1132" s="110"/>
      <c r="AK1132" s="110"/>
      <c r="AL1132" s="110"/>
      <c r="AM1132" s="110"/>
      <c r="AN1132" s="110"/>
      <c r="AO1132" s="110"/>
      <c r="AP1132" s="110"/>
      <c r="AQ1132" s="110"/>
      <c r="AR1132" s="110"/>
      <c r="AS1132" s="110"/>
      <c r="AT1132" s="110"/>
      <c r="AU1132" s="110"/>
      <c r="AV1132" s="110"/>
      <c r="AW1132" s="110"/>
      <c r="AX1132" s="110"/>
      <c r="AY1132" s="110"/>
      <c r="AZ1132" s="110"/>
      <c r="BA1132" s="110"/>
      <c r="BB1132" s="110"/>
      <c r="BC1132" s="110"/>
      <c r="BD1132" s="110"/>
      <c r="BE1132" s="110"/>
      <c r="BF1132" s="110"/>
      <c r="BG1132" s="110"/>
      <c r="BH1132" s="110"/>
    </row>
    <row r="1133" spans="2:60" x14ac:dyDescent="0.2">
      <c r="B1133" s="123"/>
      <c r="C1133" s="223"/>
      <c r="D1133" s="226"/>
      <c r="E1133" s="226"/>
      <c r="F1133" s="226"/>
      <c r="G1133" s="226"/>
      <c r="H1133" s="190"/>
      <c r="I1133" s="190"/>
      <c r="J1133" s="190"/>
      <c r="K1133" s="190"/>
      <c r="L1133" s="219"/>
      <c r="M1133" s="110"/>
      <c r="N1133" s="110"/>
      <c r="O1133" s="110"/>
      <c r="P1133" s="110"/>
      <c r="Q1133" s="110"/>
      <c r="R1133" s="110"/>
      <c r="S1133" s="110"/>
      <c r="T1133" s="110"/>
      <c r="U1133" s="110"/>
      <c r="V1133" s="110"/>
      <c r="W1133" s="110"/>
      <c r="X1133" s="110"/>
      <c r="Y1133" s="110"/>
      <c r="Z1133" s="110"/>
      <c r="AA1133" s="110"/>
      <c r="AB1133" s="110"/>
      <c r="AC1133" s="110"/>
      <c r="AD1133" s="110"/>
      <c r="AE1133" s="110"/>
      <c r="AF1133" s="110"/>
      <c r="AG1133" s="110"/>
      <c r="AH1133" s="110"/>
      <c r="AI1133" s="110"/>
      <c r="AJ1133" s="110"/>
      <c r="AK1133" s="110"/>
      <c r="AL1133" s="110"/>
      <c r="AM1133" s="110"/>
      <c r="AN1133" s="110"/>
      <c r="AO1133" s="110"/>
      <c r="AP1133" s="110"/>
      <c r="AQ1133" s="110"/>
      <c r="AR1133" s="110"/>
      <c r="AS1133" s="110"/>
      <c r="AT1133" s="110"/>
      <c r="AU1133" s="110"/>
      <c r="AV1133" s="110"/>
      <c r="AW1133" s="110"/>
      <c r="AX1133" s="110"/>
      <c r="AY1133" s="110"/>
      <c r="AZ1133" s="110"/>
      <c r="BA1133" s="110"/>
      <c r="BB1133" s="110"/>
      <c r="BC1133" s="110"/>
      <c r="BD1133" s="110"/>
      <c r="BE1133" s="110"/>
      <c r="BF1133" s="110"/>
      <c r="BG1133" s="110"/>
      <c r="BH1133" s="110"/>
    </row>
    <row r="1134" spans="2:60" x14ac:dyDescent="0.2">
      <c r="B1134" s="123"/>
      <c r="C1134" s="223"/>
      <c r="D1134" s="226"/>
      <c r="E1134" s="226"/>
      <c r="F1134" s="226"/>
      <c r="G1134" s="226"/>
      <c r="H1134" s="190"/>
      <c r="I1134" s="190"/>
      <c r="J1134" s="190"/>
      <c r="K1134" s="190"/>
      <c r="L1134" s="219"/>
      <c r="M1134" s="110"/>
      <c r="N1134" s="110"/>
      <c r="O1134" s="110"/>
      <c r="P1134" s="110"/>
      <c r="Q1134" s="110"/>
      <c r="R1134" s="110"/>
      <c r="S1134" s="110"/>
      <c r="T1134" s="110"/>
      <c r="U1134" s="110"/>
      <c r="V1134" s="110"/>
      <c r="W1134" s="110"/>
      <c r="X1134" s="110"/>
      <c r="Y1134" s="110"/>
      <c r="Z1134" s="110"/>
      <c r="AA1134" s="110"/>
      <c r="AB1134" s="110"/>
      <c r="AC1134" s="110"/>
      <c r="AD1134" s="110"/>
      <c r="AE1134" s="110"/>
      <c r="AF1134" s="110"/>
      <c r="AG1134" s="110"/>
      <c r="AH1134" s="110"/>
      <c r="AI1134" s="110"/>
      <c r="AJ1134" s="110"/>
      <c r="AK1134" s="110"/>
      <c r="AL1134" s="110"/>
      <c r="AM1134" s="110"/>
      <c r="AN1134" s="110"/>
      <c r="AO1134" s="110"/>
      <c r="AP1134" s="110"/>
      <c r="AQ1134" s="110"/>
      <c r="AR1134" s="110"/>
      <c r="AS1134" s="110"/>
      <c r="AT1134" s="110"/>
      <c r="AU1134" s="110"/>
      <c r="AV1134" s="110"/>
      <c r="AW1134" s="110"/>
      <c r="AX1134" s="110"/>
      <c r="AY1134" s="110"/>
      <c r="AZ1134" s="110"/>
      <c r="BA1134" s="110"/>
      <c r="BB1134" s="110"/>
      <c r="BC1134" s="110"/>
      <c r="BD1134" s="110"/>
      <c r="BE1134" s="110"/>
      <c r="BF1134" s="110"/>
      <c r="BG1134" s="110"/>
      <c r="BH1134" s="110"/>
    </row>
    <row r="1135" spans="2:60" x14ac:dyDescent="0.2">
      <c r="B1135" s="123"/>
      <c r="C1135" s="223"/>
      <c r="D1135" s="226"/>
      <c r="E1135" s="226"/>
      <c r="F1135" s="226"/>
      <c r="G1135" s="226"/>
      <c r="H1135" s="190"/>
      <c r="I1135" s="190"/>
      <c r="J1135" s="190"/>
      <c r="K1135" s="190"/>
      <c r="L1135" s="219"/>
      <c r="M1135" s="110"/>
      <c r="N1135" s="110"/>
      <c r="O1135" s="110"/>
      <c r="P1135" s="110"/>
      <c r="Q1135" s="110"/>
      <c r="R1135" s="110"/>
      <c r="S1135" s="110"/>
      <c r="T1135" s="110"/>
      <c r="U1135" s="110"/>
      <c r="V1135" s="110"/>
      <c r="W1135" s="110"/>
      <c r="X1135" s="110"/>
      <c r="Y1135" s="110"/>
      <c r="Z1135" s="110"/>
      <c r="AA1135" s="110"/>
      <c r="AB1135" s="110"/>
      <c r="AC1135" s="110"/>
      <c r="AD1135" s="110"/>
      <c r="AE1135" s="110"/>
      <c r="AF1135" s="110"/>
      <c r="AG1135" s="110"/>
      <c r="AH1135" s="110"/>
      <c r="AI1135" s="110"/>
      <c r="AJ1135" s="110"/>
      <c r="AK1135" s="110"/>
      <c r="AL1135" s="110"/>
      <c r="AM1135" s="110"/>
      <c r="AN1135" s="110"/>
      <c r="AO1135" s="110"/>
      <c r="AP1135" s="110"/>
      <c r="AQ1135" s="110"/>
      <c r="AR1135" s="110"/>
      <c r="AS1135" s="110"/>
      <c r="AT1135" s="110"/>
      <c r="AU1135" s="110"/>
      <c r="AV1135" s="110"/>
      <c r="AW1135" s="110"/>
      <c r="AX1135" s="110"/>
      <c r="AY1135" s="110"/>
      <c r="AZ1135" s="110"/>
      <c r="BA1135" s="110"/>
      <c r="BB1135" s="110"/>
      <c r="BC1135" s="110"/>
      <c r="BD1135" s="110"/>
      <c r="BE1135" s="110"/>
      <c r="BF1135" s="110"/>
      <c r="BG1135" s="110"/>
      <c r="BH1135" s="110"/>
    </row>
    <row r="1136" spans="2:60" x14ac:dyDescent="0.2">
      <c r="B1136" s="123"/>
      <c r="C1136" s="223"/>
      <c r="D1136" s="226"/>
      <c r="E1136" s="226"/>
      <c r="F1136" s="226"/>
      <c r="G1136" s="226"/>
      <c r="H1136" s="190"/>
      <c r="I1136" s="190"/>
      <c r="J1136" s="190"/>
      <c r="K1136" s="190"/>
      <c r="L1136" s="219"/>
      <c r="M1136" s="110"/>
      <c r="N1136" s="110"/>
      <c r="O1136" s="110"/>
      <c r="P1136" s="110"/>
      <c r="Q1136" s="110"/>
      <c r="R1136" s="110"/>
      <c r="S1136" s="110"/>
      <c r="T1136" s="110"/>
      <c r="U1136" s="110"/>
      <c r="V1136" s="110"/>
      <c r="W1136" s="110"/>
      <c r="X1136" s="110"/>
      <c r="Y1136" s="110"/>
      <c r="Z1136" s="110"/>
      <c r="AA1136" s="110"/>
      <c r="AB1136" s="110"/>
      <c r="AC1136" s="110"/>
      <c r="AD1136" s="110"/>
      <c r="AE1136" s="110"/>
      <c r="AF1136" s="110"/>
      <c r="AG1136" s="110"/>
      <c r="AH1136" s="110"/>
      <c r="AI1136" s="110"/>
      <c r="AJ1136" s="110"/>
      <c r="AK1136" s="110"/>
      <c r="AL1136" s="110"/>
      <c r="AM1136" s="110"/>
      <c r="AN1136" s="110"/>
      <c r="AO1136" s="110"/>
      <c r="AP1136" s="110"/>
      <c r="AQ1136" s="110"/>
      <c r="AR1136" s="110"/>
      <c r="AS1136" s="110"/>
      <c r="AT1136" s="110"/>
      <c r="AU1136" s="110"/>
      <c r="AV1136" s="110"/>
      <c r="AW1136" s="110"/>
      <c r="AX1136" s="110"/>
      <c r="AY1136" s="110"/>
      <c r="AZ1136" s="110"/>
      <c r="BA1136" s="110"/>
      <c r="BB1136" s="110"/>
      <c r="BC1136" s="110"/>
      <c r="BD1136" s="110"/>
      <c r="BE1136" s="110"/>
      <c r="BF1136" s="110"/>
      <c r="BG1136" s="110"/>
      <c r="BH1136" s="110"/>
    </row>
    <row r="1137" spans="2:60" x14ac:dyDescent="0.2">
      <c r="B1137" s="123"/>
      <c r="C1137" s="223"/>
      <c r="D1137" s="226"/>
      <c r="E1137" s="226"/>
      <c r="F1137" s="226"/>
      <c r="G1137" s="226"/>
      <c r="H1137" s="190"/>
      <c r="I1137" s="190"/>
      <c r="J1137" s="190"/>
      <c r="K1137" s="190"/>
      <c r="L1137" s="219"/>
      <c r="M1137" s="110"/>
      <c r="N1137" s="110"/>
      <c r="O1137" s="110"/>
      <c r="P1137" s="110"/>
      <c r="Q1137" s="110"/>
      <c r="R1137" s="110"/>
      <c r="S1137" s="110"/>
      <c r="T1137" s="110"/>
      <c r="U1137" s="110"/>
      <c r="V1137" s="110"/>
      <c r="W1137" s="110"/>
      <c r="X1137" s="110"/>
      <c r="Y1137" s="110"/>
      <c r="Z1137" s="110"/>
      <c r="AA1137" s="110"/>
      <c r="AB1137" s="110"/>
      <c r="AC1137" s="110"/>
      <c r="AD1137" s="110"/>
      <c r="AE1137" s="110"/>
      <c r="AF1137" s="110"/>
      <c r="AG1137" s="110"/>
      <c r="AH1137" s="110"/>
      <c r="AI1137" s="110"/>
      <c r="AJ1137" s="110"/>
      <c r="AK1137" s="110"/>
      <c r="AL1137" s="110"/>
      <c r="AM1137" s="110"/>
      <c r="AN1137" s="110"/>
      <c r="AO1137" s="110"/>
      <c r="AP1137" s="110"/>
      <c r="AQ1137" s="110"/>
      <c r="AR1137" s="110"/>
      <c r="AS1137" s="110"/>
      <c r="AT1137" s="110"/>
      <c r="AU1137" s="110"/>
      <c r="AV1137" s="110"/>
      <c r="AW1137" s="110"/>
      <c r="AX1137" s="110"/>
      <c r="AY1137" s="110"/>
      <c r="AZ1137" s="110"/>
      <c r="BA1137" s="110"/>
      <c r="BB1137" s="110"/>
      <c r="BC1137" s="110"/>
      <c r="BD1137" s="110"/>
      <c r="BE1137" s="110"/>
      <c r="BF1137" s="110"/>
      <c r="BG1137" s="110"/>
      <c r="BH1137" s="110"/>
    </row>
    <row r="1138" spans="2:60" x14ac:dyDescent="0.2">
      <c r="B1138" s="123"/>
      <c r="C1138" s="223"/>
      <c r="D1138" s="226"/>
      <c r="E1138" s="226"/>
      <c r="F1138" s="226"/>
      <c r="G1138" s="226"/>
      <c r="H1138" s="190"/>
      <c r="I1138" s="190"/>
      <c r="J1138" s="190"/>
      <c r="K1138" s="190"/>
      <c r="L1138" s="219"/>
      <c r="M1138" s="110"/>
      <c r="N1138" s="110"/>
      <c r="O1138" s="110"/>
      <c r="P1138" s="110"/>
      <c r="Q1138" s="110"/>
      <c r="R1138" s="110"/>
      <c r="S1138" s="110"/>
      <c r="T1138" s="110"/>
      <c r="U1138" s="110"/>
      <c r="V1138" s="110"/>
      <c r="W1138" s="110"/>
      <c r="X1138" s="110"/>
      <c r="Y1138" s="110"/>
      <c r="Z1138" s="110"/>
      <c r="AA1138" s="110"/>
      <c r="AB1138" s="110"/>
      <c r="AC1138" s="110"/>
      <c r="AD1138" s="110"/>
      <c r="AE1138" s="110"/>
      <c r="AF1138" s="110"/>
      <c r="AG1138" s="110"/>
      <c r="AH1138" s="110"/>
      <c r="AI1138" s="110"/>
      <c r="AJ1138" s="110"/>
      <c r="AK1138" s="110"/>
      <c r="AL1138" s="110"/>
      <c r="AM1138" s="110"/>
      <c r="AN1138" s="110"/>
      <c r="AO1138" s="110"/>
      <c r="AP1138" s="110"/>
      <c r="AQ1138" s="110"/>
      <c r="AR1138" s="110"/>
      <c r="AS1138" s="110"/>
      <c r="AT1138" s="110"/>
      <c r="AU1138" s="110"/>
      <c r="AV1138" s="110"/>
      <c r="AW1138" s="110"/>
      <c r="AX1138" s="110"/>
      <c r="AY1138" s="110"/>
      <c r="AZ1138" s="110"/>
      <c r="BA1138" s="110"/>
      <c r="BB1138" s="110"/>
      <c r="BC1138" s="110"/>
      <c r="BD1138" s="110"/>
      <c r="BE1138" s="110"/>
      <c r="BF1138" s="110"/>
      <c r="BG1138" s="110"/>
      <c r="BH1138" s="110"/>
    </row>
    <row r="1139" spans="2:60" x14ac:dyDescent="0.2">
      <c r="B1139" s="123"/>
      <c r="C1139" s="223"/>
      <c r="D1139" s="226"/>
      <c r="E1139" s="226"/>
      <c r="F1139" s="226"/>
      <c r="G1139" s="226"/>
      <c r="H1139" s="190"/>
      <c r="I1139" s="190"/>
      <c r="J1139" s="190"/>
      <c r="K1139" s="190"/>
      <c r="L1139" s="219"/>
      <c r="M1139" s="110"/>
      <c r="N1139" s="110"/>
      <c r="O1139" s="110"/>
      <c r="P1139" s="110"/>
      <c r="Q1139" s="110"/>
      <c r="R1139" s="110"/>
      <c r="S1139" s="110"/>
      <c r="T1139" s="110"/>
      <c r="U1139" s="110"/>
      <c r="V1139" s="110"/>
      <c r="W1139" s="110"/>
      <c r="X1139" s="110"/>
      <c r="Y1139" s="110"/>
      <c r="Z1139" s="110"/>
      <c r="AA1139" s="110"/>
      <c r="AB1139" s="110"/>
      <c r="AC1139" s="110"/>
      <c r="AD1139" s="110"/>
      <c r="AE1139" s="110"/>
      <c r="AF1139" s="110"/>
      <c r="AG1139" s="110"/>
      <c r="AH1139" s="110"/>
      <c r="AI1139" s="110"/>
      <c r="AJ1139" s="110"/>
      <c r="AK1139" s="110"/>
      <c r="AL1139" s="110"/>
      <c r="AM1139" s="110"/>
      <c r="AN1139" s="110"/>
      <c r="AO1139" s="110"/>
      <c r="AP1139" s="110"/>
      <c r="AQ1139" s="110"/>
      <c r="AR1139" s="110"/>
      <c r="AS1139" s="110"/>
      <c r="AT1139" s="110"/>
      <c r="AU1139" s="110"/>
      <c r="AV1139" s="110"/>
      <c r="AW1139" s="110"/>
      <c r="AX1139" s="110"/>
      <c r="AY1139" s="110"/>
      <c r="AZ1139" s="110"/>
      <c r="BA1139" s="110"/>
      <c r="BB1139" s="110"/>
      <c r="BC1139" s="110"/>
      <c r="BD1139" s="110"/>
      <c r="BE1139" s="110"/>
      <c r="BF1139" s="110"/>
      <c r="BG1139" s="110"/>
      <c r="BH1139" s="110"/>
    </row>
    <row r="1140" spans="2:60" x14ac:dyDescent="0.2">
      <c r="B1140" s="123"/>
      <c r="C1140" s="223"/>
      <c r="D1140" s="226"/>
      <c r="E1140" s="226"/>
      <c r="F1140" s="226"/>
      <c r="G1140" s="226"/>
      <c r="H1140" s="190"/>
      <c r="I1140" s="190"/>
      <c r="J1140" s="190"/>
      <c r="K1140" s="190"/>
      <c r="L1140" s="219"/>
      <c r="M1140" s="110"/>
      <c r="N1140" s="110"/>
      <c r="O1140" s="110"/>
      <c r="P1140" s="110"/>
      <c r="Q1140" s="110"/>
      <c r="R1140" s="110"/>
      <c r="S1140" s="110"/>
      <c r="T1140" s="110"/>
      <c r="U1140" s="110"/>
      <c r="V1140" s="110"/>
      <c r="W1140" s="110"/>
      <c r="X1140" s="110"/>
      <c r="Y1140" s="110"/>
      <c r="Z1140" s="110"/>
      <c r="AA1140" s="110"/>
      <c r="AB1140" s="110"/>
      <c r="AC1140" s="110"/>
      <c r="AD1140" s="110"/>
      <c r="AE1140" s="110"/>
      <c r="AF1140" s="110"/>
      <c r="AG1140" s="110"/>
      <c r="AH1140" s="110"/>
      <c r="AI1140" s="110"/>
      <c r="AJ1140" s="110"/>
      <c r="AK1140" s="110"/>
      <c r="AL1140" s="110"/>
      <c r="AM1140" s="110"/>
      <c r="AN1140" s="110"/>
      <c r="AO1140" s="110"/>
      <c r="AP1140" s="110"/>
      <c r="AQ1140" s="110"/>
      <c r="AR1140" s="110"/>
      <c r="AS1140" s="110"/>
      <c r="AT1140" s="110"/>
      <c r="AU1140" s="110"/>
      <c r="AV1140" s="110"/>
      <c r="AW1140" s="110"/>
      <c r="AX1140" s="110"/>
      <c r="AY1140" s="110"/>
      <c r="AZ1140" s="110"/>
      <c r="BA1140" s="110"/>
      <c r="BB1140" s="110"/>
      <c r="BC1140" s="110"/>
      <c r="BD1140" s="110"/>
      <c r="BE1140" s="110"/>
      <c r="BF1140" s="110"/>
      <c r="BG1140" s="110"/>
      <c r="BH1140" s="110"/>
    </row>
    <row r="1141" spans="2:60" x14ac:dyDescent="0.2">
      <c r="B1141" s="123"/>
      <c r="C1141" s="223"/>
      <c r="D1141" s="226"/>
      <c r="E1141" s="226"/>
      <c r="F1141" s="226"/>
      <c r="G1141" s="226"/>
      <c r="H1141" s="190"/>
      <c r="I1141" s="190"/>
      <c r="J1141" s="190"/>
      <c r="K1141" s="190"/>
      <c r="L1141" s="219"/>
      <c r="M1141" s="110"/>
      <c r="N1141" s="110"/>
      <c r="O1141" s="110"/>
      <c r="P1141" s="110"/>
      <c r="Q1141" s="110"/>
      <c r="R1141" s="110"/>
      <c r="S1141" s="110"/>
      <c r="T1141" s="110"/>
      <c r="U1141" s="110"/>
      <c r="V1141" s="110"/>
      <c r="W1141" s="110"/>
      <c r="X1141" s="110"/>
      <c r="Y1141" s="110"/>
      <c r="Z1141" s="110"/>
      <c r="AA1141" s="110"/>
      <c r="AB1141" s="110"/>
      <c r="AC1141" s="110"/>
      <c r="AD1141" s="110"/>
      <c r="AE1141" s="110"/>
      <c r="AF1141" s="110"/>
      <c r="AG1141" s="110"/>
      <c r="AH1141" s="110"/>
      <c r="AI1141" s="110"/>
      <c r="AJ1141" s="110"/>
      <c r="AK1141" s="110"/>
      <c r="AL1141" s="110"/>
      <c r="AM1141" s="110"/>
      <c r="AN1141" s="110"/>
      <c r="AO1141" s="110"/>
      <c r="AP1141" s="110"/>
      <c r="AQ1141" s="110"/>
      <c r="AR1141" s="110"/>
      <c r="AS1141" s="110"/>
      <c r="AT1141" s="110"/>
      <c r="AU1141" s="110"/>
      <c r="AV1141" s="110"/>
      <c r="AW1141" s="110"/>
      <c r="AX1141" s="110"/>
      <c r="AY1141" s="110"/>
      <c r="AZ1141" s="110"/>
      <c r="BA1141" s="110"/>
      <c r="BB1141" s="110"/>
      <c r="BC1141" s="110"/>
      <c r="BD1141" s="110"/>
      <c r="BE1141" s="110"/>
      <c r="BF1141" s="110"/>
      <c r="BG1141" s="110"/>
      <c r="BH1141" s="110"/>
    </row>
    <row r="1142" spans="2:60" x14ac:dyDescent="0.2">
      <c r="B1142" s="123"/>
      <c r="C1142" s="223"/>
      <c r="D1142" s="226"/>
      <c r="E1142" s="226"/>
      <c r="F1142" s="226"/>
      <c r="G1142" s="226"/>
      <c r="H1142" s="190"/>
      <c r="I1142" s="190"/>
      <c r="J1142" s="190"/>
      <c r="K1142" s="190"/>
      <c r="L1142" s="219"/>
      <c r="M1142" s="110"/>
      <c r="N1142" s="110"/>
      <c r="O1142" s="110"/>
      <c r="P1142" s="110"/>
      <c r="Q1142" s="110"/>
      <c r="R1142" s="110"/>
      <c r="S1142" s="110"/>
      <c r="T1142" s="110"/>
      <c r="U1142" s="110"/>
      <c r="V1142" s="110"/>
      <c r="W1142" s="110"/>
      <c r="X1142" s="110"/>
      <c r="Y1142" s="110"/>
      <c r="Z1142" s="110"/>
      <c r="AA1142" s="110"/>
      <c r="AB1142" s="110"/>
      <c r="AC1142" s="110"/>
      <c r="AD1142" s="110"/>
      <c r="AE1142" s="110"/>
      <c r="AF1142" s="110"/>
      <c r="AG1142" s="110"/>
      <c r="AH1142" s="110"/>
      <c r="AI1142" s="110"/>
      <c r="AJ1142" s="110"/>
      <c r="AK1142" s="110"/>
      <c r="AL1142" s="110"/>
      <c r="AM1142" s="110"/>
      <c r="AN1142" s="110"/>
      <c r="AO1142" s="110"/>
      <c r="AP1142" s="110"/>
      <c r="AQ1142" s="110"/>
      <c r="AR1142" s="110"/>
      <c r="AS1142" s="110"/>
      <c r="AT1142" s="110"/>
      <c r="AU1142" s="110"/>
      <c r="AV1142" s="110"/>
      <c r="AW1142" s="110"/>
      <c r="AX1142" s="110"/>
      <c r="AY1142" s="110"/>
      <c r="AZ1142" s="110"/>
      <c r="BA1142" s="110"/>
      <c r="BB1142" s="110"/>
      <c r="BC1142" s="110"/>
      <c r="BD1142" s="110"/>
      <c r="BE1142" s="110"/>
      <c r="BF1142" s="110"/>
      <c r="BG1142" s="110"/>
      <c r="BH1142" s="110"/>
    </row>
    <row r="1143" spans="2:60" x14ac:dyDescent="0.2">
      <c r="B1143" s="123"/>
      <c r="C1143" s="223"/>
      <c r="D1143" s="226"/>
      <c r="E1143" s="226"/>
      <c r="F1143" s="226"/>
      <c r="G1143" s="226"/>
      <c r="H1143" s="190"/>
      <c r="I1143" s="190"/>
      <c r="J1143" s="190"/>
      <c r="K1143" s="190"/>
      <c r="L1143" s="219"/>
      <c r="M1143" s="110"/>
      <c r="N1143" s="110"/>
      <c r="O1143" s="110"/>
      <c r="P1143" s="110"/>
      <c r="Q1143" s="110"/>
      <c r="R1143" s="110"/>
      <c r="S1143" s="110"/>
      <c r="T1143" s="110"/>
      <c r="U1143" s="110"/>
      <c r="V1143" s="110"/>
      <c r="W1143" s="110"/>
      <c r="X1143" s="110"/>
      <c r="Y1143" s="110"/>
      <c r="Z1143" s="110"/>
      <c r="AA1143" s="110"/>
      <c r="AB1143" s="110"/>
      <c r="AC1143" s="110"/>
      <c r="AD1143" s="110"/>
      <c r="AE1143" s="110"/>
      <c r="AF1143" s="110"/>
      <c r="AG1143" s="110"/>
      <c r="AH1143" s="110"/>
      <c r="AI1143" s="110"/>
      <c r="AJ1143" s="110"/>
      <c r="AK1143" s="110"/>
      <c r="AL1143" s="110"/>
      <c r="AM1143" s="110"/>
      <c r="AN1143" s="110"/>
      <c r="AO1143" s="110"/>
      <c r="AP1143" s="110"/>
      <c r="AQ1143" s="110"/>
      <c r="AR1143" s="110"/>
      <c r="AS1143" s="110"/>
      <c r="AT1143" s="110"/>
      <c r="AU1143" s="110"/>
      <c r="AV1143" s="110"/>
      <c r="AW1143" s="110"/>
      <c r="AX1143" s="110"/>
      <c r="AY1143" s="110"/>
      <c r="AZ1143" s="110"/>
      <c r="BA1143" s="110"/>
      <c r="BB1143" s="110"/>
      <c r="BC1143" s="110"/>
      <c r="BD1143" s="110"/>
      <c r="BE1143" s="110"/>
      <c r="BF1143" s="110"/>
      <c r="BG1143" s="110"/>
      <c r="BH1143" s="110"/>
    </row>
    <row r="1144" spans="2:60" x14ac:dyDescent="0.2">
      <c r="B1144" s="123"/>
      <c r="C1144" s="223"/>
      <c r="D1144" s="226"/>
      <c r="E1144" s="226"/>
      <c r="F1144" s="226"/>
      <c r="G1144" s="226"/>
      <c r="H1144" s="190"/>
      <c r="I1144" s="190"/>
      <c r="J1144" s="190"/>
      <c r="K1144" s="190"/>
      <c r="L1144" s="219"/>
      <c r="M1144" s="110"/>
      <c r="N1144" s="110"/>
      <c r="O1144" s="110"/>
      <c r="P1144" s="110"/>
      <c r="Q1144" s="110"/>
      <c r="R1144" s="110"/>
      <c r="S1144" s="110"/>
      <c r="T1144" s="110"/>
      <c r="U1144" s="110"/>
      <c r="V1144" s="110"/>
      <c r="W1144" s="110"/>
      <c r="X1144" s="110"/>
      <c r="Y1144" s="110"/>
      <c r="Z1144" s="110"/>
      <c r="AA1144" s="110"/>
      <c r="AB1144" s="110"/>
      <c r="AC1144" s="110"/>
      <c r="AD1144" s="110"/>
      <c r="AE1144" s="110"/>
      <c r="AF1144" s="110"/>
      <c r="AG1144" s="110"/>
      <c r="AH1144" s="110"/>
      <c r="AI1144" s="110"/>
      <c r="AJ1144" s="110"/>
      <c r="AK1144" s="110"/>
      <c r="AL1144" s="110"/>
      <c r="AM1144" s="110"/>
      <c r="AN1144" s="110"/>
      <c r="AO1144" s="110"/>
      <c r="AP1144" s="110"/>
      <c r="AQ1144" s="110"/>
      <c r="AR1144" s="110"/>
      <c r="AS1144" s="110"/>
      <c r="AT1144" s="110"/>
      <c r="AU1144" s="110"/>
      <c r="AV1144" s="110"/>
      <c r="AW1144" s="110"/>
      <c r="AX1144" s="110"/>
      <c r="AY1144" s="110"/>
      <c r="AZ1144" s="110"/>
      <c r="BA1144" s="110"/>
      <c r="BB1144" s="110"/>
      <c r="BC1144" s="110"/>
      <c r="BD1144" s="110"/>
      <c r="BE1144" s="110"/>
      <c r="BF1144" s="110"/>
      <c r="BG1144" s="110"/>
      <c r="BH1144" s="110"/>
    </row>
    <row r="1145" spans="2:60" x14ac:dyDescent="0.2">
      <c r="B1145" s="123"/>
      <c r="C1145" s="223"/>
      <c r="D1145" s="226"/>
      <c r="E1145" s="226"/>
      <c r="F1145" s="226"/>
      <c r="G1145" s="226"/>
      <c r="H1145" s="190"/>
      <c r="I1145" s="190"/>
      <c r="J1145" s="190"/>
      <c r="K1145" s="190"/>
      <c r="L1145" s="219"/>
      <c r="M1145" s="110"/>
      <c r="N1145" s="110"/>
      <c r="O1145" s="110"/>
      <c r="P1145" s="110"/>
      <c r="Q1145" s="110"/>
      <c r="R1145" s="110"/>
      <c r="S1145" s="110"/>
      <c r="T1145" s="110"/>
      <c r="U1145" s="110"/>
      <c r="V1145" s="110"/>
      <c r="W1145" s="110"/>
      <c r="X1145" s="110"/>
      <c r="Y1145" s="110"/>
      <c r="Z1145" s="110"/>
      <c r="AA1145" s="110"/>
      <c r="AB1145" s="110"/>
      <c r="AC1145" s="110"/>
      <c r="AD1145" s="110"/>
      <c r="AE1145" s="110"/>
      <c r="AF1145" s="110"/>
      <c r="AG1145" s="110"/>
      <c r="AH1145" s="110"/>
      <c r="AI1145" s="110"/>
      <c r="AJ1145" s="110"/>
      <c r="AK1145" s="110"/>
      <c r="AL1145" s="110"/>
      <c r="AM1145" s="110"/>
      <c r="AN1145" s="110"/>
      <c r="AO1145" s="110"/>
      <c r="AP1145" s="110"/>
      <c r="AQ1145" s="110"/>
      <c r="AR1145" s="110"/>
      <c r="AS1145" s="110"/>
      <c r="AT1145" s="110"/>
      <c r="AU1145" s="110"/>
      <c r="AV1145" s="110"/>
      <c r="AW1145" s="110"/>
      <c r="AX1145" s="110"/>
      <c r="AY1145" s="110"/>
      <c r="AZ1145" s="110"/>
      <c r="BA1145" s="110"/>
      <c r="BB1145" s="110"/>
      <c r="BC1145" s="110"/>
      <c r="BD1145" s="110"/>
      <c r="BE1145" s="110"/>
      <c r="BF1145" s="110"/>
      <c r="BG1145" s="110"/>
      <c r="BH1145" s="110"/>
    </row>
    <row r="1146" spans="2:60" x14ac:dyDescent="0.2">
      <c r="B1146" s="123"/>
      <c r="C1146" s="223"/>
      <c r="D1146" s="226"/>
      <c r="E1146" s="226"/>
      <c r="F1146" s="226"/>
      <c r="G1146" s="226"/>
      <c r="H1146" s="190"/>
      <c r="I1146" s="190"/>
      <c r="J1146" s="190"/>
      <c r="K1146" s="190"/>
      <c r="L1146" s="219"/>
      <c r="M1146" s="110"/>
      <c r="N1146" s="110"/>
      <c r="O1146" s="110"/>
      <c r="P1146" s="110"/>
      <c r="Q1146" s="110"/>
      <c r="R1146" s="110"/>
      <c r="S1146" s="110"/>
      <c r="T1146" s="110"/>
      <c r="U1146" s="110"/>
      <c r="V1146" s="110"/>
      <c r="W1146" s="110"/>
      <c r="X1146" s="110"/>
      <c r="Y1146" s="110"/>
      <c r="Z1146" s="110"/>
      <c r="AA1146" s="110"/>
      <c r="AB1146" s="110"/>
      <c r="AC1146" s="110"/>
      <c r="AD1146" s="110"/>
      <c r="AE1146" s="110"/>
      <c r="AF1146" s="110"/>
      <c r="AG1146" s="110"/>
      <c r="AH1146" s="110"/>
      <c r="AI1146" s="110"/>
      <c r="AJ1146" s="110"/>
      <c r="AK1146" s="110"/>
      <c r="AL1146" s="110"/>
      <c r="AM1146" s="110"/>
      <c r="AN1146" s="110"/>
      <c r="AO1146" s="110"/>
      <c r="AP1146" s="110"/>
      <c r="AQ1146" s="110"/>
      <c r="AR1146" s="110"/>
      <c r="AS1146" s="110"/>
      <c r="AT1146" s="110"/>
      <c r="AU1146" s="110"/>
      <c r="AV1146" s="110"/>
      <c r="AW1146" s="110"/>
      <c r="AX1146" s="110"/>
      <c r="AY1146" s="110"/>
      <c r="AZ1146" s="110"/>
      <c r="BA1146" s="110"/>
      <c r="BB1146" s="110"/>
      <c r="BC1146" s="110"/>
      <c r="BD1146" s="110"/>
      <c r="BE1146" s="110"/>
      <c r="BF1146" s="110"/>
      <c r="BG1146" s="110"/>
      <c r="BH1146" s="110"/>
    </row>
    <row r="1147" spans="2:60" x14ac:dyDescent="0.2">
      <c r="B1147" s="123"/>
      <c r="C1147" s="223"/>
      <c r="D1147" s="226"/>
      <c r="E1147" s="226"/>
      <c r="F1147" s="226"/>
      <c r="G1147" s="226"/>
      <c r="H1147" s="190"/>
      <c r="I1147" s="190"/>
      <c r="J1147" s="190"/>
      <c r="K1147" s="190"/>
      <c r="L1147" s="219"/>
      <c r="M1147" s="110"/>
      <c r="N1147" s="110"/>
      <c r="O1147" s="110"/>
      <c r="P1147" s="110"/>
      <c r="Q1147" s="110"/>
      <c r="R1147" s="110"/>
      <c r="S1147" s="110"/>
      <c r="T1147" s="110"/>
      <c r="U1147" s="110"/>
      <c r="V1147" s="110"/>
      <c r="W1147" s="110"/>
      <c r="X1147" s="110"/>
      <c r="Y1147" s="110"/>
      <c r="Z1147" s="110"/>
      <c r="AA1147" s="110"/>
      <c r="AB1147" s="110"/>
      <c r="AC1147" s="110"/>
      <c r="AD1147" s="110"/>
      <c r="AE1147" s="110"/>
      <c r="AF1147" s="110"/>
      <c r="AG1147" s="110"/>
      <c r="AH1147" s="110"/>
      <c r="AI1147" s="110"/>
      <c r="AJ1147" s="110"/>
      <c r="AK1147" s="110"/>
      <c r="AL1147" s="110"/>
      <c r="AM1147" s="110"/>
      <c r="AN1147" s="110"/>
      <c r="AO1147" s="110"/>
      <c r="AP1147" s="110"/>
      <c r="AQ1147" s="110"/>
      <c r="AR1147" s="110"/>
      <c r="AS1147" s="110"/>
      <c r="AT1147" s="110"/>
      <c r="AU1147" s="110"/>
      <c r="AV1147" s="110"/>
      <c r="AW1147" s="110"/>
      <c r="AX1147" s="110"/>
      <c r="AY1147" s="110"/>
      <c r="AZ1147" s="110"/>
      <c r="BA1147" s="110"/>
      <c r="BB1147" s="110"/>
      <c r="BC1147" s="110"/>
      <c r="BD1147" s="110"/>
      <c r="BE1147" s="110"/>
      <c r="BF1147" s="110"/>
      <c r="BG1147" s="110"/>
      <c r="BH1147" s="110"/>
    </row>
    <row r="1148" spans="2:60" x14ac:dyDescent="0.2">
      <c r="B1148" s="123"/>
      <c r="C1148" s="223"/>
      <c r="D1148" s="226"/>
      <c r="E1148" s="226"/>
      <c r="F1148" s="226"/>
      <c r="G1148" s="226"/>
      <c r="H1148" s="190"/>
      <c r="I1148" s="190"/>
      <c r="J1148" s="190"/>
      <c r="K1148" s="190"/>
      <c r="L1148" s="219"/>
      <c r="M1148" s="110"/>
      <c r="N1148" s="110"/>
      <c r="O1148" s="110"/>
      <c r="P1148" s="110"/>
      <c r="Q1148" s="110"/>
      <c r="R1148" s="110"/>
      <c r="S1148" s="110"/>
      <c r="T1148" s="110"/>
      <c r="U1148" s="110"/>
      <c r="V1148" s="110"/>
      <c r="W1148" s="110"/>
      <c r="X1148" s="110"/>
      <c r="Y1148" s="110"/>
      <c r="Z1148" s="110"/>
      <c r="AA1148" s="110"/>
      <c r="AB1148" s="110"/>
      <c r="AC1148" s="110"/>
      <c r="AD1148" s="110"/>
      <c r="AE1148" s="110"/>
      <c r="AF1148" s="110"/>
      <c r="AG1148" s="110"/>
      <c r="AH1148" s="110"/>
      <c r="AI1148" s="110"/>
      <c r="AJ1148" s="110"/>
      <c r="AK1148" s="110"/>
      <c r="AL1148" s="110"/>
      <c r="AM1148" s="110"/>
      <c r="AN1148" s="110"/>
      <c r="AO1148" s="110"/>
      <c r="AP1148" s="110"/>
      <c r="AQ1148" s="110"/>
      <c r="AR1148" s="110"/>
      <c r="AS1148" s="110"/>
      <c r="AT1148" s="110"/>
      <c r="AU1148" s="110"/>
      <c r="AV1148" s="110"/>
      <c r="AW1148" s="110"/>
      <c r="AX1148" s="110"/>
      <c r="AY1148" s="110"/>
      <c r="AZ1148" s="110"/>
      <c r="BA1148" s="110"/>
      <c r="BB1148" s="110"/>
      <c r="BC1148" s="110"/>
      <c r="BD1148" s="110"/>
      <c r="BE1148" s="110"/>
      <c r="BF1148" s="110"/>
      <c r="BG1148" s="110"/>
      <c r="BH1148" s="110"/>
    </row>
    <row r="1149" spans="2:60" x14ac:dyDescent="0.2">
      <c r="B1149" s="123"/>
      <c r="C1149" s="223"/>
      <c r="D1149" s="226"/>
      <c r="E1149" s="226"/>
      <c r="F1149" s="226"/>
      <c r="G1149" s="226"/>
      <c r="H1149" s="190"/>
      <c r="I1149" s="190"/>
      <c r="J1149" s="190"/>
      <c r="K1149" s="190"/>
      <c r="L1149" s="219"/>
      <c r="M1149" s="110"/>
      <c r="N1149" s="110"/>
      <c r="O1149" s="110"/>
      <c r="P1149" s="110"/>
      <c r="Q1149" s="110"/>
      <c r="R1149" s="110"/>
      <c r="S1149" s="110"/>
      <c r="T1149" s="110"/>
      <c r="U1149" s="110"/>
      <c r="V1149" s="110"/>
      <c r="W1149" s="110"/>
      <c r="X1149" s="110"/>
      <c r="Y1149" s="110"/>
      <c r="Z1149" s="110"/>
      <c r="AA1149" s="110"/>
      <c r="AB1149" s="110"/>
      <c r="AC1149" s="110"/>
      <c r="AD1149" s="110"/>
      <c r="AE1149" s="110"/>
      <c r="AF1149" s="110"/>
      <c r="AG1149" s="110"/>
      <c r="AH1149" s="110"/>
      <c r="AI1149" s="110"/>
      <c r="AJ1149" s="110"/>
      <c r="AK1149" s="110"/>
      <c r="AL1149" s="110"/>
      <c r="AM1149" s="110"/>
      <c r="AN1149" s="110"/>
      <c r="AO1149" s="110"/>
      <c r="AP1149" s="110"/>
      <c r="AQ1149" s="110"/>
      <c r="AR1149" s="110"/>
      <c r="AS1149" s="110"/>
      <c r="AT1149" s="110"/>
      <c r="AU1149" s="110"/>
      <c r="AV1149" s="110"/>
      <c r="AW1149" s="110"/>
      <c r="AX1149" s="110"/>
      <c r="AY1149" s="110"/>
      <c r="AZ1149" s="110"/>
      <c r="BA1149" s="110"/>
      <c r="BB1149" s="110"/>
      <c r="BC1149" s="110"/>
      <c r="BD1149" s="110"/>
      <c r="BE1149" s="110"/>
      <c r="BF1149" s="110"/>
      <c r="BG1149" s="110"/>
      <c r="BH1149" s="110"/>
    </row>
    <row r="1150" spans="2:60" x14ac:dyDescent="0.2">
      <c r="B1150" s="123"/>
      <c r="C1150" s="223"/>
      <c r="D1150" s="226"/>
      <c r="E1150" s="226"/>
      <c r="F1150" s="226"/>
      <c r="G1150" s="226"/>
      <c r="H1150" s="124"/>
      <c r="I1150" s="124"/>
      <c r="J1150" s="124"/>
      <c r="K1150" s="124"/>
      <c r="L1150" s="120"/>
      <c r="M1150" s="110"/>
      <c r="N1150" s="110"/>
      <c r="O1150" s="110"/>
      <c r="P1150" s="110"/>
      <c r="Q1150" s="110"/>
      <c r="R1150" s="110"/>
      <c r="S1150" s="110"/>
      <c r="T1150" s="110"/>
      <c r="U1150" s="110"/>
      <c r="V1150" s="110"/>
      <c r="W1150" s="110"/>
      <c r="X1150" s="110"/>
      <c r="Y1150" s="110"/>
      <c r="Z1150" s="110"/>
      <c r="AA1150" s="110"/>
      <c r="AB1150" s="110"/>
      <c r="AC1150" s="110"/>
      <c r="AD1150" s="110"/>
      <c r="AE1150" s="110"/>
      <c r="AF1150" s="110"/>
      <c r="AG1150" s="110"/>
      <c r="AH1150" s="110"/>
      <c r="AI1150" s="110"/>
      <c r="AJ1150" s="110"/>
      <c r="AK1150" s="110"/>
      <c r="AL1150" s="110"/>
      <c r="AM1150" s="110"/>
      <c r="AN1150" s="110"/>
      <c r="AO1150" s="110"/>
      <c r="AP1150" s="110"/>
      <c r="AQ1150" s="110"/>
      <c r="AR1150" s="110"/>
      <c r="AS1150" s="110"/>
      <c r="AT1150" s="110"/>
      <c r="AU1150" s="110"/>
      <c r="AV1150" s="110"/>
      <c r="AW1150" s="110"/>
      <c r="AX1150" s="110"/>
      <c r="AY1150" s="110"/>
      <c r="AZ1150" s="110"/>
      <c r="BA1150" s="110"/>
      <c r="BB1150" s="110"/>
      <c r="BC1150" s="110"/>
      <c r="BD1150" s="110"/>
      <c r="BE1150" s="110"/>
      <c r="BF1150" s="110"/>
      <c r="BG1150" s="110"/>
      <c r="BH1150" s="110"/>
    </row>
    <row r="1151" spans="2:60" x14ac:dyDescent="0.2">
      <c r="B1151" s="123"/>
      <c r="C1151" s="223"/>
      <c r="D1151" s="226"/>
      <c r="E1151" s="226"/>
      <c r="F1151" s="226"/>
      <c r="G1151" s="226"/>
      <c r="H1151" s="124"/>
      <c r="I1151" s="124"/>
      <c r="J1151" s="124"/>
      <c r="K1151" s="124"/>
      <c r="L1151" s="120"/>
      <c r="M1151" s="110"/>
      <c r="N1151" s="110"/>
      <c r="O1151" s="110"/>
      <c r="P1151" s="110"/>
      <c r="Q1151" s="110"/>
      <c r="R1151" s="110"/>
      <c r="S1151" s="110"/>
      <c r="T1151" s="110"/>
      <c r="U1151" s="110"/>
      <c r="V1151" s="110"/>
      <c r="W1151" s="110"/>
      <c r="X1151" s="110"/>
      <c r="Y1151" s="110"/>
      <c r="Z1151" s="110"/>
      <c r="AA1151" s="110"/>
      <c r="AB1151" s="110"/>
      <c r="AC1151" s="110"/>
      <c r="AD1151" s="110"/>
      <c r="AE1151" s="110"/>
      <c r="AF1151" s="110"/>
      <c r="AG1151" s="110"/>
      <c r="AH1151" s="110"/>
      <c r="AI1151" s="110"/>
      <c r="AJ1151" s="110"/>
      <c r="AK1151" s="110"/>
      <c r="AL1151" s="110"/>
      <c r="AM1151" s="110"/>
      <c r="AN1151" s="110"/>
      <c r="AO1151" s="110"/>
      <c r="AP1151" s="110"/>
      <c r="AQ1151" s="110"/>
      <c r="AR1151" s="110"/>
      <c r="AS1151" s="110"/>
      <c r="AT1151" s="110"/>
      <c r="AU1151" s="110"/>
      <c r="AV1151" s="110"/>
      <c r="AW1151" s="110"/>
      <c r="AX1151" s="110"/>
      <c r="AY1151" s="110"/>
      <c r="AZ1151" s="110"/>
      <c r="BA1151" s="110"/>
      <c r="BB1151" s="110"/>
      <c r="BC1151" s="110"/>
      <c r="BD1151" s="110"/>
      <c r="BE1151" s="110"/>
      <c r="BF1151" s="110"/>
      <c r="BG1151" s="110"/>
      <c r="BH1151" s="110"/>
    </row>
    <row r="1152" spans="2:60" x14ac:dyDescent="0.2">
      <c r="B1152" s="123"/>
      <c r="C1152" s="223"/>
      <c r="D1152" s="226"/>
      <c r="E1152" s="226"/>
      <c r="F1152" s="226"/>
      <c r="G1152" s="226"/>
      <c r="H1152" s="124"/>
      <c r="I1152" s="124"/>
      <c r="J1152" s="124"/>
      <c r="K1152" s="124"/>
      <c r="L1152" s="120"/>
      <c r="M1152" s="110"/>
      <c r="N1152" s="110"/>
      <c r="O1152" s="110"/>
      <c r="P1152" s="110"/>
      <c r="Q1152" s="110"/>
      <c r="R1152" s="110"/>
      <c r="S1152" s="110"/>
      <c r="T1152" s="110"/>
      <c r="U1152" s="110"/>
      <c r="V1152" s="110"/>
      <c r="W1152" s="110"/>
      <c r="X1152" s="110"/>
      <c r="Y1152" s="110"/>
      <c r="Z1152" s="110"/>
      <c r="AA1152" s="110"/>
      <c r="AB1152" s="110"/>
      <c r="AC1152" s="110"/>
      <c r="AD1152" s="110"/>
      <c r="AE1152" s="110"/>
      <c r="AF1152" s="110"/>
      <c r="AG1152" s="110"/>
      <c r="AH1152" s="110"/>
      <c r="AI1152" s="110"/>
      <c r="AJ1152" s="110"/>
      <c r="AK1152" s="110"/>
      <c r="AL1152" s="110"/>
      <c r="AM1152" s="110"/>
      <c r="AN1152" s="110"/>
      <c r="AO1152" s="110"/>
      <c r="AP1152" s="110"/>
      <c r="AQ1152" s="110"/>
      <c r="AR1152" s="110"/>
      <c r="AS1152" s="110"/>
      <c r="AT1152" s="110"/>
      <c r="AU1152" s="110"/>
      <c r="AV1152" s="110"/>
      <c r="AW1152" s="110"/>
      <c r="AX1152" s="110"/>
      <c r="AY1152" s="110"/>
      <c r="AZ1152" s="110"/>
      <c r="BA1152" s="110"/>
      <c r="BB1152" s="110"/>
      <c r="BC1152" s="110"/>
      <c r="BD1152" s="110"/>
      <c r="BE1152" s="110"/>
      <c r="BF1152" s="110"/>
      <c r="BG1152" s="110"/>
      <c r="BH1152" s="110"/>
    </row>
    <row r="1153" spans="2:60" x14ac:dyDescent="0.2">
      <c r="B1153" s="123"/>
      <c r="C1153" s="223"/>
      <c r="D1153" s="226"/>
      <c r="E1153" s="226"/>
      <c r="F1153" s="226"/>
      <c r="G1153" s="226"/>
      <c r="H1153" s="124"/>
      <c r="I1153" s="124"/>
      <c r="J1153" s="124"/>
      <c r="K1153" s="124"/>
      <c r="L1153" s="120"/>
      <c r="M1153" s="110"/>
      <c r="N1153" s="110"/>
      <c r="O1153" s="110"/>
      <c r="P1153" s="110"/>
      <c r="Q1153" s="110"/>
      <c r="R1153" s="110"/>
      <c r="S1153" s="110"/>
      <c r="T1153" s="110"/>
      <c r="U1153" s="110"/>
      <c r="V1153" s="110"/>
      <c r="W1153" s="110"/>
      <c r="X1153" s="110"/>
      <c r="Y1153" s="110"/>
      <c r="Z1153" s="110"/>
      <c r="AA1153" s="110"/>
      <c r="AB1153" s="110"/>
      <c r="AC1153" s="110"/>
      <c r="AD1153" s="110"/>
      <c r="AE1153" s="110"/>
      <c r="AF1153" s="110"/>
      <c r="AG1153" s="110"/>
      <c r="AH1153" s="110"/>
      <c r="AI1153" s="110"/>
      <c r="AJ1153" s="110"/>
      <c r="AK1153" s="110"/>
      <c r="AL1153" s="110"/>
      <c r="AM1153" s="110"/>
      <c r="AN1153" s="110"/>
      <c r="AO1153" s="110"/>
      <c r="AP1153" s="110"/>
      <c r="AQ1153" s="110"/>
      <c r="AR1153" s="110"/>
      <c r="AS1153" s="110"/>
      <c r="AT1153" s="110"/>
      <c r="AU1153" s="110"/>
      <c r="AV1153" s="110"/>
      <c r="AW1153" s="110"/>
      <c r="AX1153" s="110"/>
      <c r="AY1153" s="110"/>
      <c r="AZ1153" s="110"/>
      <c r="BA1153" s="110"/>
      <c r="BB1153" s="110"/>
      <c r="BC1153" s="110"/>
      <c r="BD1153" s="110"/>
      <c r="BE1153" s="110"/>
      <c r="BF1153" s="110"/>
      <c r="BG1153" s="110"/>
      <c r="BH1153" s="110"/>
    </row>
    <row r="1154" spans="2:60" x14ac:dyDescent="0.2">
      <c r="B1154" s="123"/>
      <c r="C1154" s="223"/>
      <c r="D1154" s="226"/>
      <c r="E1154" s="226"/>
      <c r="F1154" s="226"/>
      <c r="G1154" s="226"/>
      <c r="H1154" s="124"/>
      <c r="I1154" s="124"/>
      <c r="J1154" s="124"/>
      <c r="K1154" s="124"/>
      <c r="L1154" s="120"/>
      <c r="M1154" s="110"/>
      <c r="N1154" s="110"/>
      <c r="O1154" s="110"/>
      <c r="P1154" s="110"/>
      <c r="Q1154" s="110"/>
      <c r="R1154" s="110"/>
      <c r="S1154" s="110"/>
      <c r="T1154" s="110"/>
      <c r="U1154" s="110"/>
      <c r="V1154" s="110"/>
      <c r="W1154" s="110"/>
      <c r="X1154" s="110"/>
      <c r="Y1154" s="110"/>
      <c r="Z1154" s="110"/>
      <c r="AA1154" s="110"/>
      <c r="AB1154" s="110"/>
      <c r="AC1154" s="110"/>
      <c r="AD1154" s="110"/>
      <c r="AE1154" s="110"/>
      <c r="AF1154" s="110"/>
      <c r="AG1154" s="110"/>
      <c r="AH1154" s="110"/>
      <c r="AI1154" s="110"/>
      <c r="AJ1154" s="110"/>
      <c r="AK1154" s="110"/>
      <c r="AL1154" s="110"/>
      <c r="AM1154" s="110"/>
      <c r="AN1154" s="110"/>
      <c r="AO1154" s="110"/>
      <c r="AP1154" s="110"/>
      <c r="AQ1154" s="110"/>
      <c r="AR1154" s="110"/>
      <c r="AS1154" s="110"/>
      <c r="AT1154" s="110"/>
      <c r="AU1154" s="110"/>
      <c r="AV1154" s="110"/>
      <c r="AW1154" s="110"/>
      <c r="AX1154" s="110"/>
      <c r="AY1154" s="110"/>
      <c r="AZ1154" s="110"/>
      <c r="BA1154" s="110"/>
      <c r="BB1154" s="110"/>
      <c r="BC1154" s="110"/>
      <c r="BD1154" s="110"/>
      <c r="BE1154" s="110"/>
      <c r="BF1154" s="110"/>
      <c r="BG1154" s="110"/>
      <c r="BH1154" s="110"/>
    </row>
    <row r="1155" spans="2:60" x14ac:dyDescent="0.2">
      <c r="B1155" s="123"/>
      <c r="C1155" s="223"/>
      <c r="D1155" s="226"/>
      <c r="E1155" s="226"/>
      <c r="F1155" s="226"/>
      <c r="G1155" s="226"/>
      <c r="H1155" s="124"/>
      <c r="I1155" s="124"/>
      <c r="J1155" s="124"/>
      <c r="K1155" s="124"/>
      <c r="L1155" s="120"/>
      <c r="M1155" s="110"/>
      <c r="N1155" s="110"/>
      <c r="O1155" s="110"/>
      <c r="P1155" s="110"/>
      <c r="Q1155" s="110"/>
      <c r="R1155" s="110"/>
      <c r="S1155" s="110"/>
      <c r="T1155" s="110"/>
      <c r="U1155" s="110"/>
      <c r="V1155" s="110"/>
      <c r="W1155" s="110"/>
      <c r="X1155" s="110"/>
      <c r="Y1155" s="110"/>
      <c r="Z1155" s="110"/>
      <c r="AA1155" s="110"/>
      <c r="AB1155" s="110"/>
      <c r="AC1155" s="110"/>
      <c r="AD1155" s="110"/>
      <c r="AE1155" s="110"/>
      <c r="AF1155" s="110"/>
      <c r="AG1155" s="110"/>
      <c r="AH1155" s="110"/>
      <c r="AI1155" s="110"/>
      <c r="AJ1155" s="110"/>
      <c r="AK1155" s="110"/>
      <c r="AL1155" s="110"/>
      <c r="AM1155" s="110"/>
      <c r="AN1155" s="110"/>
      <c r="AO1155" s="110"/>
      <c r="AP1155" s="110"/>
      <c r="AQ1155" s="110"/>
      <c r="AR1155" s="110"/>
      <c r="AS1155" s="110"/>
      <c r="AT1155" s="110"/>
      <c r="AU1155" s="110"/>
      <c r="AV1155" s="110"/>
      <c r="AW1155" s="110"/>
      <c r="AX1155" s="110"/>
      <c r="AY1155" s="110"/>
      <c r="AZ1155" s="110"/>
      <c r="BA1155" s="110"/>
      <c r="BB1155" s="110"/>
      <c r="BC1155" s="110"/>
      <c r="BD1155" s="110"/>
      <c r="BE1155" s="110"/>
      <c r="BF1155" s="110"/>
      <c r="BG1155" s="110"/>
      <c r="BH1155" s="110"/>
    </row>
    <row r="1156" spans="2:60" x14ac:dyDescent="0.2">
      <c r="B1156" s="123"/>
      <c r="C1156" s="223"/>
      <c r="D1156" s="226"/>
      <c r="E1156" s="226"/>
      <c r="F1156" s="226"/>
      <c r="G1156" s="226"/>
      <c r="H1156" s="124"/>
      <c r="I1156" s="124"/>
      <c r="J1156" s="124"/>
      <c r="K1156" s="124"/>
      <c r="L1156" s="120"/>
      <c r="M1156" s="110"/>
      <c r="N1156" s="110"/>
      <c r="O1156" s="110"/>
      <c r="P1156" s="110"/>
      <c r="Q1156" s="110"/>
      <c r="R1156" s="110"/>
      <c r="S1156" s="110"/>
      <c r="T1156" s="110"/>
      <c r="U1156" s="110"/>
      <c r="V1156" s="110"/>
      <c r="W1156" s="110"/>
      <c r="X1156" s="110"/>
      <c r="Y1156" s="110"/>
      <c r="Z1156" s="110"/>
      <c r="AA1156" s="110"/>
      <c r="AB1156" s="110"/>
      <c r="AC1156" s="110"/>
      <c r="AD1156" s="110"/>
      <c r="AE1156" s="110"/>
      <c r="AF1156" s="110"/>
      <c r="AG1156" s="110"/>
      <c r="AH1156" s="110"/>
      <c r="AI1156" s="110"/>
      <c r="AJ1156" s="110"/>
      <c r="AK1156" s="110"/>
      <c r="AL1156" s="110"/>
      <c r="AM1156" s="110"/>
      <c r="AN1156" s="110"/>
      <c r="AO1156" s="110"/>
      <c r="AP1156" s="110"/>
      <c r="AQ1156" s="110"/>
      <c r="AR1156" s="110"/>
      <c r="AS1156" s="110"/>
      <c r="AT1156" s="110"/>
      <c r="AU1156" s="110"/>
      <c r="AV1156" s="110"/>
      <c r="AW1156" s="110"/>
      <c r="AX1156" s="110"/>
      <c r="AY1156" s="110"/>
      <c r="AZ1156" s="110"/>
      <c r="BA1156" s="110"/>
      <c r="BB1156" s="110"/>
      <c r="BC1156" s="110"/>
      <c r="BD1156" s="110"/>
      <c r="BE1156" s="110"/>
      <c r="BF1156" s="110"/>
      <c r="BG1156" s="110"/>
      <c r="BH1156" s="110"/>
    </row>
    <row r="1157" spans="2:60" x14ac:dyDescent="0.2">
      <c r="B1157" s="123"/>
      <c r="C1157" s="223"/>
      <c r="D1157" s="226"/>
      <c r="E1157" s="226"/>
      <c r="F1157" s="226"/>
      <c r="G1157" s="226"/>
      <c r="H1157" s="124"/>
      <c r="I1157" s="124"/>
      <c r="J1157" s="124"/>
      <c r="K1157" s="124"/>
      <c r="L1157" s="120"/>
      <c r="M1157" s="110"/>
      <c r="N1157" s="110"/>
      <c r="O1157" s="110"/>
      <c r="P1157" s="110"/>
      <c r="Q1157" s="110"/>
      <c r="R1157" s="110"/>
      <c r="S1157" s="110"/>
      <c r="T1157" s="110"/>
      <c r="U1157" s="110"/>
      <c r="V1157" s="110"/>
      <c r="W1157" s="110"/>
      <c r="X1157" s="110"/>
      <c r="Y1157" s="110"/>
      <c r="Z1157" s="110"/>
      <c r="AA1157" s="110"/>
      <c r="AB1157" s="110"/>
      <c r="AC1157" s="110"/>
      <c r="AD1157" s="110"/>
      <c r="AE1157" s="110"/>
      <c r="AF1157" s="110"/>
      <c r="AG1157" s="110"/>
      <c r="AH1157" s="110"/>
      <c r="AI1157" s="110"/>
      <c r="AJ1157" s="110"/>
      <c r="AK1157" s="110"/>
      <c r="AL1157" s="110"/>
      <c r="AM1157" s="110"/>
      <c r="AN1157" s="110"/>
      <c r="AO1157" s="110"/>
      <c r="AP1157" s="110"/>
      <c r="AQ1157" s="110"/>
      <c r="AR1157" s="110"/>
      <c r="AS1157" s="110"/>
      <c r="AT1157" s="110"/>
      <c r="AU1157" s="110"/>
      <c r="AV1157" s="110"/>
      <c r="AW1157" s="110"/>
      <c r="AX1157" s="110"/>
      <c r="AY1157" s="110"/>
      <c r="AZ1157" s="110"/>
      <c r="BA1157" s="110"/>
      <c r="BB1157" s="110"/>
      <c r="BC1157" s="110"/>
      <c r="BD1157" s="110"/>
      <c r="BE1157" s="110"/>
      <c r="BF1157" s="110"/>
      <c r="BG1157" s="110"/>
      <c r="BH1157" s="110"/>
    </row>
    <row r="1158" spans="2:60" x14ac:dyDescent="0.2">
      <c r="B1158" s="123"/>
      <c r="C1158" s="223"/>
      <c r="D1158" s="226"/>
      <c r="E1158" s="226"/>
      <c r="F1158" s="226"/>
      <c r="G1158" s="226"/>
      <c r="H1158" s="124"/>
      <c r="I1158" s="124"/>
      <c r="J1158" s="124"/>
      <c r="K1158" s="124"/>
      <c r="L1158" s="120"/>
      <c r="M1158" s="110"/>
      <c r="N1158" s="110"/>
      <c r="O1158" s="110"/>
      <c r="P1158" s="110"/>
      <c r="Q1158" s="110"/>
      <c r="R1158" s="110"/>
      <c r="S1158" s="110"/>
      <c r="T1158" s="110"/>
      <c r="U1158" s="110"/>
      <c r="V1158" s="110"/>
      <c r="W1158" s="110"/>
      <c r="X1158" s="110"/>
      <c r="Y1158" s="110"/>
      <c r="Z1158" s="110"/>
      <c r="AA1158" s="110"/>
      <c r="AB1158" s="110"/>
      <c r="AC1158" s="110"/>
      <c r="AD1158" s="110"/>
      <c r="AE1158" s="110"/>
      <c r="AF1158" s="110"/>
      <c r="AG1158" s="110"/>
      <c r="AH1158" s="110"/>
      <c r="AI1158" s="110"/>
      <c r="AJ1158" s="110"/>
      <c r="AK1158" s="110"/>
      <c r="AL1158" s="110"/>
      <c r="AM1158" s="110"/>
      <c r="AN1158" s="110"/>
      <c r="AO1158" s="110"/>
      <c r="AP1158" s="110"/>
      <c r="AQ1158" s="110"/>
      <c r="AR1158" s="110"/>
      <c r="AS1158" s="110"/>
      <c r="AT1158" s="110"/>
      <c r="AU1158" s="110"/>
      <c r="AV1158" s="110"/>
      <c r="AW1158" s="110"/>
      <c r="AX1158" s="110"/>
      <c r="AY1158" s="110"/>
      <c r="AZ1158" s="110"/>
      <c r="BA1158" s="110"/>
      <c r="BB1158" s="110"/>
      <c r="BC1158" s="110"/>
      <c r="BD1158" s="110"/>
      <c r="BE1158" s="110"/>
      <c r="BF1158" s="110"/>
      <c r="BG1158" s="110"/>
      <c r="BH1158" s="110"/>
    </row>
    <row r="1159" spans="2:60" x14ac:dyDescent="0.2">
      <c r="B1159" s="123"/>
      <c r="C1159" s="223"/>
      <c r="D1159" s="226"/>
      <c r="E1159" s="226"/>
      <c r="F1159" s="226"/>
      <c r="G1159" s="226"/>
      <c r="H1159" s="124"/>
      <c r="I1159" s="124"/>
      <c r="J1159" s="124"/>
      <c r="K1159" s="124"/>
      <c r="L1159" s="120"/>
      <c r="M1159" s="110"/>
      <c r="N1159" s="110"/>
      <c r="O1159" s="110"/>
      <c r="P1159" s="110"/>
      <c r="Q1159" s="110"/>
      <c r="R1159" s="110"/>
      <c r="S1159" s="110"/>
      <c r="T1159" s="110"/>
      <c r="U1159" s="110"/>
      <c r="V1159" s="110"/>
      <c r="W1159" s="110"/>
      <c r="X1159" s="110"/>
      <c r="Y1159" s="110"/>
      <c r="Z1159" s="110"/>
      <c r="AA1159" s="110"/>
      <c r="AB1159" s="110"/>
      <c r="AC1159" s="110"/>
      <c r="AD1159" s="110"/>
      <c r="AE1159" s="110"/>
      <c r="AF1159" s="110"/>
      <c r="AG1159" s="110"/>
      <c r="AH1159" s="110"/>
      <c r="AI1159" s="110"/>
      <c r="AJ1159" s="110"/>
      <c r="AK1159" s="110"/>
      <c r="AL1159" s="110"/>
      <c r="AM1159" s="110"/>
      <c r="AN1159" s="110"/>
      <c r="AO1159" s="110"/>
      <c r="AP1159" s="110"/>
      <c r="AQ1159" s="110"/>
      <c r="AR1159" s="110"/>
      <c r="AS1159" s="110"/>
      <c r="AT1159" s="110"/>
      <c r="AU1159" s="110"/>
      <c r="AV1159" s="110"/>
      <c r="AW1159" s="110"/>
      <c r="AX1159" s="110"/>
      <c r="AY1159" s="110"/>
      <c r="AZ1159" s="110"/>
      <c r="BA1159" s="110"/>
      <c r="BB1159" s="110"/>
      <c r="BC1159" s="110"/>
      <c r="BD1159" s="110"/>
      <c r="BE1159" s="110"/>
      <c r="BF1159" s="110"/>
      <c r="BG1159" s="110"/>
      <c r="BH1159" s="110"/>
    </row>
    <row r="1160" spans="2:60" x14ac:dyDescent="0.2">
      <c r="B1160" s="123"/>
      <c r="C1160" s="223"/>
      <c r="D1160" s="226"/>
      <c r="E1160" s="226"/>
      <c r="F1160" s="226"/>
      <c r="G1160" s="226"/>
      <c r="H1160" s="124"/>
      <c r="I1160" s="124"/>
      <c r="J1160" s="124"/>
      <c r="K1160" s="124"/>
      <c r="L1160" s="120"/>
      <c r="M1160" s="110"/>
      <c r="N1160" s="110"/>
      <c r="O1160" s="110"/>
      <c r="P1160" s="110"/>
      <c r="Q1160" s="110"/>
      <c r="R1160" s="110"/>
      <c r="S1160" s="110"/>
      <c r="T1160" s="110"/>
      <c r="U1160" s="110"/>
      <c r="V1160" s="110"/>
      <c r="W1160" s="110"/>
      <c r="X1160" s="110"/>
      <c r="Y1160" s="110"/>
      <c r="Z1160" s="110"/>
      <c r="AA1160" s="110"/>
      <c r="AB1160" s="110"/>
      <c r="AC1160" s="110"/>
      <c r="AD1160" s="110"/>
      <c r="AE1160" s="110"/>
      <c r="AF1160" s="110"/>
      <c r="AG1160" s="110"/>
      <c r="AH1160" s="110"/>
      <c r="AI1160" s="110"/>
      <c r="AJ1160" s="110"/>
      <c r="AK1160" s="110"/>
      <c r="AL1160" s="110"/>
      <c r="AM1160" s="110"/>
      <c r="AN1160" s="110"/>
      <c r="AO1160" s="110"/>
      <c r="AP1160" s="110"/>
      <c r="AQ1160" s="110"/>
      <c r="AR1160" s="110"/>
      <c r="AS1160" s="110"/>
      <c r="AT1160" s="110"/>
      <c r="AU1160" s="110"/>
      <c r="AV1160" s="110"/>
      <c r="AW1160" s="110"/>
      <c r="AX1160" s="110"/>
      <c r="AY1160" s="110"/>
      <c r="AZ1160" s="110"/>
      <c r="BA1160" s="110"/>
      <c r="BB1160" s="110"/>
      <c r="BC1160" s="110"/>
      <c r="BD1160" s="110"/>
      <c r="BE1160" s="110"/>
      <c r="BF1160" s="110"/>
      <c r="BG1160" s="110"/>
      <c r="BH1160" s="110"/>
    </row>
    <row r="1161" spans="2:60" x14ac:dyDescent="0.2">
      <c r="B1161" s="123"/>
      <c r="C1161" s="223"/>
      <c r="D1161" s="226"/>
      <c r="E1161" s="226"/>
      <c r="F1161" s="226"/>
      <c r="G1161" s="226"/>
      <c r="H1161" s="124"/>
      <c r="I1161" s="124"/>
      <c r="J1161" s="124"/>
      <c r="K1161" s="124"/>
      <c r="L1161" s="120"/>
      <c r="M1161" s="110"/>
      <c r="N1161" s="110"/>
      <c r="O1161" s="110"/>
      <c r="P1161" s="110"/>
      <c r="Q1161" s="110"/>
      <c r="R1161" s="110"/>
      <c r="S1161" s="110"/>
      <c r="T1161" s="110"/>
      <c r="U1161" s="110"/>
      <c r="V1161" s="110"/>
      <c r="W1161" s="110"/>
      <c r="X1161" s="110"/>
      <c r="Y1161" s="110"/>
      <c r="Z1161" s="110"/>
      <c r="AA1161" s="110"/>
      <c r="AB1161" s="110"/>
      <c r="AC1161" s="110"/>
      <c r="AD1161" s="110"/>
      <c r="AE1161" s="110"/>
      <c r="AF1161" s="110"/>
      <c r="AG1161" s="110"/>
      <c r="AH1161" s="110"/>
      <c r="AI1161" s="110"/>
      <c r="AJ1161" s="110"/>
      <c r="AK1161" s="110"/>
      <c r="AL1161" s="110"/>
      <c r="AM1161" s="110"/>
      <c r="AN1161" s="110"/>
      <c r="AO1161" s="110"/>
      <c r="AP1161" s="110"/>
      <c r="AQ1161" s="110"/>
      <c r="AR1161" s="110"/>
      <c r="AS1161" s="110"/>
      <c r="AT1161" s="110"/>
      <c r="AU1161" s="110"/>
      <c r="AV1161" s="110"/>
      <c r="AW1161" s="110"/>
      <c r="AX1161" s="110"/>
      <c r="AY1161" s="110"/>
      <c r="AZ1161" s="110"/>
      <c r="BA1161" s="110"/>
      <c r="BB1161" s="110"/>
      <c r="BC1161" s="110"/>
      <c r="BD1161" s="110"/>
      <c r="BE1161" s="110"/>
      <c r="BF1161" s="110"/>
      <c r="BG1161" s="110"/>
      <c r="BH1161" s="110"/>
    </row>
    <row r="1162" spans="2:60" x14ac:dyDescent="0.2">
      <c r="B1162" s="123"/>
      <c r="C1162" s="223"/>
      <c r="D1162" s="226"/>
      <c r="E1162" s="226"/>
      <c r="F1162" s="226"/>
      <c r="G1162" s="226"/>
      <c r="H1162" s="124"/>
      <c r="I1162" s="124"/>
      <c r="J1162" s="124"/>
      <c r="K1162" s="124"/>
      <c r="L1162" s="120"/>
      <c r="M1162" s="110"/>
      <c r="N1162" s="110"/>
      <c r="O1162" s="110"/>
      <c r="P1162" s="110"/>
      <c r="Q1162" s="110"/>
      <c r="R1162" s="110"/>
      <c r="S1162" s="110"/>
      <c r="T1162" s="110"/>
      <c r="U1162" s="110"/>
      <c r="V1162" s="110"/>
      <c r="W1162" s="110"/>
      <c r="X1162" s="110"/>
      <c r="Y1162" s="110"/>
      <c r="Z1162" s="110"/>
      <c r="AA1162" s="110"/>
      <c r="AB1162" s="110"/>
      <c r="AC1162" s="110"/>
      <c r="AD1162" s="110"/>
      <c r="AE1162" s="110"/>
      <c r="AF1162" s="110"/>
      <c r="AG1162" s="110"/>
      <c r="AH1162" s="110"/>
      <c r="AI1162" s="110"/>
      <c r="AJ1162" s="110"/>
      <c r="AK1162" s="110"/>
      <c r="AL1162" s="110"/>
      <c r="AM1162" s="110"/>
      <c r="AN1162" s="110"/>
      <c r="AO1162" s="110"/>
      <c r="AP1162" s="110"/>
      <c r="AQ1162" s="110"/>
      <c r="AR1162" s="110"/>
      <c r="AS1162" s="110"/>
      <c r="AT1162" s="110"/>
      <c r="AU1162" s="110"/>
      <c r="AV1162" s="110"/>
      <c r="AW1162" s="110"/>
      <c r="AX1162" s="110"/>
      <c r="AY1162" s="110"/>
      <c r="AZ1162" s="110"/>
      <c r="BA1162" s="110"/>
      <c r="BB1162" s="110"/>
      <c r="BC1162" s="110"/>
      <c r="BD1162" s="110"/>
      <c r="BE1162" s="110"/>
      <c r="BF1162" s="110"/>
      <c r="BG1162" s="110"/>
      <c r="BH1162" s="110"/>
    </row>
    <row r="1163" spans="2:60" x14ac:dyDescent="0.2">
      <c r="B1163" s="123"/>
      <c r="C1163" s="223"/>
      <c r="D1163" s="226"/>
      <c r="E1163" s="226"/>
      <c r="F1163" s="226"/>
      <c r="G1163" s="226"/>
      <c r="H1163" s="124"/>
      <c r="I1163" s="124"/>
      <c r="J1163" s="124"/>
      <c r="K1163" s="124"/>
      <c r="L1163" s="120"/>
      <c r="M1163" s="110"/>
      <c r="N1163" s="110"/>
      <c r="O1163" s="110"/>
      <c r="P1163" s="110"/>
      <c r="Q1163" s="110"/>
      <c r="R1163" s="110"/>
      <c r="S1163" s="110"/>
      <c r="T1163" s="110"/>
      <c r="U1163" s="110"/>
      <c r="V1163" s="110"/>
      <c r="W1163" s="110"/>
      <c r="X1163" s="110"/>
      <c r="Y1163" s="110"/>
      <c r="Z1163" s="110"/>
      <c r="AA1163" s="110"/>
      <c r="AB1163" s="110"/>
      <c r="AC1163" s="110"/>
      <c r="AD1163" s="110"/>
      <c r="AE1163" s="110"/>
      <c r="AF1163" s="110"/>
      <c r="AG1163" s="110"/>
      <c r="AH1163" s="110"/>
      <c r="AI1163" s="110"/>
      <c r="AJ1163" s="110"/>
      <c r="AK1163" s="110"/>
      <c r="AL1163" s="110"/>
      <c r="AM1163" s="110"/>
      <c r="AN1163" s="110"/>
      <c r="AO1163" s="110"/>
      <c r="AP1163" s="110"/>
      <c r="AQ1163" s="110"/>
      <c r="AR1163" s="110"/>
      <c r="AS1163" s="110"/>
      <c r="AT1163" s="110"/>
      <c r="AU1163" s="110"/>
      <c r="AV1163" s="110"/>
      <c r="AW1163" s="110"/>
      <c r="AX1163" s="110"/>
      <c r="AY1163" s="110"/>
      <c r="AZ1163" s="110"/>
      <c r="BA1163" s="110"/>
      <c r="BB1163" s="110"/>
      <c r="BC1163" s="110"/>
      <c r="BD1163" s="110"/>
      <c r="BE1163" s="110"/>
      <c r="BF1163" s="110"/>
      <c r="BG1163" s="110"/>
      <c r="BH1163" s="110"/>
    </row>
    <row r="1164" spans="2:60" x14ac:dyDescent="0.2">
      <c r="B1164" s="123"/>
      <c r="C1164" s="223"/>
      <c r="D1164" s="226"/>
      <c r="E1164" s="226"/>
      <c r="F1164" s="226"/>
      <c r="G1164" s="226"/>
      <c r="H1164" s="124"/>
      <c r="I1164" s="124"/>
      <c r="J1164" s="124"/>
      <c r="K1164" s="124"/>
      <c r="L1164" s="120"/>
      <c r="M1164" s="110"/>
      <c r="N1164" s="110"/>
      <c r="O1164" s="110"/>
      <c r="P1164" s="110"/>
      <c r="Q1164" s="110"/>
      <c r="R1164" s="110"/>
      <c r="S1164" s="110"/>
      <c r="T1164" s="110"/>
      <c r="U1164" s="110"/>
      <c r="V1164" s="110"/>
      <c r="W1164" s="110"/>
      <c r="X1164" s="110"/>
      <c r="Y1164" s="110"/>
      <c r="Z1164" s="110"/>
      <c r="AA1164" s="110"/>
      <c r="AB1164" s="110"/>
      <c r="AC1164" s="110"/>
      <c r="AD1164" s="110"/>
      <c r="AE1164" s="110"/>
      <c r="AF1164" s="110"/>
      <c r="AG1164" s="110"/>
      <c r="AH1164" s="110"/>
      <c r="AI1164" s="110"/>
      <c r="AJ1164" s="110"/>
      <c r="AK1164" s="110"/>
      <c r="AL1164" s="110"/>
      <c r="AM1164" s="110"/>
      <c r="AN1164" s="110"/>
      <c r="AO1164" s="110"/>
      <c r="AP1164" s="110"/>
      <c r="AQ1164" s="110"/>
      <c r="AR1164" s="110"/>
      <c r="AS1164" s="110"/>
      <c r="AT1164" s="110"/>
      <c r="AU1164" s="110"/>
      <c r="AV1164" s="110"/>
      <c r="AW1164" s="110"/>
      <c r="AX1164" s="110"/>
      <c r="AY1164" s="110"/>
      <c r="AZ1164" s="110"/>
      <c r="BA1164" s="110"/>
      <c r="BB1164" s="110"/>
      <c r="BC1164" s="110"/>
      <c r="BD1164" s="110"/>
      <c r="BE1164" s="110"/>
      <c r="BF1164" s="110"/>
      <c r="BG1164" s="110"/>
      <c r="BH1164" s="110"/>
    </row>
    <row r="1165" spans="2:60" x14ac:dyDescent="0.2">
      <c r="B1165" s="123"/>
      <c r="C1165" s="223"/>
      <c r="D1165" s="226"/>
      <c r="E1165" s="226"/>
      <c r="F1165" s="226"/>
      <c r="G1165" s="226"/>
      <c r="H1165" s="124"/>
      <c r="I1165" s="124"/>
      <c r="J1165" s="124"/>
      <c r="K1165" s="124"/>
      <c r="L1165" s="120"/>
      <c r="M1165" s="110"/>
      <c r="N1165" s="110"/>
      <c r="O1165" s="110"/>
      <c r="P1165" s="110"/>
      <c r="Q1165" s="110"/>
      <c r="R1165" s="110"/>
      <c r="S1165" s="110"/>
      <c r="T1165" s="110"/>
      <c r="U1165" s="110"/>
      <c r="V1165" s="110"/>
      <c r="W1165" s="110"/>
      <c r="X1165" s="110"/>
      <c r="Y1165" s="110"/>
      <c r="Z1165" s="110"/>
      <c r="AA1165" s="110"/>
      <c r="AB1165" s="110"/>
      <c r="AC1165" s="110"/>
      <c r="AD1165" s="110"/>
      <c r="AE1165" s="110"/>
      <c r="AF1165" s="110"/>
      <c r="AG1165" s="110"/>
      <c r="AH1165" s="110"/>
      <c r="AI1165" s="110"/>
      <c r="AJ1165" s="110"/>
      <c r="AK1165" s="110"/>
      <c r="AL1165" s="110"/>
      <c r="AM1165" s="110"/>
      <c r="AN1165" s="110"/>
      <c r="AO1165" s="110"/>
      <c r="AP1165" s="110"/>
      <c r="AQ1165" s="110"/>
      <c r="AR1165" s="110"/>
      <c r="AS1165" s="110"/>
      <c r="AT1165" s="110"/>
      <c r="AU1165" s="110"/>
      <c r="AV1165" s="110"/>
      <c r="AW1165" s="110"/>
      <c r="AX1165" s="110"/>
      <c r="AY1165" s="110"/>
      <c r="AZ1165" s="110"/>
      <c r="BA1165" s="110"/>
      <c r="BB1165" s="110"/>
      <c r="BC1165" s="110"/>
      <c r="BD1165" s="110"/>
      <c r="BE1165" s="110"/>
      <c r="BF1165" s="110"/>
      <c r="BG1165" s="110"/>
      <c r="BH1165" s="110"/>
    </row>
    <row r="1166" spans="2:60" x14ac:dyDescent="0.2">
      <c r="B1166" s="123"/>
      <c r="C1166" s="223"/>
      <c r="D1166" s="226"/>
      <c r="E1166" s="226"/>
      <c r="F1166" s="226"/>
      <c r="G1166" s="226"/>
      <c r="H1166" s="124"/>
      <c r="I1166" s="124"/>
      <c r="J1166" s="124"/>
      <c r="K1166" s="124"/>
      <c r="L1166" s="120"/>
      <c r="M1166" s="110"/>
      <c r="N1166" s="110"/>
      <c r="O1166" s="110"/>
      <c r="P1166" s="110"/>
      <c r="Q1166" s="110"/>
      <c r="R1166" s="110"/>
      <c r="S1166" s="110"/>
      <c r="T1166" s="110"/>
      <c r="U1166" s="110"/>
      <c r="V1166" s="110"/>
      <c r="W1166" s="110"/>
      <c r="X1166" s="110"/>
      <c r="Y1166" s="110"/>
      <c r="Z1166" s="110"/>
      <c r="AA1166" s="110"/>
      <c r="AB1166" s="110"/>
      <c r="AC1166" s="110"/>
      <c r="AD1166" s="110"/>
      <c r="AE1166" s="110"/>
      <c r="AF1166" s="110"/>
      <c r="AG1166" s="110"/>
      <c r="AH1166" s="110"/>
      <c r="AI1166" s="110"/>
      <c r="AJ1166" s="110"/>
      <c r="AK1166" s="110"/>
      <c r="AL1166" s="110"/>
      <c r="AM1166" s="110"/>
      <c r="AN1166" s="110"/>
      <c r="AO1166" s="110"/>
      <c r="AP1166" s="110"/>
      <c r="AQ1166" s="110"/>
      <c r="AR1166" s="110"/>
      <c r="AS1166" s="110"/>
      <c r="AT1166" s="110"/>
      <c r="AU1166" s="110"/>
      <c r="AV1166" s="110"/>
      <c r="AW1166" s="110"/>
      <c r="AX1166" s="110"/>
      <c r="AY1166" s="110"/>
      <c r="AZ1166" s="110"/>
      <c r="BA1166" s="110"/>
      <c r="BB1166" s="110"/>
      <c r="BC1166" s="110"/>
      <c r="BD1166" s="110"/>
      <c r="BE1166" s="110"/>
      <c r="BF1166" s="110"/>
      <c r="BG1166" s="110"/>
      <c r="BH1166" s="110"/>
    </row>
    <row r="1167" spans="2:60" x14ac:dyDescent="0.2">
      <c r="B1167" s="123"/>
      <c r="C1167" s="223"/>
      <c r="D1167" s="226"/>
      <c r="E1167" s="226"/>
      <c r="F1167" s="226"/>
      <c r="G1167" s="226"/>
      <c r="H1167" s="124"/>
      <c r="I1167" s="124"/>
      <c r="J1167" s="124"/>
      <c r="K1167" s="124"/>
      <c r="L1167" s="120"/>
      <c r="M1167" s="110"/>
      <c r="N1167" s="110"/>
      <c r="O1167" s="110"/>
      <c r="P1167" s="110"/>
      <c r="Q1167" s="110"/>
      <c r="R1167" s="110"/>
      <c r="S1167" s="110"/>
      <c r="T1167" s="110"/>
      <c r="U1167" s="110"/>
      <c r="V1167" s="110"/>
      <c r="W1167" s="110"/>
      <c r="X1167" s="110"/>
      <c r="Y1167" s="110"/>
      <c r="Z1167" s="110"/>
      <c r="AA1167" s="110"/>
      <c r="AB1167" s="110"/>
      <c r="AC1167" s="110"/>
      <c r="AD1167" s="110"/>
      <c r="AE1167" s="110"/>
      <c r="AF1167" s="110"/>
      <c r="AG1167" s="110"/>
      <c r="AH1167" s="110"/>
      <c r="AI1167" s="110"/>
      <c r="AJ1167" s="110"/>
      <c r="AK1167" s="110"/>
      <c r="AL1167" s="110"/>
      <c r="AM1167" s="110"/>
      <c r="AN1167" s="110"/>
      <c r="AO1167" s="110"/>
      <c r="AP1167" s="110"/>
      <c r="AQ1167" s="110"/>
      <c r="AR1167" s="110"/>
      <c r="AS1167" s="110"/>
      <c r="AT1167" s="110"/>
      <c r="AU1167" s="110"/>
      <c r="AV1167" s="110"/>
      <c r="AW1167" s="110"/>
      <c r="AX1167" s="110"/>
      <c r="AY1167" s="110"/>
      <c r="AZ1167" s="110"/>
      <c r="BA1167" s="110"/>
      <c r="BB1167" s="110"/>
      <c r="BC1167" s="110"/>
      <c r="BD1167" s="110"/>
      <c r="BE1167" s="110"/>
      <c r="BF1167" s="110"/>
      <c r="BG1167" s="110"/>
      <c r="BH1167" s="110"/>
    </row>
    <row r="1168" spans="2:60" x14ac:dyDescent="0.2">
      <c r="B1168" s="123"/>
      <c r="C1168" s="223"/>
      <c r="D1168" s="226"/>
      <c r="E1168" s="226"/>
      <c r="F1168" s="226"/>
      <c r="G1168" s="226"/>
      <c r="H1168" s="124"/>
      <c r="I1168" s="124"/>
      <c r="J1168" s="124"/>
      <c r="K1168" s="124"/>
      <c r="L1168" s="120"/>
      <c r="M1168" s="110"/>
      <c r="N1168" s="110"/>
      <c r="O1168" s="110"/>
      <c r="P1168" s="110"/>
      <c r="Q1168" s="110"/>
      <c r="R1168" s="110"/>
      <c r="S1168" s="110"/>
      <c r="T1168" s="110"/>
      <c r="U1168" s="110"/>
      <c r="V1168" s="110"/>
      <c r="W1168" s="110"/>
      <c r="X1168" s="110"/>
      <c r="Y1168" s="110"/>
      <c r="Z1168" s="110"/>
      <c r="AA1168" s="110"/>
      <c r="AB1168" s="110"/>
      <c r="AC1168" s="110"/>
      <c r="AD1168" s="110"/>
      <c r="AE1168" s="110"/>
      <c r="AF1168" s="110"/>
      <c r="AG1168" s="110"/>
      <c r="AH1168" s="110"/>
      <c r="AI1168" s="110"/>
      <c r="AJ1168" s="110"/>
      <c r="AK1168" s="110"/>
      <c r="AL1168" s="110"/>
      <c r="AM1168" s="110"/>
      <c r="AN1168" s="110"/>
      <c r="AO1168" s="110"/>
      <c r="AP1168" s="110"/>
      <c r="AQ1168" s="110"/>
      <c r="AR1168" s="110"/>
      <c r="AS1168" s="110"/>
      <c r="AT1168" s="110"/>
      <c r="AU1168" s="110"/>
      <c r="AV1168" s="110"/>
      <c r="AW1168" s="110"/>
      <c r="AX1168" s="110"/>
      <c r="AY1168" s="110"/>
      <c r="AZ1168" s="110"/>
      <c r="BA1168" s="110"/>
      <c r="BB1168" s="110"/>
      <c r="BC1168" s="110"/>
      <c r="BD1168" s="110"/>
      <c r="BE1168" s="110"/>
      <c r="BF1168" s="110"/>
      <c r="BG1168" s="110"/>
      <c r="BH1168" s="110"/>
    </row>
    <row r="1169" spans="2:60" x14ac:dyDescent="0.2">
      <c r="B1169" s="123"/>
      <c r="C1169" s="223"/>
      <c r="D1169" s="226"/>
      <c r="E1169" s="226"/>
      <c r="F1169" s="226"/>
      <c r="G1169" s="226"/>
      <c r="H1169" s="124"/>
      <c r="I1169" s="124"/>
      <c r="J1169" s="124"/>
      <c r="K1169" s="124"/>
      <c r="L1169" s="120"/>
      <c r="M1169" s="110"/>
      <c r="N1169" s="110"/>
      <c r="O1169" s="110"/>
      <c r="P1169" s="110"/>
      <c r="Q1169" s="110"/>
      <c r="R1169" s="110"/>
      <c r="S1169" s="110"/>
      <c r="T1169" s="110"/>
      <c r="U1169" s="110"/>
      <c r="V1169" s="110"/>
      <c r="W1169" s="110"/>
      <c r="X1169" s="110"/>
      <c r="Y1169" s="110"/>
      <c r="Z1169" s="110"/>
      <c r="AA1169" s="110"/>
      <c r="AB1169" s="110"/>
      <c r="AC1169" s="110"/>
      <c r="AD1169" s="110"/>
      <c r="AE1169" s="110"/>
      <c r="AF1169" s="110"/>
      <c r="AG1169" s="110"/>
      <c r="AH1169" s="110"/>
      <c r="AI1169" s="110"/>
      <c r="AJ1169" s="110"/>
      <c r="AK1169" s="110"/>
      <c r="AL1169" s="110"/>
      <c r="AM1169" s="110"/>
      <c r="AN1169" s="110"/>
      <c r="AO1169" s="110"/>
      <c r="AP1169" s="110"/>
      <c r="AQ1169" s="110"/>
      <c r="AR1169" s="110"/>
      <c r="AS1169" s="110"/>
      <c r="AT1169" s="110"/>
      <c r="AU1169" s="110"/>
      <c r="AV1169" s="110"/>
      <c r="AW1169" s="110"/>
      <c r="AX1169" s="110"/>
      <c r="AY1169" s="110"/>
      <c r="AZ1169" s="110"/>
      <c r="BA1169" s="110"/>
      <c r="BB1169" s="110"/>
      <c r="BC1169" s="110"/>
      <c r="BD1169" s="110"/>
      <c r="BE1169" s="110"/>
      <c r="BF1169" s="110"/>
      <c r="BG1169" s="110"/>
      <c r="BH1169" s="110"/>
    </row>
    <row r="1170" spans="2:60" x14ac:dyDescent="0.2">
      <c r="B1170" s="123"/>
      <c r="C1170" s="223"/>
      <c r="D1170" s="226"/>
      <c r="E1170" s="226"/>
      <c r="F1170" s="226"/>
      <c r="G1170" s="226"/>
      <c r="H1170" s="124"/>
      <c r="I1170" s="124"/>
      <c r="J1170" s="124"/>
      <c r="K1170" s="124"/>
      <c r="L1170" s="12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  <c r="AV1170" s="110"/>
      <c r="AW1170" s="110"/>
      <c r="AX1170" s="110"/>
      <c r="AY1170" s="110"/>
      <c r="AZ1170" s="110"/>
      <c r="BA1170" s="110"/>
      <c r="BB1170" s="110"/>
      <c r="BC1170" s="110"/>
      <c r="BD1170" s="110"/>
      <c r="BE1170" s="110"/>
      <c r="BF1170" s="110"/>
      <c r="BG1170" s="110"/>
      <c r="BH1170" s="110"/>
    </row>
    <row r="1171" spans="2:60" x14ac:dyDescent="0.2">
      <c r="B1171" s="123"/>
      <c r="C1171" s="223"/>
      <c r="D1171" s="226"/>
      <c r="E1171" s="226"/>
      <c r="F1171" s="226"/>
      <c r="G1171" s="226"/>
      <c r="H1171" s="124"/>
      <c r="I1171" s="124"/>
      <c r="J1171" s="124"/>
      <c r="K1171" s="124"/>
      <c r="L1171" s="12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  <c r="AV1171" s="110"/>
      <c r="AW1171" s="110"/>
      <c r="AX1171" s="110"/>
      <c r="AY1171" s="110"/>
      <c r="AZ1171" s="110"/>
      <c r="BA1171" s="110"/>
      <c r="BB1171" s="110"/>
      <c r="BC1171" s="110"/>
      <c r="BD1171" s="110"/>
      <c r="BE1171" s="110"/>
      <c r="BF1171" s="110"/>
      <c r="BG1171" s="110"/>
      <c r="BH1171" s="110"/>
    </row>
    <row r="1172" spans="2:60" x14ac:dyDescent="0.2">
      <c r="B1172" s="123"/>
      <c r="C1172" s="223"/>
      <c r="D1172" s="226"/>
      <c r="E1172" s="226"/>
      <c r="F1172" s="226"/>
      <c r="G1172" s="226"/>
      <c r="H1172" s="124"/>
      <c r="I1172" s="124"/>
      <c r="J1172" s="124"/>
      <c r="K1172" s="124"/>
      <c r="L1172" s="12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  <c r="AV1172" s="110"/>
      <c r="AW1172" s="110"/>
      <c r="AX1172" s="110"/>
      <c r="AY1172" s="110"/>
      <c r="AZ1172" s="110"/>
      <c r="BA1172" s="110"/>
      <c r="BB1172" s="110"/>
      <c r="BC1172" s="110"/>
      <c r="BD1172" s="110"/>
      <c r="BE1172" s="110"/>
      <c r="BF1172" s="110"/>
      <c r="BG1172" s="110"/>
      <c r="BH1172" s="110"/>
    </row>
    <row r="1173" spans="2:60" x14ac:dyDescent="0.2">
      <c r="B1173" s="123"/>
      <c r="C1173" s="223"/>
      <c r="D1173" s="226"/>
      <c r="E1173" s="226"/>
      <c r="F1173" s="226"/>
      <c r="G1173" s="226"/>
      <c r="H1173" s="124"/>
      <c r="I1173" s="124"/>
      <c r="J1173" s="124"/>
      <c r="K1173" s="124"/>
      <c r="L1173" s="120"/>
      <c r="M1173" s="110"/>
      <c r="N1173" s="110"/>
      <c r="O1173" s="110"/>
      <c r="P1173" s="110"/>
      <c r="Q1173" s="110"/>
      <c r="R1173" s="110"/>
      <c r="S1173" s="110"/>
      <c r="T1173" s="110"/>
      <c r="U1173" s="110"/>
      <c r="V1173" s="110"/>
      <c r="W1173" s="110"/>
      <c r="X1173" s="110"/>
      <c r="Y1173" s="110"/>
      <c r="Z1173" s="110"/>
      <c r="AA1173" s="110"/>
      <c r="AB1173" s="110"/>
      <c r="AC1173" s="110"/>
      <c r="AD1173" s="110"/>
      <c r="AE1173" s="110"/>
      <c r="AF1173" s="110"/>
      <c r="AG1173" s="110"/>
      <c r="AH1173" s="110"/>
      <c r="AI1173" s="110"/>
      <c r="AJ1173" s="110"/>
      <c r="AK1173" s="110"/>
      <c r="AL1173" s="110"/>
      <c r="AM1173" s="110"/>
      <c r="AN1173" s="110"/>
      <c r="AO1173" s="110"/>
      <c r="AP1173" s="110"/>
      <c r="AQ1173" s="110"/>
      <c r="AR1173" s="110"/>
      <c r="AS1173" s="110"/>
      <c r="AT1173" s="110"/>
      <c r="AU1173" s="110"/>
      <c r="AV1173" s="110"/>
      <c r="AW1173" s="110"/>
      <c r="AX1173" s="110"/>
      <c r="AY1173" s="110"/>
      <c r="AZ1173" s="110"/>
      <c r="BA1173" s="110"/>
      <c r="BB1173" s="110"/>
      <c r="BC1173" s="110"/>
      <c r="BD1173" s="110"/>
      <c r="BE1173" s="110"/>
      <c r="BF1173" s="110"/>
      <c r="BG1173" s="110"/>
      <c r="BH1173" s="110"/>
    </row>
    <row r="1174" spans="2:60" x14ac:dyDescent="0.2">
      <c r="B1174" s="123"/>
      <c r="C1174" s="223"/>
      <c r="D1174" s="226"/>
      <c r="E1174" s="226"/>
      <c r="F1174" s="226"/>
      <c r="G1174" s="226"/>
      <c r="H1174" s="124"/>
      <c r="I1174" s="124"/>
      <c r="J1174" s="124"/>
      <c r="K1174" s="124"/>
      <c r="L1174" s="120"/>
      <c r="M1174" s="110"/>
      <c r="N1174" s="110"/>
      <c r="O1174" s="110"/>
      <c r="P1174" s="110"/>
      <c r="Q1174" s="110"/>
      <c r="R1174" s="110"/>
      <c r="S1174" s="110"/>
      <c r="T1174" s="110"/>
      <c r="U1174" s="110"/>
      <c r="V1174" s="110"/>
      <c r="W1174" s="110"/>
      <c r="X1174" s="110"/>
      <c r="Y1174" s="110"/>
      <c r="Z1174" s="110"/>
      <c r="AA1174" s="110"/>
      <c r="AB1174" s="110"/>
      <c r="AC1174" s="110"/>
      <c r="AD1174" s="110"/>
      <c r="AE1174" s="110"/>
      <c r="AF1174" s="110"/>
      <c r="AG1174" s="110"/>
      <c r="AH1174" s="110"/>
      <c r="AI1174" s="110"/>
      <c r="AJ1174" s="110"/>
      <c r="AK1174" s="110"/>
      <c r="AL1174" s="110"/>
      <c r="AM1174" s="110"/>
      <c r="AN1174" s="110"/>
      <c r="AO1174" s="110"/>
      <c r="AP1174" s="110"/>
      <c r="AQ1174" s="110"/>
      <c r="AR1174" s="110"/>
      <c r="AS1174" s="110"/>
      <c r="AT1174" s="110"/>
      <c r="AU1174" s="110"/>
      <c r="AV1174" s="110"/>
      <c r="AW1174" s="110"/>
      <c r="AX1174" s="110"/>
      <c r="AY1174" s="110"/>
      <c r="AZ1174" s="110"/>
      <c r="BA1174" s="110"/>
      <c r="BB1174" s="110"/>
      <c r="BC1174" s="110"/>
      <c r="BD1174" s="110"/>
      <c r="BE1174" s="110"/>
      <c r="BF1174" s="110"/>
      <c r="BG1174" s="110"/>
      <c r="BH1174" s="110"/>
    </row>
    <row r="1175" spans="2:60" x14ac:dyDescent="0.2">
      <c r="B1175" s="123"/>
      <c r="C1175" s="223"/>
      <c r="D1175" s="226"/>
      <c r="E1175" s="226"/>
      <c r="F1175" s="226"/>
      <c r="G1175" s="226"/>
      <c r="H1175" s="124"/>
      <c r="I1175" s="124"/>
      <c r="J1175" s="124"/>
      <c r="K1175" s="124"/>
      <c r="L1175" s="120"/>
      <c r="M1175" s="110"/>
      <c r="N1175" s="110"/>
      <c r="O1175" s="110"/>
      <c r="P1175" s="110"/>
      <c r="Q1175" s="110"/>
      <c r="R1175" s="110"/>
      <c r="S1175" s="110"/>
      <c r="T1175" s="110"/>
      <c r="U1175" s="110"/>
      <c r="V1175" s="110"/>
      <c r="W1175" s="110"/>
      <c r="X1175" s="110"/>
      <c r="Y1175" s="110"/>
      <c r="Z1175" s="110"/>
      <c r="AA1175" s="110"/>
      <c r="AB1175" s="110"/>
      <c r="AC1175" s="110"/>
      <c r="AD1175" s="110"/>
      <c r="AE1175" s="110"/>
      <c r="AF1175" s="110"/>
      <c r="AG1175" s="110"/>
      <c r="AH1175" s="110"/>
      <c r="AI1175" s="110"/>
      <c r="AJ1175" s="110"/>
      <c r="AK1175" s="110"/>
      <c r="AL1175" s="110"/>
      <c r="AM1175" s="110"/>
      <c r="AN1175" s="110"/>
      <c r="AO1175" s="110"/>
      <c r="AP1175" s="110"/>
      <c r="AQ1175" s="110"/>
      <c r="AR1175" s="110"/>
      <c r="AS1175" s="110"/>
      <c r="AT1175" s="110"/>
      <c r="AU1175" s="110"/>
      <c r="AV1175" s="110"/>
      <c r="AW1175" s="110"/>
      <c r="AX1175" s="110"/>
      <c r="AY1175" s="110"/>
      <c r="AZ1175" s="110"/>
      <c r="BA1175" s="110"/>
      <c r="BB1175" s="110"/>
      <c r="BC1175" s="110"/>
      <c r="BD1175" s="110"/>
      <c r="BE1175" s="110"/>
      <c r="BF1175" s="110"/>
      <c r="BG1175" s="110"/>
      <c r="BH1175" s="110"/>
    </row>
    <row r="1176" spans="2:60" x14ac:dyDescent="0.2">
      <c r="B1176" s="123"/>
      <c r="C1176" s="223"/>
      <c r="D1176" s="226"/>
      <c r="E1176" s="226"/>
      <c r="F1176" s="226"/>
      <c r="G1176" s="226"/>
      <c r="H1176" s="124"/>
      <c r="I1176" s="124"/>
      <c r="J1176" s="124"/>
      <c r="K1176" s="124"/>
      <c r="L1176" s="120"/>
      <c r="M1176" s="110"/>
      <c r="N1176" s="110"/>
      <c r="O1176" s="110"/>
      <c r="P1176" s="110"/>
      <c r="Q1176" s="110"/>
      <c r="R1176" s="110"/>
      <c r="S1176" s="110"/>
      <c r="T1176" s="110"/>
      <c r="U1176" s="110"/>
      <c r="V1176" s="110"/>
      <c r="W1176" s="110"/>
      <c r="X1176" s="110"/>
      <c r="Y1176" s="110"/>
      <c r="Z1176" s="110"/>
      <c r="AA1176" s="110"/>
      <c r="AB1176" s="110"/>
      <c r="AC1176" s="110"/>
      <c r="AD1176" s="110"/>
      <c r="AE1176" s="110"/>
      <c r="AF1176" s="110"/>
      <c r="AG1176" s="110"/>
      <c r="AH1176" s="110"/>
      <c r="AI1176" s="110"/>
      <c r="AJ1176" s="110"/>
      <c r="AK1176" s="110"/>
      <c r="AL1176" s="110"/>
      <c r="AM1176" s="110"/>
      <c r="AN1176" s="110"/>
      <c r="AO1176" s="110"/>
      <c r="AP1176" s="110"/>
      <c r="AQ1176" s="110"/>
      <c r="AR1176" s="110"/>
      <c r="AS1176" s="110"/>
      <c r="AT1176" s="110"/>
      <c r="AU1176" s="110"/>
      <c r="AV1176" s="110"/>
      <c r="AW1176" s="110"/>
      <c r="AX1176" s="110"/>
      <c r="AY1176" s="110"/>
      <c r="AZ1176" s="110"/>
      <c r="BA1176" s="110"/>
      <c r="BB1176" s="110"/>
      <c r="BC1176" s="110"/>
      <c r="BD1176" s="110"/>
      <c r="BE1176" s="110"/>
      <c r="BF1176" s="110"/>
      <c r="BG1176" s="110"/>
      <c r="BH1176" s="110"/>
    </row>
    <row r="1177" spans="2:60" x14ac:dyDescent="0.2">
      <c r="B1177" s="123"/>
      <c r="C1177" s="223"/>
      <c r="D1177" s="226"/>
      <c r="E1177" s="226"/>
      <c r="F1177" s="226"/>
      <c r="G1177" s="226"/>
      <c r="H1177" s="124"/>
      <c r="I1177" s="124"/>
      <c r="J1177" s="124"/>
      <c r="K1177" s="124"/>
      <c r="L1177" s="120"/>
      <c r="M1177" s="110"/>
      <c r="N1177" s="110"/>
      <c r="O1177" s="110"/>
      <c r="P1177" s="110"/>
      <c r="Q1177" s="110"/>
      <c r="R1177" s="110"/>
      <c r="S1177" s="110"/>
      <c r="T1177" s="110"/>
      <c r="U1177" s="110"/>
      <c r="V1177" s="110"/>
      <c r="W1177" s="110"/>
      <c r="X1177" s="110"/>
      <c r="Y1177" s="110"/>
      <c r="Z1177" s="110"/>
      <c r="AA1177" s="110"/>
      <c r="AB1177" s="110"/>
      <c r="AC1177" s="110"/>
      <c r="AD1177" s="110"/>
      <c r="AE1177" s="110"/>
      <c r="AF1177" s="110"/>
      <c r="AG1177" s="110"/>
      <c r="AH1177" s="110"/>
      <c r="AI1177" s="110"/>
      <c r="AJ1177" s="110"/>
      <c r="AK1177" s="110"/>
      <c r="AL1177" s="110"/>
      <c r="AM1177" s="110"/>
      <c r="AN1177" s="110"/>
      <c r="AO1177" s="110"/>
      <c r="AP1177" s="110"/>
      <c r="AQ1177" s="110"/>
      <c r="AR1177" s="110"/>
      <c r="AS1177" s="110"/>
      <c r="AT1177" s="110"/>
      <c r="AU1177" s="110"/>
      <c r="AV1177" s="110"/>
      <c r="AW1177" s="110"/>
      <c r="AX1177" s="110"/>
      <c r="AY1177" s="110"/>
      <c r="AZ1177" s="110"/>
      <c r="BA1177" s="110"/>
      <c r="BB1177" s="110"/>
      <c r="BC1177" s="110"/>
      <c r="BD1177" s="110"/>
      <c r="BE1177" s="110"/>
      <c r="BF1177" s="110"/>
      <c r="BG1177" s="110"/>
      <c r="BH1177" s="110"/>
    </row>
    <row r="1178" spans="2:60" x14ac:dyDescent="0.2">
      <c r="B1178" s="123"/>
      <c r="C1178" s="223"/>
      <c r="D1178" s="226"/>
      <c r="E1178" s="226"/>
      <c r="F1178" s="226"/>
      <c r="G1178" s="226"/>
      <c r="H1178" s="124"/>
      <c r="I1178" s="124"/>
      <c r="J1178" s="124"/>
      <c r="K1178" s="124"/>
      <c r="L1178" s="120"/>
      <c r="M1178" s="110"/>
      <c r="N1178" s="110"/>
      <c r="O1178" s="110"/>
      <c r="P1178" s="110"/>
      <c r="Q1178" s="110"/>
      <c r="R1178" s="110"/>
      <c r="S1178" s="110"/>
      <c r="T1178" s="110"/>
      <c r="U1178" s="110"/>
      <c r="V1178" s="110"/>
      <c r="W1178" s="110"/>
      <c r="X1178" s="110"/>
      <c r="Y1178" s="110"/>
      <c r="Z1178" s="110"/>
      <c r="AA1178" s="110"/>
      <c r="AB1178" s="110"/>
      <c r="AC1178" s="110"/>
      <c r="AD1178" s="110"/>
      <c r="AE1178" s="110"/>
      <c r="AF1178" s="110"/>
      <c r="AG1178" s="110"/>
      <c r="AH1178" s="110"/>
      <c r="AI1178" s="110"/>
      <c r="AJ1178" s="110"/>
      <c r="AK1178" s="110"/>
      <c r="AL1178" s="110"/>
      <c r="AM1178" s="110"/>
      <c r="AN1178" s="110"/>
      <c r="AO1178" s="110"/>
      <c r="AP1178" s="110"/>
      <c r="AQ1178" s="110"/>
      <c r="AR1178" s="110"/>
      <c r="AS1178" s="110"/>
      <c r="AT1178" s="110"/>
      <c r="AU1178" s="110"/>
      <c r="AV1178" s="110"/>
      <c r="AW1178" s="110"/>
      <c r="AX1178" s="110"/>
      <c r="AY1178" s="110"/>
      <c r="AZ1178" s="110"/>
      <c r="BA1178" s="110"/>
      <c r="BB1178" s="110"/>
      <c r="BC1178" s="110"/>
      <c r="BD1178" s="110"/>
      <c r="BE1178" s="110"/>
      <c r="BF1178" s="110"/>
      <c r="BG1178" s="110"/>
      <c r="BH1178" s="110"/>
    </row>
    <row r="1179" spans="2:60" x14ac:dyDescent="0.2">
      <c r="B1179" s="123"/>
      <c r="C1179" s="223"/>
      <c r="D1179" s="226"/>
      <c r="E1179" s="226"/>
      <c r="F1179" s="226"/>
      <c r="G1179" s="226"/>
      <c r="H1179" s="124"/>
      <c r="I1179" s="124"/>
      <c r="J1179" s="124"/>
      <c r="K1179" s="124"/>
      <c r="L1179" s="120"/>
      <c r="M1179" s="110"/>
      <c r="N1179" s="110"/>
      <c r="O1179" s="110"/>
      <c r="P1179" s="110"/>
      <c r="Q1179" s="110"/>
      <c r="R1179" s="110"/>
      <c r="S1179" s="110"/>
      <c r="T1179" s="110"/>
      <c r="U1179" s="110"/>
      <c r="V1179" s="110"/>
      <c r="W1179" s="110"/>
      <c r="X1179" s="110"/>
      <c r="Y1179" s="110"/>
      <c r="Z1179" s="110"/>
      <c r="AA1179" s="110"/>
      <c r="AB1179" s="110"/>
      <c r="AC1179" s="110"/>
      <c r="AD1179" s="110"/>
      <c r="AE1179" s="110"/>
      <c r="AF1179" s="110"/>
      <c r="AG1179" s="110"/>
      <c r="AH1179" s="110"/>
      <c r="AI1179" s="110"/>
      <c r="AJ1179" s="110"/>
      <c r="AK1179" s="110"/>
      <c r="AL1179" s="110"/>
      <c r="AM1179" s="110"/>
      <c r="AN1179" s="110"/>
      <c r="AO1179" s="110"/>
      <c r="AP1179" s="110"/>
      <c r="AQ1179" s="110"/>
      <c r="AR1179" s="110"/>
      <c r="AS1179" s="110"/>
      <c r="AT1179" s="110"/>
      <c r="AU1179" s="110"/>
      <c r="AV1179" s="110"/>
      <c r="AW1179" s="110"/>
      <c r="AX1179" s="110"/>
      <c r="AY1179" s="110"/>
      <c r="AZ1179" s="110"/>
      <c r="BA1179" s="110"/>
      <c r="BB1179" s="110"/>
      <c r="BC1179" s="110"/>
      <c r="BD1179" s="110"/>
      <c r="BE1179" s="110"/>
      <c r="BF1179" s="110"/>
      <c r="BG1179" s="110"/>
      <c r="BH1179" s="110"/>
    </row>
    <row r="1180" spans="2:60" x14ac:dyDescent="0.2">
      <c r="B1180" s="123"/>
      <c r="C1180" s="223"/>
      <c r="D1180" s="226"/>
      <c r="E1180" s="226"/>
      <c r="F1180" s="226"/>
      <c r="G1180" s="226"/>
      <c r="H1180" s="124"/>
      <c r="I1180" s="124"/>
      <c r="J1180" s="124"/>
      <c r="K1180" s="124"/>
      <c r="L1180" s="120"/>
      <c r="M1180" s="110"/>
      <c r="N1180" s="110"/>
      <c r="O1180" s="110"/>
      <c r="P1180" s="110"/>
      <c r="Q1180" s="110"/>
      <c r="R1180" s="110"/>
      <c r="S1180" s="110"/>
      <c r="T1180" s="110"/>
      <c r="U1180" s="110"/>
      <c r="V1180" s="110"/>
      <c r="W1180" s="110"/>
      <c r="X1180" s="110"/>
      <c r="Y1180" s="110"/>
      <c r="Z1180" s="110"/>
      <c r="AA1180" s="110"/>
      <c r="AB1180" s="110"/>
      <c r="AC1180" s="110"/>
      <c r="AD1180" s="110"/>
      <c r="AE1180" s="110"/>
      <c r="AF1180" s="110"/>
      <c r="AG1180" s="110"/>
      <c r="AH1180" s="110"/>
      <c r="AI1180" s="110"/>
      <c r="AJ1180" s="110"/>
      <c r="AK1180" s="110"/>
      <c r="AL1180" s="110"/>
      <c r="AM1180" s="110"/>
      <c r="AN1180" s="110"/>
      <c r="AO1180" s="110"/>
      <c r="AP1180" s="110"/>
      <c r="AQ1180" s="110"/>
      <c r="AR1180" s="110"/>
      <c r="AS1180" s="110"/>
      <c r="AT1180" s="110"/>
      <c r="AU1180" s="110"/>
      <c r="AV1180" s="110"/>
      <c r="AW1180" s="110"/>
      <c r="AX1180" s="110"/>
      <c r="AY1180" s="110"/>
      <c r="AZ1180" s="110"/>
      <c r="BA1180" s="110"/>
      <c r="BB1180" s="110"/>
      <c r="BC1180" s="110"/>
      <c r="BD1180" s="110"/>
      <c r="BE1180" s="110"/>
      <c r="BF1180" s="110"/>
      <c r="BG1180" s="110"/>
      <c r="BH1180" s="110"/>
    </row>
    <row r="1181" spans="2:60" x14ac:dyDescent="0.2">
      <c r="B1181" s="123"/>
      <c r="C1181" s="223"/>
      <c r="D1181" s="226"/>
      <c r="E1181" s="226"/>
      <c r="F1181" s="226"/>
      <c r="G1181" s="226"/>
      <c r="H1181" s="124"/>
      <c r="I1181" s="124"/>
      <c r="J1181" s="124"/>
      <c r="K1181" s="124"/>
      <c r="L1181" s="120"/>
      <c r="M1181" s="110"/>
      <c r="N1181" s="110"/>
      <c r="O1181" s="110"/>
      <c r="P1181" s="110"/>
      <c r="Q1181" s="110"/>
      <c r="R1181" s="110"/>
      <c r="S1181" s="110"/>
      <c r="T1181" s="110"/>
      <c r="U1181" s="110"/>
      <c r="V1181" s="110"/>
      <c r="W1181" s="110"/>
      <c r="X1181" s="110"/>
      <c r="Y1181" s="110"/>
      <c r="Z1181" s="110"/>
      <c r="AA1181" s="110"/>
      <c r="AB1181" s="110"/>
      <c r="AC1181" s="110"/>
      <c r="AD1181" s="110"/>
      <c r="AE1181" s="110"/>
      <c r="AF1181" s="110"/>
      <c r="AG1181" s="110"/>
      <c r="AH1181" s="110"/>
      <c r="AI1181" s="110"/>
      <c r="AJ1181" s="110"/>
      <c r="AK1181" s="110"/>
      <c r="AL1181" s="110"/>
      <c r="AM1181" s="110"/>
      <c r="AN1181" s="110"/>
      <c r="AO1181" s="110"/>
      <c r="AP1181" s="110"/>
      <c r="AQ1181" s="110"/>
      <c r="AR1181" s="110"/>
      <c r="AS1181" s="110"/>
      <c r="AT1181" s="110"/>
      <c r="AU1181" s="110"/>
      <c r="AV1181" s="110"/>
      <c r="AW1181" s="110"/>
      <c r="AX1181" s="110"/>
      <c r="AY1181" s="110"/>
      <c r="AZ1181" s="110"/>
      <c r="BA1181" s="110"/>
      <c r="BB1181" s="110"/>
      <c r="BC1181" s="110"/>
      <c r="BD1181" s="110"/>
      <c r="BE1181" s="110"/>
      <c r="BF1181" s="110"/>
      <c r="BG1181" s="110"/>
      <c r="BH1181" s="110"/>
    </row>
    <row r="1182" spans="2:60" x14ac:dyDescent="0.2">
      <c r="B1182" s="123"/>
      <c r="C1182" s="223"/>
      <c r="D1182" s="226"/>
      <c r="E1182" s="226"/>
      <c r="F1182" s="226"/>
      <c r="G1182" s="226"/>
      <c r="H1182" s="124"/>
      <c r="I1182" s="124"/>
      <c r="J1182" s="124"/>
      <c r="K1182" s="124"/>
      <c r="L1182" s="120"/>
      <c r="M1182" s="110"/>
      <c r="N1182" s="110"/>
      <c r="O1182" s="110"/>
      <c r="P1182" s="110"/>
      <c r="Q1182" s="110"/>
      <c r="R1182" s="110"/>
      <c r="S1182" s="110"/>
      <c r="T1182" s="110"/>
      <c r="U1182" s="110"/>
      <c r="V1182" s="110"/>
      <c r="W1182" s="110"/>
      <c r="X1182" s="110"/>
      <c r="Y1182" s="110"/>
      <c r="Z1182" s="110"/>
      <c r="AA1182" s="110"/>
      <c r="AB1182" s="110"/>
      <c r="AC1182" s="110"/>
      <c r="AD1182" s="110"/>
      <c r="AE1182" s="110"/>
      <c r="AF1182" s="110"/>
      <c r="AG1182" s="110"/>
      <c r="AH1182" s="110"/>
      <c r="AI1182" s="110"/>
      <c r="AJ1182" s="110"/>
      <c r="AK1182" s="110"/>
      <c r="AL1182" s="110"/>
      <c r="AM1182" s="110"/>
      <c r="AN1182" s="110"/>
      <c r="AO1182" s="110"/>
      <c r="AP1182" s="110"/>
      <c r="AQ1182" s="110"/>
      <c r="AR1182" s="110"/>
      <c r="AS1182" s="110"/>
      <c r="AT1182" s="110"/>
      <c r="AU1182" s="110"/>
      <c r="AV1182" s="110"/>
      <c r="AW1182" s="110"/>
      <c r="AX1182" s="110"/>
      <c r="AY1182" s="110"/>
      <c r="AZ1182" s="110"/>
      <c r="BA1182" s="110"/>
      <c r="BB1182" s="110"/>
      <c r="BC1182" s="110"/>
      <c r="BD1182" s="110"/>
      <c r="BE1182" s="110"/>
      <c r="BF1182" s="110"/>
      <c r="BG1182" s="110"/>
      <c r="BH1182" s="110"/>
    </row>
    <row r="1183" spans="2:60" x14ac:dyDescent="0.2">
      <c r="B1183" s="123"/>
      <c r="C1183" s="223"/>
      <c r="D1183" s="226"/>
      <c r="E1183" s="226"/>
      <c r="F1183" s="226"/>
      <c r="G1183" s="226"/>
      <c r="H1183" s="124"/>
      <c r="I1183" s="124"/>
      <c r="J1183" s="124"/>
      <c r="K1183" s="124"/>
      <c r="L1183" s="120"/>
      <c r="M1183" s="110"/>
      <c r="N1183" s="110"/>
      <c r="O1183" s="110"/>
      <c r="P1183" s="110"/>
      <c r="Q1183" s="110"/>
      <c r="R1183" s="110"/>
      <c r="S1183" s="110"/>
      <c r="T1183" s="110"/>
      <c r="U1183" s="110"/>
      <c r="V1183" s="110"/>
      <c r="W1183" s="110"/>
      <c r="X1183" s="110"/>
      <c r="Y1183" s="110"/>
      <c r="Z1183" s="110"/>
      <c r="AA1183" s="110"/>
      <c r="AB1183" s="110"/>
      <c r="AC1183" s="110"/>
      <c r="AD1183" s="110"/>
      <c r="AE1183" s="110"/>
      <c r="AF1183" s="110"/>
      <c r="AG1183" s="110"/>
      <c r="AH1183" s="110"/>
      <c r="AI1183" s="110"/>
      <c r="AJ1183" s="110"/>
      <c r="AK1183" s="110"/>
      <c r="AL1183" s="110"/>
      <c r="AM1183" s="110"/>
      <c r="AN1183" s="110"/>
      <c r="AO1183" s="110"/>
      <c r="AP1183" s="110"/>
      <c r="AQ1183" s="110"/>
      <c r="AR1183" s="110"/>
      <c r="AS1183" s="110"/>
      <c r="AT1183" s="110"/>
      <c r="AU1183" s="110"/>
      <c r="AV1183" s="110"/>
      <c r="AW1183" s="110"/>
      <c r="AX1183" s="110"/>
      <c r="AY1183" s="110"/>
      <c r="AZ1183" s="110"/>
      <c r="BA1183" s="110"/>
      <c r="BB1183" s="110"/>
      <c r="BC1183" s="110"/>
      <c r="BD1183" s="110"/>
      <c r="BE1183" s="110"/>
      <c r="BF1183" s="110"/>
      <c r="BG1183" s="110"/>
      <c r="BH1183" s="110"/>
    </row>
    <row r="1184" spans="2:60" x14ac:dyDescent="0.2">
      <c r="B1184" s="123"/>
      <c r="C1184" s="223"/>
      <c r="D1184" s="226"/>
      <c r="E1184" s="226"/>
      <c r="F1184" s="226"/>
      <c r="G1184" s="226"/>
      <c r="H1184" s="124"/>
      <c r="I1184" s="124"/>
      <c r="J1184" s="124"/>
      <c r="K1184" s="124"/>
      <c r="L1184" s="120"/>
      <c r="M1184" s="110"/>
      <c r="N1184" s="110"/>
      <c r="O1184" s="110"/>
      <c r="P1184" s="110"/>
      <c r="Q1184" s="110"/>
      <c r="R1184" s="110"/>
      <c r="S1184" s="110"/>
      <c r="T1184" s="110"/>
      <c r="U1184" s="110"/>
      <c r="V1184" s="110"/>
      <c r="W1184" s="110"/>
      <c r="X1184" s="110"/>
      <c r="Y1184" s="110"/>
      <c r="Z1184" s="110"/>
      <c r="AA1184" s="110"/>
      <c r="AB1184" s="110"/>
      <c r="AC1184" s="110"/>
      <c r="AD1184" s="110"/>
      <c r="AE1184" s="110"/>
      <c r="AF1184" s="110"/>
      <c r="AG1184" s="110"/>
      <c r="AH1184" s="110"/>
      <c r="AI1184" s="110"/>
      <c r="AJ1184" s="110"/>
      <c r="AK1184" s="110"/>
      <c r="AL1184" s="110"/>
      <c r="AM1184" s="110"/>
      <c r="AN1184" s="110"/>
      <c r="AO1184" s="110"/>
      <c r="AP1184" s="110"/>
      <c r="AQ1184" s="110"/>
      <c r="AR1184" s="110"/>
      <c r="AS1184" s="110"/>
      <c r="AT1184" s="110"/>
      <c r="AU1184" s="110"/>
      <c r="AV1184" s="110"/>
      <c r="AW1184" s="110"/>
      <c r="AX1184" s="110"/>
      <c r="AY1184" s="110"/>
      <c r="AZ1184" s="110"/>
      <c r="BA1184" s="110"/>
      <c r="BB1184" s="110"/>
      <c r="BC1184" s="110"/>
      <c r="BD1184" s="110"/>
      <c r="BE1184" s="110"/>
      <c r="BF1184" s="110"/>
      <c r="BG1184" s="110"/>
      <c r="BH1184" s="110"/>
    </row>
    <row r="1185" spans="2:60" x14ac:dyDescent="0.2">
      <c r="B1185" s="123"/>
      <c r="C1185" s="223"/>
      <c r="D1185" s="226"/>
      <c r="E1185" s="226"/>
      <c r="F1185" s="226"/>
      <c r="G1185" s="226"/>
      <c r="H1185" s="124"/>
      <c r="I1185" s="124"/>
      <c r="J1185" s="124"/>
      <c r="K1185" s="124"/>
      <c r="L1185" s="120"/>
      <c r="M1185" s="110"/>
      <c r="N1185" s="110"/>
      <c r="O1185" s="110"/>
      <c r="P1185" s="110"/>
      <c r="Q1185" s="110"/>
      <c r="R1185" s="110"/>
      <c r="S1185" s="110"/>
      <c r="T1185" s="110"/>
      <c r="U1185" s="110"/>
      <c r="V1185" s="110"/>
      <c r="W1185" s="110"/>
      <c r="X1185" s="110"/>
      <c r="Y1185" s="110"/>
      <c r="Z1185" s="110"/>
      <c r="AA1185" s="110"/>
      <c r="AB1185" s="110"/>
      <c r="AC1185" s="110"/>
      <c r="AD1185" s="110"/>
      <c r="AE1185" s="110"/>
      <c r="AF1185" s="110"/>
      <c r="AG1185" s="110"/>
      <c r="AH1185" s="110"/>
      <c r="AI1185" s="110"/>
      <c r="AJ1185" s="110"/>
      <c r="AK1185" s="110"/>
      <c r="AL1185" s="110"/>
      <c r="AM1185" s="110"/>
      <c r="AN1185" s="110"/>
      <c r="AO1185" s="110"/>
      <c r="AP1185" s="110"/>
      <c r="AQ1185" s="110"/>
      <c r="AR1185" s="110"/>
      <c r="AS1185" s="110"/>
      <c r="AT1185" s="110"/>
      <c r="AU1185" s="110"/>
      <c r="AV1185" s="110"/>
      <c r="AW1185" s="110"/>
      <c r="AX1185" s="110"/>
      <c r="AY1185" s="110"/>
      <c r="AZ1185" s="110"/>
      <c r="BA1185" s="110"/>
      <c r="BB1185" s="110"/>
      <c r="BC1185" s="110"/>
      <c r="BD1185" s="110"/>
      <c r="BE1185" s="110"/>
      <c r="BF1185" s="110"/>
      <c r="BG1185" s="110"/>
      <c r="BH1185" s="110"/>
    </row>
    <row r="1186" spans="2:60" x14ac:dyDescent="0.2">
      <c r="B1186" s="123"/>
      <c r="C1186" s="223"/>
      <c r="D1186" s="226"/>
      <c r="E1186" s="226"/>
      <c r="F1186" s="226"/>
      <c r="G1186" s="226"/>
      <c r="H1186" s="124"/>
      <c r="I1186" s="124"/>
      <c r="J1186" s="124"/>
      <c r="K1186" s="124"/>
      <c r="L1186" s="120"/>
      <c r="M1186" s="110"/>
      <c r="N1186" s="110"/>
      <c r="O1186" s="110"/>
      <c r="P1186" s="110"/>
      <c r="Q1186" s="110"/>
      <c r="R1186" s="110"/>
      <c r="S1186" s="110"/>
      <c r="T1186" s="110"/>
      <c r="U1186" s="110"/>
      <c r="V1186" s="110"/>
      <c r="W1186" s="110"/>
      <c r="X1186" s="110"/>
      <c r="Y1186" s="110"/>
      <c r="Z1186" s="110"/>
      <c r="AA1186" s="110"/>
      <c r="AB1186" s="110"/>
      <c r="AC1186" s="110"/>
      <c r="AD1186" s="110"/>
      <c r="AE1186" s="110"/>
      <c r="AF1186" s="110"/>
      <c r="AG1186" s="110"/>
      <c r="AH1186" s="110"/>
      <c r="AI1186" s="110"/>
      <c r="AJ1186" s="110"/>
      <c r="AK1186" s="110"/>
      <c r="AL1186" s="110"/>
      <c r="AM1186" s="110"/>
      <c r="AN1186" s="110"/>
      <c r="AO1186" s="110"/>
      <c r="AP1186" s="110"/>
      <c r="AQ1186" s="110"/>
      <c r="AR1186" s="110"/>
      <c r="AS1186" s="110"/>
      <c r="AT1186" s="110"/>
      <c r="AU1186" s="110"/>
      <c r="AV1186" s="110"/>
      <c r="AW1186" s="110"/>
      <c r="AX1186" s="110"/>
      <c r="AY1186" s="110"/>
      <c r="AZ1186" s="110"/>
      <c r="BA1186" s="110"/>
      <c r="BB1186" s="110"/>
      <c r="BC1186" s="110"/>
      <c r="BD1186" s="110"/>
      <c r="BE1186" s="110"/>
      <c r="BF1186" s="110"/>
      <c r="BG1186" s="110"/>
      <c r="BH1186" s="110"/>
    </row>
    <row r="1187" spans="2:60" x14ac:dyDescent="0.2">
      <c r="B1187" s="123"/>
      <c r="C1187" s="223"/>
      <c r="D1187" s="226"/>
      <c r="E1187" s="226"/>
      <c r="F1187" s="226"/>
      <c r="G1187" s="226"/>
      <c r="H1187" s="124"/>
      <c r="I1187" s="124"/>
      <c r="J1187" s="124"/>
      <c r="K1187" s="124"/>
      <c r="L1187" s="120"/>
      <c r="M1187" s="110"/>
      <c r="N1187" s="110"/>
      <c r="O1187" s="110"/>
      <c r="P1187" s="110"/>
      <c r="Q1187" s="110"/>
      <c r="R1187" s="110"/>
      <c r="S1187" s="110"/>
      <c r="T1187" s="110"/>
      <c r="U1187" s="110"/>
      <c r="V1187" s="110"/>
      <c r="W1187" s="110"/>
      <c r="X1187" s="110"/>
      <c r="Y1187" s="110"/>
      <c r="Z1187" s="110"/>
      <c r="AA1187" s="110"/>
      <c r="AB1187" s="110"/>
      <c r="AC1187" s="110"/>
      <c r="AD1187" s="110"/>
      <c r="AE1187" s="110"/>
      <c r="AF1187" s="110"/>
      <c r="AG1187" s="110"/>
      <c r="AH1187" s="110"/>
      <c r="AI1187" s="110"/>
      <c r="AJ1187" s="110"/>
      <c r="AK1187" s="110"/>
      <c r="AL1187" s="110"/>
      <c r="AM1187" s="110"/>
      <c r="AN1187" s="110"/>
      <c r="AO1187" s="110"/>
      <c r="AP1187" s="110"/>
      <c r="AQ1187" s="110"/>
      <c r="AR1187" s="110"/>
      <c r="AS1187" s="110"/>
      <c r="AT1187" s="110"/>
      <c r="AU1187" s="110"/>
      <c r="AV1187" s="110"/>
      <c r="AW1187" s="110"/>
      <c r="AX1187" s="110"/>
      <c r="AY1187" s="110"/>
      <c r="AZ1187" s="110"/>
      <c r="BA1187" s="110"/>
      <c r="BB1187" s="110"/>
      <c r="BC1187" s="110"/>
      <c r="BD1187" s="110"/>
      <c r="BE1187" s="110"/>
      <c r="BF1187" s="110"/>
      <c r="BG1187" s="110"/>
      <c r="BH1187" s="110"/>
    </row>
    <row r="1188" spans="2:60" x14ac:dyDescent="0.2">
      <c r="B1188" s="123"/>
      <c r="C1188" s="223"/>
      <c r="D1188" s="226"/>
      <c r="E1188" s="226"/>
      <c r="F1188" s="226"/>
      <c r="G1188" s="226"/>
      <c r="H1188" s="124"/>
      <c r="I1188" s="124"/>
      <c r="J1188" s="124"/>
      <c r="K1188" s="124"/>
      <c r="L1188" s="120"/>
      <c r="M1188" s="110"/>
      <c r="N1188" s="110"/>
      <c r="O1188" s="110"/>
      <c r="P1188" s="110"/>
      <c r="Q1188" s="110"/>
      <c r="R1188" s="110"/>
      <c r="S1188" s="110"/>
      <c r="T1188" s="110"/>
      <c r="U1188" s="110"/>
      <c r="V1188" s="110"/>
      <c r="W1188" s="110"/>
      <c r="X1188" s="110"/>
      <c r="Y1188" s="110"/>
      <c r="Z1188" s="110"/>
      <c r="AA1188" s="110"/>
      <c r="AB1188" s="110"/>
      <c r="AC1188" s="110"/>
      <c r="AD1188" s="110"/>
      <c r="AE1188" s="110"/>
      <c r="AF1188" s="110"/>
      <c r="AG1188" s="110"/>
      <c r="AH1188" s="110"/>
      <c r="AI1188" s="110"/>
      <c r="AJ1188" s="110"/>
      <c r="AK1188" s="110"/>
      <c r="AL1188" s="110"/>
      <c r="AM1188" s="110"/>
      <c r="AN1188" s="110"/>
      <c r="AO1188" s="110"/>
      <c r="AP1188" s="110"/>
      <c r="AQ1188" s="110"/>
      <c r="AR1188" s="110"/>
      <c r="AS1188" s="110"/>
      <c r="AT1188" s="110"/>
      <c r="AU1188" s="110"/>
      <c r="AV1188" s="110"/>
      <c r="AW1188" s="110"/>
      <c r="AX1188" s="110"/>
      <c r="AY1188" s="110"/>
      <c r="AZ1188" s="110"/>
      <c r="BA1188" s="110"/>
      <c r="BB1188" s="110"/>
      <c r="BC1188" s="110"/>
      <c r="BD1188" s="110"/>
      <c r="BE1188" s="110"/>
      <c r="BF1188" s="110"/>
      <c r="BG1188" s="110"/>
      <c r="BH1188" s="110"/>
    </row>
    <row r="1189" spans="2:60" x14ac:dyDescent="0.2">
      <c r="B1189" s="123"/>
      <c r="C1189" s="223"/>
      <c r="D1189" s="226"/>
      <c r="E1189" s="226"/>
      <c r="F1189" s="226"/>
      <c r="G1189" s="226"/>
      <c r="H1189" s="124"/>
      <c r="I1189" s="124"/>
      <c r="J1189" s="124"/>
      <c r="K1189" s="124"/>
      <c r="L1189" s="120"/>
      <c r="M1189" s="110"/>
      <c r="N1189" s="110"/>
      <c r="O1189" s="110"/>
      <c r="P1189" s="110"/>
      <c r="Q1189" s="110"/>
      <c r="R1189" s="110"/>
      <c r="S1189" s="110"/>
      <c r="T1189" s="110"/>
      <c r="U1189" s="110"/>
      <c r="V1189" s="110"/>
      <c r="W1189" s="110"/>
      <c r="X1189" s="110"/>
      <c r="Y1189" s="110"/>
      <c r="Z1189" s="110"/>
      <c r="AA1189" s="110"/>
      <c r="AB1189" s="110"/>
      <c r="AC1189" s="110"/>
      <c r="AD1189" s="110"/>
      <c r="AE1189" s="110"/>
      <c r="AF1189" s="110"/>
      <c r="AG1189" s="110"/>
      <c r="AH1189" s="110"/>
      <c r="AI1189" s="110"/>
      <c r="AJ1189" s="110"/>
      <c r="AK1189" s="110"/>
      <c r="AL1189" s="110"/>
      <c r="AM1189" s="110"/>
      <c r="AN1189" s="110"/>
      <c r="AO1189" s="110"/>
      <c r="AP1189" s="110"/>
      <c r="AQ1189" s="110"/>
      <c r="AR1189" s="110"/>
      <c r="AS1189" s="110"/>
      <c r="AT1189" s="110"/>
      <c r="AU1189" s="110"/>
      <c r="AV1189" s="110"/>
      <c r="AW1189" s="110"/>
      <c r="AX1189" s="110"/>
      <c r="AY1189" s="110"/>
      <c r="AZ1189" s="110"/>
      <c r="BA1189" s="110"/>
      <c r="BB1189" s="110"/>
      <c r="BC1189" s="110"/>
      <c r="BD1189" s="110"/>
      <c r="BE1189" s="110"/>
      <c r="BF1189" s="110"/>
      <c r="BG1189" s="110"/>
      <c r="BH1189" s="110"/>
    </row>
    <row r="1190" spans="2:60" x14ac:dyDescent="0.2">
      <c r="B1190" s="123"/>
      <c r="C1190" s="223"/>
      <c r="D1190" s="226"/>
      <c r="E1190" s="226"/>
      <c r="F1190" s="226"/>
      <c r="G1190" s="226"/>
      <c r="H1190" s="124"/>
      <c r="I1190" s="124"/>
      <c r="J1190" s="124"/>
      <c r="K1190" s="124"/>
      <c r="L1190" s="120"/>
      <c r="M1190" s="110"/>
      <c r="N1190" s="110"/>
      <c r="O1190" s="110"/>
      <c r="P1190" s="110"/>
      <c r="Q1190" s="110"/>
      <c r="R1190" s="110"/>
      <c r="S1190" s="110"/>
      <c r="T1190" s="110"/>
      <c r="U1190" s="110"/>
      <c r="V1190" s="110"/>
      <c r="W1190" s="110"/>
      <c r="X1190" s="110"/>
      <c r="Y1190" s="110"/>
      <c r="Z1190" s="110"/>
      <c r="AA1190" s="110"/>
      <c r="AB1190" s="110"/>
      <c r="AC1190" s="110"/>
      <c r="AD1190" s="110"/>
      <c r="AE1190" s="110"/>
      <c r="AF1190" s="110"/>
      <c r="AG1190" s="110"/>
      <c r="AH1190" s="110"/>
      <c r="AI1190" s="110"/>
      <c r="AJ1190" s="110"/>
      <c r="AK1190" s="110"/>
      <c r="AL1190" s="110"/>
      <c r="AM1190" s="110"/>
      <c r="AN1190" s="110"/>
      <c r="AO1190" s="110"/>
      <c r="AP1190" s="110"/>
      <c r="AQ1190" s="110"/>
      <c r="AR1190" s="110"/>
      <c r="AS1190" s="110"/>
      <c r="AT1190" s="110"/>
      <c r="AU1190" s="110"/>
      <c r="AV1190" s="110"/>
      <c r="AW1190" s="110"/>
      <c r="AX1190" s="110"/>
      <c r="AY1190" s="110"/>
      <c r="AZ1190" s="110"/>
      <c r="BA1190" s="110"/>
      <c r="BB1190" s="110"/>
      <c r="BC1190" s="110"/>
      <c r="BD1190" s="110"/>
      <c r="BE1190" s="110"/>
      <c r="BF1190" s="110"/>
      <c r="BG1190" s="110"/>
      <c r="BH1190" s="110"/>
    </row>
    <row r="1191" spans="2:60" x14ac:dyDescent="0.2">
      <c r="B1191" s="123"/>
      <c r="C1191" s="223"/>
      <c r="D1191" s="226"/>
      <c r="E1191" s="226"/>
      <c r="F1191" s="226"/>
      <c r="G1191" s="226"/>
      <c r="H1191" s="124"/>
      <c r="I1191" s="124"/>
      <c r="J1191" s="124"/>
      <c r="K1191" s="124"/>
      <c r="L1191" s="120"/>
      <c r="M1191" s="110"/>
      <c r="N1191" s="110"/>
      <c r="O1191" s="110"/>
      <c r="P1191" s="110"/>
      <c r="Q1191" s="110"/>
      <c r="R1191" s="110"/>
      <c r="S1191" s="110"/>
      <c r="T1191" s="110"/>
      <c r="U1191" s="110"/>
      <c r="V1191" s="110"/>
      <c r="W1191" s="110"/>
      <c r="X1191" s="110"/>
      <c r="Y1191" s="110"/>
      <c r="Z1191" s="110"/>
      <c r="AA1191" s="110"/>
      <c r="AB1191" s="110"/>
      <c r="AC1191" s="110"/>
      <c r="AD1191" s="110"/>
      <c r="AE1191" s="110"/>
      <c r="AF1191" s="110"/>
      <c r="AG1191" s="110"/>
      <c r="AH1191" s="110"/>
      <c r="AI1191" s="110"/>
      <c r="AJ1191" s="110"/>
      <c r="AK1191" s="110"/>
      <c r="AL1191" s="110"/>
      <c r="AM1191" s="110"/>
      <c r="AN1191" s="110"/>
      <c r="AO1191" s="110"/>
      <c r="AP1191" s="110"/>
      <c r="AQ1191" s="110"/>
      <c r="AR1191" s="110"/>
      <c r="AS1191" s="110"/>
      <c r="AT1191" s="110"/>
      <c r="AU1191" s="110"/>
      <c r="AV1191" s="110"/>
      <c r="AW1191" s="110"/>
      <c r="AX1191" s="110"/>
      <c r="AY1191" s="110"/>
      <c r="AZ1191" s="110"/>
      <c r="BA1191" s="110"/>
      <c r="BB1191" s="110"/>
      <c r="BC1191" s="110"/>
      <c r="BD1191" s="110"/>
      <c r="BE1191" s="110"/>
      <c r="BF1191" s="110"/>
      <c r="BG1191" s="110"/>
      <c r="BH1191" s="110"/>
    </row>
    <row r="1192" spans="2:60" x14ac:dyDescent="0.2">
      <c r="B1192" s="123"/>
      <c r="C1192" s="223"/>
      <c r="D1192" s="226"/>
      <c r="E1192" s="226"/>
      <c r="F1192" s="226"/>
      <c r="G1192" s="226"/>
      <c r="H1192" s="124"/>
      <c r="I1192" s="124"/>
      <c r="J1192" s="124"/>
      <c r="K1192" s="124"/>
      <c r="L1192" s="120"/>
      <c r="M1192" s="110"/>
      <c r="N1192" s="110"/>
      <c r="O1192" s="110"/>
      <c r="P1192" s="110"/>
      <c r="Q1192" s="110"/>
      <c r="R1192" s="110"/>
      <c r="S1192" s="110"/>
      <c r="T1192" s="110"/>
      <c r="U1192" s="110"/>
      <c r="V1192" s="110"/>
      <c r="W1192" s="110"/>
      <c r="X1192" s="110"/>
      <c r="Y1192" s="110"/>
      <c r="Z1192" s="110"/>
      <c r="AA1192" s="110"/>
      <c r="AB1192" s="110"/>
      <c r="AC1192" s="110"/>
      <c r="AD1192" s="110"/>
      <c r="AE1192" s="110"/>
      <c r="AF1192" s="110"/>
      <c r="AG1192" s="110"/>
      <c r="AH1192" s="110"/>
      <c r="AI1192" s="110"/>
      <c r="AJ1192" s="110"/>
      <c r="AK1192" s="110"/>
      <c r="AL1192" s="110"/>
      <c r="AM1192" s="110"/>
      <c r="AN1192" s="110"/>
      <c r="AO1192" s="110"/>
      <c r="AP1192" s="110"/>
      <c r="AQ1192" s="110"/>
      <c r="AR1192" s="110"/>
      <c r="AS1192" s="110"/>
      <c r="AT1192" s="110"/>
      <c r="AU1192" s="110"/>
      <c r="AV1192" s="110"/>
      <c r="AW1192" s="110"/>
      <c r="AX1192" s="110"/>
      <c r="AY1192" s="110"/>
      <c r="AZ1192" s="110"/>
      <c r="BA1192" s="110"/>
      <c r="BB1192" s="110"/>
      <c r="BC1192" s="110"/>
      <c r="BD1192" s="110"/>
      <c r="BE1192" s="110"/>
      <c r="BF1192" s="110"/>
      <c r="BG1192" s="110"/>
      <c r="BH1192" s="110"/>
    </row>
    <row r="1193" spans="2:60" x14ac:dyDescent="0.2">
      <c r="B1193" s="123"/>
      <c r="C1193" s="223"/>
      <c r="D1193" s="226"/>
      <c r="E1193" s="226"/>
      <c r="F1193" s="226"/>
      <c r="G1193" s="226"/>
      <c r="H1193" s="124"/>
      <c r="I1193" s="124"/>
      <c r="J1193" s="124"/>
      <c r="K1193" s="124"/>
      <c r="L1193" s="120"/>
      <c r="M1193" s="110"/>
      <c r="N1193" s="110"/>
      <c r="O1193" s="110"/>
      <c r="P1193" s="110"/>
      <c r="Q1193" s="110"/>
      <c r="R1193" s="110"/>
      <c r="S1193" s="110"/>
      <c r="T1193" s="110"/>
      <c r="U1193" s="110"/>
      <c r="V1193" s="110"/>
      <c r="W1193" s="110"/>
      <c r="X1193" s="110"/>
      <c r="Y1193" s="110"/>
      <c r="Z1193" s="110"/>
      <c r="AA1193" s="110"/>
      <c r="AB1193" s="110"/>
      <c r="AC1193" s="110"/>
      <c r="AD1193" s="110"/>
      <c r="AE1193" s="110"/>
      <c r="AF1193" s="110"/>
      <c r="AG1193" s="110"/>
      <c r="AH1193" s="110"/>
      <c r="AI1193" s="110"/>
      <c r="AJ1193" s="110"/>
      <c r="AK1193" s="110"/>
      <c r="AL1193" s="110"/>
      <c r="AM1193" s="110"/>
      <c r="AN1193" s="110"/>
      <c r="AO1193" s="110"/>
      <c r="AP1193" s="110"/>
      <c r="AQ1193" s="110"/>
      <c r="AR1193" s="110"/>
      <c r="AS1193" s="110"/>
      <c r="AT1193" s="110"/>
      <c r="AU1193" s="110"/>
      <c r="AV1193" s="110"/>
      <c r="AW1193" s="110"/>
      <c r="AX1193" s="110"/>
      <c r="AY1193" s="110"/>
      <c r="AZ1193" s="110"/>
      <c r="BA1193" s="110"/>
      <c r="BB1193" s="110"/>
      <c r="BC1193" s="110"/>
      <c r="BD1193" s="110"/>
      <c r="BE1193" s="110"/>
      <c r="BF1193" s="110"/>
      <c r="BG1193" s="110"/>
      <c r="BH1193" s="110"/>
    </row>
    <row r="1194" spans="2:60" x14ac:dyDescent="0.2">
      <c r="B1194" s="123"/>
      <c r="C1194" s="223"/>
      <c r="D1194" s="226"/>
      <c r="E1194" s="226"/>
      <c r="F1194" s="226"/>
      <c r="G1194" s="226"/>
      <c r="H1194" s="124"/>
      <c r="I1194" s="124"/>
      <c r="J1194" s="124"/>
      <c r="K1194" s="124"/>
      <c r="L1194" s="120"/>
      <c r="M1194" s="110"/>
      <c r="N1194" s="110"/>
      <c r="O1194" s="110"/>
      <c r="P1194" s="110"/>
      <c r="Q1194" s="110"/>
      <c r="R1194" s="110"/>
      <c r="S1194" s="110"/>
      <c r="T1194" s="110"/>
      <c r="U1194" s="110"/>
      <c r="V1194" s="110"/>
      <c r="W1194" s="110"/>
      <c r="X1194" s="110"/>
      <c r="Y1194" s="110"/>
      <c r="Z1194" s="110"/>
      <c r="AA1194" s="110"/>
      <c r="AB1194" s="110"/>
      <c r="AC1194" s="110"/>
      <c r="AD1194" s="110"/>
      <c r="AE1194" s="110"/>
      <c r="AF1194" s="110"/>
      <c r="AG1194" s="110"/>
      <c r="AH1194" s="110"/>
      <c r="AI1194" s="110"/>
      <c r="AJ1194" s="110"/>
      <c r="AK1194" s="110"/>
      <c r="AL1194" s="110"/>
      <c r="AM1194" s="110"/>
      <c r="AN1194" s="110"/>
      <c r="AO1194" s="110"/>
      <c r="AP1194" s="110"/>
      <c r="AQ1194" s="110"/>
      <c r="AR1194" s="110"/>
      <c r="AS1194" s="110"/>
      <c r="AT1194" s="110"/>
      <c r="AU1194" s="110"/>
      <c r="AV1194" s="110"/>
      <c r="AW1194" s="110"/>
      <c r="AX1194" s="110"/>
      <c r="AY1194" s="110"/>
      <c r="AZ1194" s="110"/>
      <c r="BA1194" s="110"/>
      <c r="BB1194" s="110"/>
      <c r="BC1194" s="110"/>
      <c r="BD1194" s="110"/>
      <c r="BE1194" s="110"/>
      <c r="BF1194" s="110"/>
      <c r="BG1194" s="110"/>
      <c r="BH1194" s="110"/>
    </row>
    <row r="1195" spans="2:60" x14ac:dyDescent="0.2">
      <c r="B1195" s="123"/>
      <c r="C1195" s="223"/>
      <c r="D1195" s="226"/>
      <c r="E1195" s="226"/>
      <c r="F1195" s="226"/>
      <c r="G1195" s="226"/>
      <c r="H1195" s="124"/>
      <c r="I1195" s="124"/>
      <c r="J1195" s="124"/>
      <c r="K1195" s="124"/>
      <c r="L1195" s="120"/>
      <c r="M1195" s="110"/>
      <c r="N1195" s="110"/>
      <c r="O1195" s="110"/>
      <c r="P1195" s="110"/>
      <c r="Q1195" s="110"/>
      <c r="R1195" s="110"/>
      <c r="S1195" s="110"/>
      <c r="T1195" s="110"/>
      <c r="U1195" s="110"/>
      <c r="V1195" s="110"/>
      <c r="W1195" s="110"/>
      <c r="X1195" s="110"/>
      <c r="Y1195" s="110"/>
      <c r="Z1195" s="110"/>
      <c r="AA1195" s="110"/>
      <c r="AB1195" s="110"/>
      <c r="AC1195" s="110"/>
      <c r="AD1195" s="110"/>
      <c r="AE1195" s="110"/>
      <c r="AF1195" s="110"/>
      <c r="AG1195" s="110"/>
      <c r="AH1195" s="110"/>
      <c r="AI1195" s="110"/>
      <c r="AJ1195" s="110"/>
      <c r="AK1195" s="110"/>
      <c r="AL1195" s="110"/>
      <c r="AM1195" s="110"/>
      <c r="AN1195" s="110"/>
      <c r="AO1195" s="110"/>
      <c r="AP1195" s="110"/>
      <c r="AQ1195" s="110"/>
      <c r="AR1195" s="110"/>
      <c r="AS1195" s="110"/>
      <c r="AT1195" s="110"/>
      <c r="AU1195" s="110"/>
      <c r="AV1195" s="110"/>
      <c r="AW1195" s="110"/>
      <c r="AX1195" s="110"/>
      <c r="AY1195" s="110"/>
      <c r="AZ1195" s="110"/>
      <c r="BA1195" s="110"/>
      <c r="BB1195" s="110"/>
      <c r="BC1195" s="110"/>
      <c r="BD1195" s="110"/>
      <c r="BE1195" s="110"/>
      <c r="BF1195" s="110"/>
      <c r="BG1195" s="110"/>
      <c r="BH1195" s="110"/>
    </row>
    <row r="1196" spans="2:60" x14ac:dyDescent="0.2">
      <c r="B1196" s="123"/>
      <c r="C1196" s="223"/>
      <c r="D1196" s="226"/>
      <c r="E1196" s="226"/>
      <c r="F1196" s="226"/>
      <c r="G1196" s="226"/>
      <c r="H1196" s="124"/>
      <c r="I1196" s="124"/>
      <c r="J1196" s="124"/>
      <c r="K1196" s="124"/>
      <c r="L1196" s="120"/>
      <c r="M1196" s="110"/>
      <c r="N1196" s="110"/>
      <c r="O1196" s="110"/>
      <c r="P1196" s="110"/>
      <c r="Q1196" s="110"/>
      <c r="R1196" s="110"/>
      <c r="S1196" s="110"/>
      <c r="T1196" s="110"/>
      <c r="U1196" s="110"/>
      <c r="V1196" s="110"/>
      <c r="W1196" s="110"/>
      <c r="X1196" s="110"/>
      <c r="Y1196" s="110"/>
      <c r="Z1196" s="110"/>
      <c r="AA1196" s="110"/>
      <c r="AB1196" s="110"/>
      <c r="AC1196" s="110"/>
      <c r="AD1196" s="110"/>
      <c r="AE1196" s="110"/>
      <c r="AF1196" s="110"/>
      <c r="AG1196" s="110"/>
      <c r="AH1196" s="110"/>
      <c r="AI1196" s="110"/>
      <c r="AJ1196" s="110"/>
      <c r="AK1196" s="110"/>
      <c r="AL1196" s="110"/>
      <c r="AM1196" s="110"/>
      <c r="AN1196" s="110"/>
      <c r="AO1196" s="110"/>
      <c r="AP1196" s="110"/>
      <c r="AQ1196" s="110"/>
      <c r="AR1196" s="110"/>
      <c r="AS1196" s="110"/>
      <c r="AT1196" s="110"/>
      <c r="AU1196" s="110"/>
      <c r="AV1196" s="110"/>
      <c r="AW1196" s="110"/>
      <c r="AX1196" s="110"/>
      <c r="AY1196" s="110"/>
      <c r="AZ1196" s="110"/>
      <c r="BA1196" s="110"/>
      <c r="BB1196" s="110"/>
      <c r="BC1196" s="110"/>
      <c r="BD1196" s="110"/>
      <c r="BE1196" s="110"/>
      <c r="BF1196" s="110"/>
      <c r="BG1196" s="110"/>
      <c r="BH1196" s="110"/>
    </row>
    <row r="1197" spans="2:60" x14ac:dyDescent="0.2">
      <c r="B1197" s="123"/>
      <c r="C1197" s="223"/>
      <c r="D1197" s="226"/>
      <c r="E1197" s="226"/>
      <c r="F1197" s="226"/>
      <c r="G1197" s="226"/>
      <c r="H1197" s="124"/>
      <c r="I1197" s="124"/>
      <c r="J1197" s="124"/>
      <c r="K1197" s="124"/>
      <c r="L1197" s="120"/>
      <c r="M1197" s="110"/>
      <c r="N1197" s="110"/>
      <c r="O1197" s="110"/>
      <c r="P1197" s="110"/>
      <c r="Q1197" s="110"/>
      <c r="R1197" s="110"/>
      <c r="S1197" s="110"/>
      <c r="T1197" s="110"/>
      <c r="U1197" s="110"/>
      <c r="V1197" s="110"/>
      <c r="W1197" s="110"/>
      <c r="X1197" s="110"/>
      <c r="Y1197" s="110"/>
      <c r="Z1197" s="110"/>
      <c r="AA1197" s="110"/>
      <c r="AB1197" s="110"/>
      <c r="AC1197" s="110"/>
      <c r="AD1197" s="110"/>
      <c r="AE1197" s="110"/>
      <c r="AF1197" s="110"/>
      <c r="AG1197" s="110"/>
      <c r="AH1197" s="110"/>
      <c r="AI1197" s="110"/>
      <c r="AJ1197" s="110"/>
      <c r="AK1197" s="110"/>
      <c r="AL1197" s="110"/>
      <c r="AM1197" s="110"/>
      <c r="AN1197" s="110"/>
      <c r="AO1197" s="110"/>
      <c r="AP1197" s="110"/>
      <c r="AQ1197" s="110"/>
      <c r="AR1197" s="110"/>
      <c r="AS1197" s="110"/>
      <c r="AT1197" s="110"/>
      <c r="AU1197" s="110"/>
      <c r="AV1197" s="110"/>
      <c r="AW1197" s="110"/>
      <c r="AX1197" s="110"/>
      <c r="AY1197" s="110"/>
      <c r="AZ1197" s="110"/>
      <c r="BA1197" s="110"/>
      <c r="BB1197" s="110"/>
      <c r="BC1197" s="110"/>
      <c r="BD1197" s="110"/>
      <c r="BE1197" s="110"/>
      <c r="BF1197" s="110"/>
      <c r="BG1197" s="110"/>
      <c r="BH1197" s="110"/>
    </row>
    <row r="1198" spans="2:60" x14ac:dyDescent="0.2">
      <c r="B1198" s="123"/>
      <c r="C1198" s="223"/>
      <c r="D1198" s="226"/>
      <c r="E1198" s="226"/>
      <c r="F1198" s="226"/>
      <c r="G1198" s="226"/>
      <c r="H1198" s="124"/>
      <c r="I1198" s="124"/>
      <c r="J1198" s="124"/>
      <c r="K1198" s="124"/>
      <c r="L1198" s="120"/>
      <c r="M1198" s="110"/>
      <c r="N1198" s="110"/>
      <c r="O1198" s="110"/>
      <c r="P1198" s="110"/>
      <c r="Q1198" s="110"/>
      <c r="R1198" s="110"/>
      <c r="S1198" s="110"/>
      <c r="T1198" s="110"/>
      <c r="U1198" s="110"/>
      <c r="V1198" s="110"/>
      <c r="W1198" s="110"/>
      <c r="X1198" s="110"/>
      <c r="Y1198" s="110"/>
      <c r="Z1198" s="110"/>
      <c r="AA1198" s="110"/>
      <c r="AB1198" s="110"/>
      <c r="AC1198" s="110"/>
      <c r="AD1198" s="110"/>
      <c r="AE1198" s="110"/>
      <c r="AF1198" s="110"/>
      <c r="AG1198" s="110"/>
      <c r="AH1198" s="110"/>
      <c r="AI1198" s="110"/>
      <c r="AJ1198" s="110"/>
      <c r="AK1198" s="110"/>
      <c r="AL1198" s="110"/>
      <c r="AM1198" s="110"/>
      <c r="AN1198" s="110"/>
      <c r="AO1198" s="110"/>
      <c r="AP1198" s="110"/>
      <c r="AQ1198" s="110"/>
      <c r="AR1198" s="110"/>
      <c r="AS1198" s="110"/>
      <c r="AT1198" s="110"/>
      <c r="AU1198" s="110"/>
      <c r="AV1198" s="110"/>
      <c r="AW1198" s="110"/>
      <c r="AX1198" s="110"/>
      <c r="AY1198" s="110"/>
      <c r="AZ1198" s="110"/>
      <c r="BA1198" s="110"/>
      <c r="BB1198" s="110"/>
      <c r="BC1198" s="110"/>
      <c r="BD1198" s="110"/>
      <c r="BE1198" s="110"/>
      <c r="BF1198" s="110"/>
      <c r="BG1198" s="110"/>
      <c r="BH1198" s="110"/>
    </row>
    <row r="1199" spans="2:60" x14ac:dyDescent="0.2">
      <c r="B1199" s="123"/>
      <c r="C1199" s="223"/>
      <c r="D1199" s="226"/>
      <c r="E1199" s="226"/>
      <c r="F1199" s="226"/>
      <c r="G1199" s="226"/>
      <c r="H1199" s="124"/>
      <c r="I1199" s="124"/>
      <c r="J1199" s="124"/>
      <c r="K1199" s="124"/>
      <c r="L1199" s="120"/>
      <c r="M1199" s="110"/>
      <c r="N1199" s="110"/>
      <c r="O1199" s="110"/>
      <c r="P1199" s="110"/>
      <c r="Q1199" s="110"/>
      <c r="R1199" s="110"/>
      <c r="S1199" s="110"/>
      <c r="T1199" s="110"/>
      <c r="U1199" s="110"/>
      <c r="V1199" s="110"/>
      <c r="W1199" s="110"/>
      <c r="X1199" s="110"/>
      <c r="Y1199" s="110"/>
      <c r="Z1199" s="110"/>
      <c r="AA1199" s="110"/>
      <c r="AB1199" s="110"/>
      <c r="AC1199" s="110"/>
      <c r="AD1199" s="110"/>
      <c r="AE1199" s="110"/>
      <c r="AF1199" s="110"/>
      <c r="AG1199" s="110"/>
      <c r="AH1199" s="110"/>
      <c r="AI1199" s="110"/>
      <c r="AJ1199" s="110"/>
      <c r="AK1199" s="110"/>
      <c r="AL1199" s="110"/>
      <c r="AM1199" s="110"/>
      <c r="AN1199" s="110"/>
      <c r="AO1199" s="110"/>
      <c r="AP1199" s="110"/>
      <c r="AQ1199" s="110"/>
      <c r="AR1199" s="110"/>
      <c r="AS1199" s="110"/>
      <c r="AT1199" s="110"/>
      <c r="AU1199" s="110"/>
      <c r="AV1199" s="110"/>
      <c r="AW1199" s="110"/>
      <c r="AX1199" s="110"/>
      <c r="AY1199" s="110"/>
      <c r="AZ1199" s="110"/>
      <c r="BA1199" s="110"/>
      <c r="BB1199" s="110"/>
      <c r="BC1199" s="110"/>
      <c r="BD1199" s="110"/>
      <c r="BE1199" s="110"/>
      <c r="BF1199" s="110"/>
      <c r="BG1199" s="110"/>
      <c r="BH1199" s="110"/>
    </row>
    <row r="1200" spans="2:60" x14ac:dyDescent="0.2">
      <c r="B1200" s="123"/>
      <c r="C1200" s="223"/>
      <c r="D1200" s="226"/>
      <c r="E1200" s="226"/>
      <c r="F1200" s="226"/>
      <c r="G1200" s="226"/>
      <c r="H1200" s="124"/>
      <c r="I1200" s="124"/>
      <c r="J1200" s="124"/>
      <c r="K1200" s="124"/>
      <c r="L1200" s="120"/>
      <c r="M1200" s="110"/>
      <c r="N1200" s="110"/>
      <c r="O1200" s="110"/>
      <c r="P1200" s="110"/>
      <c r="Q1200" s="110"/>
      <c r="R1200" s="110"/>
      <c r="S1200" s="110"/>
      <c r="T1200" s="110"/>
      <c r="U1200" s="110"/>
      <c r="V1200" s="110"/>
      <c r="W1200" s="110"/>
      <c r="X1200" s="110"/>
      <c r="Y1200" s="110"/>
      <c r="Z1200" s="110"/>
      <c r="AA1200" s="110"/>
      <c r="AB1200" s="110"/>
      <c r="AC1200" s="110"/>
      <c r="AD1200" s="110"/>
      <c r="AE1200" s="110"/>
      <c r="AF1200" s="110"/>
      <c r="AG1200" s="110"/>
      <c r="AH1200" s="110"/>
      <c r="AI1200" s="110"/>
      <c r="AJ1200" s="110"/>
      <c r="AK1200" s="110"/>
      <c r="AL1200" s="110"/>
      <c r="AM1200" s="110"/>
      <c r="AN1200" s="110"/>
      <c r="AO1200" s="110"/>
      <c r="AP1200" s="110"/>
      <c r="AQ1200" s="110"/>
      <c r="AR1200" s="110"/>
      <c r="AS1200" s="110"/>
      <c r="AT1200" s="110"/>
      <c r="AU1200" s="110"/>
      <c r="AV1200" s="110"/>
      <c r="AW1200" s="110"/>
      <c r="AX1200" s="110"/>
      <c r="AY1200" s="110"/>
      <c r="AZ1200" s="110"/>
      <c r="BA1200" s="110"/>
      <c r="BB1200" s="110"/>
      <c r="BC1200" s="110"/>
      <c r="BD1200" s="110"/>
      <c r="BE1200" s="110"/>
      <c r="BF1200" s="110"/>
      <c r="BG1200" s="110"/>
      <c r="BH1200" s="110"/>
    </row>
    <row r="1201" spans="2:60" x14ac:dyDescent="0.2">
      <c r="B1201" s="123"/>
      <c r="C1201" s="223"/>
      <c r="D1201" s="226"/>
      <c r="E1201" s="226"/>
      <c r="F1201" s="226"/>
      <c r="G1201" s="226"/>
      <c r="H1201" s="124"/>
      <c r="I1201" s="124"/>
      <c r="J1201" s="124"/>
      <c r="K1201" s="124"/>
      <c r="L1201" s="120"/>
      <c r="M1201" s="110"/>
      <c r="N1201" s="110"/>
      <c r="O1201" s="110"/>
      <c r="P1201" s="110"/>
      <c r="Q1201" s="110"/>
      <c r="R1201" s="110"/>
      <c r="S1201" s="110"/>
      <c r="T1201" s="110"/>
      <c r="U1201" s="110"/>
      <c r="V1201" s="110"/>
      <c r="W1201" s="110"/>
      <c r="X1201" s="110"/>
      <c r="Y1201" s="110"/>
      <c r="Z1201" s="110"/>
      <c r="AA1201" s="110"/>
      <c r="AB1201" s="110"/>
      <c r="AC1201" s="110"/>
      <c r="AD1201" s="110"/>
      <c r="AE1201" s="110"/>
      <c r="AF1201" s="110"/>
      <c r="AG1201" s="110"/>
      <c r="AH1201" s="110"/>
      <c r="AI1201" s="110"/>
      <c r="AJ1201" s="110"/>
      <c r="AK1201" s="110"/>
      <c r="AL1201" s="110"/>
      <c r="AM1201" s="110"/>
      <c r="AN1201" s="110"/>
      <c r="AO1201" s="110"/>
      <c r="AP1201" s="110"/>
      <c r="AQ1201" s="110"/>
      <c r="AR1201" s="110"/>
      <c r="AS1201" s="110"/>
      <c r="AT1201" s="110"/>
      <c r="AU1201" s="110"/>
      <c r="AV1201" s="110"/>
      <c r="AW1201" s="110"/>
      <c r="AX1201" s="110"/>
      <c r="AY1201" s="110"/>
      <c r="AZ1201" s="110"/>
      <c r="BA1201" s="110"/>
      <c r="BB1201" s="110"/>
      <c r="BC1201" s="110"/>
      <c r="BD1201" s="110"/>
      <c r="BE1201" s="110"/>
      <c r="BF1201" s="110"/>
      <c r="BG1201" s="110"/>
      <c r="BH1201" s="110"/>
    </row>
    <row r="1202" spans="2:60" x14ac:dyDescent="0.2">
      <c r="B1202" s="123"/>
      <c r="C1202" s="223"/>
      <c r="D1202" s="226"/>
      <c r="E1202" s="226"/>
      <c r="F1202" s="226"/>
      <c r="G1202" s="226"/>
      <c r="H1202" s="124"/>
      <c r="I1202" s="124"/>
      <c r="J1202" s="124"/>
      <c r="K1202" s="124"/>
      <c r="L1202" s="120"/>
      <c r="M1202" s="110"/>
      <c r="N1202" s="110"/>
      <c r="O1202" s="110"/>
      <c r="P1202" s="110"/>
      <c r="Q1202" s="110"/>
      <c r="R1202" s="110"/>
      <c r="S1202" s="110"/>
      <c r="T1202" s="110"/>
      <c r="U1202" s="110"/>
      <c r="V1202" s="110"/>
      <c r="W1202" s="110"/>
      <c r="X1202" s="110"/>
      <c r="Y1202" s="110"/>
      <c r="Z1202" s="110"/>
      <c r="AA1202" s="110"/>
      <c r="AB1202" s="110"/>
      <c r="AC1202" s="110"/>
      <c r="AD1202" s="110"/>
      <c r="AE1202" s="110"/>
      <c r="AF1202" s="110"/>
      <c r="AG1202" s="110"/>
      <c r="AH1202" s="110"/>
      <c r="AI1202" s="110"/>
      <c r="AJ1202" s="110"/>
      <c r="AK1202" s="110"/>
      <c r="AL1202" s="110"/>
      <c r="AM1202" s="110"/>
      <c r="AN1202" s="110"/>
      <c r="AO1202" s="110"/>
      <c r="AP1202" s="110"/>
      <c r="AQ1202" s="110"/>
      <c r="AR1202" s="110"/>
      <c r="AS1202" s="110"/>
      <c r="AT1202" s="110"/>
      <c r="AU1202" s="110"/>
      <c r="AV1202" s="110"/>
      <c r="AW1202" s="110"/>
      <c r="AX1202" s="110"/>
      <c r="AY1202" s="110"/>
      <c r="AZ1202" s="110"/>
      <c r="BA1202" s="110"/>
      <c r="BB1202" s="110"/>
      <c r="BC1202" s="110"/>
      <c r="BD1202" s="110"/>
      <c r="BE1202" s="110"/>
      <c r="BF1202" s="110"/>
      <c r="BG1202" s="110"/>
      <c r="BH1202" s="110"/>
    </row>
    <row r="1203" spans="2:60" x14ac:dyDescent="0.2">
      <c r="B1203" s="123"/>
      <c r="C1203" s="223"/>
      <c r="D1203" s="226"/>
      <c r="E1203" s="226"/>
      <c r="F1203" s="226"/>
      <c r="G1203" s="226"/>
      <c r="H1203" s="124"/>
      <c r="I1203" s="124"/>
      <c r="J1203" s="124"/>
      <c r="K1203" s="124"/>
      <c r="L1203" s="120"/>
      <c r="M1203" s="110"/>
      <c r="N1203" s="110"/>
      <c r="O1203" s="110"/>
      <c r="P1203" s="110"/>
      <c r="Q1203" s="110"/>
      <c r="R1203" s="110"/>
      <c r="S1203" s="110"/>
      <c r="T1203" s="110"/>
      <c r="U1203" s="110"/>
      <c r="V1203" s="110"/>
      <c r="W1203" s="110"/>
      <c r="X1203" s="110"/>
      <c r="Y1203" s="110"/>
      <c r="Z1203" s="110"/>
      <c r="AA1203" s="110"/>
      <c r="AB1203" s="110"/>
      <c r="AC1203" s="110"/>
      <c r="AD1203" s="110"/>
      <c r="AE1203" s="110"/>
      <c r="AF1203" s="110"/>
      <c r="AG1203" s="110"/>
      <c r="AH1203" s="110"/>
      <c r="AI1203" s="110"/>
      <c r="AJ1203" s="110"/>
      <c r="AK1203" s="110"/>
      <c r="AL1203" s="110"/>
      <c r="AM1203" s="110"/>
      <c r="AN1203" s="110"/>
      <c r="AO1203" s="110"/>
      <c r="AP1203" s="110"/>
      <c r="AQ1203" s="110"/>
      <c r="AR1203" s="110"/>
      <c r="AS1203" s="110"/>
      <c r="AT1203" s="110"/>
      <c r="AU1203" s="110"/>
      <c r="AV1203" s="110"/>
      <c r="AW1203" s="110"/>
      <c r="AX1203" s="110"/>
      <c r="AY1203" s="110"/>
      <c r="AZ1203" s="110"/>
      <c r="BA1203" s="110"/>
      <c r="BB1203" s="110"/>
      <c r="BC1203" s="110"/>
      <c r="BD1203" s="110"/>
      <c r="BE1203" s="110"/>
      <c r="BF1203" s="110"/>
      <c r="BG1203" s="110"/>
      <c r="BH1203" s="110"/>
    </row>
    <row r="1204" spans="2:60" x14ac:dyDescent="0.2">
      <c r="B1204" s="123"/>
      <c r="C1204" s="223"/>
      <c r="D1204" s="226"/>
      <c r="E1204" s="226"/>
      <c r="F1204" s="226"/>
      <c r="G1204" s="226"/>
      <c r="H1204" s="124"/>
      <c r="I1204" s="124"/>
      <c r="J1204" s="124"/>
      <c r="K1204" s="124"/>
      <c r="L1204" s="120"/>
      <c r="M1204" s="110"/>
      <c r="N1204" s="110"/>
      <c r="O1204" s="110"/>
      <c r="P1204" s="110"/>
      <c r="Q1204" s="110"/>
      <c r="R1204" s="110"/>
      <c r="S1204" s="110"/>
      <c r="T1204" s="110"/>
      <c r="U1204" s="110"/>
      <c r="V1204" s="110"/>
      <c r="W1204" s="110"/>
      <c r="X1204" s="110"/>
      <c r="Y1204" s="110"/>
      <c r="Z1204" s="110"/>
      <c r="AA1204" s="110"/>
      <c r="AB1204" s="110"/>
      <c r="AC1204" s="110"/>
      <c r="AD1204" s="110"/>
      <c r="AE1204" s="110"/>
      <c r="AF1204" s="110"/>
      <c r="AG1204" s="110"/>
      <c r="AH1204" s="110"/>
      <c r="AI1204" s="110"/>
      <c r="AJ1204" s="110"/>
      <c r="AK1204" s="110"/>
      <c r="AL1204" s="110"/>
      <c r="AM1204" s="110"/>
      <c r="AN1204" s="110"/>
      <c r="AO1204" s="110"/>
      <c r="AP1204" s="110"/>
      <c r="AQ1204" s="110"/>
      <c r="AR1204" s="110"/>
      <c r="AS1204" s="110"/>
      <c r="AT1204" s="110"/>
      <c r="AU1204" s="110"/>
      <c r="AV1204" s="110"/>
      <c r="AW1204" s="110"/>
      <c r="AX1204" s="110"/>
      <c r="AY1204" s="110"/>
      <c r="AZ1204" s="110"/>
      <c r="BA1204" s="110"/>
      <c r="BB1204" s="110"/>
      <c r="BC1204" s="110"/>
      <c r="BD1204" s="110"/>
      <c r="BE1204" s="110"/>
      <c r="BF1204" s="110"/>
      <c r="BG1204" s="110"/>
      <c r="BH1204" s="110"/>
    </row>
    <row r="1205" spans="2:60" x14ac:dyDescent="0.2">
      <c r="B1205" s="123"/>
      <c r="C1205" s="223"/>
      <c r="D1205" s="226"/>
      <c r="E1205" s="226"/>
      <c r="F1205" s="226"/>
      <c r="G1205" s="226"/>
      <c r="H1205" s="124"/>
      <c r="I1205" s="124"/>
      <c r="J1205" s="124"/>
      <c r="K1205" s="124"/>
      <c r="L1205" s="120"/>
      <c r="M1205" s="110"/>
      <c r="N1205" s="110"/>
      <c r="O1205" s="110"/>
      <c r="P1205" s="110"/>
      <c r="Q1205" s="110"/>
      <c r="R1205" s="110"/>
      <c r="S1205" s="110"/>
      <c r="T1205" s="110"/>
      <c r="U1205" s="110"/>
      <c r="V1205" s="110"/>
      <c r="W1205" s="110"/>
      <c r="X1205" s="110"/>
      <c r="Y1205" s="110"/>
      <c r="Z1205" s="110"/>
      <c r="AA1205" s="110"/>
      <c r="AB1205" s="110"/>
      <c r="AC1205" s="110"/>
      <c r="AD1205" s="110"/>
      <c r="AE1205" s="110"/>
      <c r="AF1205" s="110"/>
      <c r="AG1205" s="110"/>
      <c r="AH1205" s="110"/>
      <c r="AI1205" s="110"/>
      <c r="AJ1205" s="110"/>
      <c r="AK1205" s="110"/>
      <c r="AL1205" s="110"/>
      <c r="AM1205" s="110"/>
      <c r="AN1205" s="110"/>
      <c r="AO1205" s="110"/>
      <c r="AP1205" s="110"/>
      <c r="AQ1205" s="110"/>
      <c r="AR1205" s="110"/>
      <c r="AS1205" s="110"/>
      <c r="AT1205" s="110"/>
      <c r="AU1205" s="110"/>
      <c r="AV1205" s="110"/>
      <c r="AW1205" s="110"/>
      <c r="AX1205" s="110"/>
      <c r="AY1205" s="110"/>
      <c r="AZ1205" s="110"/>
      <c r="BA1205" s="110"/>
      <c r="BB1205" s="110"/>
      <c r="BC1205" s="110"/>
      <c r="BD1205" s="110"/>
      <c r="BE1205" s="110"/>
      <c r="BF1205" s="110"/>
      <c r="BG1205" s="110"/>
      <c r="BH1205" s="110"/>
    </row>
    <row r="1206" spans="2:60" x14ac:dyDescent="0.2">
      <c r="B1206" s="123"/>
      <c r="C1206" s="223"/>
      <c r="D1206" s="226"/>
      <c r="E1206" s="226"/>
      <c r="F1206" s="226"/>
      <c r="G1206" s="226"/>
      <c r="H1206" s="124"/>
      <c r="I1206" s="124"/>
      <c r="J1206" s="124"/>
      <c r="K1206" s="124"/>
      <c r="L1206" s="120"/>
      <c r="M1206" s="110"/>
      <c r="N1206" s="110"/>
      <c r="O1206" s="110"/>
      <c r="P1206" s="110"/>
      <c r="Q1206" s="110"/>
      <c r="R1206" s="110"/>
      <c r="S1206" s="110"/>
      <c r="T1206" s="110"/>
      <c r="U1206" s="110"/>
      <c r="V1206" s="110"/>
      <c r="W1206" s="110"/>
      <c r="X1206" s="110"/>
      <c r="Y1206" s="110"/>
      <c r="Z1206" s="110"/>
      <c r="AA1206" s="110"/>
      <c r="AB1206" s="110"/>
      <c r="AC1206" s="110"/>
      <c r="AD1206" s="110"/>
      <c r="AE1206" s="110"/>
      <c r="AF1206" s="110"/>
      <c r="AG1206" s="110"/>
      <c r="AH1206" s="110"/>
      <c r="AI1206" s="110"/>
      <c r="AJ1206" s="110"/>
      <c r="AK1206" s="110"/>
      <c r="AL1206" s="110"/>
      <c r="AM1206" s="110"/>
      <c r="AN1206" s="110"/>
      <c r="AO1206" s="110"/>
      <c r="AP1206" s="110"/>
      <c r="AQ1206" s="110"/>
      <c r="AR1206" s="110"/>
      <c r="AS1206" s="110"/>
      <c r="AT1206" s="110"/>
      <c r="AU1206" s="110"/>
      <c r="AV1206" s="110"/>
      <c r="AW1206" s="110"/>
      <c r="AX1206" s="110"/>
      <c r="AY1206" s="110"/>
      <c r="AZ1206" s="110"/>
      <c r="BA1206" s="110"/>
      <c r="BB1206" s="110"/>
      <c r="BC1206" s="110"/>
      <c r="BD1206" s="110"/>
      <c r="BE1206" s="110"/>
      <c r="BF1206" s="110"/>
      <c r="BG1206" s="110"/>
      <c r="BH1206" s="110"/>
    </row>
    <row r="1207" spans="2:60" x14ac:dyDescent="0.2">
      <c r="B1207" s="123"/>
      <c r="C1207" s="223"/>
      <c r="D1207" s="226"/>
      <c r="E1207" s="226"/>
      <c r="F1207" s="226"/>
      <c r="G1207" s="226"/>
      <c r="H1207" s="124"/>
      <c r="I1207" s="124"/>
      <c r="J1207" s="124"/>
      <c r="K1207" s="124"/>
      <c r="L1207" s="120"/>
      <c r="M1207" s="110"/>
      <c r="N1207" s="110"/>
      <c r="O1207" s="110"/>
      <c r="P1207" s="110"/>
      <c r="Q1207" s="110"/>
      <c r="R1207" s="110"/>
      <c r="S1207" s="110"/>
      <c r="T1207" s="110"/>
      <c r="U1207" s="110"/>
      <c r="V1207" s="110"/>
      <c r="W1207" s="110"/>
      <c r="X1207" s="110"/>
      <c r="Y1207" s="110"/>
      <c r="Z1207" s="110"/>
      <c r="AA1207" s="110"/>
      <c r="AB1207" s="110"/>
      <c r="AC1207" s="110"/>
      <c r="AD1207" s="110"/>
      <c r="AE1207" s="110"/>
      <c r="AF1207" s="110"/>
      <c r="AG1207" s="110"/>
      <c r="AH1207" s="110"/>
      <c r="AI1207" s="110"/>
      <c r="AJ1207" s="110"/>
      <c r="AK1207" s="110"/>
      <c r="AL1207" s="110"/>
      <c r="AM1207" s="110"/>
      <c r="AN1207" s="110"/>
      <c r="AO1207" s="110"/>
      <c r="AP1207" s="110"/>
      <c r="AQ1207" s="110"/>
      <c r="AR1207" s="110"/>
      <c r="AS1207" s="110"/>
      <c r="AT1207" s="110"/>
      <c r="AU1207" s="110"/>
      <c r="AV1207" s="110"/>
      <c r="AW1207" s="110"/>
      <c r="AX1207" s="110"/>
      <c r="AY1207" s="110"/>
      <c r="AZ1207" s="110"/>
      <c r="BA1207" s="110"/>
      <c r="BB1207" s="110"/>
      <c r="BC1207" s="110"/>
      <c r="BD1207" s="110"/>
      <c r="BE1207" s="110"/>
      <c r="BF1207" s="110"/>
      <c r="BG1207" s="110"/>
      <c r="BH1207" s="110"/>
    </row>
    <row r="1208" spans="2:60" x14ac:dyDescent="0.2">
      <c r="B1208" s="123"/>
      <c r="C1208" s="223"/>
      <c r="D1208" s="226"/>
      <c r="E1208" s="226"/>
      <c r="F1208" s="226"/>
      <c r="G1208" s="226"/>
      <c r="H1208" s="124"/>
      <c r="I1208" s="124"/>
      <c r="J1208" s="124"/>
      <c r="K1208" s="124"/>
      <c r="L1208" s="120"/>
      <c r="M1208" s="110"/>
      <c r="N1208" s="110"/>
      <c r="O1208" s="110"/>
      <c r="P1208" s="110"/>
      <c r="Q1208" s="110"/>
      <c r="R1208" s="110"/>
      <c r="S1208" s="110"/>
      <c r="T1208" s="110"/>
      <c r="U1208" s="110"/>
      <c r="V1208" s="110"/>
      <c r="W1208" s="110"/>
      <c r="X1208" s="110"/>
      <c r="Y1208" s="110"/>
      <c r="Z1208" s="110"/>
      <c r="AA1208" s="110"/>
      <c r="AB1208" s="110"/>
      <c r="AC1208" s="110"/>
      <c r="AD1208" s="110"/>
      <c r="AE1208" s="110"/>
      <c r="AF1208" s="110"/>
      <c r="AG1208" s="110"/>
      <c r="AH1208" s="110"/>
      <c r="AI1208" s="110"/>
      <c r="AJ1208" s="110"/>
      <c r="AK1208" s="110"/>
      <c r="AL1208" s="110"/>
      <c r="AM1208" s="110"/>
      <c r="AN1208" s="110"/>
      <c r="AO1208" s="110"/>
      <c r="AP1208" s="110"/>
      <c r="AQ1208" s="110"/>
      <c r="AR1208" s="110"/>
      <c r="AS1208" s="110"/>
      <c r="AT1208" s="110"/>
      <c r="AU1208" s="110"/>
      <c r="AV1208" s="110"/>
      <c r="AW1208" s="110"/>
      <c r="AX1208" s="110"/>
      <c r="AY1208" s="110"/>
      <c r="AZ1208" s="110"/>
      <c r="BA1208" s="110"/>
      <c r="BB1208" s="110"/>
      <c r="BC1208" s="110"/>
      <c r="BD1208" s="110"/>
      <c r="BE1208" s="110"/>
      <c r="BF1208" s="110"/>
      <c r="BG1208" s="110"/>
      <c r="BH1208" s="110"/>
    </row>
    <row r="1209" spans="2:60" x14ac:dyDescent="0.2">
      <c r="B1209" s="123"/>
      <c r="C1209" s="223"/>
      <c r="D1209" s="226"/>
      <c r="E1209" s="226"/>
      <c r="F1209" s="226"/>
      <c r="G1209" s="226"/>
      <c r="H1209" s="124"/>
      <c r="I1209" s="124"/>
      <c r="J1209" s="124"/>
      <c r="K1209" s="124"/>
      <c r="L1209" s="120"/>
      <c r="M1209" s="110"/>
      <c r="N1209" s="110"/>
      <c r="O1209" s="110"/>
      <c r="P1209" s="110"/>
      <c r="Q1209" s="110"/>
      <c r="R1209" s="110"/>
      <c r="S1209" s="110"/>
      <c r="T1209" s="110"/>
      <c r="U1209" s="110"/>
      <c r="V1209" s="110"/>
      <c r="W1209" s="110"/>
      <c r="X1209" s="110"/>
      <c r="Y1209" s="110"/>
      <c r="Z1209" s="110"/>
      <c r="AA1209" s="110"/>
      <c r="AB1209" s="110"/>
      <c r="AC1209" s="110"/>
      <c r="AD1209" s="110"/>
      <c r="AE1209" s="110"/>
      <c r="AF1209" s="110"/>
      <c r="AG1209" s="110"/>
      <c r="AH1209" s="110"/>
      <c r="AI1209" s="110"/>
      <c r="AJ1209" s="110"/>
      <c r="AK1209" s="110"/>
      <c r="AL1209" s="110"/>
      <c r="AM1209" s="110"/>
      <c r="AN1209" s="110"/>
      <c r="AO1209" s="110"/>
      <c r="AP1209" s="110"/>
      <c r="AQ1209" s="110"/>
      <c r="AR1209" s="110"/>
      <c r="AS1209" s="110"/>
      <c r="AT1209" s="110"/>
      <c r="AU1209" s="110"/>
      <c r="AV1209" s="110"/>
      <c r="AW1209" s="110"/>
      <c r="AX1209" s="110"/>
      <c r="AY1209" s="110"/>
      <c r="AZ1209" s="110"/>
      <c r="BA1209" s="110"/>
      <c r="BB1209" s="110"/>
      <c r="BC1209" s="110"/>
      <c r="BD1209" s="110"/>
      <c r="BE1209" s="110"/>
      <c r="BF1209" s="110"/>
      <c r="BG1209" s="110"/>
      <c r="BH1209" s="110"/>
    </row>
    <row r="1210" spans="2:60" x14ac:dyDescent="0.2">
      <c r="B1210" s="123"/>
      <c r="C1210" s="223"/>
      <c r="D1210" s="226"/>
      <c r="E1210" s="226"/>
      <c r="F1210" s="226"/>
      <c r="G1210" s="226"/>
      <c r="H1210" s="124"/>
      <c r="I1210" s="124"/>
      <c r="J1210" s="124"/>
      <c r="K1210" s="124"/>
      <c r="L1210" s="120"/>
      <c r="M1210" s="110"/>
      <c r="N1210" s="110"/>
      <c r="O1210" s="110"/>
      <c r="P1210" s="110"/>
      <c r="Q1210" s="110"/>
      <c r="R1210" s="110"/>
      <c r="S1210" s="110"/>
      <c r="T1210" s="110"/>
      <c r="U1210" s="110"/>
      <c r="V1210" s="110"/>
      <c r="W1210" s="110"/>
      <c r="X1210" s="110"/>
      <c r="Y1210" s="110"/>
      <c r="Z1210" s="110"/>
      <c r="AA1210" s="110"/>
      <c r="AB1210" s="110"/>
      <c r="AC1210" s="110"/>
      <c r="AD1210" s="110"/>
      <c r="AE1210" s="110"/>
      <c r="AF1210" s="110"/>
      <c r="AG1210" s="110"/>
      <c r="AH1210" s="110"/>
      <c r="AI1210" s="110"/>
      <c r="AJ1210" s="110"/>
      <c r="AK1210" s="110"/>
      <c r="AL1210" s="110"/>
      <c r="AM1210" s="110"/>
      <c r="AN1210" s="110"/>
      <c r="AO1210" s="110"/>
      <c r="AP1210" s="110"/>
      <c r="AQ1210" s="110"/>
      <c r="AR1210" s="110"/>
      <c r="AS1210" s="110"/>
      <c r="AT1210" s="110"/>
      <c r="AU1210" s="110"/>
      <c r="AV1210" s="110"/>
      <c r="AW1210" s="110"/>
      <c r="AX1210" s="110"/>
      <c r="AY1210" s="110"/>
      <c r="AZ1210" s="110"/>
      <c r="BA1210" s="110"/>
      <c r="BB1210" s="110"/>
      <c r="BC1210" s="110"/>
      <c r="BD1210" s="110"/>
      <c r="BE1210" s="110"/>
      <c r="BF1210" s="110"/>
      <c r="BG1210" s="110"/>
      <c r="BH1210" s="110"/>
    </row>
    <row r="1211" spans="2:60" x14ac:dyDescent="0.2">
      <c r="B1211" s="123"/>
      <c r="C1211" s="223"/>
      <c r="D1211" s="226"/>
      <c r="E1211" s="226"/>
      <c r="F1211" s="226"/>
      <c r="G1211" s="226"/>
      <c r="H1211" s="124"/>
      <c r="I1211" s="124"/>
      <c r="J1211" s="124"/>
      <c r="K1211" s="124"/>
      <c r="L1211" s="120"/>
      <c r="M1211" s="110"/>
      <c r="N1211" s="110"/>
      <c r="O1211" s="110"/>
      <c r="P1211" s="110"/>
      <c r="Q1211" s="110"/>
      <c r="R1211" s="110"/>
      <c r="S1211" s="110"/>
      <c r="T1211" s="110"/>
      <c r="U1211" s="110"/>
      <c r="V1211" s="110"/>
      <c r="W1211" s="110"/>
      <c r="X1211" s="110"/>
      <c r="Y1211" s="110"/>
      <c r="Z1211" s="110"/>
      <c r="AA1211" s="110"/>
      <c r="AB1211" s="110"/>
      <c r="AC1211" s="110"/>
      <c r="AD1211" s="110"/>
      <c r="AE1211" s="110"/>
      <c r="AF1211" s="110"/>
      <c r="AG1211" s="110"/>
      <c r="AH1211" s="110"/>
      <c r="AI1211" s="110"/>
      <c r="AJ1211" s="110"/>
      <c r="AK1211" s="110"/>
      <c r="AL1211" s="110"/>
      <c r="AM1211" s="110"/>
      <c r="AN1211" s="110"/>
      <c r="AO1211" s="110"/>
      <c r="AP1211" s="110"/>
      <c r="AQ1211" s="110"/>
      <c r="AR1211" s="110"/>
      <c r="AS1211" s="110"/>
      <c r="AT1211" s="110"/>
      <c r="AU1211" s="110"/>
      <c r="AV1211" s="110"/>
      <c r="AW1211" s="110"/>
      <c r="AX1211" s="110"/>
      <c r="AY1211" s="110"/>
      <c r="AZ1211" s="110"/>
      <c r="BA1211" s="110"/>
      <c r="BB1211" s="110"/>
      <c r="BC1211" s="110"/>
      <c r="BD1211" s="110"/>
      <c r="BE1211" s="110"/>
      <c r="BF1211" s="110"/>
      <c r="BG1211" s="110"/>
      <c r="BH1211" s="110"/>
    </row>
    <row r="1212" spans="2:60" x14ac:dyDescent="0.2">
      <c r="B1212" s="123"/>
      <c r="C1212" s="223"/>
      <c r="D1212" s="226"/>
      <c r="E1212" s="226"/>
      <c r="F1212" s="226"/>
      <c r="G1212" s="226"/>
      <c r="H1212" s="124"/>
      <c r="I1212" s="124"/>
      <c r="J1212" s="124"/>
      <c r="K1212" s="124"/>
      <c r="L1212" s="120"/>
      <c r="M1212" s="110"/>
      <c r="N1212" s="110"/>
      <c r="O1212" s="110"/>
      <c r="P1212" s="110"/>
      <c r="Q1212" s="110"/>
      <c r="R1212" s="110"/>
      <c r="S1212" s="110"/>
      <c r="T1212" s="110"/>
      <c r="U1212" s="110"/>
      <c r="V1212" s="110"/>
      <c r="W1212" s="110"/>
      <c r="X1212" s="110"/>
      <c r="Y1212" s="110"/>
      <c r="Z1212" s="110"/>
      <c r="AA1212" s="110"/>
      <c r="AB1212" s="110"/>
      <c r="AC1212" s="110"/>
      <c r="AD1212" s="110"/>
      <c r="AE1212" s="110"/>
      <c r="AF1212" s="110"/>
      <c r="AG1212" s="110"/>
      <c r="AH1212" s="110"/>
      <c r="AI1212" s="110"/>
      <c r="AJ1212" s="110"/>
      <c r="AK1212" s="110"/>
      <c r="AL1212" s="110"/>
      <c r="AM1212" s="110"/>
      <c r="AN1212" s="110"/>
      <c r="AO1212" s="110"/>
      <c r="AP1212" s="110"/>
      <c r="AQ1212" s="110"/>
      <c r="AR1212" s="110"/>
      <c r="AS1212" s="110"/>
      <c r="AT1212" s="110"/>
      <c r="AU1212" s="110"/>
      <c r="AV1212" s="110"/>
      <c r="AW1212" s="110"/>
      <c r="AX1212" s="110"/>
      <c r="AY1212" s="110"/>
      <c r="AZ1212" s="110"/>
      <c r="BA1212" s="110"/>
      <c r="BB1212" s="110"/>
      <c r="BC1212" s="110"/>
      <c r="BD1212" s="110"/>
      <c r="BE1212" s="110"/>
      <c r="BF1212" s="110"/>
      <c r="BG1212" s="110"/>
      <c r="BH1212" s="110"/>
    </row>
    <row r="1213" spans="2:60" x14ac:dyDescent="0.2">
      <c r="B1213" s="123"/>
      <c r="C1213" s="223"/>
      <c r="D1213" s="226"/>
      <c r="E1213" s="226"/>
      <c r="F1213" s="226"/>
      <c r="G1213" s="226"/>
      <c r="H1213" s="124"/>
      <c r="I1213" s="124"/>
      <c r="J1213" s="124"/>
      <c r="K1213" s="124"/>
      <c r="L1213" s="120"/>
      <c r="M1213" s="110"/>
      <c r="N1213" s="110"/>
      <c r="O1213" s="110"/>
      <c r="P1213" s="110"/>
      <c r="Q1213" s="110"/>
      <c r="R1213" s="110"/>
      <c r="S1213" s="110"/>
      <c r="T1213" s="110"/>
      <c r="U1213" s="110"/>
      <c r="V1213" s="110"/>
      <c r="W1213" s="110"/>
      <c r="X1213" s="110"/>
      <c r="Y1213" s="110"/>
      <c r="Z1213" s="110"/>
      <c r="AA1213" s="110"/>
      <c r="AB1213" s="110"/>
      <c r="AC1213" s="110"/>
      <c r="AD1213" s="110"/>
      <c r="AE1213" s="110"/>
      <c r="AF1213" s="110"/>
      <c r="AG1213" s="110"/>
      <c r="AH1213" s="110"/>
      <c r="AI1213" s="110"/>
      <c r="AJ1213" s="110"/>
      <c r="AK1213" s="110"/>
      <c r="AL1213" s="110"/>
      <c r="AM1213" s="110"/>
      <c r="AN1213" s="110"/>
      <c r="AO1213" s="110"/>
      <c r="AP1213" s="110"/>
      <c r="AQ1213" s="110"/>
      <c r="AR1213" s="110"/>
      <c r="AS1213" s="110"/>
      <c r="AT1213" s="110"/>
      <c r="AU1213" s="110"/>
      <c r="AV1213" s="110"/>
      <c r="AW1213" s="110"/>
      <c r="AX1213" s="110"/>
      <c r="AY1213" s="110"/>
      <c r="AZ1213" s="110"/>
      <c r="BA1213" s="110"/>
      <c r="BB1213" s="110"/>
      <c r="BC1213" s="110"/>
      <c r="BD1213" s="110"/>
      <c r="BE1213" s="110"/>
      <c r="BF1213" s="110"/>
      <c r="BG1213" s="110"/>
      <c r="BH1213" s="110"/>
    </row>
    <row r="1214" spans="2:60" x14ac:dyDescent="0.2">
      <c r="B1214" s="123"/>
      <c r="C1214" s="223"/>
      <c r="D1214" s="226"/>
      <c r="E1214" s="226"/>
      <c r="F1214" s="226"/>
      <c r="G1214" s="226"/>
      <c r="H1214" s="124"/>
      <c r="I1214" s="124"/>
      <c r="J1214" s="124"/>
      <c r="K1214" s="124"/>
      <c r="L1214" s="120"/>
      <c r="M1214" s="110"/>
      <c r="N1214" s="110"/>
      <c r="O1214" s="110"/>
      <c r="P1214" s="110"/>
      <c r="Q1214" s="110"/>
      <c r="R1214" s="110"/>
      <c r="S1214" s="110"/>
      <c r="T1214" s="110"/>
      <c r="U1214" s="110"/>
      <c r="V1214" s="110"/>
      <c r="W1214" s="110"/>
      <c r="X1214" s="110"/>
      <c r="Y1214" s="110"/>
      <c r="Z1214" s="110"/>
      <c r="AA1214" s="110"/>
      <c r="AB1214" s="110"/>
      <c r="AC1214" s="110"/>
      <c r="AD1214" s="110"/>
      <c r="AE1214" s="110"/>
      <c r="AF1214" s="110"/>
      <c r="AG1214" s="110"/>
      <c r="AH1214" s="110"/>
      <c r="AI1214" s="110"/>
      <c r="AJ1214" s="110"/>
      <c r="AK1214" s="110"/>
      <c r="AL1214" s="110"/>
      <c r="AM1214" s="110"/>
      <c r="AN1214" s="110"/>
      <c r="AO1214" s="110"/>
      <c r="AP1214" s="110"/>
      <c r="AQ1214" s="110"/>
      <c r="AR1214" s="110"/>
      <c r="AS1214" s="110"/>
      <c r="AT1214" s="110"/>
      <c r="AU1214" s="110"/>
      <c r="AV1214" s="110"/>
      <c r="AW1214" s="110"/>
      <c r="AX1214" s="110"/>
      <c r="AY1214" s="110"/>
      <c r="AZ1214" s="110"/>
      <c r="BA1214" s="110"/>
      <c r="BB1214" s="110"/>
      <c r="BC1214" s="110"/>
      <c r="BD1214" s="110"/>
      <c r="BE1214" s="110"/>
      <c r="BF1214" s="110"/>
      <c r="BG1214" s="110"/>
      <c r="BH1214" s="110"/>
    </row>
    <row r="1215" spans="2:60" x14ac:dyDescent="0.2">
      <c r="B1215" s="123"/>
      <c r="C1215" s="223"/>
      <c r="D1215" s="226"/>
      <c r="E1215" s="226"/>
      <c r="F1215" s="226"/>
      <c r="G1215" s="226"/>
      <c r="H1215" s="124"/>
      <c r="I1215" s="124"/>
      <c r="J1215" s="124"/>
      <c r="K1215" s="124"/>
      <c r="L1215" s="120"/>
      <c r="M1215" s="110"/>
      <c r="N1215" s="110"/>
      <c r="O1215" s="110"/>
      <c r="P1215" s="110"/>
      <c r="Q1215" s="110"/>
      <c r="R1215" s="110"/>
      <c r="S1215" s="110"/>
      <c r="T1215" s="110"/>
      <c r="U1215" s="110"/>
      <c r="V1215" s="110"/>
      <c r="W1215" s="110"/>
      <c r="X1215" s="110"/>
      <c r="Y1215" s="110"/>
      <c r="Z1215" s="110"/>
      <c r="AA1215" s="110"/>
      <c r="AB1215" s="110"/>
      <c r="AC1215" s="110"/>
      <c r="AD1215" s="110"/>
      <c r="AE1215" s="110"/>
      <c r="AF1215" s="110"/>
      <c r="AG1215" s="110"/>
      <c r="AH1215" s="110"/>
      <c r="AI1215" s="110"/>
      <c r="AJ1215" s="110"/>
      <c r="AK1215" s="110"/>
      <c r="AL1215" s="110"/>
      <c r="AM1215" s="110"/>
      <c r="AN1215" s="110"/>
      <c r="AO1215" s="110"/>
      <c r="AP1215" s="110"/>
      <c r="AQ1215" s="110"/>
      <c r="AR1215" s="110"/>
      <c r="AS1215" s="110"/>
      <c r="AT1215" s="110"/>
      <c r="AU1215" s="110"/>
      <c r="AV1215" s="110"/>
      <c r="AW1215" s="110"/>
      <c r="AX1215" s="110"/>
      <c r="AY1215" s="110"/>
      <c r="AZ1215" s="110"/>
      <c r="BA1215" s="110"/>
      <c r="BB1215" s="110"/>
      <c r="BC1215" s="110"/>
      <c r="BD1215" s="110"/>
      <c r="BE1215" s="110"/>
      <c r="BF1215" s="110"/>
      <c r="BG1215" s="110"/>
      <c r="BH1215" s="110"/>
    </row>
    <row r="1216" spans="2:60" x14ac:dyDescent="0.2">
      <c r="B1216" s="123"/>
      <c r="C1216" s="223"/>
      <c r="D1216" s="226"/>
      <c r="E1216" s="226"/>
      <c r="F1216" s="226"/>
      <c r="G1216" s="226"/>
      <c r="H1216" s="124"/>
      <c r="I1216" s="124"/>
      <c r="J1216" s="124"/>
      <c r="K1216" s="124"/>
      <c r="L1216" s="120"/>
      <c r="M1216" s="110"/>
      <c r="N1216" s="110"/>
      <c r="O1216" s="110"/>
      <c r="P1216" s="110"/>
      <c r="Q1216" s="110"/>
      <c r="R1216" s="110"/>
      <c r="S1216" s="110"/>
      <c r="T1216" s="110"/>
      <c r="U1216" s="110"/>
      <c r="V1216" s="110"/>
      <c r="W1216" s="110"/>
      <c r="X1216" s="110"/>
      <c r="Y1216" s="110"/>
      <c r="Z1216" s="110"/>
      <c r="AA1216" s="110"/>
      <c r="AB1216" s="110"/>
      <c r="AC1216" s="110"/>
      <c r="AD1216" s="110"/>
      <c r="AE1216" s="110"/>
      <c r="AF1216" s="110"/>
      <c r="AG1216" s="110"/>
      <c r="AH1216" s="110"/>
      <c r="AI1216" s="110"/>
      <c r="AJ1216" s="110"/>
      <c r="AK1216" s="110"/>
      <c r="AL1216" s="110"/>
      <c r="AM1216" s="110"/>
      <c r="AN1216" s="110"/>
      <c r="AO1216" s="110"/>
      <c r="AP1216" s="110"/>
      <c r="AQ1216" s="110"/>
      <c r="AR1216" s="110"/>
      <c r="AS1216" s="110"/>
      <c r="AT1216" s="110"/>
      <c r="AU1216" s="110"/>
      <c r="AV1216" s="110"/>
      <c r="AW1216" s="110"/>
      <c r="AX1216" s="110"/>
      <c r="AY1216" s="110"/>
      <c r="AZ1216" s="110"/>
      <c r="BA1216" s="110"/>
      <c r="BB1216" s="110"/>
      <c r="BC1216" s="110"/>
      <c r="BD1216" s="110"/>
      <c r="BE1216" s="110"/>
      <c r="BF1216" s="110"/>
      <c r="BG1216" s="110"/>
      <c r="BH1216" s="110"/>
    </row>
    <row r="1217" spans="2:60" x14ac:dyDescent="0.2">
      <c r="B1217" s="123"/>
      <c r="C1217" s="223"/>
      <c r="D1217" s="226"/>
      <c r="E1217" s="226"/>
      <c r="F1217" s="226"/>
      <c r="G1217" s="226"/>
      <c r="H1217" s="124"/>
      <c r="I1217" s="124"/>
      <c r="J1217" s="124"/>
      <c r="K1217" s="124"/>
      <c r="L1217" s="120"/>
      <c r="M1217" s="110"/>
      <c r="N1217" s="110"/>
      <c r="O1217" s="110"/>
      <c r="P1217" s="110"/>
      <c r="Q1217" s="110"/>
      <c r="R1217" s="110"/>
      <c r="S1217" s="110"/>
      <c r="T1217" s="110"/>
      <c r="U1217" s="110"/>
      <c r="V1217" s="110"/>
      <c r="W1217" s="110"/>
      <c r="X1217" s="110"/>
      <c r="Y1217" s="110"/>
      <c r="Z1217" s="110"/>
      <c r="AA1217" s="110"/>
      <c r="AB1217" s="110"/>
      <c r="AC1217" s="110"/>
      <c r="AD1217" s="110"/>
      <c r="AE1217" s="110"/>
      <c r="AF1217" s="110"/>
      <c r="AG1217" s="110"/>
      <c r="AH1217" s="110"/>
      <c r="AI1217" s="110"/>
      <c r="AJ1217" s="110"/>
      <c r="AK1217" s="110"/>
      <c r="AL1217" s="110"/>
      <c r="AM1217" s="110"/>
      <c r="AN1217" s="110"/>
      <c r="AO1217" s="110"/>
      <c r="AP1217" s="110"/>
      <c r="AQ1217" s="110"/>
      <c r="AR1217" s="110"/>
      <c r="AS1217" s="110"/>
      <c r="AT1217" s="110"/>
      <c r="AU1217" s="110"/>
      <c r="AV1217" s="110"/>
      <c r="AW1217" s="110"/>
      <c r="AX1217" s="110"/>
      <c r="AY1217" s="110"/>
      <c r="AZ1217" s="110"/>
      <c r="BA1217" s="110"/>
      <c r="BB1217" s="110"/>
      <c r="BC1217" s="110"/>
      <c r="BD1217" s="110"/>
      <c r="BE1217" s="110"/>
      <c r="BF1217" s="110"/>
      <c r="BG1217" s="110"/>
      <c r="BH1217" s="110"/>
    </row>
    <row r="1218" spans="2:60" x14ac:dyDescent="0.2">
      <c r="B1218" s="123"/>
      <c r="C1218" s="223"/>
      <c r="D1218" s="226"/>
      <c r="E1218" s="226"/>
      <c r="F1218" s="226"/>
      <c r="G1218" s="226"/>
      <c r="H1218" s="124"/>
      <c r="I1218" s="124"/>
      <c r="J1218" s="124"/>
      <c r="K1218" s="124"/>
      <c r="L1218" s="120"/>
      <c r="M1218" s="110"/>
      <c r="N1218" s="110"/>
      <c r="O1218" s="110"/>
      <c r="P1218" s="110"/>
      <c r="Q1218" s="110"/>
      <c r="R1218" s="110"/>
      <c r="S1218" s="110"/>
      <c r="T1218" s="110"/>
      <c r="U1218" s="110"/>
      <c r="V1218" s="110"/>
      <c r="W1218" s="110"/>
      <c r="X1218" s="110"/>
      <c r="Y1218" s="110"/>
      <c r="Z1218" s="110"/>
      <c r="AA1218" s="110"/>
      <c r="AB1218" s="110"/>
      <c r="AC1218" s="110"/>
      <c r="AD1218" s="110"/>
      <c r="AE1218" s="110"/>
      <c r="AF1218" s="110"/>
      <c r="AG1218" s="110"/>
      <c r="AH1218" s="110"/>
      <c r="AI1218" s="110"/>
      <c r="AJ1218" s="110"/>
      <c r="AK1218" s="110"/>
      <c r="AL1218" s="110"/>
      <c r="AM1218" s="110"/>
      <c r="AN1218" s="110"/>
      <c r="AO1218" s="110"/>
      <c r="AP1218" s="110"/>
      <c r="AQ1218" s="110"/>
      <c r="AR1218" s="110"/>
      <c r="AS1218" s="110"/>
      <c r="AT1218" s="110"/>
      <c r="AU1218" s="110"/>
      <c r="AV1218" s="110"/>
      <c r="AW1218" s="110"/>
      <c r="AX1218" s="110"/>
      <c r="AY1218" s="110"/>
      <c r="AZ1218" s="110"/>
      <c r="BA1218" s="110"/>
      <c r="BB1218" s="110"/>
      <c r="BC1218" s="110"/>
      <c r="BD1218" s="110"/>
      <c r="BE1218" s="110"/>
      <c r="BF1218" s="110"/>
      <c r="BG1218" s="110"/>
      <c r="BH1218" s="110"/>
    </row>
    <row r="1219" spans="2:60" x14ac:dyDescent="0.2">
      <c r="B1219" s="123"/>
      <c r="C1219" s="223"/>
      <c r="D1219" s="226"/>
      <c r="E1219" s="226"/>
      <c r="F1219" s="226"/>
      <c r="G1219" s="226"/>
      <c r="H1219" s="124"/>
      <c r="I1219" s="124"/>
      <c r="J1219" s="124"/>
      <c r="K1219" s="124"/>
      <c r="L1219" s="120"/>
      <c r="M1219" s="110"/>
      <c r="N1219" s="110"/>
      <c r="O1219" s="110"/>
      <c r="P1219" s="110"/>
      <c r="Q1219" s="110"/>
      <c r="R1219" s="110"/>
      <c r="S1219" s="110"/>
      <c r="T1219" s="110"/>
      <c r="U1219" s="110"/>
      <c r="V1219" s="110"/>
      <c r="W1219" s="110"/>
      <c r="X1219" s="110"/>
      <c r="Y1219" s="110"/>
      <c r="Z1219" s="110"/>
      <c r="AA1219" s="110"/>
      <c r="AB1219" s="110"/>
      <c r="AC1219" s="110"/>
      <c r="AD1219" s="110"/>
      <c r="AE1219" s="110"/>
      <c r="AF1219" s="110"/>
      <c r="AG1219" s="110"/>
      <c r="AH1219" s="110"/>
      <c r="AI1219" s="110"/>
      <c r="AJ1219" s="110"/>
      <c r="AK1219" s="110"/>
      <c r="AL1219" s="110"/>
      <c r="AM1219" s="110"/>
      <c r="AN1219" s="110"/>
      <c r="AO1219" s="110"/>
      <c r="AP1219" s="110"/>
      <c r="AQ1219" s="110"/>
      <c r="AR1219" s="110"/>
      <c r="AS1219" s="110"/>
      <c r="AT1219" s="110"/>
      <c r="AU1219" s="110"/>
      <c r="AV1219" s="110"/>
      <c r="AW1219" s="110"/>
      <c r="AX1219" s="110"/>
      <c r="AY1219" s="110"/>
      <c r="AZ1219" s="110"/>
      <c r="BA1219" s="110"/>
      <c r="BB1219" s="110"/>
      <c r="BC1219" s="110"/>
      <c r="BD1219" s="110"/>
      <c r="BE1219" s="110"/>
      <c r="BF1219" s="110"/>
      <c r="BG1219" s="110"/>
      <c r="BH1219" s="110"/>
    </row>
    <row r="1220" spans="2:60" x14ac:dyDescent="0.2">
      <c r="B1220" s="123"/>
      <c r="C1220" s="223"/>
      <c r="D1220" s="226"/>
      <c r="E1220" s="226"/>
      <c r="F1220" s="226"/>
      <c r="G1220" s="226"/>
      <c r="H1220" s="124"/>
      <c r="I1220" s="124"/>
      <c r="J1220" s="124"/>
      <c r="K1220" s="124"/>
      <c r="L1220" s="120"/>
      <c r="M1220" s="110"/>
      <c r="N1220" s="110"/>
      <c r="O1220" s="110"/>
      <c r="P1220" s="110"/>
      <c r="Q1220" s="110"/>
      <c r="R1220" s="110"/>
      <c r="S1220" s="110"/>
      <c r="T1220" s="110"/>
      <c r="U1220" s="110"/>
      <c r="V1220" s="110"/>
      <c r="W1220" s="110"/>
      <c r="X1220" s="110"/>
      <c r="Y1220" s="110"/>
      <c r="Z1220" s="110"/>
      <c r="AA1220" s="110"/>
      <c r="AB1220" s="110"/>
      <c r="AC1220" s="110"/>
      <c r="AD1220" s="110"/>
      <c r="AE1220" s="110"/>
      <c r="AF1220" s="110"/>
      <c r="AG1220" s="110"/>
      <c r="AH1220" s="110"/>
      <c r="AI1220" s="110"/>
      <c r="AJ1220" s="110"/>
      <c r="AK1220" s="110"/>
      <c r="AL1220" s="110"/>
      <c r="AM1220" s="110"/>
      <c r="AN1220" s="110"/>
      <c r="AO1220" s="110"/>
      <c r="AP1220" s="110"/>
      <c r="AQ1220" s="110"/>
      <c r="AR1220" s="110"/>
      <c r="AS1220" s="110"/>
      <c r="AT1220" s="110"/>
      <c r="AU1220" s="110"/>
      <c r="AV1220" s="110"/>
      <c r="AW1220" s="110"/>
      <c r="AX1220" s="110"/>
      <c r="AY1220" s="110"/>
      <c r="AZ1220" s="110"/>
      <c r="BA1220" s="110"/>
      <c r="BB1220" s="110"/>
      <c r="BC1220" s="110"/>
      <c r="BD1220" s="110"/>
      <c r="BE1220" s="110"/>
      <c r="BF1220" s="110"/>
      <c r="BG1220" s="110"/>
      <c r="BH1220" s="110"/>
    </row>
    <row r="1221" spans="2:60" x14ac:dyDescent="0.2">
      <c r="B1221" s="123"/>
      <c r="C1221" s="223"/>
      <c r="D1221" s="226"/>
      <c r="E1221" s="226"/>
      <c r="F1221" s="226"/>
      <c r="G1221" s="226"/>
      <c r="H1221" s="124"/>
      <c r="I1221" s="124"/>
      <c r="J1221" s="124"/>
      <c r="K1221" s="124"/>
      <c r="L1221" s="120"/>
      <c r="M1221" s="110"/>
      <c r="N1221" s="110"/>
      <c r="O1221" s="110"/>
      <c r="P1221" s="110"/>
      <c r="Q1221" s="110"/>
      <c r="R1221" s="110"/>
      <c r="S1221" s="110"/>
      <c r="T1221" s="110"/>
      <c r="U1221" s="110"/>
      <c r="V1221" s="110"/>
      <c r="W1221" s="110"/>
      <c r="X1221" s="110"/>
      <c r="Y1221" s="110"/>
      <c r="Z1221" s="110"/>
      <c r="AA1221" s="110"/>
      <c r="AB1221" s="110"/>
      <c r="AC1221" s="110"/>
      <c r="AD1221" s="110"/>
      <c r="AE1221" s="110"/>
      <c r="AF1221" s="110"/>
      <c r="AG1221" s="110"/>
      <c r="AH1221" s="110"/>
      <c r="AI1221" s="110"/>
      <c r="AJ1221" s="110"/>
      <c r="AK1221" s="110"/>
      <c r="AL1221" s="110"/>
      <c r="AM1221" s="110"/>
      <c r="AN1221" s="110"/>
      <c r="AO1221" s="110"/>
      <c r="AP1221" s="110"/>
      <c r="AQ1221" s="110"/>
      <c r="AR1221" s="110"/>
      <c r="AS1221" s="110"/>
      <c r="AT1221" s="110"/>
      <c r="AU1221" s="110"/>
      <c r="AV1221" s="110"/>
      <c r="AW1221" s="110"/>
      <c r="AX1221" s="110"/>
      <c r="AY1221" s="110"/>
      <c r="AZ1221" s="110"/>
      <c r="BA1221" s="110"/>
      <c r="BB1221" s="110"/>
      <c r="BC1221" s="110"/>
      <c r="BD1221" s="110"/>
      <c r="BE1221" s="110"/>
      <c r="BF1221" s="110"/>
      <c r="BG1221" s="110"/>
      <c r="BH1221" s="110"/>
    </row>
    <row r="1222" spans="2:60" x14ac:dyDescent="0.2">
      <c r="B1222" s="123"/>
      <c r="C1222" s="223"/>
      <c r="D1222" s="226"/>
      <c r="E1222" s="226"/>
      <c r="F1222" s="226"/>
      <c r="G1222" s="226"/>
      <c r="H1222" s="124"/>
      <c r="I1222" s="124"/>
      <c r="J1222" s="124"/>
      <c r="K1222" s="124"/>
      <c r="L1222" s="120"/>
      <c r="M1222" s="110"/>
      <c r="N1222" s="110"/>
      <c r="O1222" s="110"/>
      <c r="P1222" s="110"/>
      <c r="Q1222" s="110"/>
      <c r="R1222" s="110"/>
      <c r="S1222" s="110"/>
      <c r="T1222" s="110"/>
      <c r="U1222" s="110"/>
      <c r="V1222" s="110"/>
      <c r="W1222" s="110"/>
      <c r="X1222" s="110"/>
      <c r="Y1222" s="110"/>
      <c r="Z1222" s="110"/>
      <c r="AA1222" s="110"/>
      <c r="AB1222" s="110"/>
      <c r="AC1222" s="110"/>
      <c r="AD1222" s="110"/>
      <c r="AE1222" s="110"/>
      <c r="AF1222" s="110"/>
      <c r="AG1222" s="110"/>
      <c r="AH1222" s="110"/>
      <c r="AI1222" s="110"/>
      <c r="AJ1222" s="110"/>
      <c r="AK1222" s="110"/>
      <c r="AL1222" s="110"/>
      <c r="AM1222" s="110"/>
      <c r="AN1222" s="110"/>
      <c r="AO1222" s="110"/>
      <c r="AP1222" s="110"/>
      <c r="AQ1222" s="110"/>
      <c r="AR1222" s="110"/>
      <c r="AS1222" s="110"/>
      <c r="AT1222" s="110"/>
      <c r="AU1222" s="110"/>
      <c r="AV1222" s="110"/>
      <c r="AW1222" s="110"/>
      <c r="AX1222" s="110"/>
      <c r="AY1222" s="110"/>
      <c r="AZ1222" s="110"/>
      <c r="BA1222" s="110"/>
      <c r="BB1222" s="110"/>
      <c r="BC1222" s="110"/>
      <c r="BD1222" s="110"/>
      <c r="BE1222" s="110"/>
      <c r="BF1222" s="110"/>
      <c r="BG1222" s="110"/>
      <c r="BH1222" s="110"/>
    </row>
    <row r="1223" spans="2:60" x14ac:dyDescent="0.2">
      <c r="B1223" s="123"/>
      <c r="C1223" s="223"/>
      <c r="D1223" s="226"/>
      <c r="E1223" s="226"/>
      <c r="F1223" s="226"/>
      <c r="G1223" s="226"/>
      <c r="H1223" s="124"/>
      <c r="I1223" s="124"/>
      <c r="J1223" s="124"/>
      <c r="K1223" s="124"/>
      <c r="L1223" s="120"/>
      <c r="M1223" s="110"/>
      <c r="N1223" s="110"/>
      <c r="O1223" s="110"/>
      <c r="P1223" s="110"/>
      <c r="Q1223" s="110"/>
      <c r="R1223" s="110"/>
      <c r="S1223" s="110"/>
      <c r="T1223" s="110"/>
      <c r="U1223" s="110"/>
      <c r="V1223" s="110"/>
      <c r="W1223" s="110"/>
      <c r="X1223" s="110"/>
      <c r="Y1223" s="110"/>
      <c r="Z1223" s="110"/>
      <c r="AA1223" s="110"/>
      <c r="AB1223" s="110"/>
      <c r="AC1223" s="110"/>
      <c r="AD1223" s="110"/>
      <c r="AE1223" s="110"/>
      <c r="AF1223" s="110"/>
      <c r="AG1223" s="110"/>
      <c r="AH1223" s="110"/>
      <c r="AI1223" s="110"/>
      <c r="AJ1223" s="110"/>
      <c r="AK1223" s="110"/>
      <c r="AL1223" s="110"/>
      <c r="AM1223" s="110"/>
      <c r="AN1223" s="110"/>
      <c r="AO1223" s="110"/>
      <c r="AP1223" s="110"/>
      <c r="AQ1223" s="110"/>
      <c r="AR1223" s="110"/>
      <c r="AS1223" s="110"/>
      <c r="AT1223" s="110"/>
      <c r="AU1223" s="110"/>
      <c r="AV1223" s="110"/>
      <c r="AW1223" s="110"/>
      <c r="AX1223" s="110"/>
      <c r="AY1223" s="110"/>
      <c r="AZ1223" s="110"/>
      <c r="BA1223" s="110"/>
      <c r="BB1223" s="110"/>
      <c r="BC1223" s="110"/>
      <c r="BD1223" s="110"/>
      <c r="BE1223" s="110"/>
      <c r="BF1223" s="110"/>
      <c r="BG1223" s="110"/>
      <c r="BH1223" s="110"/>
    </row>
    <row r="1224" spans="2:60" x14ac:dyDescent="0.2">
      <c r="B1224" s="123"/>
      <c r="C1224" s="223"/>
      <c r="D1224" s="226"/>
      <c r="E1224" s="226"/>
      <c r="F1224" s="226"/>
      <c r="G1224" s="226"/>
      <c r="H1224" s="124"/>
      <c r="I1224" s="124"/>
      <c r="J1224" s="124"/>
      <c r="K1224" s="124"/>
      <c r="L1224" s="120"/>
      <c r="M1224" s="110"/>
      <c r="N1224" s="110"/>
      <c r="O1224" s="110"/>
      <c r="P1224" s="110"/>
      <c r="Q1224" s="110"/>
      <c r="R1224" s="110"/>
      <c r="S1224" s="110"/>
      <c r="T1224" s="110"/>
      <c r="U1224" s="110"/>
      <c r="V1224" s="110"/>
      <c r="W1224" s="110"/>
      <c r="X1224" s="110"/>
      <c r="Y1224" s="110"/>
      <c r="Z1224" s="110"/>
      <c r="AA1224" s="110"/>
      <c r="AB1224" s="110"/>
      <c r="AC1224" s="110"/>
      <c r="AD1224" s="110"/>
      <c r="AE1224" s="110"/>
      <c r="AF1224" s="110"/>
      <c r="AG1224" s="110"/>
      <c r="AH1224" s="110"/>
      <c r="AI1224" s="110"/>
      <c r="AJ1224" s="110"/>
      <c r="AK1224" s="110"/>
      <c r="AL1224" s="110"/>
      <c r="AM1224" s="110"/>
      <c r="AN1224" s="110"/>
      <c r="AO1224" s="110"/>
      <c r="AP1224" s="110"/>
      <c r="AQ1224" s="110"/>
      <c r="AR1224" s="110"/>
      <c r="AS1224" s="110"/>
      <c r="AT1224" s="110"/>
      <c r="AU1224" s="110"/>
      <c r="AV1224" s="110"/>
      <c r="AW1224" s="110"/>
      <c r="AX1224" s="110"/>
      <c r="AY1224" s="110"/>
      <c r="AZ1224" s="110"/>
      <c r="BA1224" s="110"/>
      <c r="BB1224" s="110"/>
      <c r="BC1224" s="110"/>
      <c r="BD1224" s="110"/>
      <c r="BE1224" s="110"/>
      <c r="BF1224" s="110"/>
      <c r="BG1224" s="110"/>
      <c r="BH1224" s="110"/>
    </row>
    <row r="1225" spans="2:60" x14ac:dyDescent="0.2">
      <c r="B1225" s="123"/>
      <c r="C1225" s="223"/>
      <c r="D1225" s="226"/>
      <c r="E1225" s="226"/>
      <c r="F1225" s="226"/>
      <c r="G1225" s="226"/>
      <c r="H1225" s="124"/>
      <c r="I1225" s="124"/>
      <c r="J1225" s="124"/>
      <c r="K1225" s="124"/>
      <c r="L1225" s="120"/>
      <c r="M1225" s="110"/>
      <c r="N1225" s="110"/>
      <c r="O1225" s="110"/>
      <c r="P1225" s="110"/>
      <c r="Q1225" s="110"/>
      <c r="R1225" s="110"/>
      <c r="S1225" s="110"/>
      <c r="T1225" s="110"/>
      <c r="U1225" s="110"/>
      <c r="V1225" s="110"/>
      <c r="W1225" s="110"/>
      <c r="X1225" s="110"/>
      <c r="Y1225" s="110"/>
      <c r="Z1225" s="110"/>
      <c r="AA1225" s="110"/>
      <c r="AB1225" s="110"/>
      <c r="AC1225" s="110"/>
      <c r="AD1225" s="110"/>
      <c r="AE1225" s="110"/>
      <c r="AF1225" s="110"/>
      <c r="AG1225" s="110"/>
      <c r="AH1225" s="110"/>
      <c r="AI1225" s="110"/>
      <c r="AJ1225" s="110"/>
      <c r="AK1225" s="110"/>
      <c r="AL1225" s="110"/>
      <c r="AM1225" s="110"/>
      <c r="AN1225" s="110"/>
      <c r="AO1225" s="110"/>
      <c r="AP1225" s="110"/>
      <c r="AQ1225" s="110"/>
      <c r="AR1225" s="110"/>
      <c r="AS1225" s="110"/>
      <c r="AT1225" s="110"/>
      <c r="AU1225" s="110"/>
      <c r="AV1225" s="110"/>
      <c r="AW1225" s="110"/>
      <c r="AX1225" s="110"/>
      <c r="AY1225" s="110"/>
      <c r="AZ1225" s="110"/>
      <c r="BA1225" s="110"/>
      <c r="BB1225" s="110"/>
      <c r="BC1225" s="110"/>
      <c r="BD1225" s="110"/>
      <c r="BE1225" s="110"/>
      <c r="BF1225" s="110"/>
      <c r="BG1225" s="110"/>
      <c r="BH1225" s="110"/>
    </row>
    <row r="1226" spans="2:60" x14ac:dyDescent="0.2">
      <c r="B1226" s="123"/>
      <c r="C1226" s="223"/>
      <c r="D1226" s="226"/>
      <c r="E1226" s="226"/>
      <c r="F1226" s="226"/>
      <c r="G1226" s="226"/>
      <c r="H1226" s="124"/>
      <c r="I1226" s="124"/>
      <c r="J1226" s="124"/>
      <c r="K1226" s="124"/>
      <c r="L1226" s="120"/>
      <c r="M1226" s="110"/>
      <c r="N1226" s="110"/>
      <c r="O1226" s="110"/>
      <c r="P1226" s="110"/>
      <c r="Q1226" s="110"/>
      <c r="R1226" s="110"/>
      <c r="S1226" s="110"/>
      <c r="T1226" s="110"/>
      <c r="U1226" s="110"/>
      <c r="V1226" s="110"/>
      <c r="W1226" s="110"/>
      <c r="X1226" s="110"/>
      <c r="Y1226" s="110"/>
      <c r="Z1226" s="110"/>
      <c r="AA1226" s="110"/>
      <c r="AB1226" s="110"/>
      <c r="AC1226" s="110"/>
      <c r="AD1226" s="110"/>
      <c r="AE1226" s="110"/>
      <c r="AF1226" s="110"/>
      <c r="AG1226" s="110"/>
      <c r="AH1226" s="110"/>
      <c r="AI1226" s="110"/>
      <c r="AJ1226" s="110"/>
      <c r="AK1226" s="110"/>
      <c r="AL1226" s="110"/>
      <c r="AM1226" s="110"/>
      <c r="AN1226" s="110"/>
      <c r="AO1226" s="110"/>
      <c r="AP1226" s="110"/>
      <c r="AQ1226" s="110"/>
      <c r="AR1226" s="110"/>
      <c r="AS1226" s="110"/>
      <c r="AT1226" s="110"/>
      <c r="AU1226" s="110"/>
      <c r="AV1226" s="110"/>
      <c r="AW1226" s="110"/>
      <c r="AX1226" s="110"/>
      <c r="AY1226" s="110"/>
      <c r="AZ1226" s="110"/>
      <c r="BA1226" s="110"/>
      <c r="BB1226" s="110"/>
      <c r="BC1226" s="110"/>
      <c r="BD1226" s="110"/>
      <c r="BE1226" s="110"/>
      <c r="BF1226" s="110"/>
      <c r="BG1226" s="110"/>
      <c r="BH1226" s="110"/>
    </row>
    <row r="1227" spans="2:60" x14ac:dyDescent="0.2">
      <c r="B1227" s="123"/>
      <c r="C1227" s="223"/>
      <c r="D1227" s="226"/>
      <c r="E1227" s="226"/>
      <c r="F1227" s="226"/>
      <c r="G1227" s="226"/>
      <c r="H1227" s="124"/>
      <c r="I1227" s="124"/>
      <c r="J1227" s="124"/>
      <c r="K1227" s="124"/>
      <c r="L1227" s="120"/>
      <c r="M1227" s="110"/>
      <c r="N1227" s="110"/>
      <c r="O1227" s="110"/>
      <c r="P1227" s="110"/>
      <c r="Q1227" s="110"/>
      <c r="R1227" s="110"/>
      <c r="S1227" s="110"/>
      <c r="T1227" s="110"/>
      <c r="U1227" s="110"/>
      <c r="V1227" s="110"/>
      <c r="W1227" s="110"/>
      <c r="X1227" s="110"/>
      <c r="Y1227" s="110"/>
      <c r="Z1227" s="110"/>
      <c r="AA1227" s="110"/>
      <c r="AB1227" s="110"/>
      <c r="AC1227" s="110"/>
      <c r="AD1227" s="110"/>
      <c r="AE1227" s="110"/>
      <c r="AF1227" s="110"/>
      <c r="AG1227" s="110"/>
      <c r="AH1227" s="110"/>
      <c r="AI1227" s="110"/>
      <c r="AJ1227" s="110"/>
      <c r="AK1227" s="110"/>
      <c r="AL1227" s="110"/>
      <c r="AM1227" s="110"/>
      <c r="AN1227" s="110"/>
      <c r="AO1227" s="110"/>
      <c r="AP1227" s="110"/>
      <c r="AQ1227" s="110"/>
      <c r="AR1227" s="110"/>
      <c r="AS1227" s="110"/>
      <c r="AT1227" s="110"/>
      <c r="AU1227" s="110"/>
      <c r="AV1227" s="110"/>
      <c r="AW1227" s="110"/>
      <c r="AX1227" s="110"/>
      <c r="AY1227" s="110"/>
      <c r="AZ1227" s="110"/>
      <c r="BA1227" s="110"/>
      <c r="BB1227" s="110"/>
      <c r="BC1227" s="110"/>
      <c r="BD1227" s="110"/>
      <c r="BE1227" s="110"/>
      <c r="BF1227" s="110"/>
      <c r="BG1227" s="110"/>
      <c r="BH1227" s="110"/>
    </row>
    <row r="1228" spans="2:60" x14ac:dyDescent="0.2">
      <c r="B1228" s="123"/>
      <c r="C1228" s="223"/>
      <c r="D1228" s="226"/>
      <c r="E1228" s="226"/>
      <c r="F1228" s="226"/>
      <c r="G1228" s="226"/>
      <c r="H1228" s="124"/>
      <c r="I1228" s="124"/>
      <c r="J1228" s="124"/>
      <c r="K1228" s="124"/>
      <c r="L1228" s="120"/>
      <c r="M1228" s="110"/>
      <c r="N1228" s="110"/>
      <c r="O1228" s="110"/>
      <c r="P1228" s="110"/>
      <c r="Q1228" s="110"/>
      <c r="R1228" s="110"/>
      <c r="S1228" s="110"/>
      <c r="T1228" s="110"/>
      <c r="U1228" s="110"/>
      <c r="V1228" s="110"/>
      <c r="W1228" s="110"/>
      <c r="X1228" s="110"/>
      <c r="Y1228" s="110"/>
      <c r="Z1228" s="110"/>
      <c r="AA1228" s="110"/>
      <c r="AB1228" s="110"/>
      <c r="AC1228" s="110"/>
      <c r="AD1228" s="110"/>
      <c r="AE1228" s="110"/>
      <c r="AF1228" s="110"/>
      <c r="AG1228" s="110"/>
      <c r="AH1228" s="110"/>
      <c r="AI1228" s="110"/>
      <c r="AJ1228" s="110"/>
      <c r="AK1228" s="110"/>
      <c r="AL1228" s="110"/>
      <c r="AM1228" s="110"/>
      <c r="AN1228" s="110"/>
      <c r="AO1228" s="110"/>
      <c r="AP1228" s="110"/>
      <c r="AQ1228" s="110"/>
      <c r="AR1228" s="110"/>
      <c r="AS1228" s="110"/>
      <c r="AT1228" s="110"/>
      <c r="AU1228" s="110"/>
      <c r="AV1228" s="110"/>
      <c r="AW1228" s="110"/>
      <c r="AX1228" s="110"/>
      <c r="AY1228" s="110"/>
      <c r="AZ1228" s="110"/>
      <c r="BA1228" s="110"/>
      <c r="BB1228" s="110"/>
      <c r="BC1228" s="110"/>
      <c r="BD1228" s="110"/>
      <c r="BE1228" s="110"/>
      <c r="BF1228" s="110"/>
      <c r="BG1228" s="110"/>
      <c r="BH1228" s="110"/>
    </row>
    <row r="1229" spans="2:60" x14ac:dyDescent="0.2">
      <c r="B1229" s="123"/>
      <c r="C1229" s="223"/>
      <c r="D1229" s="226"/>
      <c r="E1229" s="226"/>
      <c r="F1229" s="226"/>
      <c r="G1229" s="226"/>
      <c r="H1229" s="124"/>
      <c r="I1229" s="124"/>
      <c r="J1229" s="124"/>
      <c r="K1229" s="124"/>
      <c r="L1229" s="120"/>
      <c r="M1229" s="110"/>
      <c r="N1229" s="110"/>
      <c r="O1229" s="110"/>
      <c r="P1229" s="110"/>
      <c r="Q1229" s="110"/>
      <c r="R1229" s="110"/>
      <c r="S1229" s="110"/>
      <c r="T1229" s="110"/>
      <c r="U1229" s="110"/>
      <c r="V1229" s="110"/>
      <c r="W1229" s="110"/>
      <c r="X1229" s="110"/>
      <c r="Y1229" s="110"/>
      <c r="Z1229" s="110"/>
      <c r="AA1229" s="110"/>
      <c r="AB1229" s="110"/>
      <c r="AC1229" s="110"/>
      <c r="AD1229" s="110"/>
      <c r="AE1229" s="110"/>
      <c r="AF1229" s="110"/>
      <c r="AG1229" s="110"/>
      <c r="AH1229" s="110"/>
      <c r="AI1229" s="110"/>
      <c r="AJ1229" s="110"/>
      <c r="AK1229" s="110"/>
      <c r="AL1229" s="110"/>
      <c r="AM1229" s="110"/>
      <c r="AN1229" s="110"/>
      <c r="AO1229" s="110"/>
      <c r="AP1229" s="110"/>
      <c r="AQ1229" s="110"/>
      <c r="AR1229" s="110"/>
      <c r="AS1229" s="110"/>
      <c r="AT1229" s="110"/>
      <c r="AU1229" s="110"/>
      <c r="AV1229" s="110"/>
      <c r="AW1229" s="110"/>
      <c r="AX1229" s="110"/>
      <c r="AY1229" s="110"/>
      <c r="AZ1229" s="110"/>
      <c r="BA1229" s="110"/>
      <c r="BB1229" s="110"/>
      <c r="BC1229" s="110"/>
      <c r="BD1229" s="110"/>
      <c r="BE1229" s="110"/>
      <c r="BF1229" s="110"/>
      <c r="BG1229" s="110"/>
      <c r="BH1229" s="110"/>
    </row>
    <row r="1230" spans="2:60" x14ac:dyDescent="0.2">
      <c r="B1230" s="123"/>
      <c r="C1230" s="223"/>
      <c r="D1230" s="226"/>
      <c r="E1230" s="226"/>
      <c r="F1230" s="226"/>
      <c r="G1230" s="226"/>
      <c r="H1230" s="124"/>
      <c r="I1230" s="124"/>
      <c r="J1230" s="124"/>
      <c r="K1230" s="124"/>
      <c r="L1230" s="120"/>
      <c r="M1230" s="110"/>
      <c r="N1230" s="110"/>
      <c r="O1230" s="110"/>
      <c r="P1230" s="110"/>
      <c r="Q1230" s="110"/>
      <c r="R1230" s="110"/>
      <c r="S1230" s="110"/>
      <c r="T1230" s="110"/>
      <c r="U1230" s="110"/>
      <c r="V1230" s="110"/>
      <c r="W1230" s="110"/>
      <c r="X1230" s="110"/>
      <c r="Y1230" s="110"/>
      <c r="Z1230" s="110"/>
      <c r="AA1230" s="110"/>
      <c r="AB1230" s="110"/>
      <c r="AC1230" s="110"/>
      <c r="AD1230" s="110"/>
      <c r="AE1230" s="110"/>
      <c r="AF1230" s="110"/>
      <c r="AG1230" s="110"/>
      <c r="AH1230" s="110"/>
      <c r="AI1230" s="110"/>
      <c r="AJ1230" s="110"/>
      <c r="AK1230" s="110"/>
      <c r="AL1230" s="110"/>
      <c r="AM1230" s="110"/>
      <c r="AN1230" s="110"/>
      <c r="AO1230" s="110"/>
      <c r="AP1230" s="110"/>
      <c r="AQ1230" s="110"/>
      <c r="AR1230" s="110"/>
      <c r="AS1230" s="110"/>
      <c r="AT1230" s="110"/>
      <c r="AU1230" s="110"/>
      <c r="AV1230" s="110"/>
      <c r="AW1230" s="110"/>
      <c r="AX1230" s="110"/>
      <c r="AY1230" s="110"/>
      <c r="AZ1230" s="110"/>
      <c r="BA1230" s="110"/>
      <c r="BB1230" s="110"/>
      <c r="BC1230" s="110"/>
      <c r="BD1230" s="110"/>
      <c r="BE1230" s="110"/>
      <c r="BF1230" s="110"/>
      <c r="BG1230" s="110"/>
      <c r="BH1230" s="110"/>
    </row>
    <row r="1231" spans="2:60" x14ac:dyDescent="0.2">
      <c r="B1231" s="123"/>
      <c r="C1231" s="223"/>
      <c r="D1231" s="226"/>
      <c r="E1231" s="226"/>
      <c r="F1231" s="226"/>
      <c r="G1231" s="226"/>
      <c r="H1231" s="124"/>
      <c r="I1231" s="124"/>
      <c r="J1231" s="124"/>
      <c r="K1231" s="124"/>
      <c r="L1231" s="120"/>
      <c r="M1231" s="110"/>
      <c r="N1231" s="110"/>
      <c r="O1231" s="110"/>
      <c r="P1231" s="110"/>
      <c r="Q1231" s="110"/>
      <c r="R1231" s="110"/>
      <c r="S1231" s="110"/>
      <c r="T1231" s="110"/>
      <c r="U1231" s="110"/>
      <c r="V1231" s="110"/>
      <c r="W1231" s="110"/>
      <c r="X1231" s="110"/>
      <c r="Y1231" s="110"/>
      <c r="Z1231" s="110"/>
      <c r="AA1231" s="110"/>
      <c r="AB1231" s="110"/>
      <c r="AC1231" s="110"/>
      <c r="AD1231" s="110"/>
      <c r="AE1231" s="110"/>
      <c r="AF1231" s="110"/>
      <c r="AG1231" s="110"/>
      <c r="AH1231" s="110"/>
      <c r="AI1231" s="110"/>
      <c r="AJ1231" s="110"/>
      <c r="AK1231" s="110"/>
      <c r="AL1231" s="110"/>
      <c r="AM1231" s="110"/>
      <c r="AN1231" s="110"/>
      <c r="AO1231" s="110"/>
      <c r="AP1231" s="110"/>
      <c r="AQ1231" s="110"/>
      <c r="AR1231" s="110"/>
      <c r="AS1231" s="110"/>
      <c r="AT1231" s="110"/>
      <c r="AU1231" s="110"/>
      <c r="AV1231" s="110"/>
      <c r="AW1231" s="110"/>
      <c r="AX1231" s="110"/>
      <c r="AY1231" s="110"/>
      <c r="AZ1231" s="110"/>
      <c r="BA1231" s="110"/>
      <c r="BB1231" s="110"/>
      <c r="BC1231" s="110"/>
      <c r="BD1231" s="110"/>
      <c r="BE1231" s="110"/>
      <c r="BF1231" s="110"/>
      <c r="BG1231" s="110"/>
      <c r="BH1231" s="110"/>
    </row>
    <row r="1232" spans="2:60" x14ac:dyDescent="0.2">
      <c r="B1232" s="123"/>
      <c r="C1232" s="223"/>
      <c r="D1232" s="226"/>
      <c r="E1232" s="226"/>
      <c r="F1232" s="226"/>
      <c r="G1232" s="226"/>
      <c r="H1232" s="124"/>
      <c r="I1232" s="124"/>
      <c r="J1232" s="124"/>
      <c r="K1232" s="124"/>
      <c r="L1232" s="120"/>
      <c r="M1232" s="110"/>
      <c r="N1232" s="110"/>
      <c r="O1232" s="110"/>
      <c r="P1232" s="110"/>
      <c r="Q1232" s="110"/>
      <c r="R1232" s="110"/>
      <c r="S1232" s="110"/>
      <c r="T1232" s="110"/>
      <c r="U1232" s="110"/>
      <c r="V1232" s="110"/>
      <c r="W1232" s="110"/>
      <c r="X1232" s="110"/>
      <c r="Y1232" s="110"/>
      <c r="Z1232" s="110"/>
      <c r="AA1232" s="110"/>
      <c r="AB1232" s="110"/>
      <c r="AC1232" s="110"/>
      <c r="AD1232" s="110"/>
      <c r="AE1232" s="110"/>
      <c r="AF1232" s="110"/>
      <c r="AG1232" s="110"/>
      <c r="AH1232" s="110"/>
      <c r="AI1232" s="110"/>
      <c r="AJ1232" s="110"/>
      <c r="AK1232" s="110"/>
      <c r="AL1232" s="110"/>
      <c r="AM1232" s="110"/>
      <c r="AN1232" s="110"/>
      <c r="AO1232" s="110"/>
      <c r="AP1232" s="110"/>
      <c r="AQ1232" s="110"/>
      <c r="AR1232" s="110"/>
      <c r="AS1232" s="110"/>
      <c r="AT1232" s="110"/>
      <c r="AU1232" s="110"/>
      <c r="AV1232" s="110"/>
      <c r="AW1232" s="110"/>
      <c r="AX1232" s="110"/>
      <c r="AY1232" s="110"/>
      <c r="AZ1232" s="110"/>
      <c r="BA1232" s="110"/>
      <c r="BB1232" s="110"/>
      <c r="BC1232" s="110"/>
      <c r="BD1232" s="110"/>
      <c r="BE1232" s="110"/>
      <c r="BF1232" s="110"/>
      <c r="BG1232" s="110"/>
      <c r="BH1232" s="110"/>
    </row>
    <row r="1233" spans="2:60" x14ac:dyDescent="0.2">
      <c r="B1233" s="123"/>
      <c r="C1233" s="223"/>
      <c r="D1233" s="226"/>
      <c r="E1233" s="226"/>
      <c r="F1233" s="226"/>
      <c r="G1233" s="226"/>
      <c r="H1233" s="124"/>
      <c r="I1233" s="124"/>
      <c r="J1233" s="124"/>
      <c r="K1233" s="124"/>
      <c r="L1233" s="120"/>
      <c r="M1233" s="110"/>
      <c r="N1233" s="110"/>
      <c r="O1233" s="110"/>
      <c r="P1233" s="110"/>
      <c r="Q1233" s="110"/>
      <c r="R1233" s="110"/>
      <c r="S1233" s="110"/>
      <c r="T1233" s="110"/>
      <c r="U1233" s="110"/>
      <c r="V1233" s="110"/>
      <c r="W1233" s="110"/>
      <c r="X1233" s="110"/>
      <c r="Y1233" s="110"/>
      <c r="Z1233" s="110"/>
      <c r="AA1233" s="110"/>
      <c r="AB1233" s="110"/>
      <c r="AC1233" s="110"/>
      <c r="AD1233" s="110"/>
      <c r="AE1233" s="110"/>
      <c r="AF1233" s="110"/>
      <c r="AG1233" s="110"/>
      <c r="AH1233" s="110"/>
      <c r="AI1233" s="110"/>
      <c r="AJ1233" s="110"/>
      <c r="AK1233" s="110"/>
      <c r="AL1233" s="110"/>
      <c r="AM1233" s="110"/>
      <c r="AN1233" s="110"/>
      <c r="AO1233" s="110"/>
      <c r="AP1233" s="110"/>
      <c r="AQ1233" s="110"/>
      <c r="AR1233" s="110"/>
      <c r="AS1233" s="110"/>
      <c r="AT1233" s="110"/>
      <c r="AU1233" s="110"/>
      <c r="AV1233" s="110"/>
      <c r="AW1233" s="110"/>
      <c r="AX1233" s="110"/>
      <c r="AY1233" s="110"/>
      <c r="AZ1233" s="110"/>
      <c r="BA1233" s="110"/>
      <c r="BB1233" s="110"/>
      <c r="BC1233" s="110"/>
      <c r="BD1233" s="110"/>
      <c r="BE1233" s="110"/>
      <c r="BF1233" s="110"/>
      <c r="BG1233" s="110"/>
      <c r="BH1233" s="110"/>
    </row>
    <row r="1234" spans="2:60" x14ac:dyDescent="0.2">
      <c r="B1234" s="123"/>
      <c r="C1234" s="223"/>
      <c r="D1234" s="226"/>
      <c r="E1234" s="226"/>
      <c r="F1234" s="226"/>
      <c r="G1234" s="226"/>
      <c r="H1234" s="124"/>
      <c r="I1234" s="124"/>
      <c r="J1234" s="124"/>
      <c r="K1234" s="124"/>
      <c r="L1234" s="120"/>
      <c r="M1234" s="110"/>
      <c r="N1234" s="110"/>
      <c r="O1234" s="110"/>
      <c r="P1234" s="110"/>
      <c r="Q1234" s="110"/>
      <c r="R1234" s="110"/>
      <c r="S1234" s="110"/>
      <c r="T1234" s="110"/>
      <c r="U1234" s="110"/>
      <c r="V1234" s="110"/>
      <c r="W1234" s="110"/>
      <c r="X1234" s="110"/>
      <c r="Y1234" s="110"/>
      <c r="Z1234" s="110"/>
      <c r="AA1234" s="110"/>
      <c r="AB1234" s="110"/>
      <c r="AC1234" s="110"/>
      <c r="AD1234" s="110"/>
      <c r="AE1234" s="110"/>
      <c r="AF1234" s="110"/>
      <c r="AG1234" s="110"/>
      <c r="AH1234" s="110"/>
      <c r="AI1234" s="110"/>
      <c r="AJ1234" s="110"/>
      <c r="AK1234" s="110"/>
      <c r="AL1234" s="110"/>
      <c r="AM1234" s="110"/>
      <c r="AN1234" s="110"/>
      <c r="AO1234" s="110"/>
      <c r="AP1234" s="110"/>
      <c r="AQ1234" s="110"/>
      <c r="AR1234" s="110"/>
      <c r="AS1234" s="110"/>
      <c r="AT1234" s="110"/>
      <c r="AU1234" s="110"/>
      <c r="AV1234" s="110"/>
      <c r="AW1234" s="110"/>
      <c r="AX1234" s="110"/>
      <c r="AY1234" s="110"/>
      <c r="AZ1234" s="110"/>
      <c r="BA1234" s="110"/>
      <c r="BB1234" s="110"/>
      <c r="BC1234" s="110"/>
      <c r="BD1234" s="110"/>
      <c r="BE1234" s="110"/>
      <c r="BF1234" s="110"/>
      <c r="BG1234" s="110"/>
      <c r="BH1234" s="110"/>
    </row>
    <row r="1235" spans="2:60" x14ac:dyDescent="0.2">
      <c r="B1235" s="123"/>
      <c r="C1235" s="223"/>
      <c r="D1235" s="226"/>
      <c r="E1235" s="226"/>
      <c r="F1235" s="226"/>
      <c r="G1235" s="226"/>
      <c r="H1235" s="124"/>
      <c r="I1235" s="124"/>
      <c r="J1235" s="124"/>
      <c r="K1235" s="124"/>
      <c r="L1235" s="120"/>
      <c r="M1235" s="110"/>
      <c r="N1235" s="110"/>
      <c r="O1235" s="110"/>
      <c r="P1235" s="110"/>
      <c r="Q1235" s="110"/>
      <c r="R1235" s="110"/>
      <c r="S1235" s="110"/>
      <c r="T1235" s="110"/>
      <c r="U1235" s="110"/>
      <c r="V1235" s="110"/>
      <c r="W1235" s="110"/>
      <c r="X1235" s="110"/>
      <c r="Y1235" s="110"/>
      <c r="Z1235" s="110"/>
      <c r="AA1235" s="110"/>
      <c r="AB1235" s="110"/>
      <c r="AC1235" s="110"/>
      <c r="AD1235" s="110"/>
      <c r="AE1235" s="110"/>
      <c r="AF1235" s="110"/>
      <c r="AG1235" s="110"/>
      <c r="AH1235" s="110"/>
      <c r="AI1235" s="110"/>
      <c r="AJ1235" s="110"/>
      <c r="AK1235" s="110"/>
      <c r="AL1235" s="110"/>
      <c r="AM1235" s="110"/>
      <c r="AN1235" s="110"/>
      <c r="AO1235" s="110"/>
      <c r="AP1235" s="110"/>
      <c r="AQ1235" s="110"/>
      <c r="AR1235" s="110"/>
      <c r="AS1235" s="110"/>
      <c r="AT1235" s="110"/>
      <c r="AU1235" s="110"/>
      <c r="AV1235" s="110"/>
      <c r="AW1235" s="110"/>
      <c r="AX1235" s="110"/>
      <c r="AY1235" s="110"/>
      <c r="AZ1235" s="110"/>
      <c r="BA1235" s="110"/>
      <c r="BB1235" s="110"/>
      <c r="BC1235" s="110"/>
      <c r="BD1235" s="110"/>
      <c r="BE1235" s="110"/>
      <c r="BF1235" s="110"/>
      <c r="BG1235" s="110"/>
      <c r="BH1235" s="110"/>
    </row>
    <row r="1236" spans="2:60" x14ac:dyDescent="0.2">
      <c r="B1236" s="123"/>
      <c r="C1236" s="223"/>
      <c r="D1236" s="226"/>
      <c r="E1236" s="226"/>
      <c r="F1236" s="226"/>
      <c r="G1236" s="226"/>
      <c r="H1236" s="124"/>
      <c r="I1236" s="124"/>
      <c r="J1236" s="124"/>
      <c r="K1236" s="124"/>
      <c r="L1236" s="120"/>
      <c r="M1236" s="110"/>
      <c r="N1236" s="110"/>
      <c r="O1236" s="110"/>
      <c r="P1236" s="110"/>
      <c r="Q1236" s="110"/>
      <c r="R1236" s="110"/>
      <c r="S1236" s="110"/>
      <c r="T1236" s="110"/>
      <c r="U1236" s="110"/>
      <c r="V1236" s="110"/>
      <c r="W1236" s="110"/>
      <c r="X1236" s="110"/>
      <c r="Y1236" s="110"/>
      <c r="Z1236" s="110"/>
      <c r="AA1236" s="110"/>
      <c r="AB1236" s="110"/>
      <c r="AC1236" s="110"/>
      <c r="AD1236" s="110"/>
      <c r="AE1236" s="110"/>
      <c r="AF1236" s="110"/>
      <c r="AG1236" s="110"/>
      <c r="AH1236" s="110"/>
      <c r="AI1236" s="110"/>
      <c r="AJ1236" s="110"/>
      <c r="AK1236" s="110"/>
      <c r="AL1236" s="110"/>
      <c r="AM1236" s="110"/>
      <c r="AN1236" s="110"/>
      <c r="AO1236" s="110"/>
      <c r="AP1236" s="110"/>
      <c r="AQ1236" s="110"/>
      <c r="AR1236" s="110"/>
      <c r="AS1236" s="110"/>
      <c r="AT1236" s="110"/>
      <c r="AU1236" s="110"/>
      <c r="AV1236" s="110"/>
      <c r="AW1236" s="110"/>
      <c r="AX1236" s="110"/>
      <c r="AY1236" s="110"/>
      <c r="AZ1236" s="110"/>
      <c r="BA1236" s="110"/>
      <c r="BB1236" s="110"/>
      <c r="BC1236" s="110"/>
      <c r="BD1236" s="110"/>
      <c r="BE1236" s="110"/>
      <c r="BF1236" s="110"/>
      <c r="BG1236" s="110"/>
      <c r="BH1236" s="110"/>
    </row>
    <row r="1237" spans="2:60" x14ac:dyDescent="0.2">
      <c r="B1237" s="123"/>
      <c r="C1237" s="223"/>
      <c r="D1237" s="226"/>
      <c r="E1237" s="226"/>
      <c r="F1237" s="226"/>
      <c r="G1237" s="226"/>
      <c r="H1237" s="124"/>
      <c r="I1237" s="124"/>
      <c r="J1237" s="124"/>
      <c r="K1237" s="124"/>
      <c r="L1237" s="120"/>
      <c r="M1237" s="110"/>
      <c r="N1237" s="110"/>
      <c r="O1237" s="110"/>
      <c r="P1237" s="110"/>
      <c r="Q1237" s="110"/>
      <c r="R1237" s="110"/>
      <c r="S1237" s="110"/>
      <c r="T1237" s="110"/>
      <c r="U1237" s="110"/>
      <c r="V1237" s="110"/>
      <c r="W1237" s="110"/>
      <c r="X1237" s="110"/>
      <c r="Y1237" s="110"/>
      <c r="Z1237" s="110"/>
      <c r="AA1237" s="110"/>
      <c r="AB1237" s="110"/>
      <c r="AC1237" s="110"/>
      <c r="AD1237" s="110"/>
      <c r="AE1237" s="110"/>
      <c r="AF1237" s="110"/>
      <c r="AG1237" s="110"/>
      <c r="AH1237" s="110"/>
      <c r="AI1237" s="110"/>
      <c r="AJ1237" s="110"/>
      <c r="AK1237" s="110"/>
      <c r="AL1237" s="110"/>
      <c r="AM1237" s="110"/>
      <c r="AN1237" s="110"/>
      <c r="AO1237" s="110"/>
      <c r="AP1237" s="110"/>
      <c r="AQ1237" s="110"/>
      <c r="AR1237" s="110"/>
      <c r="AS1237" s="110"/>
      <c r="AT1237" s="110"/>
      <c r="AU1237" s="110"/>
      <c r="AV1237" s="110"/>
      <c r="AW1237" s="110"/>
      <c r="AX1237" s="110"/>
      <c r="AY1237" s="110"/>
      <c r="AZ1237" s="110"/>
      <c r="BA1237" s="110"/>
      <c r="BB1237" s="110"/>
      <c r="BC1237" s="110"/>
      <c r="BD1237" s="110"/>
      <c r="BE1237" s="110"/>
      <c r="BF1237" s="110"/>
      <c r="BG1237" s="110"/>
      <c r="BH1237" s="110"/>
    </row>
    <row r="1238" spans="2:60" x14ac:dyDescent="0.2">
      <c r="B1238" s="123"/>
      <c r="C1238" s="223"/>
      <c r="D1238" s="226"/>
      <c r="E1238" s="226"/>
      <c r="F1238" s="226"/>
      <c r="G1238" s="226"/>
      <c r="H1238" s="124"/>
      <c r="I1238" s="124"/>
      <c r="J1238" s="124"/>
      <c r="K1238" s="124"/>
      <c r="L1238" s="120"/>
      <c r="M1238" s="110"/>
      <c r="N1238" s="110"/>
      <c r="O1238" s="110"/>
      <c r="P1238" s="110"/>
      <c r="Q1238" s="110"/>
      <c r="R1238" s="110"/>
      <c r="S1238" s="110"/>
      <c r="T1238" s="110"/>
      <c r="U1238" s="110"/>
      <c r="V1238" s="110"/>
      <c r="W1238" s="110"/>
      <c r="X1238" s="110"/>
      <c r="Y1238" s="110"/>
      <c r="Z1238" s="110"/>
      <c r="AA1238" s="110"/>
      <c r="AB1238" s="110"/>
      <c r="AC1238" s="110"/>
      <c r="AD1238" s="110"/>
      <c r="AE1238" s="110"/>
      <c r="AF1238" s="110"/>
      <c r="AG1238" s="110"/>
      <c r="AH1238" s="110"/>
      <c r="AI1238" s="110"/>
      <c r="AJ1238" s="110"/>
      <c r="AK1238" s="110"/>
      <c r="AL1238" s="110"/>
      <c r="AM1238" s="110"/>
      <c r="AN1238" s="110"/>
      <c r="AO1238" s="110"/>
      <c r="AP1238" s="110"/>
      <c r="AQ1238" s="110"/>
      <c r="AR1238" s="110"/>
      <c r="AS1238" s="110"/>
      <c r="AT1238" s="110"/>
      <c r="AU1238" s="110"/>
      <c r="AV1238" s="110"/>
      <c r="AW1238" s="110"/>
      <c r="AX1238" s="110"/>
      <c r="AY1238" s="110"/>
      <c r="AZ1238" s="110"/>
      <c r="BA1238" s="110"/>
      <c r="BB1238" s="110"/>
      <c r="BC1238" s="110"/>
      <c r="BD1238" s="110"/>
      <c r="BE1238" s="110"/>
      <c r="BF1238" s="110"/>
      <c r="BG1238" s="110"/>
      <c r="BH1238" s="110"/>
    </row>
    <row r="1239" spans="2:60" x14ac:dyDescent="0.2">
      <c r="B1239" s="123"/>
      <c r="C1239" s="223"/>
      <c r="D1239" s="226"/>
      <c r="E1239" s="226"/>
      <c r="F1239" s="226"/>
      <c r="G1239" s="226"/>
      <c r="H1239" s="124"/>
      <c r="I1239" s="124"/>
      <c r="J1239" s="124"/>
      <c r="K1239" s="124"/>
      <c r="L1239" s="120"/>
      <c r="M1239" s="110"/>
      <c r="N1239" s="110"/>
      <c r="O1239" s="110"/>
      <c r="P1239" s="110"/>
      <c r="Q1239" s="110"/>
      <c r="R1239" s="110"/>
      <c r="S1239" s="110"/>
      <c r="T1239" s="110"/>
      <c r="U1239" s="110"/>
      <c r="V1239" s="110"/>
      <c r="W1239" s="110"/>
      <c r="X1239" s="110"/>
      <c r="Y1239" s="110"/>
      <c r="Z1239" s="110"/>
      <c r="AA1239" s="110"/>
      <c r="AB1239" s="110"/>
      <c r="AC1239" s="110"/>
      <c r="AD1239" s="110"/>
      <c r="AE1239" s="110"/>
      <c r="AF1239" s="110"/>
      <c r="AG1239" s="110"/>
      <c r="AH1239" s="110"/>
      <c r="AI1239" s="110"/>
      <c r="AJ1239" s="110"/>
      <c r="AK1239" s="110"/>
      <c r="AL1239" s="110"/>
      <c r="AM1239" s="110"/>
      <c r="AN1239" s="110"/>
      <c r="AO1239" s="110"/>
      <c r="AP1239" s="110"/>
      <c r="AQ1239" s="110"/>
      <c r="AR1239" s="110"/>
      <c r="AS1239" s="110"/>
      <c r="AT1239" s="110"/>
      <c r="AU1239" s="110"/>
      <c r="AV1239" s="110"/>
      <c r="AW1239" s="110"/>
      <c r="AX1239" s="110"/>
      <c r="AY1239" s="110"/>
      <c r="AZ1239" s="110"/>
      <c r="BA1239" s="110"/>
      <c r="BB1239" s="110"/>
      <c r="BC1239" s="110"/>
      <c r="BD1239" s="110"/>
      <c r="BE1239" s="110"/>
      <c r="BF1239" s="110"/>
      <c r="BG1239" s="110"/>
      <c r="BH1239" s="110"/>
    </row>
    <row r="1240" spans="2:60" x14ac:dyDescent="0.2">
      <c r="B1240" s="123"/>
      <c r="C1240" s="223"/>
      <c r="D1240" s="226"/>
      <c r="E1240" s="226"/>
      <c r="F1240" s="226"/>
      <c r="G1240" s="226"/>
      <c r="H1240" s="124"/>
      <c r="I1240" s="124"/>
      <c r="J1240" s="124"/>
      <c r="K1240" s="124"/>
      <c r="L1240" s="120"/>
      <c r="M1240" s="110"/>
      <c r="N1240" s="110"/>
      <c r="O1240" s="110"/>
      <c r="P1240" s="110"/>
      <c r="Q1240" s="110"/>
      <c r="R1240" s="110"/>
      <c r="S1240" s="110"/>
      <c r="T1240" s="110"/>
      <c r="U1240" s="110"/>
      <c r="V1240" s="110"/>
      <c r="W1240" s="110"/>
      <c r="X1240" s="110"/>
      <c r="Y1240" s="110"/>
      <c r="Z1240" s="110"/>
      <c r="AA1240" s="110"/>
      <c r="AB1240" s="110"/>
      <c r="AC1240" s="110"/>
      <c r="AD1240" s="110"/>
      <c r="AE1240" s="110"/>
      <c r="AF1240" s="110"/>
      <c r="AG1240" s="110"/>
      <c r="AH1240" s="110"/>
      <c r="AI1240" s="110"/>
      <c r="AJ1240" s="110"/>
      <c r="AK1240" s="110"/>
      <c r="AL1240" s="110"/>
      <c r="AM1240" s="110"/>
      <c r="AN1240" s="110"/>
      <c r="AO1240" s="110"/>
      <c r="AP1240" s="110"/>
      <c r="AQ1240" s="110"/>
      <c r="AR1240" s="110"/>
      <c r="AS1240" s="110"/>
      <c r="AT1240" s="110"/>
      <c r="AU1240" s="110"/>
      <c r="AV1240" s="110"/>
      <c r="AW1240" s="110"/>
      <c r="AX1240" s="110"/>
      <c r="AY1240" s="110"/>
      <c r="AZ1240" s="110"/>
      <c r="BA1240" s="110"/>
      <c r="BB1240" s="110"/>
      <c r="BC1240" s="110"/>
      <c r="BD1240" s="110"/>
      <c r="BE1240" s="110"/>
      <c r="BF1240" s="110"/>
      <c r="BG1240" s="110"/>
      <c r="BH1240" s="110"/>
    </row>
    <row r="1241" spans="2:60" x14ac:dyDescent="0.2">
      <c r="B1241" s="123"/>
      <c r="C1241" s="223"/>
      <c r="D1241" s="226"/>
      <c r="E1241" s="226"/>
      <c r="F1241" s="226"/>
      <c r="G1241" s="226"/>
      <c r="H1241" s="124"/>
      <c r="I1241" s="124"/>
      <c r="J1241" s="124"/>
      <c r="K1241" s="124"/>
      <c r="L1241" s="120"/>
      <c r="M1241" s="110"/>
      <c r="N1241" s="110"/>
      <c r="O1241" s="110"/>
      <c r="P1241" s="110"/>
      <c r="Q1241" s="110"/>
      <c r="R1241" s="110"/>
      <c r="S1241" s="110"/>
      <c r="T1241" s="110"/>
      <c r="U1241" s="110"/>
      <c r="V1241" s="110"/>
      <c r="W1241" s="110"/>
      <c r="X1241" s="110"/>
      <c r="Y1241" s="110"/>
      <c r="Z1241" s="110"/>
      <c r="AA1241" s="110"/>
      <c r="AB1241" s="110"/>
      <c r="AC1241" s="110"/>
      <c r="AD1241" s="110"/>
      <c r="AE1241" s="110"/>
      <c r="AF1241" s="110"/>
      <c r="AG1241" s="110"/>
      <c r="AH1241" s="110"/>
      <c r="AI1241" s="110"/>
      <c r="AJ1241" s="110"/>
      <c r="AK1241" s="110"/>
      <c r="AL1241" s="110"/>
      <c r="AM1241" s="110"/>
      <c r="AN1241" s="110"/>
      <c r="AO1241" s="110"/>
      <c r="AP1241" s="110"/>
      <c r="AQ1241" s="110"/>
      <c r="AR1241" s="110"/>
      <c r="AS1241" s="110"/>
      <c r="AT1241" s="110"/>
      <c r="AU1241" s="110"/>
      <c r="AV1241" s="110"/>
      <c r="AW1241" s="110"/>
      <c r="AX1241" s="110"/>
      <c r="AY1241" s="110"/>
      <c r="AZ1241" s="110"/>
      <c r="BA1241" s="110"/>
      <c r="BB1241" s="110"/>
      <c r="BC1241" s="110"/>
      <c r="BD1241" s="110"/>
      <c r="BE1241" s="110"/>
      <c r="BF1241" s="110"/>
      <c r="BG1241" s="110"/>
      <c r="BH1241" s="110"/>
    </row>
    <row r="1242" spans="2:60" x14ac:dyDescent="0.2">
      <c r="B1242" s="123"/>
      <c r="C1242" s="223"/>
      <c r="D1242" s="226"/>
      <c r="E1242" s="226"/>
      <c r="F1242" s="226"/>
      <c r="G1242" s="226"/>
      <c r="H1242" s="124"/>
      <c r="I1242" s="124"/>
      <c r="J1242" s="124"/>
      <c r="K1242" s="124"/>
      <c r="L1242" s="120"/>
      <c r="M1242" s="110"/>
      <c r="N1242" s="110"/>
      <c r="O1242" s="110"/>
      <c r="P1242" s="110"/>
      <c r="Q1242" s="110"/>
      <c r="R1242" s="110"/>
      <c r="S1242" s="110"/>
      <c r="T1242" s="110"/>
      <c r="U1242" s="110"/>
      <c r="V1242" s="110"/>
      <c r="W1242" s="110"/>
      <c r="X1242" s="110"/>
      <c r="Y1242" s="110"/>
      <c r="Z1242" s="110"/>
      <c r="AA1242" s="110"/>
      <c r="AB1242" s="110"/>
      <c r="AC1242" s="110"/>
      <c r="AD1242" s="110"/>
      <c r="AE1242" s="110"/>
      <c r="AF1242" s="110"/>
      <c r="AG1242" s="110"/>
      <c r="AH1242" s="110"/>
      <c r="AI1242" s="110"/>
      <c r="AJ1242" s="110"/>
      <c r="AK1242" s="110"/>
      <c r="AL1242" s="110"/>
      <c r="AM1242" s="110"/>
      <c r="AN1242" s="110"/>
      <c r="AO1242" s="110"/>
      <c r="AP1242" s="110"/>
      <c r="AQ1242" s="110"/>
      <c r="AR1242" s="110"/>
      <c r="AS1242" s="110"/>
      <c r="AT1242" s="110"/>
      <c r="AU1242" s="110"/>
      <c r="AV1242" s="110"/>
      <c r="AW1242" s="110"/>
      <c r="AX1242" s="110"/>
      <c r="AY1242" s="110"/>
      <c r="AZ1242" s="110"/>
      <c r="BA1242" s="110"/>
      <c r="BB1242" s="110"/>
      <c r="BC1242" s="110"/>
      <c r="BD1242" s="110"/>
      <c r="BE1242" s="110"/>
      <c r="BF1242" s="110"/>
      <c r="BG1242" s="110"/>
      <c r="BH1242" s="110"/>
    </row>
    <row r="1243" spans="2:60" x14ac:dyDescent="0.2">
      <c r="B1243" s="123"/>
      <c r="C1243" s="223"/>
      <c r="D1243" s="226"/>
      <c r="E1243" s="226"/>
      <c r="F1243" s="226"/>
      <c r="G1243" s="226"/>
      <c r="H1243" s="124"/>
      <c r="I1243" s="124"/>
      <c r="J1243" s="124"/>
      <c r="K1243" s="124"/>
      <c r="L1243" s="120"/>
      <c r="M1243" s="110"/>
      <c r="N1243" s="110"/>
      <c r="O1243" s="110"/>
      <c r="P1243" s="110"/>
      <c r="Q1243" s="110"/>
      <c r="R1243" s="110"/>
      <c r="S1243" s="110"/>
      <c r="T1243" s="110"/>
      <c r="U1243" s="110"/>
      <c r="V1243" s="110"/>
      <c r="W1243" s="110"/>
      <c r="X1243" s="110"/>
      <c r="Y1243" s="110"/>
      <c r="Z1243" s="110"/>
      <c r="AA1243" s="110"/>
      <c r="AB1243" s="110"/>
      <c r="AC1243" s="110"/>
      <c r="AD1243" s="110"/>
      <c r="AE1243" s="110"/>
      <c r="AF1243" s="110"/>
      <c r="AG1243" s="110"/>
      <c r="AH1243" s="110"/>
      <c r="AI1243" s="110"/>
      <c r="AJ1243" s="110"/>
      <c r="AK1243" s="110"/>
      <c r="AL1243" s="110"/>
      <c r="AM1243" s="110"/>
      <c r="AN1243" s="110"/>
      <c r="AO1243" s="110"/>
      <c r="AP1243" s="110"/>
      <c r="AQ1243" s="110"/>
      <c r="AR1243" s="110"/>
      <c r="AS1243" s="110"/>
      <c r="AT1243" s="110"/>
      <c r="AU1243" s="110"/>
      <c r="AV1243" s="110"/>
      <c r="AW1243" s="110"/>
      <c r="AX1243" s="110"/>
      <c r="AY1243" s="110"/>
      <c r="AZ1243" s="110"/>
      <c r="BA1243" s="110"/>
      <c r="BB1243" s="110"/>
      <c r="BC1243" s="110"/>
      <c r="BD1243" s="110"/>
      <c r="BE1243" s="110"/>
      <c r="BF1243" s="110"/>
      <c r="BG1243" s="110"/>
      <c r="BH1243" s="110"/>
    </row>
    <row r="1244" spans="2:60" x14ac:dyDescent="0.2">
      <c r="B1244" s="123"/>
      <c r="C1244" s="223"/>
      <c r="D1244" s="226"/>
      <c r="E1244" s="226"/>
      <c r="F1244" s="226"/>
      <c r="G1244" s="226"/>
      <c r="H1244" s="124"/>
      <c r="I1244" s="124"/>
      <c r="J1244" s="124"/>
      <c r="K1244" s="124"/>
      <c r="L1244" s="120"/>
      <c r="M1244" s="110"/>
      <c r="N1244" s="110"/>
      <c r="O1244" s="110"/>
      <c r="P1244" s="110"/>
      <c r="Q1244" s="110"/>
      <c r="R1244" s="110"/>
      <c r="S1244" s="110"/>
      <c r="T1244" s="110"/>
      <c r="U1244" s="110"/>
      <c r="V1244" s="110"/>
      <c r="W1244" s="110"/>
      <c r="X1244" s="110"/>
      <c r="Y1244" s="110"/>
      <c r="Z1244" s="110"/>
      <c r="AA1244" s="110"/>
      <c r="AB1244" s="110"/>
      <c r="AC1244" s="110"/>
      <c r="AD1244" s="110"/>
      <c r="AE1244" s="110"/>
      <c r="AF1244" s="110"/>
      <c r="AG1244" s="110"/>
      <c r="AH1244" s="110"/>
      <c r="AI1244" s="110"/>
      <c r="AJ1244" s="110"/>
      <c r="AK1244" s="110"/>
      <c r="AL1244" s="110"/>
      <c r="AM1244" s="110"/>
      <c r="AN1244" s="110"/>
      <c r="AO1244" s="110"/>
      <c r="AP1244" s="110"/>
      <c r="AQ1244" s="110"/>
      <c r="AR1244" s="110"/>
      <c r="AS1244" s="110"/>
      <c r="AT1244" s="110"/>
      <c r="AU1244" s="110"/>
      <c r="AV1244" s="110"/>
      <c r="AW1244" s="110"/>
      <c r="AX1244" s="110"/>
      <c r="AY1244" s="110"/>
      <c r="AZ1244" s="110"/>
      <c r="BA1244" s="110"/>
      <c r="BB1244" s="110"/>
      <c r="BC1244" s="110"/>
      <c r="BD1244" s="110"/>
      <c r="BE1244" s="110"/>
      <c r="BF1244" s="110"/>
      <c r="BG1244" s="110"/>
      <c r="BH1244" s="110"/>
    </row>
    <row r="1245" spans="2:60" x14ac:dyDescent="0.2">
      <c r="B1245" s="123"/>
      <c r="C1245" s="223"/>
      <c r="D1245" s="226"/>
      <c r="E1245" s="226"/>
      <c r="F1245" s="226"/>
      <c r="G1245" s="226"/>
      <c r="H1245" s="124"/>
      <c r="I1245" s="124"/>
      <c r="J1245" s="124"/>
      <c r="K1245" s="124"/>
      <c r="L1245" s="120"/>
      <c r="M1245" s="110"/>
      <c r="N1245" s="110"/>
      <c r="O1245" s="110"/>
      <c r="P1245" s="110"/>
      <c r="Q1245" s="110"/>
      <c r="R1245" s="110"/>
      <c r="S1245" s="110"/>
      <c r="T1245" s="110"/>
      <c r="U1245" s="110"/>
      <c r="V1245" s="110"/>
      <c r="W1245" s="110"/>
      <c r="X1245" s="110"/>
      <c r="Y1245" s="110"/>
      <c r="Z1245" s="110"/>
      <c r="AA1245" s="110"/>
      <c r="AB1245" s="110"/>
      <c r="AC1245" s="110"/>
      <c r="AD1245" s="110"/>
      <c r="AE1245" s="110"/>
      <c r="AF1245" s="110"/>
      <c r="AG1245" s="110"/>
      <c r="AH1245" s="110"/>
      <c r="AI1245" s="110"/>
      <c r="AJ1245" s="110"/>
      <c r="AK1245" s="110"/>
      <c r="AL1245" s="110"/>
      <c r="AM1245" s="110"/>
      <c r="AN1245" s="110"/>
      <c r="AO1245" s="110"/>
      <c r="AP1245" s="110"/>
      <c r="AQ1245" s="110"/>
      <c r="AR1245" s="110"/>
      <c r="AS1245" s="110"/>
      <c r="AT1245" s="110"/>
      <c r="AU1245" s="110"/>
      <c r="AV1245" s="110"/>
      <c r="AW1245" s="110"/>
      <c r="AX1245" s="110"/>
      <c r="AY1245" s="110"/>
      <c r="AZ1245" s="110"/>
      <c r="BA1245" s="110"/>
      <c r="BB1245" s="110"/>
      <c r="BC1245" s="110"/>
      <c r="BD1245" s="110"/>
      <c r="BE1245" s="110"/>
      <c r="BF1245" s="110"/>
      <c r="BG1245" s="110"/>
      <c r="BH1245" s="110"/>
    </row>
    <row r="1246" spans="2:60" x14ac:dyDescent="0.2">
      <c r="B1246" s="123"/>
      <c r="C1246" s="223"/>
      <c r="D1246" s="226"/>
      <c r="E1246" s="226"/>
      <c r="F1246" s="226"/>
      <c r="G1246" s="226"/>
      <c r="H1246" s="124"/>
      <c r="I1246" s="124"/>
      <c r="J1246" s="124"/>
      <c r="K1246" s="124"/>
      <c r="L1246" s="120"/>
      <c r="M1246" s="110"/>
      <c r="N1246" s="110"/>
      <c r="O1246" s="110"/>
      <c r="P1246" s="110"/>
      <c r="Q1246" s="110"/>
      <c r="R1246" s="110"/>
      <c r="S1246" s="110"/>
      <c r="T1246" s="110"/>
      <c r="U1246" s="110"/>
      <c r="V1246" s="110"/>
      <c r="W1246" s="110"/>
      <c r="X1246" s="110"/>
      <c r="Y1246" s="110"/>
      <c r="Z1246" s="110"/>
      <c r="AA1246" s="110"/>
      <c r="AB1246" s="110"/>
      <c r="AC1246" s="110"/>
      <c r="AD1246" s="110"/>
      <c r="AE1246" s="110"/>
      <c r="AF1246" s="110"/>
      <c r="AG1246" s="110"/>
      <c r="AH1246" s="110"/>
      <c r="AI1246" s="110"/>
      <c r="AJ1246" s="110"/>
      <c r="AK1246" s="110"/>
      <c r="AL1246" s="110"/>
      <c r="AM1246" s="110"/>
      <c r="AN1246" s="110"/>
      <c r="AO1246" s="110"/>
      <c r="AP1246" s="110"/>
      <c r="AQ1246" s="110"/>
      <c r="AR1246" s="110"/>
      <c r="AS1246" s="110"/>
      <c r="AT1246" s="110"/>
      <c r="AU1246" s="110"/>
      <c r="AV1246" s="110"/>
      <c r="AW1246" s="110"/>
      <c r="AX1246" s="110"/>
      <c r="AY1246" s="110"/>
      <c r="AZ1246" s="110"/>
      <c r="BA1246" s="110"/>
      <c r="BB1246" s="110"/>
      <c r="BC1246" s="110"/>
      <c r="BD1246" s="110"/>
      <c r="BE1246" s="110"/>
      <c r="BF1246" s="110"/>
      <c r="BG1246" s="110"/>
      <c r="BH1246" s="110"/>
    </row>
    <row r="1247" spans="2:60" x14ac:dyDescent="0.2">
      <c r="B1247" s="123"/>
      <c r="C1247" s="223"/>
      <c r="D1247" s="226"/>
      <c r="E1247" s="226"/>
      <c r="F1247" s="226"/>
      <c r="G1247" s="226"/>
      <c r="H1247" s="124"/>
      <c r="I1247" s="124"/>
      <c r="J1247" s="124"/>
      <c r="K1247" s="124"/>
      <c r="L1247" s="120"/>
      <c r="M1247" s="110"/>
      <c r="N1247" s="110"/>
      <c r="O1247" s="110"/>
      <c r="P1247" s="110"/>
      <c r="Q1247" s="110"/>
      <c r="R1247" s="110"/>
      <c r="S1247" s="110"/>
      <c r="T1247" s="110"/>
      <c r="U1247" s="110"/>
      <c r="V1247" s="110"/>
      <c r="W1247" s="110"/>
      <c r="X1247" s="110"/>
      <c r="Y1247" s="110"/>
      <c r="Z1247" s="110"/>
      <c r="AA1247" s="110"/>
      <c r="AB1247" s="110"/>
      <c r="AC1247" s="110"/>
      <c r="AD1247" s="110"/>
      <c r="AE1247" s="110"/>
      <c r="AF1247" s="110"/>
      <c r="AG1247" s="110"/>
      <c r="AH1247" s="110"/>
      <c r="AI1247" s="110"/>
      <c r="AJ1247" s="110"/>
      <c r="AK1247" s="110"/>
      <c r="AL1247" s="110"/>
      <c r="AM1247" s="110"/>
      <c r="AN1247" s="110"/>
      <c r="AO1247" s="110"/>
      <c r="AP1247" s="110"/>
      <c r="AQ1247" s="110"/>
      <c r="AR1247" s="110"/>
      <c r="AS1247" s="110"/>
      <c r="AT1247" s="110"/>
      <c r="AU1247" s="110"/>
      <c r="AV1247" s="110"/>
      <c r="AW1247" s="110"/>
      <c r="AX1247" s="110"/>
      <c r="AY1247" s="110"/>
      <c r="AZ1247" s="110"/>
      <c r="BA1247" s="110"/>
      <c r="BB1247" s="110"/>
      <c r="BC1247" s="110"/>
      <c r="BD1247" s="110"/>
      <c r="BE1247" s="110"/>
      <c r="BF1247" s="110"/>
      <c r="BG1247" s="110"/>
      <c r="BH1247" s="110"/>
    </row>
    <row r="1248" spans="2:60" x14ac:dyDescent="0.2">
      <c r="B1248" s="123"/>
      <c r="C1248" s="223"/>
      <c r="D1248" s="226"/>
      <c r="E1248" s="226"/>
      <c r="F1248" s="226"/>
      <c r="G1248" s="226"/>
      <c r="H1248" s="124"/>
      <c r="I1248" s="124"/>
      <c r="J1248" s="124"/>
      <c r="K1248" s="124"/>
      <c r="L1248" s="120"/>
      <c r="M1248" s="110"/>
      <c r="N1248" s="110"/>
      <c r="O1248" s="110"/>
      <c r="P1248" s="110"/>
      <c r="Q1248" s="110"/>
      <c r="R1248" s="110"/>
      <c r="S1248" s="110"/>
      <c r="T1248" s="110"/>
      <c r="U1248" s="110"/>
      <c r="V1248" s="110"/>
      <c r="W1248" s="110"/>
      <c r="X1248" s="110"/>
      <c r="Y1248" s="110"/>
      <c r="Z1248" s="110"/>
      <c r="AA1248" s="110"/>
      <c r="AB1248" s="110"/>
      <c r="AC1248" s="110"/>
      <c r="AD1248" s="110"/>
      <c r="AE1248" s="110"/>
      <c r="AF1248" s="110"/>
      <c r="AG1248" s="110"/>
      <c r="AH1248" s="110"/>
      <c r="AI1248" s="110"/>
      <c r="AJ1248" s="110"/>
      <c r="AK1248" s="110"/>
      <c r="AL1248" s="110"/>
      <c r="AM1248" s="110"/>
      <c r="AN1248" s="110"/>
      <c r="AO1248" s="110"/>
      <c r="AP1248" s="110"/>
      <c r="AQ1248" s="110"/>
      <c r="AR1248" s="110"/>
      <c r="AS1248" s="110"/>
      <c r="AT1248" s="110"/>
      <c r="AU1248" s="110"/>
      <c r="AV1248" s="110"/>
      <c r="AW1248" s="110"/>
      <c r="AX1248" s="110"/>
      <c r="AY1248" s="110"/>
      <c r="AZ1248" s="110"/>
      <c r="BA1248" s="110"/>
      <c r="BB1248" s="110"/>
      <c r="BC1248" s="110"/>
      <c r="BD1248" s="110"/>
      <c r="BE1248" s="110"/>
      <c r="BF1248" s="110"/>
      <c r="BG1248" s="110"/>
      <c r="BH1248" s="110"/>
    </row>
    <row r="1249" spans="2:60" x14ac:dyDescent="0.2">
      <c r="B1249" s="123"/>
      <c r="C1249" s="223"/>
      <c r="D1249" s="226"/>
      <c r="E1249" s="226"/>
      <c r="F1249" s="226"/>
      <c r="G1249" s="226"/>
      <c r="H1249" s="124"/>
      <c r="I1249" s="124"/>
      <c r="J1249" s="124"/>
      <c r="K1249" s="124"/>
      <c r="L1249" s="120"/>
      <c r="M1249" s="110"/>
      <c r="N1249" s="110"/>
      <c r="O1249" s="110"/>
      <c r="P1249" s="110"/>
      <c r="Q1249" s="110"/>
      <c r="R1249" s="110"/>
      <c r="S1249" s="110"/>
      <c r="T1249" s="110"/>
      <c r="U1249" s="110"/>
      <c r="V1249" s="110"/>
      <c r="W1249" s="110"/>
      <c r="X1249" s="110"/>
      <c r="Y1249" s="110"/>
      <c r="Z1249" s="110"/>
      <c r="AA1249" s="110"/>
      <c r="AB1249" s="110"/>
      <c r="AC1249" s="110"/>
      <c r="AD1249" s="110"/>
      <c r="AE1249" s="110"/>
      <c r="AF1249" s="110"/>
      <c r="AG1249" s="110"/>
      <c r="AH1249" s="110"/>
      <c r="AI1249" s="110"/>
      <c r="AJ1249" s="110"/>
      <c r="AK1249" s="110"/>
      <c r="AL1249" s="110"/>
      <c r="AM1249" s="110"/>
      <c r="AN1249" s="110"/>
      <c r="AO1249" s="110"/>
      <c r="AP1249" s="110"/>
      <c r="AQ1249" s="110"/>
      <c r="AR1249" s="110"/>
      <c r="AS1249" s="110"/>
      <c r="AT1249" s="110"/>
      <c r="AU1249" s="110"/>
      <c r="AV1249" s="110"/>
      <c r="AW1249" s="110"/>
      <c r="AX1249" s="110"/>
      <c r="AY1249" s="110"/>
      <c r="AZ1249" s="110"/>
      <c r="BA1249" s="110"/>
      <c r="BB1249" s="110"/>
      <c r="BC1249" s="110"/>
      <c r="BD1249" s="110"/>
      <c r="BE1249" s="110"/>
      <c r="BF1249" s="110"/>
      <c r="BG1249" s="110"/>
      <c r="BH1249" s="110"/>
    </row>
    <row r="1250" spans="2:60" x14ac:dyDescent="0.2">
      <c r="B1250" s="123"/>
      <c r="C1250" s="223"/>
      <c r="D1250" s="226"/>
      <c r="E1250" s="226"/>
      <c r="F1250" s="226"/>
      <c r="G1250" s="226"/>
      <c r="H1250" s="124"/>
      <c r="I1250" s="124"/>
      <c r="J1250" s="124"/>
      <c r="K1250" s="124"/>
      <c r="L1250" s="120"/>
      <c r="M1250" s="110"/>
      <c r="N1250" s="110"/>
      <c r="O1250" s="110"/>
      <c r="P1250" s="110"/>
      <c r="Q1250" s="110"/>
      <c r="R1250" s="110"/>
      <c r="S1250" s="110"/>
      <c r="T1250" s="110"/>
      <c r="U1250" s="110"/>
      <c r="V1250" s="110"/>
      <c r="W1250" s="110"/>
      <c r="X1250" s="110"/>
      <c r="Y1250" s="110"/>
      <c r="Z1250" s="110"/>
      <c r="AA1250" s="110"/>
      <c r="AB1250" s="110"/>
      <c r="AC1250" s="110"/>
      <c r="AD1250" s="110"/>
      <c r="AE1250" s="110"/>
      <c r="AF1250" s="110"/>
      <c r="AG1250" s="110"/>
      <c r="AH1250" s="110"/>
      <c r="AI1250" s="110"/>
      <c r="AJ1250" s="110"/>
      <c r="AK1250" s="110"/>
      <c r="AL1250" s="110"/>
      <c r="AM1250" s="110"/>
      <c r="AN1250" s="110"/>
      <c r="AO1250" s="110"/>
      <c r="AP1250" s="110"/>
      <c r="AQ1250" s="110"/>
      <c r="AR1250" s="110"/>
      <c r="AS1250" s="110"/>
      <c r="AT1250" s="110"/>
      <c r="AU1250" s="110"/>
      <c r="AV1250" s="110"/>
      <c r="AW1250" s="110"/>
      <c r="AX1250" s="110"/>
      <c r="AY1250" s="110"/>
      <c r="AZ1250" s="110"/>
      <c r="BA1250" s="110"/>
      <c r="BB1250" s="110"/>
      <c r="BC1250" s="110"/>
      <c r="BD1250" s="110"/>
      <c r="BE1250" s="110"/>
      <c r="BF1250" s="110"/>
      <c r="BG1250" s="110"/>
      <c r="BH1250" s="110"/>
    </row>
    <row r="1251" spans="2:60" x14ac:dyDescent="0.2">
      <c r="B1251" s="123"/>
      <c r="C1251" s="223"/>
      <c r="D1251" s="226"/>
      <c r="E1251" s="226"/>
      <c r="F1251" s="226"/>
      <c r="G1251" s="226"/>
      <c r="H1251" s="124"/>
      <c r="I1251" s="124"/>
      <c r="J1251" s="124"/>
      <c r="K1251" s="124"/>
      <c r="L1251" s="120"/>
      <c r="M1251" s="110"/>
      <c r="N1251" s="110"/>
      <c r="O1251" s="110"/>
      <c r="P1251" s="110"/>
      <c r="Q1251" s="110"/>
      <c r="R1251" s="110"/>
      <c r="S1251" s="110"/>
      <c r="T1251" s="110"/>
      <c r="U1251" s="110"/>
      <c r="V1251" s="110"/>
      <c r="W1251" s="110"/>
      <c r="X1251" s="110"/>
      <c r="Y1251" s="110"/>
      <c r="Z1251" s="110"/>
      <c r="AA1251" s="110"/>
      <c r="AB1251" s="110"/>
      <c r="AC1251" s="110"/>
      <c r="AD1251" s="110"/>
      <c r="AE1251" s="110"/>
      <c r="AF1251" s="110"/>
      <c r="AG1251" s="110"/>
      <c r="AH1251" s="110"/>
      <c r="AI1251" s="110"/>
      <c r="AJ1251" s="110"/>
      <c r="AK1251" s="110"/>
      <c r="AL1251" s="110"/>
      <c r="AM1251" s="110"/>
      <c r="AN1251" s="110"/>
      <c r="AO1251" s="110"/>
      <c r="AP1251" s="110"/>
      <c r="AQ1251" s="110"/>
      <c r="AR1251" s="110"/>
      <c r="AS1251" s="110"/>
      <c r="AT1251" s="110"/>
      <c r="AU1251" s="110"/>
      <c r="AV1251" s="110"/>
      <c r="AW1251" s="110"/>
      <c r="AX1251" s="110"/>
      <c r="AY1251" s="110"/>
      <c r="AZ1251" s="110"/>
      <c r="BA1251" s="110"/>
      <c r="BB1251" s="110"/>
      <c r="BC1251" s="110"/>
      <c r="BD1251" s="110"/>
      <c r="BE1251" s="110"/>
      <c r="BF1251" s="110"/>
      <c r="BG1251" s="110"/>
      <c r="BH1251" s="110"/>
    </row>
    <row r="1252" spans="2:60" x14ac:dyDescent="0.2">
      <c r="B1252" s="123"/>
      <c r="C1252" s="223"/>
      <c r="D1252" s="226"/>
      <c r="E1252" s="226"/>
      <c r="F1252" s="226"/>
      <c r="G1252" s="226"/>
      <c r="H1252" s="124"/>
      <c r="I1252" s="124"/>
      <c r="J1252" s="124"/>
      <c r="K1252" s="124"/>
      <c r="L1252" s="120"/>
      <c r="M1252" s="110"/>
      <c r="N1252" s="110"/>
      <c r="O1252" s="110"/>
      <c r="P1252" s="110"/>
      <c r="Q1252" s="110"/>
      <c r="R1252" s="110"/>
      <c r="S1252" s="110"/>
      <c r="T1252" s="110"/>
      <c r="U1252" s="110"/>
      <c r="V1252" s="110"/>
      <c r="W1252" s="110"/>
      <c r="X1252" s="110"/>
      <c r="Y1252" s="110"/>
      <c r="Z1252" s="110"/>
      <c r="AA1252" s="110"/>
      <c r="AB1252" s="110"/>
      <c r="AC1252" s="110"/>
      <c r="AD1252" s="110"/>
      <c r="AE1252" s="110"/>
      <c r="AF1252" s="110"/>
      <c r="AG1252" s="110"/>
      <c r="AH1252" s="110"/>
      <c r="AI1252" s="110"/>
      <c r="AJ1252" s="110"/>
      <c r="AK1252" s="110"/>
      <c r="AL1252" s="110"/>
      <c r="AM1252" s="110"/>
      <c r="AN1252" s="110"/>
      <c r="AO1252" s="110"/>
      <c r="AP1252" s="110"/>
      <c r="AQ1252" s="110"/>
      <c r="AR1252" s="110"/>
      <c r="AS1252" s="110"/>
      <c r="AT1252" s="110"/>
      <c r="AU1252" s="110"/>
      <c r="AV1252" s="110"/>
      <c r="AW1252" s="110"/>
      <c r="AX1252" s="110"/>
      <c r="AY1252" s="110"/>
      <c r="AZ1252" s="110"/>
      <c r="BA1252" s="110"/>
      <c r="BB1252" s="110"/>
      <c r="BC1252" s="110"/>
      <c r="BD1252" s="110"/>
      <c r="BE1252" s="110"/>
      <c r="BF1252" s="110"/>
      <c r="BG1252" s="110"/>
      <c r="BH1252" s="110"/>
    </row>
    <row r="1253" spans="2:60" x14ac:dyDescent="0.2">
      <c r="B1253" s="123"/>
      <c r="C1253" s="223"/>
      <c r="D1253" s="226"/>
      <c r="E1253" s="226"/>
      <c r="F1253" s="226"/>
      <c r="G1253" s="226"/>
      <c r="H1253" s="124"/>
      <c r="I1253" s="124"/>
      <c r="J1253" s="124"/>
      <c r="K1253" s="124"/>
      <c r="L1253" s="120"/>
      <c r="M1253" s="110"/>
      <c r="N1253" s="110"/>
      <c r="O1253" s="110"/>
      <c r="P1253" s="110"/>
      <c r="Q1253" s="110"/>
      <c r="R1253" s="110"/>
      <c r="S1253" s="110"/>
      <c r="T1253" s="110"/>
      <c r="U1253" s="110"/>
      <c r="V1253" s="110"/>
      <c r="W1253" s="110"/>
      <c r="X1253" s="110"/>
      <c r="Y1253" s="110"/>
      <c r="Z1253" s="110"/>
      <c r="AA1253" s="110"/>
      <c r="AB1253" s="110"/>
      <c r="AC1253" s="110"/>
      <c r="AD1253" s="110"/>
      <c r="AE1253" s="110"/>
      <c r="AF1253" s="110"/>
      <c r="AG1253" s="110"/>
      <c r="AH1253" s="110"/>
      <c r="AI1253" s="110"/>
      <c r="AJ1253" s="110"/>
      <c r="AK1253" s="110"/>
      <c r="AL1253" s="110"/>
      <c r="AM1253" s="110"/>
      <c r="AN1253" s="110"/>
      <c r="AO1253" s="110"/>
      <c r="AP1253" s="110"/>
      <c r="AQ1253" s="110"/>
      <c r="AR1253" s="110"/>
      <c r="AS1253" s="110"/>
      <c r="AT1253" s="110"/>
      <c r="AU1253" s="110"/>
      <c r="AV1253" s="110"/>
      <c r="AW1253" s="110"/>
      <c r="AX1253" s="110"/>
      <c r="AY1253" s="110"/>
      <c r="AZ1253" s="110"/>
      <c r="BA1253" s="110"/>
      <c r="BB1253" s="110"/>
      <c r="BC1253" s="110"/>
      <c r="BD1253" s="110"/>
      <c r="BE1253" s="110"/>
      <c r="BF1253" s="110"/>
      <c r="BG1253" s="110"/>
      <c r="BH1253" s="110"/>
    </row>
    <row r="1254" spans="2:60" x14ac:dyDescent="0.2">
      <c r="B1254" s="123"/>
      <c r="C1254" s="223"/>
      <c r="D1254" s="226"/>
      <c r="E1254" s="226"/>
      <c r="F1254" s="226"/>
      <c r="G1254" s="226"/>
      <c r="H1254" s="124"/>
      <c r="I1254" s="124"/>
      <c r="J1254" s="124"/>
      <c r="K1254" s="124"/>
      <c r="L1254" s="120"/>
      <c r="M1254" s="110"/>
      <c r="N1254" s="110"/>
      <c r="O1254" s="110"/>
      <c r="P1254" s="110"/>
      <c r="Q1254" s="110"/>
      <c r="R1254" s="110"/>
      <c r="S1254" s="110"/>
      <c r="T1254" s="110"/>
      <c r="U1254" s="110"/>
      <c r="V1254" s="110"/>
      <c r="W1254" s="110"/>
      <c r="X1254" s="110"/>
      <c r="Y1254" s="110"/>
      <c r="Z1254" s="110"/>
      <c r="AA1254" s="110"/>
      <c r="AB1254" s="110"/>
      <c r="AC1254" s="110"/>
      <c r="AD1254" s="110"/>
      <c r="AE1254" s="110"/>
      <c r="AF1254" s="110"/>
      <c r="AG1254" s="110"/>
      <c r="AH1254" s="110"/>
      <c r="AI1254" s="110"/>
      <c r="AJ1254" s="110"/>
      <c r="AK1254" s="110"/>
      <c r="AL1254" s="110"/>
      <c r="AM1254" s="110"/>
      <c r="AN1254" s="110"/>
      <c r="AO1254" s="110"/>
      <c r="AP1254" s="110"/>
      <c r="AQ1254" s="110"/>
      <c r="AR1254" s="110"/>
      <c r="AS1254" s="110"/>
      <c r="AT1254" s="110"/>
      <c r="AU1254" s="110"/>
      <c r="AV1254" s="110"/>
      <c r="AW1254" s="110"/>
      <c r="AX1254" s="110"/>
      <c r="AY1254" s="110"/>
      <c r="AZ1254" s="110"/>
      <c r="BA1254" s="110"/>
      <c r="BB1254" s="110"/>
      <c r="BC1254" s="110"/>
      <c r="BD1254" s="110"/>
      <c r="BE1254" s="110"/>
      <c r="BF1254" s="110"/>
      <c r="BG1254" s="110"/>
      <c r="BH1254" s="110"/>
    </row>
    <row r="1255" spans="2:60" x14ac:dyDescent="0.2">
      <c r="B1255" s="123"/>
      <c r="C1255" s="223"/>
      <c r="D1255" s="226"/>
      <c r="E1255" s="226"/>
      <c r="F1255" s="226"/>
      <c r="G1255" s="226"/>
      <c r="H1255" s="124"/>
      <c r="I1255" s="124"/>
      <c r="J1255" s="124"/>
      <c r="K1255" s="124"/>
      <c r="L1255" s="120"/>
      <c r="M1255" s="110"/>
      <c r="N1255" s="110"/>
      <c r="O1255" s="110"/>
      <c r="P1255" s="110"/>
      <c r="Q1255" s="110"/>
      <c r="R1255" s="110"/>
      <c r="S1255" s="110"/>
      <c r="T1255" s="110"/>
      <c r="U1255" s="110"/>
      <c r="V1255" s="110"/>
      <c r="W1255" s="110"/>
      <c r="X1255" s="110"/>
      <c r="Y1255" s="110"/>
      <c r="Z1255" s="110"/>
      <c r="AA1255" s="110"/>
      <c r="AB1255" s="110"/>
      <c r="AC1255" s="110"/>
      <c r="AD1255" s="110"/>
      <c r="AE1255" s="110"/>
      <c r="AF1255" s="110"/>
      <c r="AG1255" s="110"/>
      <c r="AH1255" s="110"/>
      <c r="AI1255" s="110"/>
      <c r="AJ1255" s="110"/>
      <c r="AK1255" s="110"/>
      <c r="AL1255" s="110"/>
      <c r="AM1255" s="110"/>
      <c r="AN1255" s="110"/>
      <c r="AO1255" s="110"/>
      <c r="AP1255" s="110"/>
      <c r="AQ1255" s="110"/>
      <c r="AR1255" s="110"/>
      <c r="AS1255" s="110"/>
      <c r="AT1255" s="110"/>
      <c r="AU1255" s="110"/>
      <c r="AV1255" s="110"/>
      <c r="AW1255" s="110"/>
      <c r="AX1255" s="110"/>
      <c r="AY1255" s="110"/>
      <c r="AZ1255" s="110"/>
      <c r="BA1255" s="110"/>
      <c r="BB1255" s="110"/>
      <c r="BC1255" s="110"/>
      <c r="BD1255" s="110"/>
      <c r="BE1255" s="110"/>
      <c r="BF1255" s="110"/>
      <c r="BG1255" s="110"/>
      <c r="BH1255" s="110"/>
    </row>
    <row r="1256" spans="2:60" x14ac:dyDescent="0.2">
      <c r="B1256" s="123"/>
      <c r="C1256" s="223"/>
      <c r="D1256" s="226"/>
      <c r="E1256" s="226"/>
      <c r="F1256" s="226"/>
      <c r="G1256" s="226"/>
      <c r="H1256" s="124"/>
      <c r="I1256" s="124"/>
      <c r="J1256" s="124"/>
      <c r="K1256" s="124"/>
      <c r="L1256" s="120"/>
      <c r="M1256" s="110"/>
      <c r="N1256" s="110"/>
      <c r="O1256" s="110"/>
      <c r="P1256" s="110"/>
      <c r="Q1256" s="110"/>
      <c r="R1256" s="110"/>
      <c r="S1256" s="110"/>
      <c r="T1256" s="110"/>
      <c r="U1256" s="110"/>
      <c r="V1256" s="110"/>
      <c r="W1256" s="110"/>
      <c r="X1256" s="110"/>
      <c r="Y1256" s="110"/>
      <c r="Z1256" s="110"/>
      <c r="AA1256" s="110"/>
      <c r="AB1256" s="110"/>
      <c r="AC1256" s="110"/>
      <c r="AD1256" s="110"/>
      <c r="AE1256" s="110"/>
      <c r="AF1256" s="110"/>
      <c r="AG1256" s="110"/>
      <c r="AH1256" s="110"/>
      <c r="AI1256" s="110"/>
      <c r="AJ1256" s="110"/>
      <c r="AK1256" s="110"/>
      <c r="AL1256" s="110"/>
      <c r="AM1256" s="110"/>
      <c r="AN1256" s="110"/>
      <c r="AO1256" s="110"/>
      <c r="AP1256" s="110"/>
      <c r="AQ1256" s="110"/>
      <c r="AR1256" s="110"/>
      <c r="AS1256" s="110"/>
      <c r="AT1256" s="110"/>
      <c r="AU1256" s="110"/>
      <c r="AV1256" s="110"/>
      <c r="AW1256" s="110"/>
      <c r="AX1256" s="110"/>
      <c r="AY1256" s="110"/>
      <c r="AZ1256" s="110"/>
      <c r="BA1256" s="110"/>
      <c r="BB1256" s="110"/>
      <c r="BC1256" s="110"/>
      <c r="BD1256" s="110"/>
      <c r="BE1256" s="110"/>
      <c r="BF1256" s="110"/>
      <c r="BG1256" s="110"/>
      <c r="BH1256" s="110"/>
    </row>
    <row r="1257" spans="2:60" x14ac:dyDescent="0.2">
      <c r="B1257" s="123"/>
      <c r="C1257" s="223"/>
      <c r="D1257" s="226"/>
      <c r="E1257" s="226"/>
      <c r="F1257" s="226"/>
      <c r="G1257" s="226"/>
      <c r="H1257" s="124"/>
      <c r="I1257" s="124"/>
      <c r="J1257" s="124"/>
      <c r="K1257" s="124"/>
      <c r="L1257" s="120"/>
      <c r="M1257" s="110"/>
      <c r="N1257" s="110"/>
      <c r="O1257" s="110"/>
      <c r="P1257" s="110"/>
      <c r="Q1257" s="110"/>
      <c r="R1257" s="110"/>
      <c r="S1257" s="110"/>
      <c r="T1257" s="110"/>
      <c r="U1257" s="110"/>
      <c r="V1257" s="110"/>
      <c r="W1257" s="110"/>
      <c r="X1257" s="110"/>
      <c r="Y1257" s="110"/>
      <c r="Z1257" s="110"/>
      <c r="AA1257" s="110"/>
      <c r="AB1257" s="110"/>
      <c r="AC1257" s="110"/>
      <c r="AD1257" s="110"/>
      <c r="AE1257" s="110"/>
      <c r="AF1257" s="110"/>
      <c r="AG1257" s="110"/>
      <c r="AH1257" s="110"/>
      <c r="AI1257" s="110"/>
      <c r="AJ1257" s="110"/>
      <c r="AK1257" s="110"/>
      <c r="AL1257" s="110"/>
      <c r="AM1257" s="110"/>
      <c r="AN1257" s="110"/>
      <c r="AO1257" s="110"/>
      <c r="AP1257" s="110"/>
      <c r="AQ1257" s="110"/>
      <c r="AR1257" s="110"/>
      <c r="AS1257" s="110"/>
      <c r="AT1257" s="110"/>
      <c r="AU1257" s="110"/>
      <c r="AV1257" s="110"/>
      <c r="AW1257" s="110"/>
      <c r="AX1257" s="110"/>
      <c r="AY1257" s="110"/>
      <c r="AZ1257" s="110"/>
      <c r="BA1257" s="110"/>
      <c r="BB1257" s="110"/>
      <c r="BC1257" s="110"/>
      <c r="BD1257" s="110"/>
      <c r="BE1257" s="110"/>
      <c r="BF1257" s="110"/>
      <c r="BG1257" s="110"/>
      <c r="BH1257" s="110"/>
    </row>
    <row r="1258" spans="2:60" x14ac:dyDescent="0.2">
      <c r="B1258" s="123"/>
      <c r="C1258" s="223"/>
      <c r="D1258" s="226"/>
      <c r="E1258" s="226"/>
      <c r="F1258" s="226"/>
      <c r="G1258" s="226"/>
      <c r="H1258" s="124"/>
      <c r="I1258" s="124"/>
      <c r="J1258" s="124"/>
      <c r="K1258" s="124"/>
      <c r="L1258" s="120"/>
      <c r="M1258" s="110"/>
      <c r="N1258" s="110"/>
      <c r="O1258" s="110"/>
      <c r="P1258" s="110"/>
      <c r="Q1258" s="110"/>
      <c r="R1258" s="110"/>
      <c r="S1258" s="110"/>
      <c r="T1258" s="110"/>
      <c r="U1258" s="110"/>
      <c r="V1258" s="110"/>
      <c r="W1258" s="110"/>
      <c r="X1258" s="110"/>
      <c r="Y1258" s="110"/>
      <c r="Z1258" s="110"/>
      <c r="AA1258" s="110"/>
      <c r="AB1258" s="110"/>
      <c r="AC1258" s="110"/>
      <c r="AD1258" s="110"/>
      <c r="AE1258" s="110"/>
      <c r="AF1258" s="110"/>
      <c r="AG1258" s="110"/>
      <c r="AH1258" s="110"/>
      <c r="AI1258" s="110"/>
      <c r="AJ1258" s="110"/>
      <c r="AK1258" s="110"/>
      <c r="AL1258" s="110"/>
      <c r="AM1258" s="110"/>
      <c r="AN1258" s="110"/>
      <c r="AO1258" s="110"/>
      <c r="AP1258" s="110"/>
      <c r="AQ1258" s="110"/>
      <c r="AR1258" s="110"/>
      <c r="AS1258" s="110"/>
      <c r="AT1258" s="110"/>
      <c r="AU1258" s="110"/>
      <c r="AV1258" s="110"/>
      <c r="AW1258" s="110"/>
      <c r="AX1258" s="110"/>
      <c r="AY1258" s="110"/>
      <c r="AZ1258" s="110"/>
      <c r="BA1258" s="110"/>
      <c r="BB1258" s="110"/>
      <c r="BC1258" s="110"/>
      <c r="BD1258" s="110"/>
      <c r="BE1258" s="110"/>
      <c r="BF1258" s="110"/>
      <c r="BG1258" s="110"/>
      <c r="BH1258" s="110"/>
    </row>
    <row r="1259" spans="2:60" x14ac:dyDescent="0.2">
      <c r="B1259" s="123"/>
      <c r="C1259" s="223"/>
      <c r="D1259" s="226"/>
      <c r="E1259" s="226"/>
      <c r="F1259" s="226"/>
      <c r="G1259" s="226"/>
      <c r="H1259" s="124"/>
      <c r="I1259" s="124"/>
      <c r="J1259" s="124"/>
      <c r="K1259" s="124"/>
      <c r="L1259" s="120"/>
      <c r="M1259" s="110"/>
      <c r="N1259" s="110"/>
      <c r="O1259" s="110"/>
      <c r="P1259" s="110"/>
      <c r="Q1259" s="110"/>
      <c r="R1259" s="110"/>
      <c r="S1259" s="110"/>
      <c r="T1259" s="110"/>
      <c r="U1259" s="110"/>
      <c r="V1259" s="110"/>
      <c r="W1259" s="110"/>
      <c r="X1259" s="110"/>
      <c r="Y1259" s="110"/>
      <c r="Z1259" s="110"/>
      <c r="AA1259" s="110"/>
      <c r="AB1259" s="110"/>
      <c r="AC1259" s="110"/>
      <c r="AD1259" s="110"/>
      <c r="AE1259" s="110"/>
      <c r="AF1259" s="110"/>
      <c r="AG1259" s="110"/>
      <c r="AH1259" s="110"/>
      <c r="AI1259" s="110"/>
      <c r="AJ1259" s="110"/>
      <c r="AK1259" s="110"/>
      <c r="AL1259" s="110"/>
      <c r="AM1259" s="110"/>
      <c r="AN1259" s="110"/>
      <c r="AO1259" s="110"/>
      <c r="AP1259" s="110"/>
      <c r="AQ1259" s="110"/>
      <c r="AR1259" s="110"/>
      <c r="AS1259" s="110"/>
      <c r="AT1259" s="110"/>
      <c r="AU1259" s="110"/>
      <c r="AV1259" s="110"/>
      <c r="AW1259" s="110"/>
      <c r="AX1259" s="110"/>
      <c r="AY1259" s="110"/>
      <c r="AZ1259" s="110"/>
      <c r="BA1259" s="110"/>
      <c r="BB1259" s="110"/>
      <c r="BC1259" s="110"/>
      <c r="BD1259" s="110"/>
      <c r="BE1259" s="110"/>
      <c r="BF1259" s="110"/>
      <c r="BG1259" s="110"/>
      <c r="BH1259" s="110"/>
    </row>
    <row r="1260" spans="2:60" x14ac:dyDescent="0.2">
      <c r="B1260" s="123"/>
      <c r="C1260" s="223"/>
      <c r="D1260" s="226"/>
      <c r="E1260" s="226"/>
      <c r="F1260" s="226"/>
      <c r="G1260" s="226"/>
      <c r="H1260" s="124"/>
      <c r="I1260" s="124"/>
      <c r="J1260" s="124"/>
      <c r="K1260" s="124"/>
      <c r="L1260" s="120"/>
      <c r="M1260" s="110"/>
      <c r="N1260" s="110"/>
      <c r="O1260" s="110"/>
      <c r="P1260" s="110"/>
      <c r="Q1260" s="110"/>
      <c r="R1260" s="110"/>
      <c r="S1260" s="110"/>
      <c r="T1260" s="110"/>
      <c r="U1260" s="110"/>
      <c r="V1260" s="110"/>
      <c r="W1260" s="110"/>
      <c r="X1260" s="110"/>
      <c r="Y1260" s="110"/>
      <c r="Z1260" s="110"/>
      <c r="AA1260" s="110"/>
      <c r="AB1260" s="110"/>
      <c r="AC1260" s="110"/>
      <c r="AD1260" s="110"/>
      <c r="AE1260" s="110"/>
      <c r="AF1260" s="110"/>
      <c r="AG1260" s="110"/>
      <c r="AH1260" s="110"/>
      <c r="AI1260" s="110"/>
      <c r="AJ1260" s="110"/>
      <c r="AK1260" s="110"/>
      <c r="AL1260" s="110"/>
      <c r="AM1260" s="110"/>
      <c r="AN1260" s="110"/>
      <c r="AO1260" s="110"/>
      <c r="AP1260" s="110"/>
      <c r="AQ1260" s="110"/>
      <c r="AR1260" s="110"/>
      <c r="AS1260" s="110"/>
      <c r="AT1260" s="110"/>
      <c r="AU1260" s="110"/>
      <c r="AV1260" s="110"/>
      <c r="AW1260" s="110"/>
      <c r="AX1260" s="110"/>
      <c r="AY1260" s="110"/>
      <c r="AZ1260" s="110"/>
      <c r="BA1260" s="110"/>
      <c r="BB1260" s="110"/>
      <c r="BC1260" s="110"/>
      <c r="BD1260" s="110"/>
      <c r="BE1260" s="110"/>
      <c r="BF1260" s="110"/>
      <c r="BG1260" s="110"/>
      <c r="BH1260" s="110"/>
    </row>
    <row r="1261" spans="2:60" x14ac:dyDescent="0.2">
      <c r="B1261" s="123"/>
      <c r="C1261" s="223"/>
      <c r="D1261" s="226"/>
      <c r="E1261" s="226"/>
      <c r="F1261" s="226"/>
      <c r="G1261" s="226"/>
      <c r="H1261" s="124"/>
      <c r="I1261" s="124"/>
      <c r="J1261" s="124"/>
      <c r="K1261" s="124"/>
      <c r="L1261" s="120"/>
      <c r="M1261" s="110"/>
      <c r="N1261" s="110"/>
      <c r="O1261" s="110"/>
      <c r="P1261" s="110"/>
      <c r="Q1261" s="110"/>
      <c r="R1261" s="110"/>
      <c r="S1261" s="110"/>
      <c r="T1261" s="110"/>
      <c r="U1261" s="110"/>
      <c r="V1261" s="110"/>
      <c r="W1261" s="110"/>
      <c r="X1261" s="110"/>
      <c r="Y1261" s="110"/>
      <c r="Z1261" s="110"/>
      <c r="AA1261" s="110"/>
      <c r="AB1261" s="110"/>
      <c r="AC1261" s="110"/>
      <c r="AD1261" s="110"/>
      <c r="AE1261" s="110"/>
      <c r="AF1261" s="110"/>
      <c r="AG1261" s="110"/>
      <c r="AH1261" s="110"/>
      <c r="AI1261" s="110"/>
      <c r="AJ1261" s="110"/>
      <c r="AK1261" s="110"/>
      <c r="AL1261" s="110"/>
      <c r="AM1261" s="110"/>
      <c r="AN1261" s="110"/>
      <c r="AO1261" s="110"/>
      <c r="AP1261" s="110"/>
      <c r="AQ1261" s="110"/>
      <c r="AR1261" s="110"/>
      <c r="AS1261" s="110"/>
      <c r="AT1261" s="110"/>
      <c r="AU1261" s="110"/>
      <c r="AV1261" s="110"/>
      <c r="AW1261" s="110"/>
      <c r="AX1261" s="110"/>
      <c r="AY1261" s="110"/>
      <c r="AZ1261" s="110"/>
      <c r="BA1261" s="110"/>
      <c r="BB1261" s="110"/>
      <c r="BC1261" s="110"/>
      <c r="BD1261" s="110"/>
      <c r="BE1261" s="110"/>
      <c r="BF1261" s="110"/>
      <c r="BG1261" s="110"/>
      <c r="BH1261" s="110"/>
    </row>
    <row r="1262" spans="2:60" x14ac:dyDescent="0.2">
      <c r="B1262" s="123"/>
      <c r="C1262" s="223"/>
      <c r="D1262" s="226"/>
      <c r="E1262" s="226"/>
      <c r="F1262" s="226"/>
      <c r="G1262" s="226"/>
      <c r="H1262" s="124"/>
      <c r="I1262" s="124"/>
      <c r="J1262" s="124"/>
      <c r="K1262" s="124"/>
      <c r="L1262" s="120"/>
      <c r="M1262" s="110"/>
      <c r="N1262" s="110"/>
      <c r="O1262" s="110"/>
      <c r="P1262" s="110"/>
      <c r="Q1262" s="110"/>
      <c r="R1262" s="110"/>
      <c r="S1262" s="110"/>
      <c r="T1262" s="110"/>
      <c r="U1262" s="110"/>
      <c r="V1262" s="110"/>
      <c r="W1262" s="110"/>
      <c r="X1262" s="110"/>
      <c r="Y1262" s="110"/>
      <c r="Z1262" s="110"/>
      <c r="AA1262" s="110"/>
      <c r="AB1262" s="110"/>
      <c r="AC1262" s="110"/>
      <c r="AD1262" s="110"/>
      <c r="AE1262" s="110"/>
      <c r="AF1262" s="110"/>
      <c r="AG1262" s="110"/>
      <c r="AH1262" s="110"/>
      <c r="AI1262" s="110"/>
      <c r="AJ1262" s="110"/>
      <c r="AK1262" s="110"/>
      <c r="AL1262" s="110"/>
      <c r="AM1262" s="110"/>
      <c r="AN1262" s="110"/>
      <c r="AO1262" s="110"/>
      <c r="AP1262" s="110"/>
      <c r="AQ1262" s="110"/>
      <c r="AR1262" s="110"/>
      <c r="AS1262" s="110"/>
      <c r="AT1262" s="110"/>
      <c r="AU1262" s="110"/>
      <c r="AV1262" s="110"/>
      <c r="AW1262" s="110"/>
      <c r="AX1262" s="110"/>
      <c r="AY1262" s="110"/>
      <c r="AZ1262" s="110"/>
      <c r="BA1262" s="110"/>
      <c r="BB1262" s="110"/>
      <c r="BC1262" s="110"/>
      <c r="BD1262" s="110"/>
      <c r="BE1262" s="110"/>
      <c r="BF1262" s="110"/>
      <c r="BG1262" s="110"/>
      <c r="BH1262" s="110"/>
    </row>
    <row r="1263" spans="2:60" x14ac:dyDescent="0.2">
      <c r="B1263" s="123"/>
      <c r="C1263" s="223"/>
      <c r="D1263" s="226"/>
      <c r="E1263" s="226"/>
      <c r="F1263" s="226"/>
      <c r="G1263" s="226"/>
      <c r="H1263" s="124"/>
      <c r="I1263" s="124"/>
      <c r="J1263" s="124"/>
      <c r="K1263" s="124"/>
      <c r="L1263" s="120"/>
      <c r="M1263" s="110"/>
      <c r="N1263" s="110"/>
      <c r="O1263" s="110"/>
      <c r="P1263" s="110"/>
      <c r="Q1263" s="110"/>
      <c r="R1263" s="110"/>
      <c r="S1263" s="110"/>
      <c r="T1263" s="110"/>
      <c r="U1263" s="110"/>
      <c r="V1263" s="110"/>
      <c r="W1263" s="110"/>
      <c r="X1263" s="110"/>
      <c r="Y1263" s="110"/>
      <c r="Z1263" s="110"/>
      <c r="AA1263" s="110"/>
      <c r="AB1263" s="110"/>
      <c r="AC1263" s="110"/>
      <c r="AD1263" s="110"/>
      <c r="AE1263" s="110"/>
      <c r="AF1263" s="110"/>
      <c r="AG1263" s="110"/>
      <c r="AH1263" s="110"/>
      <c r="AI1263" s="110"/>
      <c r="AJ1263" s="110"/>
      <c r="AK1263" s="110"/>
      <c r="AL1263" s="110"/>
      <c r="AM1263" s="110"/>
      <c r="AN1263" s="110"/>
      <c r="AO1263" s="110"/>
      <c r="AP1263" s="110"/>
      <c r="AQ1263" s="110"/>
      <c r="AR1263" s="110"/>
      <c r="AS1263" s="110"/>
      <c r="AT1263" s="110"/>
      <c r="AU1263" s="110"/>
      <c r="AV1263" s="110"/>
      <c r="AW1263" s="110"/>
      <c r="AX1263" s="110"/>
      <c r="AY1263" s="110"/>
      <c r="AZ1263" s="110"/>
      <c r="BA1263" s="110"/>
      <c r="BB1263" s="110"/>
      <c r="BC1263" s="110"/>
      <c r="BD1263" s="110"/>
      <c r="BE1263" s="110"/>
      <c r="BF1263" s="110"/>
      <c r="BG1263" s="110"/>
      <c r="BH1263" s="110"/>
    </row>
    <row r="1264" spans="2:60" x14ac:dyDescent="0.2">
      <c r="B1264" s="123"/>
      <c r="C1264" s="223"/>
      <c r="D1264" s="226"/>
      <c r="E1264" s="226"/>
      <c r="F1264" s="226"/>
      <c r="G1264" s="226"/>
      <c r="H1264" s="124"/>
      <c r="I1264" s="124"/>
      <c r="J1264" s="124"/>
      <c r="K1264" s="124"/>
      <c r="L1264" s="120"/>
      <c r="M1264" s="110"/>
      <c r="N1264" s="110"/>
      <c r="O1264" s="110"/>
      <c r="P1264" s="110"/>
      <c r="Q1264" s="110"/>
      <c r="R1264" s="110"/>
      <c r="S1264" s="110"/>
      <c r="T1264" s="110"/>
      <c r="U1264" s="110"/>
      <c r="V1264" s="110"/>
      <c r="W1264" s="110"/>
      <c r="X1264" s="110"/>
      <c r="Y1264" s="110"/>
      <c r="Z1264" s="110"/>
      <c r="AA1264" s="110"/>
      <c r="AB1264" s="110"/>
      <c r="AC1264" s="110"/>
      <c r="AD1264" s="110"/>
      <c r="AE1264" s="110"/>
      <c r="AF1264" s="110"/>
      <c r="AG1264" s="110"/>
      <c r="AH1264" s="110"/>
      <c r="AI1264" s="110"/>
      <c r="AJ1264" s="110"/>
      <c r="AK1264" s="110"/>
      <c r="AL1264" s="110"/>
      <c r="AM1264" s="110"/>
      <c r="AN1264" s="110"/>
      <c r="AO1264" s="110"/>
      <c r="AP1264" s="110"/>
      <c r="AQ1264" s="110"/>
      <c r="AR1264" s="110"/>
      <c r="AS1264" s="110"/>
      <c r="AT1264" s="110"/>
      <c r="AU1264" s="110"/>
      <c r="AV1264" s="110"/>
      <c r="AW1264" s="110"/>
      <c r="AX1264" s="110"/>
      <c r="AY1264" s="110"/>
      <c r="AZ1264" s="110"/>
      <c r="BA1264" s="110"/>
      <c r="BB1264" s="110"/>
      <c r="BC1264" s="110"/>
      <c r="BD1264" s="110"/>
      <c r="BE1264" s="110"/>
      <c r="BF1264" s="110"/>
      <c r="BG1264" s="110"/>
      <c r="BH1264" s="110"/>
    </row>
    <row r="1265" spans="2:60" x14ac:dyDescent="0.2">
      <c r="B1265" s="123"/>
      <c r="C1265" s="223"/>
      <c r="D1265" s="226"/>
      <c r="E1265" s="226"/>
      <c r="F1265" s="226"/>
      <c r="G1265" s="226"/>
      <c r="H1265" s="124"/>
      <c r="I1265" s="124"/>
      <c r="J1265" s="124"/>
      <c r="K1265" s="124"/>
      <c r="L1265" s="120"/>
      <c r="M1265" s="110"/>
      <c r="N1265" s="110"/>
      <c r="O1265" s="110"/>
      <c r="P1265" s="110"/>
      <c r="Q1265" s="110"/>
      <c r="R1265" s="110"/>
      <c r="S1265" s="110"/>
      <c r="T1265" s="110"/>
      <c r="U1265" s="110"/>
      <c r="V1265" s="110"/>
      <c r="W1265" s="110"/>
      <c r="X1265" s="110"/>
      <c r="Y1265" s="110"/>
      <c r="Z1265" s="110"/>
      <c r="AA1265" s="110"/>
      <c r="AB1265" s="110"/>
      <c r="AC1265" s="110"/>
      <c r="AD1265" s="110"/>
      <c r="AE1265" s="110"/>
      <c r="AF1265" s="110"/>
      <c r="AG1265" s="110"/>
      <c r="AH1265" s="110"/>
      <c r="AI1265" s="110"/>
      <c r="AJ1265" s="110"/>
      <c r="AK1265" s="110"/>
      <c r="AL1265" s="110"/>
      <c r="AM1265" s="110"/>
      <c r="AN1265" s="110"/>
      <c r="AO1265" s="110"/>
      <c r="AP1265" s="110"/>
      <c r="AQ1265" s="110"/>
      <c r="AR1265" s="110"/>
      <c r="AS1265" s="110"/>
      <c r="AT1265" s="110"/>
      <c r="AU1265" s="110"/>
      <c r="AV1265" s="110"/>
      <c r="AW1265" s="110"/>
      <c r="AX1265" s="110"/>
      <c r="AY1265" s="110"/>
      <c r="AZ1265" s="110"/>
      <c r="BA1265" s="110"/>
      <c r="BB1265" s="110"/>
      <c r="BC1265" s="110"/>
      <c r="BD1265" s="110"/>
      <c r="BE1265" s="110"/>
      <c r="BF1265" s="110"/>
      <c r="BG1265" s="110"/>
      <c r="BH1265" s="110"/>
    </row>
    <row r="1266" spans="2:60" x14ac:dyDescent="0.2">
      <c r="B1266" s="123"/>
      <c r="C1266" s="223"/>
      <c r="D1266" s="226"/>
      <c r="E1266" s="226"/>
      <c r="F1266" s="226"/>
      <c r="G1266" s="226"/>
      <c r="H1266" s="124"/>
      <c r="I1266" s="124"/>
      <c r="J1266" s="124"/>
      <c r="K1266" s="124"/>
      <c r="L1266" s="120"/>
      <c r="M1266" s="110"/>
      <c r="N1266" s="110"/>
      <c r="O1266" s="110"/>
      <c r="P1266" s="110"/>
      <c r="Q1266" s="110"/>
      <c r="R1266" s="110"/>
      <c r="S1266" s="110"/>
      <c r="T1266" s="110"/>
      <c r="U1266" s="110"/>
      <c r="V1266" s="110"/>
      <c r="W1266" s="110"/>
      <c r="X1266" s="110"/>
      <c r="Y1266" s="110"/>
      <c r="Z1266" s="110"/>
      <c r="AA1266" s="110"/>
      <c r="AB1266" s="110"/>
      <c r="AC1266" s="110"/>
      <c r="AD1266" s="110"/>
      <c r="AE1266" s="110"/>
      <c r="AF1266" s="110"/>
      <c r="AG1266" s="110"/>
      <c r="AH1266" s="110"/>
      <c r="AI1266" s="110"/>
      <c r="AJ1266" s="110"/>
      <c r="AK1266" s="110"/>
      <c r="AL1266" s="110"/>
      <c r="AM1266" s="110"/>
      <c r="AN1266" s="110"/>
      <c r="AO1266" s="110"/>
      <c r="AP1266" s="110"/>
      <c r="AQ1266" s="110"/>
      <c r="AR1266" s="110"/>
      <c r="AS1266" s="110"/>
      <c r="AT1266" s="110"/>
      <c r="AU1266" s="110"/>
      <c r="AV1266" s="110"/>
      <c r="AW1266" s="110"/>
      <c r="AX1266" s="110"/>
      <c r="AY1266" s="110"/>
      <c r="AZ1266" s="110"/>
      <c r="BA1266" s="110"/>
      <c r="BB1266" s="110"/>
      <c r="BC1266" s="110"/>
      <c r="BD1266" s="110"/>
      <c r="BE1266" s="110"/>
      <c r="BF1266" s="110"/>
      <c r="BG1266" s="110"/>
      <c r="BH1266" s="110"/>
    </row>
    <row r="1267" spans="2:60" x14ac:dyDescent="0.2">
      <c r="B1267" s="123"/>
      <c r="C1267" s="223"/>
      <c r="D1267" s="226"/>
      <c r="E1267" s="226"/>
      <c r="F1267" s="226"/>
      <c r="G1267" s="226"/>
      <c r="H1267" s="124"/>
      <c r="I1267" s="124"/>
      <c r="J1267" s="124"/>
      <c r="K1267" s="124"/>
      <c r="L1267" s="120"/>
      <c r="M1267" s="110"/>
      <c r="N1267" s="110"/>
      <c r="O1267" s="110"/>
      <c r="P1267" s="110"/>
      <c r="Q1267" s="110"/>
      <c r="R1267" s="110"/>
      <c r="S1267" s="110"/>
      <c r="T1267" s="110"/>
      <c r="U1267" s="110"/>
      <c r="V1267" s="110"/>
      <c r="W1267" s="110"/>
      <c r="X1267" s="110"/>
      <c r="Y1267" s="110"/>
      <c r="Z1267" s="110"/>
      <c r="AA1267" s="110"/>
      <c r="AB1267" s="110"/>
      <c r="AC1267" s="110"/>
      <c r="AD1267" s="110"/>
      <c r="AE1267" s="110"/>
      <c r="AF1267" s="110"/>
      <c r="AG1267" s="110"/>
      <c r="AH1267" s="110"/>
      <c r="AI1267" s="110"/>
      <c r="AJ1267" s="110"/>
      <c r="AK1267" s="110"/>
      <c r="AL1267" s="110"/>
      <c r="AM1267" s="110"/>
      <c r="AN1267" s="110"/>
      <c r="AO1267" s="110"/>
      <c r="AP1267" s="110"/>
      <c r="AQ1267" s="110"/>
      <c r="AR1267" s="110"/>
      <c r="AS1267" s="110"/>
      <c r="AT1267" s="110"/>
      <c r="AU1267" s="110"/>
      <c r="AV1267" s="110"/>
      <c r="AW1267" s="110"/>
      <c r="AX1267" s="110"/>
      <c r="AY1267" s="110"/>
      <c r="AZ1267" s="110"/>
      <c r="BA1267" s="110"/>
      <c r="BB1267" s="110"/>
      <c r="BC1267" s="110"/>
      <c r="BD1267" s="110"/>
      <c r="BE1267" s="110"/>
      <c r="BF1267" s="110"/>
      <c r="BG1267" s="110"/>
      <c r="BH1267" s="110"/>
    </row>
    <row r="1268" spans="2:60" x14ac:dyDescent="0.2">
      <c r="B1268" s="123"/>
      <c r="C1268" s="223"/>
      <c r="D1268" s="226"/>
      <c r="E1268" s="226"/>
      <c r="F1268" s="226"/>
      <c r="G1268" s="226"/>
      <c r="H1268" s="124"/>
      <c r="I1268" s="124"/>
      <c r="J1268" s="124"/>
      <c r="K1268" s="124"/>
      <c r="L1268" s="120"/>
      <c r="M1268" s="110"/>
      <c r="N1268" s="110"/>
      <c r="O1268" s="110"/>
      <c r="P1268" s="110"/>
      <c r="Q1268" s="110"/>
      <c r="R1268" s="110"/>
      <c r="S1268" s="110"/>
      <c r="T1268" s="110"/>
      <c r="U1268" s="110"/>
      <c r="V1268" s="110"/>
      <c r="W1268" s="110"/>
      <c r="X1268" s="110"/>
      <c r="Y1268" s="110"/>
      <c r="Z1268" s="110"/>
      <c r="AA1268" s="110"/>
      <c r="AB1268" s="110"/>
      <c r="AC1268" s="110"/>
      <c r="AD1268" s="110"/>
      <c r="AE1268" s="110"/>
      <c r="AF1268" s="110"/>
      <c r="AG1268" s="110"/>
      <c r="AH1268" s="110"/>
      <c r="AI1268" s="110"/>
      <c r="AJ1268" s="110"/>
      <c r="AK1268" s="110"/>
      <c r="AL1268" s="110"/>
      <c r="AM1268" s="110"/>
      <c r="AN1268" s="110"/>
      <c r="AO1268" s="110"/>
      <c r="AP1268" s="110"/>
      <c r="AQ1268" s="110"/>
      <c r="AR1268" s="110"/>
      <c r="AS1268" s="110"/>
      <c r="AT1268" s="110"/>
      <c r="AU1268" s="110"/>
      <c r="AV1268" s="110"/>
      <c r="AW1268" s="110"/>
      <c r="AX1268" s="110"/>
      <c r="AY1268" s="110"/>
      <c r="AZ1268" s="110"/>
      <c r="BA1268" s="110"/>
      <c r="BB1268" s="110"/>
      <c r="BC1268" s="110"/>
      <c r="BD1268" s="110"/>
      <c r="BE1268" s="110"/>
      <c r="BF1268" s="110"/>
      <c r="BG1268" s="110"/>
      <c r="BH1268" s="110"/>
    </row>
    <row r="1269" spans="2:60" x14ac:dyDescent="0.2">
      <c r="B1269" s="123"/>
      <c r="C1269" s="223"/>
      <c r="D1269" s="226"/>
      <c r="E1269" s="226"/>
      <c r="F1269" s="226"/>
      <c r="G1269" s="226"/>
      <c r="H1269" s="124"/>
      <c r="I1269" s="124"/>
      <c r="J1269" s="124"/>
      <c r="K1269" s="124"/>
      <c r="L1269" s="120"/>
      <c r="M1269" s="110"/>
      <c r="N1269" s="110"/>
      <c r="O1269" s="110"/>
      <c r="P1269" s="110"/>
      <c r="Q1269" s="110"/>
      <c r="R1269" s="110"/>
      <c r="S1269" s="110"/>
      <c r="T1269" s="110"/>
      <c r="U1269" s="110"/>
      <c r="V1269" s="110"/>
      <c r="W1269" s="110"/>
      <c r="X1269" s="110"/>
      <c r="Y1269" s="110"/>
      <c r="Z1269" s="110"/>
      <c r="AA1269" s="110"/>
      <c r="AB1269" s="110"/>
      <c r="AC1269" s="110"/>
      <c r="AD1269" s="110"/>
      <c r="AE1269" s="110"/>
      <c r="AF1269" s="110"/>
      <c r="AG1269" s="110"/>
      <c r="AH1269" s="110"/>
      <c r="AI1269" s="110"/>
      <c r="AJ1269" s="110"/>
      <c r="AK1269" s="110"/>
      <c r="AL1269" s="110"/>
      <c r="AM1269" s="110"/>
      <c r="AN1269" s="110"/>
      <c r="AO1269" s="110"/>
      <c r="AP1269" s="110"/>
      <c r="AQ1269" s="110"/>
      <c r="AR1269" s="110"/>
      <c r="AS1269" s="110"/>
      <c r="AT1269" s="110"/>
      <c r="AU1269" s="110"/>
      <c r="AV1269" s="110"/>
      <c r="AW1269" s="110"/>
      <c r="AX1269" s="110"/>
      <c r="AY1269" s="110"/>
      <c r="AZ1269" s="110"/>
      <c r="BA1269" s="110"/>
      <c r="BB1269" s="110"/>
      <c r="BC1269" s="110"/>
      <c r="BD1269" s="110"/>
      <c r="BE1269" s="110"/>
      <c r="BF1269" s="110"/>
      <c r="BG1269" s="110"/>
      <c r="BH1269" s="110"/>
    </row>
    <row r="1270" spans="2:60" x14ac:dyDescent="0.2">
      <c r="B1270" s="123"/>
      <c r="C1270" s="223"/>
      <c r="D1270" s="226"/>
      <c r="E1270" s="226"/>
      <c r="F1270" s="226"/>
      <c r="G1270" s="226"/>
      <c r="H1270" s="124"/>
      <c r="I1270" s="124"/>
      <c r="J1270" s="124"/>
      <c r="K1270" s="124"/>
      <c r="L1270" s="120"/>
      <c r="M1270" s="110"/>
      <c r="N1270" s="110"/>
      <c r="O1270" s="110"/>
      <c r="P1270" s="110"/>
      <c r="Q1270" s="110"/>
      <c r="R1270" s="110"/>
      <c r="S1270" s="110"/>
      <c r="T1270" s="110"/>
      <c r="U1270" s="110"/>
      <c r="V1270" s="110"/>
      <c r="W1270" s="110"/>
      <c r="X1270" s="110"/>
      <c r="Y1270" s="110"/>
      <c r="Z1270" s="110"/>
      <c r="AA1270" s="110"/>
      <c r="AB1270" s="110"/>
      <c r="AC1270" s="110"/>
      <c r="AD1270" s="110"/>
      <c r="AE1270" s="110"/>
      <c r="AF1270" s="110"/>
      <c r="AG1270" s="110"/>
      <c r="AH1270" s="110"/>
      <c r="AI1270" s="110"/>
      <c r="AJ1270" s="110"/>
      <c r="AK1270" s="110"/>
      <c r="AL1270" s="110"/>
      <c r="AM1270" s="110"/>
      <c r="AN1270" s="110"/>
      <c r="AO1270" s="110"/>
      <c r="AP1270" s="110"/>
      <c r="AQ1270" s="110"/>
      <c r="AR1270" s="110"/>
      <c r="AS1270" s="110"/>
      <c r="AT1270" s="110"/>
      <c r="AU1270" s="110"/>
      <c r="AV1270" s="110"/>
      <c r="AW1270" s="110"/>
      <c r="AX1270" s="110"/>
      <c r="AY1270" s="110"/>
      <c r="AZ1270" s="110"/>
      <c r="BA1270" s="110"/>
      <c r="BB1270" s="110"/>
      <c r="BC1270" s="110"/>
      <c r="BD1270" s="110"/>
      <c r="BE1270" s="110"/>
      <c r="BF1270" s="110"/>
      <c r="BG1270" s="110"/>
      <c r="BH1270" s="110"/>
    </row>
    <row r="1271" spans="2:60" x14ac:dyDescent="0.2">
      <c r="B1271" s="123"/>
      <c r="C1271" s="226"/>
      <c r="D1271" s="226"/>
      <c r="E1271" s="226"/>
      <c r="F1271" s="226"/>
      <c r="G1271" s="226"/>
      <c r="H1271" s="124"/>
      <c r="I1271" s="124"/>
      <c r="J1271" s="124"/>
      <c r="K1271" s="124"/>
      <c r="L1271" s="120"/>
      <c r="M1271" s="110"/>
      <c r="N1271" s="110"/>
      <c r="O1271" s="110"/>
      <c r="P1271" s="110"/>
      <c r="Q1271" s="110"/>
      <c r="R1271" s="110"/>
      <c r="S1271" s="110"/>
      <c r="T1271" s="110"/>
      <c r="U1271" s="110"/>
      <c r="V1271" s="110"/>
      <c r="W1271" s="110"/>
      <c r="X1271" s="110"/>
      <c r="Y1271" s="110"/>
      <c r="Z1271" s="110"/>
      <c r="AA1271" s="110"/>
      <c r="AB1271" s="110"/>
      <c r="AC1271" s="110"/>
      <c r="AD1271" s="110"/>
      <c r="AE1271" s="110"/>
      <c r="AF1271" s="110"/>
      <c r="AG1271" s="110"/>
      <c r="AH1271" s="110"/>
      <c r="AI1271" s="110"/>
      <c r="AJ1271" s="110"/>
      <c r="AK1271" s="110"/>
      <c r="AL1271" s="110"/>
      <c r="AM1271" s="110"/>
      <c r="AN1271" s="110"/>
      <c r="AO1271" s="110"/>
      <c r="AP1271" s="110"/>
      <c r="AQ1271" s="110"/>
      <c r="AR1271" s="110"/>
      <c r="AS1271" s="110"/>
      <c r="AT1271" s="110"/>
      <c r="AU1271" s="110"/>
      <c r="AV1271" s="110"/>
      <c r="AW1271" s="110"/>
      <c r="AX1271" s="110"/>
      <c r="AY1271" s="110"/>
      <c r="AZ1271" s="110"/>
      <c r="BA1271" s="110"/>
      <c r="BB1271" s="110"/>
      <c r="BC1271" s="110"/>
      <c r="BD1271" s="110"/>
      <c r="BE1271" s="110"/>
      <c r="BF1271" s="110"/>
      <c r="BG1271" s="110"/>
      <c r="BH1271" s="110"/>
    </row>
    <row r="1272" spans="2:60" x14ac:dyDescent="0.2">
      <c r="B1272" s="123"/>
      <c r="C1272" s="226"/>
      <c r="D1272" s="226"/>
      <c r="E1272" s="226"/>
      <c r="F1272" s="226"/>
      <c r="G1272" s="226"/>
      <c r="H1272" s="124"/>
      <c r="I1272" s="124"/>
      <c r="J1272" s="124"/>
      <c r="K1272" s="124"/>
      <c r="L1272" s="120"/>
      <c r="M1272" s="110"/>
      <c r="N1272" s="110"/>
      <c r="O1272" s="110"/>
      <c r="P1272" s="110"/>
      <c r="Q1272" s="110"/>
      <c r="R1272" s="110"/>
      <c r="S1272" s="110"/>
      <c r="T1272" s="110"/>
      <c r="U1272" s="110"/>
      <c r="V1272" s="110"/>
      <c r="W1272" s="110"/>
      <c r="X1272" s="110"/>
      <c r="Y1272" s="110"/>
      <c r="Z1272" s="110"/>
      <c r="AA1272" s="110"/>
      <c r="AB1272" s="110"/>
      <c r="AC1272" s="110"/>
      <c r="AD1272" s="110"/>
      <c r="AE1272" s="110"/>
      <c r="AF1272" s="110"/>
      <c r="AG1272" s="110"/>
      <c r="AH1272" s="110"/>
      <c r="AI1272" s="110"/>
      <c r="AJ1272" s="110"/>
      <c r="AK1272" s="110"/>
      <c r="AL1272" s="110"/>
      <c r="AM1272" s="110"/>
      <c r="AN1272" s="110"/>
      <c r="AO1272" s="110"/>
      <c r="AP1272" s="110"/>
      <c r="AQ1272" s="110"/>
      <c r="AR1272" s="110"/>
      <c r="AS1272" s="110"/>
      <c r="AT1272" s="110"/>
      <c r="AU1272" s="110"/>
      <c r="AV1272" s="110"/>
      <c r="AW1272" s="110"/>
      <c r="AX1272" s="110"/>
      <c r="AY1272" s="110"/>
      <c r="AZ1272" s="110"/>
      <c r="BA1272" s="110"/>
      <c r="BB1272" s="110"/>
      <c r="BC1272" s="110"/>
      <c r="BD1272" s="110"/>
      <c r="BE1272" s="110"/>
      <c r="BF1272" s="110"/>
      <c r="BG1272" s="110"/>
      <c r="BH1272" s="110"/>
    </row>
    <row r="1273" spans="2:60" x14ac:dyDescent="0.2">
      <c r="B1273" s="123"/>
      <c r="C1273" s="226"/>
      <c r="D1273" s="226"/>
      <c r="E1273" s="226"/>
      <c r="F1273" s="226"/>
      <c r="G1273" s="226"/>
      <c r="H1273" s="124"/>
      <c r="I1273" s="124"/>
      <c r="J1273" s="124"/>
      <c r="K1273" s="124"/>
      <c r="L1273" s="120"/>
      <c r="M1273" s="110"/>
      <c r="N1273" s="110"/>
      <c r="O1273" s="110"/>
      <c r="P1273" s="110"/>
      <c r="Q1273" s="110"/>
      <c r="R1273" s="110"/>
      <c r="S1273" s="110"/>
      <c r="T1273" s="110"/>
      <c r="U1273" s="110"/>
      <c r="V1273" s="110"/>
      <c r="W1273" s="110"/>
      <c r="X1273" s="110"/>
      <c r="Y1273" s="110"/>
      <c r="Z1273" s="110"/>
      <c r="AA1273" s="110"/>
      <c r="AB1273" s="110"/>
      <c r="AC1273" s="110"/>
      <c r="AD1273" s="110"/>
      <c r="AE1273" s="110"/>
      <c r="AF1273" s="110"/>
      <c r="AG1273" s="110"/>
      <c r="AH1273" s="110"/>
      <c r="AI1273" s="110"/>
      <c r="AJ1273" s="110"/>
      <c r="AK1273" s="110"/>
      <c r="AL1273" s="110"/>
      <c r="AM1273" s="110"/>
      <c r="AN1273" s="110"/>
      <c r="AO1273" s="110"/>
      <c r="AP1273" s="110"/>
      <c r="AQ1273" s="110"/>
      <c r="AR1273" s="110"/>
      <c r="AS1273" s="110"/>
      <c r="AT1273" s="110"/>
      <c r="AU1273" s="110"/>
      <c r="AV1273" s="110"/>
      <c r="AW1273" s="110"/>
      <c r="AX1273" s="110"/>
      <c r="AY1273" s="110"/>
      <c r="AZ1273" s="110"/>
      <c r="BA1273" s="110"/>
      <c r="BB1273" s="110"/>
      <c r="BC1273" s="110"/>
      <c r="BD1273" s="110"/>
      <c r="BE1273" s="110"/>
      <c r="BF1273" s="110"/>
      <c r="BG1273" s="110"/>
      <c r="BH1273" s="110"/>
    </row>
    <row r="1274" spans="2:60" x14ac:dyDescent="0.2">
      <c r="B1274" s="123"/>
      <c r="C1274" s="226"/>
      <c r="D1274" s="226"/>
      <c r="E1274" s="226"/>
      <c r="F1274" s="226"/>
      <c r="G1274" s="226"/>
      <c r="H1274" s="124"/>
      <c r="I1274" s="124"/>
      <c r="J1274" s="124"/>
      <c r="K1274" s="124"/>
      <c r="L1274" s="120"/>
      <c r="M1274" s="110"/>
      <c r="N1274" s="110"/>
      <c r="O1274" s="110"/>
      <c r="P1274" s="110"/>
      <c r="Q1274" s="110"/>
      <c r="R1274" s="110"/>
      <c r="S1274" s="110"/>
      <c r="T1274" s="110"/>
      <c r="U1274" s="110"/>
      <c r="V1274" s="110"/>
      <c r="W1274" s="110"/>
      <c r="X1274" s="110"/>
      <c r="Y1274" s="110"/>
      <c r="Z1274" s="110"/>
      <c r="AA1274" s="110"/>
      <c r="AB1274" s="110"/>
      <c r="AC1274" s="110"/>
      <c r="AD1274" s="110"/>
      <c r="AE1274" s="110"/>
      <c r="AF1274" s="110"/>
      <c r="AG1274" s="110"/>
      <c r="AH1274" s="110"/>
      <c r="AI1274" s="110"/>
      <c r="AJ1274" s="110"/>
      <c r="AK1274" s="110"/>
      <c r="AL1274" s="110"/>
      <c r="AM1274" s="110"/>
      <c r="AN1274" s="110"/>
      <c r="AO1274" s="110"/>
      <c r="AP1274" s="110"/>
      <c r="AQ1274" s="110"/>
      <c r="AR1274" s="110"/>
      <c r="AS1274" s="110"/>
      <c r="AT1274" s="110"/>
      <c r="AU1274" s="110"/>
      <c r="AV1274" s="110"/>
      <c r="AW1274" s="110"/>
      <c r="AX1274" s="110"/>
      <c r="AY1274" s="110"/>
      <c r="AZ1274" s="110"/>
      <c r="BA1274" s="110"/>
      <c r="BB1274" s="110"/>
      <c r="BC1274" s="110"/>
      <c r="BD1274" s="110"/>
      <c r="BE1274" s="110"/>
      <c r="BF1274" s="110"/>
      <c r="BG1274" s="110"/>
      <c r="BH1274" s="110"/>
    </row>
    <row r="1275" spans="2:60" x14ac:dyDescent="0.2">
      <c r="B1275" s="123"/>
      <c r="C1275" s="226"/>
      <c r="D1275" s="226"/>
      <c r="E1275" s="226"/>
      <c r="F1275" s="226"/>
      <c r="G1275" s="226"/>
      <c r="H1275" s="124"/>
      <c r="I1275" s="124"/>
      <c r="J1275" s="124"/>
      <c r="K1275" s="124"/>
      <c r="L1275" s="120"/>
      <c r="M1275" s="110"/>
      <c r="N1275" s="110"/>
      <c r="O1275" s="110"/>
      <c r="P1275" s="110"/>
      <c r="Q1275" s="110"/>
      <c r="R1275" s="110"/>
      <c r="S1275" s="110"/>
      <c r="T1275" s="110"/>
      <c r="U1275" s="110"/>
      <c r="V1275" s="110"/>
      <c r="W1275" s="110"/>
      <c r="X1275" s="110"/>
      <c r="Y1275" s="110"/>
      <c r="Z1275" s="110"/>
      <c r="AA1275" s="110"/>
      <c r="AB1275" s="110"/>
      <c r="AC1275" s="110"/>
      <c r="AD1275" s="110"/>
      <c r="AE1275" s="110"/>
      <c r="AF1275" s="110"/>
      <c r="AG1275" s="110"/>
      <c r="AH1275" s="110"/>
      <c r="AI1275" s="110"/>
      <c r="AJ1275" s="110"/>
      <c r="AK1275" s="110"/>
      <c r="AL1275" s="110"/>
      <c r="AM1275" s="110"/>
      <c r="AN1275" s="110"/>
      <c r="AO1275" s="110"/>
      <c r="AP1275" s="110"/>
      <c r="AQ1275" s="110"/>
      <c r="AR1275" s="110"/>
      <c r="AS1275" s="110"/>
      <c r="AT1275" s="110"/>
      <c r="AU1275" s="110"/>
      <c r="AV1275" s="110"/>
      <c r="AW1275" s="110"/>
      <c r="AX1275" s="110"/>
      <c r="AY1275" s="110"/>
      <c r="AZ1275" s="110"/>
      <c r="BA1275" s="110"/>
      <c r="BB1275" s="110"/>
      <c r="BC1275" s="110"/>
      <c r="BD1275" s="110"/>
      <c r="BE1275" s="110"/>
      <c r="BF1275" s="110"/>
      <c r="BG1275" s="110"/>
      <c r="BH1275" s="110"/>
    </row>
    <row r="1276" spans="2:60" x14ac:dyDescent="0.2">
      <c r="B1276" s="123"/>
      <c r="C1276" s="226"/>
      <c r="D1276" s="226"/>
      <c r="E1276" s="226"/>
      <c r="F1276" s="226"/>
      <c r="G1276" s="226"/>
      <c r="H1276" s="124"/>
      <c r="I1276" s="124"/>
      <c r="J1276" s="124"/>
      <c r="K1276" s="124"/>
      <c r="L1276" s="120"/>
      <c r="M1276" s="110"/>
      <c r="N1276" s="110"/>
      <c r="O1276" s="110"/>
      <c r="P1276" s="110"/>
      <c r="Q1276" s="110"/>
      <c r="R1276" s="110"/>
      <c r="S1276" s="110"/>
      <c r="T1276" s="110"/>
      <c r="U1276" s="110"/>
      <c r="V1276" s="110"/>
      <c r="W1276" s="110"/>
      <c r="X1276" s="110"/>
      <c r="Y1276" s="110"/>
      <c r="Z1276" s="110"/>
      <c r="AA1276" s="110"/>
      <c r="AB1276" s="110"/>
      <c r="AC1276" s="110"/>
      <c r="AD1276" s="110"/>
      <c r="AE1276" s="110"/>
      <c r="AF1276" s="110"/>
      <c r="AG1276" s="110"/>
      <c r="AH1276" s="110"/>
      <c r="AI1276" s="110"/>
      <c r="AJ1276" s="110"/>
      <c r="AK1276" s="110"/>
      <c r="AL1276" s="110"/>
      <c r="AM1276" s="110"/>
      <c r="AN1276" s="110"/>
      <c r="AO1276" s="110"/>
      <c r="AP1276" s="110"/>
      <c r="AQ1276" s="110"/>
      <c r="AR1276" s="110"/>
      <c r="AS1276" s="110"/>
      <c r="AT1276" s="110"/>
      <c r="AU1276" s="110"/>
      <c r="AV1276" s="110"/>
      <c r="AW1276" s="110"/>
      <c r="AX1276" s="110"/>
      <c r="AY1276" s="110"/>
      <c r="AZ1276" s="110"/>
      <c r="BA1276" s="110"/>
      <c r="BB1276" s="110"/>
      <c r="BC1276" s="110"/>
      <c r="BD1276" s="110"/>
      <c r="BE1276" s="110"/>
      <c r="BF1276" s="110"/>
      <c r="BG1276" s="110"/>
      <c r="BH1276" s="110"/>
    </row>
    <row r="1277" spans="2:60" x14ac:dyDescent="0.2">
      <c r="B1277" s="123"/>
      <c r="C1277" s="226"/>
      <c r="D1277" s="226"/>
      <c r="E1277" s="226"/>
      <c r="F1277" s="226"/>
      <c r="G1277" s="226"/>
      <c r="H1277" s="124"/>
      <c r="I1277" s="124"/>
      <c r="J1277" s="124"/>
      <c r="K1277" s="124"/>
      <c r="L1277" s="120"/>
      <c r="M1277" s="110"/>
      <c r="N1277" s="110"/>
      <c r="O1277" s="110"/>
      <c r="P1277" s="110"/>
      <c r="Q1277" s="110"/>
      <c r="R1277" s="110"/>
      <c r="S1277" s="110"/>
      <c r="T1277" s="110"/>
      <c r="U1277" s="110"/>
      <c r="V1277" s="110"/>
      <c r="W1277" s="110"/>
      <c r="X1277" s="110"/>
      <c r="Y1277" s="110"/>
      <c r="Z1277" s="110"/>
      <c r="AA1277" s="110"/>
      <c r="AB1277" s="110"/>
      <c r="AC1277" s="110"/>
      <c r="AD1277" s="110"/>
      <c r="AE1277" s="110"/>
      <c r="AF1277" s="110"/>
      <c r="AG1277" s="110"/>
      <c r="AH1277" s="110"/>
      <c r="AI1277" s="110"/>
      <c r="AJ1277" s="110"/>
      <c r="AK1277" s="110"/>
      <c r="AL1277" s="110"/>
      <c r="AM1277" s="110"/>
      <c r="AN1277" s="110"/>
      <c r="AO1277" s="110"/>
      <c r="AP1277" s="110"/>
      <c r="AQ1277" s="110"/>
      <c r="AR1277" s="110"/>
      <c r="AS1277" s="110"/>
      <c r="AT1277" s="110"/>
      <c r="AU1277" s="110"/>
      <c r="AV1277" s="110"/>
      <c r="AW1277" s="110"/>
      <c r="AX1277" s="110"/>
      <c r="AY1277" s="110"/>
      <c r="AZ1277" s="110"/>
      <c r="BA1277" s="110"/>
      <c r="BB1277" s="110"/>
      <c r="BC1277" s="110"/>
      <c r="BD1277" s="110"/>
      <c r="BE1277" s="110"/>
      <c r="BF1277" s="110"/>
      <c r="BG1277" s="110"/>
      <c r="BH1277" s="110"/>
    </row>
    <row r="1278" spans="2:60" x14ac:dyDescent="0.2">
      <c r="B1278" s="123"/>
      <c r="C1278" s="226"/>
      <c r="D1278" s="226"/>
      <c r="E1278" s="226"/>
      <c r="F1278" s="226"/>
      <c r="G1278" s="226"/>
      <c r="H1278" s="124"/>
      <c r="I1278" s="124"/>
      <c r="J1278" s="124"/>
      <c r="K1278" s="124"/>
      <c r="L1278" s="120"/>
      <c r="M1278" s="110"/>
      <c r="N1278" s="110"/>
      <c r="O1278" s="110"/>
      <c r="P1278" s="110"/>
      <c r="Q1278" s="110"/>
      <c r="R1278" s="110"/>
      <c r="S1278" s="110"/>
      <c r="T1278" s="110"/>
      <c r="U1278" s="110"/>
      <c r="V1278" s="110"/>
      <c r="W1278" s="110"/>
      <c r="X1278" s="110"/>
      <c r="Y1278" s="110"/>
      <c r="Z1278" s="110"/>
      <c r="AA1278" s="110"/>
      <c r="AB1278" s="110"/>
      <c r="AC1278" s="110"/>
      <c r="AD1278" s="110"/>
      <c r="AE1278" s="110"/>
      <c r="AF1278" s="110"/>
      <c r="AG1278" s="110"/>
      <c r="AH1278" s="110"/>
      <c r="AI1278" s="110"/>
      <c r="AJ1278" s="110"/>
      <c r="AK1278" s="110"/>
      <c r="AL1278" s="110"/>
      <c r="AM1278" s="110"/>
      <c r="AN1278" s="110"/>
      <c r="AO1278" s="110"/>
      <c r="AP1278" s="110"/>
      <c r="AQ1278" s="110"/>
      <c r="AR1278" s="110"/>
      <c r="AS1278" s="110"/>
      <c r="AT1278" s="110"/>
      <c r="AU1278" s="110"/>
      <c r="AV1278" s="110"/>
      <c r="AW1278" s="110"/>
      <c r="AX1278" s="110"/>
      <c r="AY1278" s="110"/>
      <c r="AZ1278" s="110"/>
      <c r="BA1278" s="110"/>
      <c r="BB1278" s="110"/>
      <c r="BC1278" s="110"/>
      <c r="BD1278" s="110"/>
      <c r="BE1278" s="110"/>
      <c r="BF1278" s="110"/>
      <c r="BG1278" s="110"/>
      <c r="BH1278" s="110"/>
    </row>
    <row r="1279" spans="2:60" x14ac:dyDescent="0.2">
      <c r="B1279" s="123"/>
      <c r="C1279" s="226"/>
      <c r="D1279" s="226"/>
      <c r="E1279" s="226"/>
      <c r="F1279" s="226"/>
      <c r="G1279" s="226"/>
      <c r="H1279" s="124"/>
      <c r="I1279" s="124"/>
      <c r="J1279" s="124"/>
      <c r="K1279" s="124"/>
      <c r="L1279" s="120"/>
      <c r="M1279" s="110"/>
      <c r="N1279" s="110"/>
      <c r="O1279" s="110"/>
      <c r="P1279" s="110"/>
      <c r="Q1279" s="110"/>
      <c r="R1279" s="110"/>
      <c r="S1279" s="110"/>
      <c r="T1279" s="110"/>
      <c r="U1279" s="110"/>
      <c r="V1279" s="110"/>
      <c r="W1279" s="110"/>
      <c r="X1279" s="110"/>
      <c r="Y1279" s="110"/>
      <c r="Z1279" s="110"/>
      <c r="AA1279" s="110"/>
      <c r="AB1279" s="110"/>
      <c r="AC1279" s="110"/>
      <c r="AD1279" s="110"/>
      <c r="AE1279" s="110"/>
      <c r="AF1279" s="110"/>
      <c r="AG1279" s="110"/>
      <c r="AH1279" s="110"/>
      <c r="AI1279" s="110"/>
      <c r="AJ1279" s="110"/>
      <c r="AK1279" s="110"/>
      <c r="AL1279" s="110"/>
      <c r="AM1279" s="110"/>
      <c r="AN1279" s="110"/>
      <c r="AO1279" s="110"/>
      <c r="AP1279" s="110"/>
      <c r="AQ1279" s="110"/>
      <c r="AR1279" s="110"/>
      <c r="AS1279" s="110"/>
      <c r="AT1279" s="110"/>
      <c r="AU1279" s="110"/>
      <c r="AV1279" s="110"/>
      <c r="AW1279" s="110"/>
      <c r="AX1279" s="110"/>
      <c r="AY1279" s="110"/>
      <c r="AZ1279" s="110"/>
      <c r="BA1279" s="110"/>
      <c r="BB1279" s="110"/>
      <c r="BC1279" s="110"/>
      <c r="BD1279" s="110"/>
      <c r="BE1279" s="110"/>
      <c r="BF1279" s="110"/>
      <c r="BG1279" s="110"/>
      <c r="BH1279" s="110"/>
    </row>
    <row r="1280" spans="2:60" x14ac:dyDescent="0.2">
      <c r="B1280" s="123"/>
      <c r="C1280" s="226"/>
      <c r="D1280" s="226"/>
      <c r="E1280" s="226"/>
      <c r="F1280" s="226"/>
      <c r="G1280" s="226"/>
      <c r="H1280" s="124"/>
      <c r="I1280" s="124"/>
      <c r="J1280" s="124"/>
      <c r="K1280" s="124"/>
      <c r="L1280" s="120"/>
      <c r="M1280" s="110"/>
      <c r="N1280" s="110"/>
      <c r="O1280" s="110"/>
      <c r="P1280" s="110"/>
      <c r="Q1280" s="110"/>
      <c r="R1280" s="110"/>
      <c r="S1280" s="110"/>
      <c r="T1280" s="110"/>
      <c r="U1280" s="110"/>
      <c r="V1280" s="110"/>
      <c r="W1280" s="110"/>
      <c r="X1280" s="110"/>
      <c r="Y1280" s="110"/>
      <c r="Z1280" s="110"/>
      <c r="AA1280" s="110"/>
      <c r="AB1280" s="110"/>
      <c r="AC1280" s="110"/>
      <c r="AD1280" s="110"/>
      <c r="AE1280" s="110"/>
      <c r="AF1280" s="110"/>
      <c r="AG1280" s="110"/>
      <c r="AH1280" s="110"/>
      <c r="AI1280" s="110"/>
      <c r="AJ1280" s="110"/>
      <c r="AK1280" s="110"/>
      <c r="AL1280" s="110"/>
      <c r="AM1280" s="110"/>
      <c r="AN1280" s="110"/>
      <c r="AO1280" s="110"/>
      <c r="AP1280" s="110"/>
      <c r="AQ1280" s="110"/>
      <c r="AR1280" s="110"/>
      <c r="AS1280" s="110"/>
      <c r="AT1280" s="110"/>
      <c r="AU1280" s="110"/>
      <c r="AV1280" s="110"/>
      <c r="AW1280" s="110"/>
      <c r="AX1280" s="110"/>
      <c r="AY1280" s="110"/>
      <c r="AZ1280" s="110"/>
      <c r="BA1280" s="110"/>
      <c r="BB1280" s="110"/>
      <c r="BC1280" s="110"/>
      <c r="BD1280" s="110"/>
      <c r="BE1280" s="110"/>
      <c r="BF1280" s="110"/>
      <c r="BG1280" s="110"/>
      <c r="BH1280" s="110"/>
    </row>
    <row r="1281" spans="2:60" x14ac:dyDescent="0.2">
      <c r="B1281" s="123"/>
      <c r="C1281" s="226"/>
      <c r="D1281" s="226"/>
      <c r="E1281" s="226"/>
      <c r="F1281" s="226"/>
      <c r="G1281" s="226"/>
      <c r="H1281" s="124"/>
      <c r="I1281" s="124"/>
      <c r="J1281" s="124"/>
      <c r="K1281" s="124"/>
      <c r="L1281" s="120"/>
      <c r="M1281" s="110"/>
      <c r="N1281" s="110"/>
      <c r="O1281" s="110"/>
      <c r="P1281" s="110"/>
      <c r="Q1281" s="110"/>
      <c r="R1281" s="110"/>
      <c r="S1281" s="110"/>
      <c r="T1281" s="110"/>
      <c r="U1281" s="110"/>
      <c r="V1281" s="110"/>
      <c r="W1281" s="110"/>
      <c r="X1281" s="110"/>
      <c r="Y1281" s="110"/>
      <c r="Z1281" s="110"/>
      <c r="AA1281" s="110"/>
      <c r="AB1281" s="110"/>
      <c r="AC1281" s="110"/>
      <c r="AD1281" s="110"/>
      <c r="AE1281" s="110"/>
      <c r="AF1281" s="110"/>
      <c r="AG1281" s="110"/>
      <c r="AH1281" s="110"/>
      <c r="AI1281" s="110"/>
      <c r="AJ1281" s="110"/>
      <c r="AK1281" s="110"/>
      <c r="AL1281" s="110"/>
      <c r="AM1281" s="110"/>
      <c r="AN1281" s="110"/>
      <c r="AO1281" s="110"/>
      <c r="AP1281" s="110"/>
      <c r="AQ1281" s="110"/>
      <c r="AR1281" s="110"/>
      <c r="AS1281" s="110"/>
      <c r="AT1281" s="110"/>
      <c r="AU1281" s="110"/>
      <c r="AV1281" s="110"/>
      <c r="AW1281" s="110"/>
      <c r="AX1281" s="110"/>
      <c r="AY1281" s="110"/>
      <c r="AZ1281" s="110"/>
      <c r="BA1281" s="110"/>
      <c r="BB1281" s="110"/>
      <c r="BC1281" s="110"/>
      <c r="BD1281" s="110"/>
      <c r="BE1281" s="110"/>
      <c r="BF1281" s="110"/>
      <c r="BG1281" s="110"/>
      <c r="BH1281" s="110"/>
    </row>
    <row r="1282" spans="2:60" x14ac:dyDescent="0.2">
      <c r="B1282" s="123"/>
      <c r="C1282" s="226"/>
      <c r="D1282" s="226"/>
      <c r="E1282" s="226"/>
      <c r="F1282" s="226"/>
      <c r="G1282" s="226"/>
      <c r="H1282" s="124"/>
      <c r="I1282" s="124"/>
      <c r="J1282" s="124"/>
      <c r="K1282" s="124"/>
      <c r="L1282" s="120"/>
      <c r="M1282" s="110"/>
      <c r="N1282" s="110"/>
      <c r="O1282" s="110"/>
      <c r="P1282" s="110"/>
      <c r="Q1282" s="110"/>
      <c r="R1282" s="110"/>
      <c r="S1282" s="110"/>
      <c r="T1282" s="110"/>
      <c r="U1282" s="110"/>
      <c r="V1282" s="110"/>
      <c r="W1282" s="110"/>
      <c r="X1282" s="110"/>
      <c r="Y1282" s="110"/>
      <c r="Z1282" s="110"/>
      <c r="AA1282" s="110"/>
      <c r="AB1282" s="110"/>
      <c r="AC1282" s="110"/>
      <c r="AD1282" s="110"/>
      <c r="AE1282" s="110"/>
      <c r="AF1282" s="110"/>
      <c r="AG1282" s="110"/>
      <c r="AH1282" s="110"/>
      <c r="AI1282" s="110"/>
      <c r="AJ1282" s="110"/>
      <c r="AK1282" s="110"/>
      <c r="AL1282" s="110"/>
      <c r="AM1282" s="110"/>
      <c r="AN1282" s="110"/>
      <c r="AO1282" s="110"/>
      <c r="AP1282" s="110"/>
      <c r="AQ1282" s="110"/>
      <c r="AR1282" s="110"/>
      <c r="AS1282" s="110"/>
      <c r="AT1282" s="110"/>
      <c r="AU1282" s="110"/>
      <c r="AV1282" s="110"/>
      <c r="AW1282" s="110"/>
      <c r="AX1282" s="110"/>
      <c r="AY1282" s="110"/>
      <c r="AZ1282" s="110"/>
      <c r="BA1282" s="110"/>
      <c r="BB1282" s="110"/>
      <c r="BC1282" s="110"/>
      <c r="BD1282" s="110"/>
      <c r="BE1282" s="110"/>
      <c r="BF1282" s="110"/>
      <c r="BG1282" s="110"/>
      <c r="BH1282" s="110"/>
    </row>
    <row r="1283" spans="2:60" x14ac:dyDescent="0.2">
      <c r="B1283" s="123"/>
      <c r="C1283" s="226"/>
      <c r="D1283" s="226"/>
      <c r="E1283" s="226"/>
      <c r="F1283" s="226"/>
      <c r="G1283" s="226"/>
      <c r="H1283" s="124"/>
      <c r="I1283" s="124"/>
      <c r="J1283" s="124"/>
      <c r="K1283" s="124"/>
      <c r="L1283" s="120"/>
      <c r="M1283" s="110"/>
      <c r="N1283" s="110"/>
      <c r="O1283" s="110"/>
      <c r="P1283" s="110"/>
      <c r="Q1283" s="110"/>
      <c r="R1283" s="110"/>
      <c r="S1283" s="110"/>
      <c r="T1283" s="110"/>
      <c r="U1283" s="110"/>
      <c r="V1283" s="110"/>
      <c r="W1283" s="110"/>
      <c r="X1283" s="110"/>
      <c r="Y1283" s="110"/>
      <c r="Z1283" s="110"/>
      <c r="AA1283" s="110"/>
      <c r="AB1283" s="110"/>
      <c r="AC1283" s="110"/>
      <c r="AD1283" s="110"/>
      <c r="AE1283" s="110"/>
      <c r="AF1283" s="110"/>
      <c r="AG1283" s="110"/>
      <c r="AH1283" s="110"/>
      <c r="AI1283" s="110"/>
      <c r="AJ1283" s="110"/>
      <c r="AK1283" s="110"/>
      <c r="AL1283" s="110"/>
      <c r="AM1283" s="110"/>
      <c r="AN1283" s="110"/>
      <c r="AO1283" s="110"/>
      <c r="AP1283" s="110"/>
      <c r="AQ1283" s="110"/>
      <c r="AR1283" s="110"/>
      <c r="AS1283" s="110"/>
      <c r="AT1283" s="110"/>
      <c r="AU1283" s="110"/>
      <c r="AV1283" s="110"/>
      <c r="AW1283" s="110"/>
      <c r="AX1283" s="110"/>
      <c r="AY1283" s="110"/>
      <c r="AZ1283" s="110"/>
      <c r="BA1283" s="110"/>
      <c r="BB1283" s="110"/>
      <c r="BC1283" s="110"/>
      <c r="BD1283" s="110"/>
      <c r="BE1283" s="110"/>
      <c r="BF1283" s="110"/>
      <c r="BG1283" s="110"/>
      <c r="BH1283" s="110"/>
    </row>
    <row r="1284" spans="2:60" x14ac:dyDescent="0.2">
      <c r="B1284" s="123"/>
      <c r="C1284" s="226"/>
      <c r="D1284" s="226"/>
      <c r="E1284" s="226"/>
      <c r="F1284" s="226"/>
      <c r="G1284" s="226"/>
      <c r="H1284" s="124"/>
      <c r="I1284" s="124"/>
      <c r="J1284" s="124"/>
      <c r="K1284" s="124"/>
      <c r="L1284" s="120"/>
      <c r="M1284" s="110"/>
      <c r="N1284" s="110"/>
      <c r="O1284" s="110"/>
      <c r="P1284" s="110"/>
      <c r="Q1284" s="110"/>
      <c r="R1284" s="110"/>
      <c r="S1284" s="110"/>
      <c r="T1284" s="110"/>
      <c r="U1284" s="110"/>
      <c r="V1284" s="110"/>
      <c r="W1284" s="110"/>
      <c r="X1284" s="110"/>
      <c r="Y1284" s="110"/>
      <c r="Z1284" s="110"/>
      <c r="AA1284" s="110"/>
      <c r="AB1284" s="110"/>
      <c r="AC1284" s="110"/>
      <c r="AD1284" s="110"/>
      <c r="AE1284" s="110"/>
      <c r="AF1284" s="110"/>
      <c r="AG1284" s="110"/>
      <c r="AH1284" s="110"/>
      <c r="AI1284" s="110"/>
      <c r="AJ1284" s="110"/>
      <c r="AK1284" s="110"/>
      <c r="AL1284" s="110"/>
      <c r="AM1284" s="110"/>
      <c r="AN1284" s="110"/>
      <c r="AO1284" s="110"/>
      <c r="AP1284" s="110"/>
      <c r="AQ1284" s="110"/>
      <c r="AR1284" s="110"/>
      <c r="AS1284" s="110"/>
      <c r="AT1284" s="110"/>
      <c r="AU1284" s="110"/>
      <c r="AV1284" s="110"/>
      <c r="AW1284" s="110"/>
      <c r="AX1284" s="110"/>
      <c r="AY1284" s="110"/>
      <c r="AZ1284" s="110"/>
      <c r="BA1284" s="110"/>
      <c r="BB1284" s="110"/>
      <c r="BC1284" s="110"/>
      <c r="BD1284" s="110"/>
      <c r="BE1284" s="110"/>
      <c r="BF1284" s="110"/>
      <c r="BG1284" s="110"/>
      <c r="BH1284" s="110"/>
    </row>
    <row r="1285" spans="2:60" x14ac:dyDescent="0.2">
      <c r="B1285" s="123"/>
      <c r="C1285" s="226"/>
      <c r="D1285" s="226"/>
      <c r="E1285" s="226"/>
      <c r="F1285" s="226"/>
      <c r="G1285" s="226"/>
      <c r="H1285" s="124"/>
      <c r="I1285" s="124"/>
      <c r="J1285" s="124"/>
      <c r="K1285" s="124"/>
      <c r="L1285" s="120"/>
      <c r="M1285" s="110"/>
      <c r="N1285" s="110"/>
      <c r="O1285" s="110"/>
      <c r="P1285" s="110"/>
      <c r="Q1285" s="110"/>
      <c r="R1285" s="110"/>
      <c r="S1285" s="110"/>
      <c r="T1285" s="110"/>
      <c r="U1285" s="110"/>
      <c r="V1285" s="110"/>
      <c r="W1285" s="110"/>
      <c r="X1285" s="110"/>
      <c r="Y1285" s="110"/>
      <c r="Z1285" s="110"/>
      <c r="AA1285" s="110"/>
      <c r="AB1285" s="110"/>
      <c r="AC1285" s="110"/>
      <c r="AD1285" s="110"/>
      <c r="AE1285" s="110"/>
      <c r="AF1285" s="110"/>
      <c r="AG1285" s="110"/>
      <c r="AH1285" s="110"/>
      <c r="AI1285" s="110"/>
      <c r="AJ1285" s="110"/>
      <c r="AK1285" s="110"/>
      <c r="AL1285" s="110"/>
      <c r="AM1285" s="110"/>
      <c r="AN1285" s="110"/>
      <c r="AO1285" s="110"/>
      <c r="AP1285" s="110"/>
      <c r="AQ1285" s="110"/>
      <c r="AR1285" s="110"/>
      <c r="AS1285" s="110"/>
      <c r="AT1285" s="110"/>
      <c r="AU1285" s="110"/>
      <c r="AV1285" s="110"/>
      <c r="AW1285" s="110"/>
      <c r="AX1285" s="110"/>
      <c r="AY1285" s="110"/>
      <c r="AZ1285" s="110"/>
      <c r="BA1285" s="110"/>
      <c r="BB1285" s="110"/>
      <c r="BC1285" s="110"/>
      <c r="BD1285" s="110"/>
      <c r="BE1285" s="110"/>
      <c r="BF1285" s="110"/>
      <c r="BG1285" s="110"/>
      <c r="BH1285" s="110"/>
    </row>
    <row r="1286" spans="2:60" x14ac:dyDescent="0.2">
      <c r="B1286" s="123"/>
      <c r="C1286" s="226"/>
      <c r="D1286" s="226"/>
      <c r="E1286" s="226"/>
      <c r="F1286" s="226"/>
      <c r="G1286" s="226"/>
      <c r="H1286" s="124"/>
      <c r="I1286" s="124"/>
      <c r="J1286" s="124"/>
      <c r="K1286" s="124"/>
      <c r="L1286" s="120"/>
      <c r="M1286" s="110"/>
      <c r="N1286" s="110"/>
      <c r="O1286" s="110"/>
      <c r="P1286" s="110"/>
      <c r="Q1286" s="110"/>
      <c r="R1286" s="110"/>
      <c r="S1286" s="110"/>
      <c r="T1286" s="110"/>
      <c r="U1286" s="110"/>
      <c r="V1286" s="110"/>
      <c r="W1286" s="110"/>
      <c r="X1286" s="110"/>
      <c r="Y1286" s="110"/>
      <c r="Z1286" s="110"/>
      <c r="AA1286" s="110"/>
      <c r="AB1286" s="110"/>
      <c r="AC1286" s="110"/>
      <c r="AD1286" s="110"/>
      <c r="AE1286" s="110"/>
      <c r="AF1286" s="110"/>
      <c r="AG1286" s="110"/>
      <c r="AH1286" s="110"/>
      <c r="AI1286" s="110"/>
      <c r="AJ1286" s="110"/>
      <c r="AK1286" s="110"/>
      <c r="AL1286" s="110"/>
      <c r="AM1286" s="110"/>
      <c r="AN1286" s="110"/>
      <c r="AO1286" s="110"/>
      <c r="AP1286" s="110"/>
      <c r="AQ1286" s="110"/>
      <c r="AR1286" s="110"/>
      <c r="AS1286" s="110"/>
      <c r="AT1286" s="110"/>
      <c r="AU1286" s="110"/>
      <c r="AV1286" s="110"/>
      <c r="AW1286" s="110"/>
      <c r="AX1286" s="110"/>
      <c r="AY1286" s="110"/>
      <c r="AZ1286" s="110"/>
      <c r="BA1286" s="110"/>
      <c r="BB1286" s="110"/>
      <c r="BC1286" s="110"/>
      <c r="BD1286" s="110"/>
      <c r="BE1286" s="110"/>
      <c r="BF1286" s="110"/>
      <c r="BG1286" s="110"/>
      <c r="BH1286" s="110"/>
    </row>
    <row r="1287" spans="2:60" x14ac:dyDescent="0.2">
      <c r="B1287" s="123"/>
      <c r="C1287" s="226"/>
      <c r="D1287" s="226"/>
      <c r="E1287" s="226"/>
      <c r="F1287" s="226"/>
      <c r="G1287" s="226"/>
      <c r="H1287" s="124"/>
      <c r="I1287" s="124"/>
      <c r="J1287" s="124"/>
      <c r="K1287" s="124"/>
      <c r="L1287" s="120"/>
      <c r="M1287" s="110"/>
      <c r="N1287" s="110"/>
      <c r="O1287" s="110"/>
      <c r="P1287" s="110"/>
      <c r="Q1287" s="110"/>
      <c r="R1287" s="110"/>
      <c r="S1287" s="110"/>
      <c r="T1287" s="110"/>
      <c r="U1287" s="110"/>
      <c r="V1287" s="110"/>
      <c r="W1287" s="110"/>
      <c r="X1287" s="110"/>
      <c r="Y1287" s="110"/>
      <c r="Z1287" s="110"/>
      <c r="AA1287" s="110"/>
      <c r="AB1287" s="110"/>
      <c r="AC1287" s="110"/>
      <c r="AD1287" s="110"/>
      <c r="AE1287" s="110"/>
      <c r="AF1287" s="110"/>
      <c r="AG1287" s="110"/>
      <c r="AH1287" s="110"/>
      <c r="AI1287" s="110"/>
      <c r="AJ1287" s="110"/>
      <c r="AK1287" s="110"/>
      <c r="AL1287" s="110"/>
      <c r="AM1287" s="110"/>
      <c r="AN1287" s="110"/>
      <c r="AO1287" s="110"/>
      <c r="AP1287" s="110"/>
      <c r="AQ1287" s="110"/>
      <c r="AR1287" s="110"/>
      <c r="AS1287" s="110"/>
      <c r="AT1287" s="110"/>
      <c r="AU1287" s="110"/>
      <c r="AV1287" s="110"/>
      <c r="AW1287" s="110"/>
      <c r="AX1287" s="110"/>
      <c r="AY1287" s="110"/>
      <c r="AZ1287" s="110"/>
      <c r="BA1287" s="110"/>
      <c r="BB1287" s="110"/>
      <c r="BC1287" s="110"/>
      <c r="BD1287" s="110"/>
      <c r="BE1287" s="110"/>
      <c r="BF1287" s="110"/>
      <c r="BG1287" s="110"/>
      <c r="BH1287" s="110"/>
    </row>
    <row r="1288" spans="2:60" x14ac:dyDescent="0.2">
      <c r="B1288" s="123"/>
      <c r="C1288" s="226"/>
      <c r="D1288" s="226"/>
      <c r="E1288" s="226"/>
      <c r="F1288" s="226"/>
      <c r="G1288" s="226"/>
      <c r="H1288" s="124"/>
      <c r="I1288" s="124"/>
      <c r="J1288" s="124"/>
      <c r="K1288" s="124"/>
      <c r="L1288" s="120"/>
      <c r="M1288" s="110"/>
      <c r="N1288" s="110"/>
      <c r="O1288" s="110"/>
      <c r="P1288" s="110"/>
      <c r="Q1288" s="110"/>
      <c r="R1288" s="110"/>
      <c r="S1288" s="110"/>
      <c r="T1288" s="110"/>
      <c r="U1288" s="110"/>
      <c r="V1288" s="110"/>
      <c r="W1288" s="110"/>
      <c r="X1288" s="110"/>
      <c r="Y1288" s="110"/>
      <c r="Z1288" s="110"/>
      <c r="AA1288" s="110"/>
      <c r="AB1288" s="110"/>
      <c r="AC1288" s="110"/>
      <c r="AD1288" s="110"/>
      <c r="AE1288" s="110"/>
      <c r="AF1288" s="110"/>
      <c r="AG1288" s="110"/>
      <c r="AH1288" s="110"/>
      <c r="AI1288" s="110"/>
      <c r="AJ1288" s="110"/>
      <c r="AK1288" s="110"/>
      <c r="AL1288" s="110"/>
      <c r="AM1288" s="110"/>
      <c r="AN1288" s="110"/>
      <c r="AO1288" s="110"/>
      <c r="AP1288" s="110"/>
      <c r="AQ1288" s="110"/>
      <c r="AR1288" s="110"/>
      <c r="AS1288" s="110"/>
      <c r="AT1288" s="110"/>
      <c r="AU1288" s="110"/>
      <c r="AV1288" s="110"/>
      <c r="AW1288" s="110"/>
      <c r="AX1288" s="110"/>
      <c r="AY1288" s="110"/>
      <c r="AZ1288" s="110"/>
      <c r="BA1288" s="110"/>
      <c r="BB1288" s="110"/>
      <c r="BC1288" s="110"/>
      <c r="BD1288" s="110"/>
      <c r="BE1288" s="110"/>
      <c r="BF1288" s="110"/>
      <c r="BG1288" s="110"/>
      <c r="BH1288" s="110"/>
    </row>
    <row r="1289" spans="2:60" x14ac:dyDescent="0.2">
      <c r="B1289" s="123"/>
      <c r="C1289" s="226"/>
      <c r="D1289" s="226"/>
      <c r="E1289" s="226"/>
      <c r="F1289" s="226"/>
      <c r="G1289" s="226"/>
      <c r="H1289" s="124"/>
      <c r="I1289" s="124"/>
      <c r="J1289" s="124"/>
      <c r="K1289" s="124"/>
      <c r="L1289" s="120"/>
      <c r="M1289" s="110"/>
      <c r="N1289" s="110"/>
      <c r="O1289" s="110"/>
      <c r="P1289" s="110"/>
      <c r="Q1289" s="110"/>
      <c r="R1289" s="110"/>
      <c r="S1289" s="110"/>
      <c r="T1289" s="110"/>
      <c r="U1289" s="110"/>
      <c r="V1289" s="110"/>
      <c r="W1289" s="110"/>
      <c r="X1289" s="110"/>
      <c r="Y1289" s="110"/>
      <c r="Z1289" s="110"/>
      <c r="AA1289" s="110"/>
      <c r="AB1289" s="110"/>
      <c r="AC1289" s="110"/>
      <c r="AD1289" s="110"/>
      <c r="AE1289" s="110"/>
      <c r="AF1289" s="110"/>
      <c r="AG1289" s="110"/>
      <c r="AH1289" s="110"/>
      <c r="AI1289" s="110"/>
      <c r="AJ1289" s="110"/>
      <c r="AK1289" s="110"/>
      <c r="AL1289" s="110"/>
      <c r="AM1289" s="110"/>
      <c r="AN1289" s="110"/>
      <c r="AO1289" s="110"/>
      <c r="AP1289" s="110"/>
      <c r="AQ1289" s="110"/>
      <c r="AR1289" s="110"/>
      <c r="AS1289" s="110"/>
      <c r="AT1289" s="110"/>
      <c r="AU1289" s="110"/>
      <c r="AV1289" s="110"/>
      <c r="AW1289" s="110"/>
      <c r="AX1289" s="110"/>
      <c r="AY1289" s="110"/>
      <c r="AZ1289" s="110"/>
      <c r="BA1289" s="110"/>
      <c r="BB1289" s="110"/>
      <c r="BC1289" s="110"/>
      <c r="BD1289" s="110"/>
      <c r="BE1289" s="110"/>
      <c r="BF1289" s="110"/>
      <c r="BG1289" s="110"/>
      <c r="BH1289" s="110"/>
    </row>
    <row r="1290" spans="2:60" x14ac:dyDescent="0.2">
      <c r="B1290" s="123"/>
      <c r="C1290" s="226"/>
      <c r="D1290" s="226"/>
      <c r="E1290" s="226"/>
      <c r="F1290" s="226"/>
      <c r="G1290" s="226"/>
      <c r="H1290" s="124"/>
      <c r="I1290" s="124"/>
      <c r="J1290" s="124"/>
      <c r="K1290" s="124"/>
      <c r="L1290" s="120"/>
      <c r="M1290" s="110"/>
      <c r="N1290" s="110"/>
      <c r="O1290" s="110"/>
      <c r="P1290" s="110"/>
      <c r="Q1290" s="110"/>
      <c r="R1290" s="110"/>
      <c r="S1290" s="110"/>
      <c r="T1290" s="110"/>
      <c r="U1290" s="110"/>
      <c r="V1290" s="110"/>
      <c r="W1290" s="110"/>
      <c r="X1290" s="110"/>
      <c r="Y1290" s="110"/>
      <c r="Z1290" s="110"/>
      <c r="AA1290" s="110"/>
      <c r="AB1290" s="110"/>
      <c r="AC1290" s="110"/>
      <c r="AD1290" s="110"/>
      <c r="AE1290" s="110"/>
      <c r="AF1290" s="110"/>
      <c r="AG1290" s="110"/>
      <c r="AH1290" s="110"/>
      <c r="AI1290" s="110"/>
      <c r="AJ1290" s="110"/>
      <c r="AK1290" s="110"/>
      <c r="AL1290" s="110"/>
      <c r="AM1290" s="110"/>
      <c r="AN1290" s="110"/>
      <c r="AO1290" s="110"/>
      <c r="AP1290" s="110"/>
      <c r="AQ1290" s="110"/>
      <c r="AR1290" s="110"/>
      <c r="AS1290" s="110"/>
      <c r="AT1290" s="110"/>
      <c r="AU1290" s="110"/>
      <c r="AV1290" s="110"/>
      <c r="AW1290" s="110"/>
      <c r="AX1290" s="110"/>
      <c r="AY1290" s="110"/>
      <c r="AZ1290" s="110"/>
      <c r="BA1290" s="110"/>
      <c r="BB1290" s="110"/>
      <c r="BC1290" s="110"/>
      <c r="BD1290" s="110"/>
      <c r="BE1290" s="110"/>
      <c r="BF1290" s="110"/>
      <c r="BG1290" s="110"/>
      <c r="BH1290" s="110"/>
    </row>
    <row r="1291" spans="2:60" x14ac:dyDescent="0.2">
      <c r="B1291" s="123"/>
      <c r="C1291" s="226"/>
      <c r="D1291" s="226"/>
      <c r="E1291" s="226"/>
      <c r="F1291" s="226"/>
      <c r="G1291" s="226"/>
      <c r="H1291" s="124"/>
      <c r="I1291" s="124"/>
      <c r="J1291" s="124"/>
      <c r="K1291" s="124"/>
      <c r="L1291" s="120"/>
      <c r="M1291" s="110"/>
      <c r="N1291" s="110"/>
      <c r="O1291" s="110"/>
      <c r="P1291" s="110"/>
      <c r="Q1291" s="110"/>
      <c r="R1291" s="110"/>
      <c r="S1291" s="110"/>
      <c r="T1291" s="110"/>
      <c r="U1291" s="110"/>
      <c r="V1291" s="110"/>
      <c r="W1291" s="110"/>
      <c r="X1291" s="110"/>
      <c r="Y1291" s="110"/>
      <c r="Z1291" s="110"/>
      <c r="AA1291" s="110"/>
      <c r="AB1291" s="110"/>
      <c r="AC1291" s="110"/>
      <c r="AD1291" s="110"/>
      <c r="AE1291" s="110"/>
      <c r="AF1291" s="110"/>
      <c r="AG1291" s="110"/>
      <c r="AH1291" s="110"/>
      <c r="AI1291" s="110"/>
      <c r="AJ1291" s="110"/>
      <c r="AK1291" s="110"/>
      <c r="AL1291" s="110"/>
      <c r="AM1291" s="110"/>
      <c r="AN1291" s="110"/>
      <c r="AO1291" s="110"/>
      <c r="AP1291" s="110"/>
      <c r="AQ1291" s="110"/>
      <c r="AR1291" s="110"/>
      <c r="AS1291" s="110"/>
      <c r="AT1291" s="110"/>
      <c r="AU1291" s="110"/>
      <c r="AV1291" s="110"/>
      <c r="AW1291" s="110"/>
      <c r="AX1291" s="110"/>
      <c r="AY1291" s="110"/>
      <c r="AZ1291" s="110"/>
      <c r="BA1291" s="110"/>
      <c r="BB1291" s="110"/>
      <c r="BC1291" s="110"/>
      <c r="BD1291" s="110"/>
      <c r="BE1291" s="110"/>
      <c r="BF1291" s="110"/>
      <c r="BG1291" s="110"/>
      <c r="BH1291" s="110"/>
    </row>
    <row r="1292" spans="2:60" x14ac:dyDescent="0.2">
      <c r="B1292" s="123"/>
      <c r="C1292" s="226"/>
      <c r="D1292" s="226"/>
      <c r="E1292" s="226"/>
      <c r="F1292" s="226"/>
      <c r="G1292" s="226"/>
      <c r="H1292" s="124"/>
      <c r="I1292" s="124"/>
      <c r="J1292" s="124"/>
      <c r="K1292" s="124"/>
      <c r="L1292" s="120"/>
      <c r="M1292" s="110"/>
      <c r="N1292" s="110"/>
      <c r="O1292" s="110"/>
      <c r="P1292" s="110"/>
      <c r="Q1292" s="110"/>
      <c r="R1292" s="110"/>
      <c r="S1292" s="110"/>
      <c r="T1292" s="110"/>
      <c r="U1292" s="110"/>
      <c r="V1292" s="110"/>
      <c r="W1292" s="110"/>
      <c r="X1292" s="110"/>
      <c r="Y1292" s="110"/>
      <c r="Z1292" s="110"/>
      <c r="AA1292" s="110"/>
      <c r="AB1292" s="110"/>
      <c r="AC1292" s="110"/>
      <c r="AD1292" s="110"/>
      <c r="AE1292" s="110"/>
      <c r="AF1292" s="110"/>
      <c r="AG1292" s="110"/>
      <c r="AH1292" s="110"/>
      <c r="AI1292" s="110"/>
      <c r="AJ1292" s="110"/>
      <c r="AK1292" s="110"/>
      <c r="AL1292" s="110"/>
      <c r="AM1292" s="110"/>
      <c r="AN1292" s="110"/>
      <c r="AO1292" s="110"/>
      <c r="AP1292" s="110"/>
      <c r="AQ1292" s="110"/>
      <c r="AR1292" s="110"/>
      <c r="AS1292" s="110"/>
      <c r="AT1292" s="110"/>
      <c r="AU1292" s="110"/>
      <c r="AV1292" s="110"/>
      <c r="AW1292" s="110"/>
      <c r="AX1292" s="110"/>
      <c r="AY1292" s="110"/>
      <c r="AZ1292" s="110"/>
      <c r="BA1292" s="110"/>
      <c r="BB1292" s="110"/>
      <c r="BC1292" s="110"/>
      <c r="BD1292" s="110"/>
      <c r="BE1292" s="110"/>
      <c r="BF1292" s="110"/>
      <c r="BG1292" s="110"/>
      <c r="BH1292" s="110"/>
    </row>
    <row r="1293" spans="2:60" x14ac:dyDescent="0.2">
      <c r="B1293" s="123"/>
      <c r="C1293" s="226"/>
      <c r="D1293" s="226"/>
      <c r="E1293" s="226"/>
      <c r="F1293" s="226"/>
      <c r="G1293" s="226"/>
      <c r="H1293" s="124"/>
      <c r="I1293" s="124"/>
      <c r="J1293" s="124"/>
      <c r="K1293" s="124"/>
      <c r="L1293" s="120"/>
      <c r="M1293" s="110"/>
      <c r="N1293" s="110"/>
      <c r="O1293" s="110"/>
      <c r="P1293" s="110"/>
      <c r="Q1293" s="110"/>
      <c r="R1293" s="110"/>
      <c r="S1293" s="110"/>
      <c r="T1293" s="110"/>
      <c r="U1293" s="110"/>
      <c r="V1293" s="110"/>
      <c r="W1293" s="110"/>
      <c r="X1293" s="110"/>
      <c r="Y1293" s="110"/>
      <c r="Z1293" s="110"/>
      <c r="AA1293" s="110"/>
      <c r="AB1293" s="110"/>
      <c r="AC1293" s="110"/>
      <c r="AD1293" s="110"/>
      <c r="AE1293" s="110"/>
      <c r="AF1293" s="110"/>
      <c r="AG1293" s="110"/>
      <c r="AH1293" s="110"/>
      <c r="AI1293" s="110"/>
      <c r="AJ1293" s="110"/>
      <c r="AK1293" s="110"/>
      <c r="AL1293" s="110"/>
      <c r="AM1293" s="110"/>
      <c r="AN1293" s="110"/>
      <c r="AO1293" s="110"/>
      <c r="AP1293" s="110"/>
      <c r="AQ1293" s="110"/>
      <c r="AR1293" s="110"/>
      <c r="AS1293" s="110"/>
      <c r="AT1293" s="110"/>
      <c r="AU1293" s="110"/>
      <c r="AV1293" s="110"/>
      <c r="AW1293" s="110"/>
      <c r="AX1293" s="110"/>
      <c r="AY1293" s="110"/>
      <c r="AZ1293" s="110"/>
      <c r="BA1293" s="110"/>
      <c r="BB1293" s="110"/>
      <c r="BC1293" s="110"/>
      <c r="BD1293" s="110"/>
      <c r="BE1293" s="110"/>
      <c r="BF1293" s="110"/>
      <c r="BG1293" s="110"/>
      <c r="BH1293" s="110"/>
    </row>
    <row r="1294" spans="2:60" x14ac:dyDescent="0.2">
      <c r="B1294" s="123"/>
      <c r="C1294" s="226"/>
      <c r="D1294" s="226"/>
      <c r="E1294" s="226"/>
      <c r="F1294" s="226"/>
      <c r="G1294" s="226"/>
      <c r="H1294" s="124"/>
      <c r="I1294" s="124"/>
      <c r="J1294" s="124"/>
      <c r="K1294" s="124"/>
      <c r="L1294" s="120"/>
      <c r="M1294" s="110"/>
      <c r="N1294" s="110"/>
      <c r="O1294" s="110"/>
      <c r="P1294" s="110"/>
      <c r="Q1294" s="110"/>
      <c r="R1294" s="110"/>
      <c r="S1294" s="110"/>
      <c r="T1294" s="110"/>
      <c r="U1294" s="110"/>
      <c r="V1294" s="110"/>
      <c r="W1294" s="110"/>
      <c r="X1294" s="110"/>
      <c r="Y1294" s="110"/>
      <c r="Z1294" s="110"/>
      <c r="AA1294" s="110"/>
      <c r="AB1294" s="110"/>
      <c r="AC1294" s="110"/>
      <c r="AD1294" s="110"/>
      <c r="AE1294" s="110"/>
      <c r="AF1294" s="110"/>
      <c r="AG1294" s="110"/>
      <c r="AH1294" s="110"/>
      <c r="AI1294" s="110"/>
      <c r="AJ1294" s="110"/>
      <c r="AK1294" s="110"/>
      <c r="AL1294" s="110"/>
      <c r="AM1294" s="110"/>
      <c r="AN1294" s="110"/>
      <c r="AO1294" s="110"/>
      <c r="AP1294" s="110"/>
      <c r="AQ1294" s="110"/>
      <c r="AR1294" s="110"/>
      <c r="AS1294" s="110"/>
      <c r="AT1294" s="110"/>
      <c r="AU1294" s="110"/>
      <c r="AV1294" s="110"/>
      <c r="AW1294" s="110"/>
      <c r="AX1294" s="110"/>
      <c r="AY1294" s="110"/>
      <c r="AZ1294" s="110"/>
      <c r="BA1294" s="110"/>
      <c r="BB1294" s="110"/>
      <c r="BC1294" s="110"/>
      <c r="BD1294" s="110"/>
      <c r="BE1294" s="110"/>
      <c r="BF1294" s="110"/>
      <c r="BG1294" s="110"/>
      <c r="BH1294" s="110"/>
    </row>
    <row r="1295" spans="2:60" x14ac:dyDescent="0.2">
      <c r="B1295" s="123"/>
      <c r="C1295" s="226"/>
      <c r="D1295" s="226"/>
      <c r="E1295" s="226"/>
      <c r="F1295" s="226"/>
      <c r="G1295" s="226"/>
      <c r="H1295" s="124"/>
      <c r="I1295" s="124"/>
      <c r="J1295" s="124"/>
      <c r="K1295" s="124"/>
      <c r="L1295" s="120"/>
      <c r="M1295" s="110"/>
      <c r="N1295" s="110"/>
      <c r="O1295" s="110"/>
      <c r="P1295" s="110"/>
      <c r="Q1295" s="110"/>
      <c r="R1295" s="110"/>
      <c r="S1295" s="110"/>
      <c r="T1295" s="110"/>
      <c r="U1295" s="110"/>
      <c r="V1295" s="110"/>
      <c r="W1295" s="110"/>
      <c r="X1295" s="110"/>
      <c r="Y1295" s="110"/>
      <c r="Z1295" s="110"/>
      <c r="AA1295" s="110"/>
      <c r="AB1295" s="110"/>
      <c r="AC1295" s="110"/>
      <c r="AD1295" s="110"/>
      <c r="AE1295" s="110"/>
      <c r="AF1295" s="110"/>
      <c r="AG1295" s="110"/>
      <c r="AH1295" s="110"/>
      <c r="AI1295" s="110"/>
      <c r="AJ1295" s="110"/>
      <c r="AK1295" s="110"/>
      <c r="AL1295" s="110"/>
      <c r="AM1295" s="110"/>
      <c r="AN1295" s="110"/>
      <c r="AO1295" s="110"/>
      <c r="AP1295" s="110"/>
      <c r="AQ1295" s="110"/>
      <c r="AR1295" s="110"/>
      <c r="AS1295" s="110"/>
      <c r="AT1295" s="110"/>
      <c r="AU1295" s="110"/>
      <c r="AV1295" s="110"/>
      <c r="AW1295" s="110"/>
      <c r="AX1295" s="110"/>
      <c r="AY1295" s="110"/>
      <c r="AZ1295" s="110"/>
      <c r="BA1295" s="110"/>
      <c r="BB1295" s="110"/>
      <c r="BC1295" s="110"/>
      <c r="BD1295" s="110"/>
      <c r="BE1295" s="110"/>
      <c r="BF1295" s="110"/>
      <c r="BG1295" s="110"/>
      <c r="BH1295" s="110"/>
    </row>
    <row r="1296" spans="2:60" x14ac:dyDescent="0.2">
      <c r="B1296" s="123"/>
      <c r="C1296" s="226"/>
      <c r="D1296" s="226"/>
      <c r="E1296" s="226"/>
      <c r="F1296" s="226"/>
      <c r="G1296" s="226"/>
      <c r="H1296" s="124"/>
      <c r="I1296" s="124"/>
      <c r="J1296" s="124"/>
      <c r="K1296" s="124"/>
      <c r="L1296" s="120"/>
      <c r="M1296" s="110"/>
      <c r="N1296" s="110"/>
      <c r="O1296" s="110"/>
      <c r="P1296" s="110"/>
      <c r="Q1296" s="110"/>
      <c r="R1296" s="110"/>
      <c r="S1296" s="110"/>
      <c r="T1296" s="110"/>
      <c r="U1296" s="110"/>
      <c r="V1296" s="110"/>
      <c r="W1296" s="110"/>
      <c r="X1296" s="110"/>
      <c r="Y1296" s="110"/>
      <c r="Z1296" s="110"/>
      <c r="AA1296" s="110"/>
      <c r="AB1296" s="110"/>
      <c r="AC1296" s="110"/>
      <c r="AD1296" s="110"/>
      <c r="AE1296" s="110"/>
      <c r="AF1296" s="110"/>
      <c r="AG1296" s="110"/>
      <c r="AH1296" s="110"/>
      <c r="AI1296" s="110"/>
      <c r="AJ1296" s="110"/>
      <c r="AK1296" s="110"/>
      <c r="AL1296" s="110"/>
      <c r="AM1296" s="110"/>
      <c r="AN1296" s="110"/>
      <c r="AO1296" s="110"/>
      <c r="AP1296" s="110"/>
      <c r="AQ1296" s="110"/>
      <c r="AR1296" s="110"/>
      <c r="AS1296" s="110"/>
      <c r="AT1296" s="110"/>
      <c r="AU1296" s="110"/>
      <c r="AV1296" s="110"/>
      <c r="AW1296" s="110"/>
      <c r="AX1296" s="110"/>
      <c r="AY1296" s="110"/>
      <c r="AZ1296" s="110"/>
      <c r="BA1296" s="110"/>
      <c r="BB1296" s="110"/>
      <c r="BC1296" s="110"/>
      <c r="BD1296" s="110"/>
      <c r="BE1296" s="110"/>
      <c r="BF1296" s="110"/>
      <c r="BG1296" s="110"/>
      <c r="BH1296" s="110"/>
    </row>
    <row r="1297" spans="2:60" x14ac:dyDescent="0.2">
      <c r="B1297" s="123"/>
      <c r="C1297" s="226"/>
      <c r="D1297" s="226"/>
      <c r="E1297" s="226"/>
      <c r="F1297" s="226"/>
      <c r="G1297" s="226"/>
      <c r="H1297" s="124"/>
      <c r="I1297" s="124"/>
      <c r="J1297" s="124"/>
      <c r="K1297" s="124"/>
      <c r="L1297" s="120"/>
      <c r="M1297" s="110"/>
      <c r="N1297" s="110"/>
      <c r="O1297" s="110"/>
      <c r="P1297" s="110"/>
      <c r="Q1297" s="110"/>
      <c r="R1297" s="110"/>
      <c r="S1297" s="110"/>
      <c r="T1297" s="110"/>
      <c r="U1297" s="110"/>
      <c r="V1297" s="110"/>
      <c r="W1297" s="110"/>
      <c r="X1297" s="110"/>
      <c r="Y1297" s="110"/>
      <c r="Z1297" s="110"/>
      <c r="AA1297" s="110"/>
      <c r="AB1297" s="110"/>
      <c r="AC1297" s="110"/>
      <c r="AD1297" s="110"/>
      <c r="AE1297" s="110"/>
      <c r="AF1297" s="110"/>
      <c r="AG1297" s="110"/>
      <c r="AH1297" s="110"/>
      <c r="AI1297" s="110"/>
      <c r="AJ1297" s="110"/>
      <c r="AK1297" s="110"/>
      <c r="AL1297" s="110"/>
      <c r="AM1297" s="110"/>
      <c r="AN1297" s="110"/>
      <c r="AO1297" s="110"/>
      <c r="AP1297" s="110"/>
      <c r="AQ1297" s="110"/>
      <c r="AR1297" s="110"/>
      <c r="AS1297" s="110"/>
      <c r="AT1297" s="110"/>
      <c r="AU1297" s="110"/>
      <c r="AV1297" s="110"/>
      <c r="AW1297" s="110"/>
      <c r="AX1297" s="110"/>
      <c r="AY1297" s="110"/>
      <c r="AZ1297" s="110"/>
      <c r="BA1297" s="110"/>
      <c r="BB1297" s="110"/>
      <c r="BC1297" s="110"/>
      <c r="BD1297" s="110"/>
      <c r="BE1297" s="110"/>
      <c r="BF1297" s="110"/>
      <c r="BG1297" s="110"/>
      <c r="BH1297" s="110"/>
    </row>
    <row r="1298" spans="2:60" x14ac:dyDescent="0.2">
      <c r="B1298" s="123"/>
      <c r="C1298" s="226"/>
      <c r="D1298" s="226"/>
      <c r="E1298" s="226"/>
      <c r="F1298" s="226"/>
      <c r="G1298" s="226"/>
      <c r="H1298" s="124"/>
      <c r="I1298" s="124"/>
      <c r="J1298" s="124"/>
      <c r="K1298" s="124"/>
      <c r="L1298" s="120"/>
      <c r="M1298" s="110"/>
      <c r="N1298" s="110"/>
      <c r="O1298" s="110"/>
      <c r="P1298" s="110"/>
      <c r="Q1298" s="110"/>
      <c r="R1298" s="110"/>
      <c r="S1298" s="110"/>
      <c r="T1298" s="110"/>
      <c r="U1298" s="110"/>
      <c r="V1298" s="110"/>
      <c r="W1298" s="110"/>
      <c r="X1298" s="110"/>
      <c r="Y1298" s="110"/>
      <c r="Z1298" s="110"/>
      <c r="AA1298" s="110"/>
      <c r="AB1298" s="110"/>
      <c r="AC1298" s="110"/>
      <c r="AD1298" s="110"/>
      <c r="AE1298" s="110"/>
      <c r="AF1298" s="110"/>
      <c r="AG1298" s="110"/>
      <c r="AH1298" s="110"/>
      <c r="AI1298" s="110"/>
      <c r="AJ1298" s="110"/>
      <c r="AK1298" s="110"/>
      <c r="AL1298" s="110"/>
      <c r="AM1298" s="110"/>
      <c r="AN1298" s="110"/>
      <c r="AO1298" s="110"/>
      <c r="AP1298" s="110"/>
      <c r="AQ1298" s="110"/>
      <c r="AR1298" s="110"/>
      <c r="AS1298" s="110"/>
      <c r="AT1298" s="110"/>
      <c r="AU1298" s="110"/>
      <c r="AV1298" s="110"/>
      <c r="AW1298" s="110"/>
      <c r="AX1298" s="110"/>
      <c r="AY1298" s="110"/>
      <c r="AZ1298" s="110"/>
      <c r="BA1298" s="110"/>
      <c r="BB1298" s="110"/>
      <c r="BC1298" s="110"/>
      <c r="BD1298" s="110"/>
      <c r="BE1298" s="110"/>
      <c r="BF1298" s="110"/>
      <c r="BG1298" s="110"/>
      <c r="BH1298" s="110"/>
    </row>
    <row r="1299" spans="2:60" x14ac:dyDescent="0.2">
      <c r="B1299" s="123"/>
      <c r="C1299" s="226"/>
      <c r="D1299" s="226"/>
      <c r="E1299" s="226"/>
      <c r="F1299" s="226"/>
      <c r="G1299" s="226"/>
      <c r="H1299" s="124"/>
      <c r="I1299" s="124"/>
      <c r="J1299" s="124"/>
      <c r="K1299" s="124"/>
      <c r="L1299" s="120"/>
      <c r="M1299" s="110"/>
      <c r="N1299" s="110"/>
      <c r="O1299" s="110"/>
      <c r="P1299" s="110"/>
      <c r="Q1299" s="110"/>
      <c r="R1299" s="110"/>
      <c r="S1299" s="110"/>
      <c r="T1299" s="110"/>
      <c r="U1299" s="110"/>
      <c r="V1299" s="110"/>
      <c r="W1299" s="110"/>
      <c r="X1299" s="110"/>
      <c r="Y1299" s="110"/>
      <c r="Z1299" s="110"/>
      <c r="AA1299" s="110"/>
      <c r="AB1299" s="110"/>
      <c r="AC1299" s="110"/>
      <c r="AD1299" s="110"/>
      <c r="AE1299" s="110"/>
      <c r="AF1299" s="110"/>
      <c r="AG1299" s="110"/>
      <c r="AH1299" s="110"/>
      <c r="AI1299" s="110"/>
      <c r="AJ1299" s="110"/>
      <c r="AK1299" s="110"/>
      <c r="AL1299" s="110"/>
      <c r="AM1299" s="110"/>
      <c r="AN1299" s="110"/>
      <c r="AO1299" s="110"/>
      <c r="AP1299" s="110"/>
      <c r="AQ1299" s="110"/>
      <c r="AR1299" s="110"/>
      <c r="AS1299" s="110"/>
      <c r="AT1299" s="110"/>
      <c r="AU1299" s="110"/>
      <c r="AV1299" s="110"/>
      <c r="AW1299" s="110"/>
      <c r="AX1299" s="110"/>
      <c r="AY1299" s="110"/>
      <c r="AZ1299" s="110"/>
      <c r="BA1299" s="110"/>
      <c r="BB1299" s="110"/>
      <c r="BC1299" s="110"/>
      <c r="BD1299" s="110"/>
      <c r="BE1299" s="110"/>
      <c r="BF1299" s="110"/>
      <c r="BG1299" s="110"/>
      <c r="BH1299" s="110"/>
    </row>
    <row r="1300" spans="2:60" x14ac:dyDescent="0.2">
      <c r="B1300" s="123"/>
      <c r="C1300" s="226"/>
      <c r="D1300" s="226"/>
      <c r="E1300" s="226"/>
      <c r="F1300" s="226"/>
      <c r="G1300" s="226"/>
      <c r="H1300" s="124"/>
      <c r="I1300" s="124"/>
      <c r="J1300" s="124"/>
      <c r="K1300" s="124"/>
      <c r="L1300" s="120"/>
      <c r="M1300" s="110"/>
      <c r="N1300" s="110"/>
      <c r="O1300" s="110"/>
      <c r="P1300" s="110"/>
      <c r="Q1300" s="110"/>
      <c r="R1300" s="110"/>
      <c r="S1300" s="110"/>
      <c r="T1300" s="110"/>
      <c r="U1300" s="110"/>
      <c r="V1300" s="110"/>
      <c r="W1300" s="110"/>
      <c r="X1300" s="110"/>
      <c r="Y1300" s="110"/>
      <c r="Z1300" s="110"/>
      <c r="AA1300" s="110"/>
      <c r="AB1300" s="110"/>
      <c r="AC1300" s="110"/>
      <c r="AD1300" s="110"/>
      <c r="AE1300" s="110"/>
      <c r="AF1300" s="110"/>
      <c r="AG1300" s="110"/>
      <c r="AH1300" s="110"/>
      <c r="AI1300" s="110"/>
      <c r="AJ1300" s="110"/>
      <c r="AK1300" s="110"/>
      <c r="AL1300" s="110"/>
      <c r="AM1300" s="110"/>
      <c r="AN1300" s="110"/>
      <c r="AO1300" s="110"/>
      <c r="AP1300" s="110"/>
      <c r="AQ1300" s="110"/>
      <c r="AR1300" s="110"/>
      <c r="AS1300" s="110"/>
      <c r="AT1300" s="110"/>
      <c r="AU1300" s="110"/>
      <c r="AV1300" s="110"/>
      <c r="AW1300" s="110"/>
      <c r="AX1300" s="110"/>
      <c r="AY1300" s="110"/>
      <c r="AZ1300" s="110"/>
      <c r="BA1300" s="110"/>
      <c r="BB1300" s="110"/>
      <c r="BC1300" s="110"/>
      <c r="BD1300" s="110"/>
      <c r="BE1300" s="110"/>
      <c r="BF1300" s="110"/>
      <c r="BG1300" s="110"/>
      <c r="BH1300" s="110"/>
    </row>
    <row r="1301" spans="2:60" x14ac:dyDescent="0.2">
      <c r="B1301" s="123"/>
      <c r="C1301" s="226"/>
      <c r="D1301" s="226"/>
      <c r="E1301" s="226"/>
      <c r="F1301" s="226"/>
      <c r="G1301" s="226"/>
      <c r="H1301" s="124"/>
      <c r="I1301" s="124"/>
      <c r="J1301" s="124"/>
      <c r="K1301" s="124"/>
      <c r="L1301" s="120"/>
      <c r="M1301" s="110"/>
      <c r="N1301" s="110"/>
      <c r="O1301" s="110"/>
      <c r="P1301" s="110"/>
      <c r="Q1301" s="110"/>
      <c r="R1301" s="110"/>
      <c r="S1301" s="110"/>
      <c r="T1301" s="110"/>
      <c r="U1301" s="110"/>
      <c r="V1301" s="110"/>
      <c r="W1301" s="110"/>
      <c r="X1301" s="110"/>
      <c r="Y1301" s="110"/>
      <c r="Z1301" s="110"/>
      <c r="AA1301" s="110"/>
      <c r="AB1301" s="110"/>
      <c r="AC1301" s="110"/>
      <c r="AD1301" s="110"/>
      <c r="AE1301" s="110"/>
      <c r="AF1301" s="110"/>
      <c r="AG1301" s="110"/>
      <c r="AH1301" s="110"/>
      <c r="AI1301" s="110"/>
      <c r="AJ1301" s="110"/>
      <c r="AK1301" s="110"/>
      <c r="AL1301" s="110"/>
      <c r="AM1301" s="110"/>
      <c r="AN1301" s="110"/>
      <c r="AO1301" s="110"/>
      <c r="AP1301" s="110"/>
      <c r="AQ1301" s="110"/>
      <c r="AR1301" s="110"/>
      <c r="AS1301" s="110"/>
      <c r="AT1301" s="110"/>
      <c r="AU1301" s="110"/>
      <c r="AV1301" s="110"/>
      <c r="AW1301" s="110"/>
      <c r="AX1301" s="110"/>
      <c r="AY1301" s="110"/>
      <c r="AZ1301" s="110"/>
      <c r="BA1301" s="110"/>
      <c r="BB1301" s="110"/>
      <c r="BC1301" s="110"/>
      <c r="BD1301" s="110"/>
      <c r="BE1301" s="110"/>
      <c r="BF1301" s="110"/>
      <c r="BG1301" s="110"/>
      <c r="BH1301" s="110"/>
    </row>
    <row r="1302" spans="2:60" x14ac:dyDescent="0.2">
      <c r="B1302" s="123"/>
      <c r="C1302" s="226"/>
      <c r="D1302" s="226"/>
      <c r="E1302" s="226"/>
      <c r="F1302" s="226"/>
      <c r="G1302" s="226"/>
      <c r="H1302" s="124"/>
      <c r="I1302" s="124"/>
      <c r="J1302" s="124"/>
      <c r="K1302" s="124"/>
      <c r="L1302" s="120"/>
      <c r="M1302" s="110"/>
      <c r="N1302" s="110"/>
      <c r="O1302" s="110"/>
      <c r="P1302" s="110"/>
      <c r="Q1302" s="110"/>
      <c r="R1302" s="110"/>
      <c r="S1302" s="110"/>
      <c r="T1302" s="110"/>
      <c r="U1302" s="110"/>
      <c r="V1302" s="110"/>
      <c r="W1302" s="110"/>
      <c r="X1302" s="110"/>
      <c r="Y1302" s="110"/>
      <c r="Z1302" s="110"/>
      <c r="AA1302" s="110"/>
      <c r="AB1302" s="110"/>
      <c r="AC1302" s="110"/>
      <c r="AD1302" s="110"/>
      <c r="AE1302" s="110"/>
      <c r="AF1302" s="110"/>
      <c r="AG1302" s="110"/>
      <c r="AH1302" s="110"/>
      <c r="AI1302" s="110"/>
      <c r="AJ1302" s="110"/>
      <c r="AK1302" s="110"/>
      <c r="AL1302" s="110"/>
      <c r="AM1302" s="110"/>
      <c r="AN1302" s="110"/>
      <c r="AO1302" s="110"/>
      <c r="AP1302" s="110"/>
      <c r="AQ1302" s="110"/>
      <c r="AR1302" s="110"/>
      <c r="AS1302" s="110"/>
      <c r="AT1302" s="110"/>
      <c r="AU1302" s="110"/>
      <c r="AV1302" s="110"/>
      <c r="AW1302" s="110"/>
      <c r="AX1302" s="110"/>
      <c r="AY1302" s="110"/>
      <c r="AZ1302" s="110"/>
      <c r="BA1302" s="110"/>
      <c r="BB1302" s="110"/>
      <c r="BC1302" s="110"/>
      <c r="BD1302" s="110"/>
      <c r="BE1302" s="110"/>
      <c r="BF1302" s="110"/>
      <c r="BG1302" s="110"/>
      <c r="BH1302" s="110"/>
    </row>
    <row r="1303" spans="2:60" x14ac:dyDescent="0.2">
      <c r="B1303" s="123"/>
      <c r="C1303" s="226"/>
      <c r="D1303" s="226"/>
      <c r="E1303" s="226"/>
      <c r="F1303" s="226"/>
      <c r="G1303" s="226"/>
      <c r="H1303" s="124"/>
      <c r="I1303" s="124"/>
      <c r="J1303" s="124"/>
      <c r="K1303" s="124"/>
      <c r="L1303" s="120"/>
      <c r="M1303" s="110"/>
      <c r="N1303" s="110"/>
      <c r="O1303" s="110"/>
      <c r="P1303" s="110"/>
      <c r="Q1303" s="110"/>
      <c r="R1303" s="110"/>
      <c r="S1303" s="110"/>
      <c r="T1303" s="110"/>
      <c r="U1303" s="110"/>
      <c r="V1303" s="110"/>
      <c r="W1303" s="110"/>
      <c r="X1303" s="110"/>
      <c r="Y1303" s="110"/>
      <c r="Z1303" s="110"/>
      <c r="AA1303" s="110"/>
      <c r="AB1303" s="110"/>
      <c r="AC1303" s="110"/>
      <c r="AD1303" s="110"/>
      <c r="AE1303" s="110"/>
      <c r="AF1303" s="110"/>
      <c r="AG1303" s="110"/>
      <c r="AH1303" s="110"/>
      <c r="AI1303" s="110"/>
      <c r="AJ1303" s="110"/>
      <c r="AK1303" s="110"/>
      <c r="AL1303" s="110"/>
      <c r="AM1303" s="110"/>
      <c r="AN1303" s="110"/>
      <c r="AO1303" s="110"/>
      <c r="AP1303" s="110"/>
      <c r="AQ1303" s="110"/>
      <c r="AR1303" s="110"/>
      <c r="AS1303" s="110"/>
      <c r="AT1303" s="110"/>
      <c r="AU1303" s="110"/>
      <c r="AV1303" s="110"/>
      <c r="AW1303" s="110"/>
      <c r="AX1303" s="110"/>
      <c r="AY1303" s="110"/>
      <c r="AZ1303" s="110"/>
      <c r="BA1303" s="110"/>
      <c r="BB1303" s="110"/>
      <c r="BC1303" s="110"/>
      <c r="BD1303" s="110"/>
      <c r="BE1303" s="110"/>
      <c r="BF1303" s="110"/>
      <c r="BG1303" s="110"/>
      <c r="BH1303" s="110"/>
    </row>
    <row r="1304" spans="2:60" x14ac:dyDescent="0.2">
      <c r="B1304" s="123"/>
      <c r="C1304" s="226"/>
      <c r="D1304" s="226"/>
      <c r="E1304" s="226"/>
      <c r="F1304" s="226"/>
      <c r="G1304" s="226"/>
      <c r="H1304" s="124"/>
      <c r="I1304" s="124"/>
      <c r="J1304" s="124"/>
      <c r="K1304" s="124"/>
      <c r="L1304" s="120"/>
      <c r="M1304" s="110"/>
      <c r="N1304" s="110"/>
      <c r="O1304" s="110"/>
      <c r="P1304" s="110"/>
      <c r="Q1304" s="110"/>
      <c r="R1304" s="110"/>
      <c r="S1304" s="110"/>
      <c r="T1304" s="110"/>
      <c r="U1304" s="110"/>
      <c r="V1304" s="110"/>
      <c r="W1304" s="110"/>
      <c r="X1304" s="110"/>
      <c r="Y1304" s="110"/>
      <c r="Z1304" s="110"/>
      <c r="AA1304" s="110"/>
      <c r="AB1304" s="110"/>
      <c r="AC1304" s="110"/>
      <c r="AD1304" s="110"/>
      <c r="AE1304" s="110"/>
      <c r="AF1304" s="110"/>
      <c r="AG1304" s="110"/>
      <c r="AH1304" s="110"/>
      <c r="AI1304" s="110"/>
      <c r="AJ1304" s="110"/>
      <c r="AK1304" s="110"/>
      <c r="AL1304" s="110"/>
      <c r="AM1304" s="110"/>
      <c r="AN1304" s="110"/>
      <c r="AO1304" s="110"/>
      <c r="AP1304" s="110"/>
      <c r="AQ1304" s="110"/>
      <c r="AR1304" s="110"/>
      <c r="AS1304" s="110"/>
      <c r="AT1304" s="110"/>
      <c r="AU1304" s="110"/>
      <c r="AV1304" s="110"/>
      <c r="AW1304" s="110"/>
      <c r="AX1304" s="110"/>
      <c r="AY1304" s="110"/>
      <c r="AZ1304" s="110"/>
      <c r="BA1304" s="110"/>
      <c r="BB1304" s="110"/>
      <c r="BC1304" s="110"/>
      <c r="BD1304" s="110"/>
      <c r="BE1304" s="110"/>
      <c r="BF1304" s="110"/>
      <c r="BG1304" s="110"/>
      <c r="BH1304" s="110"/>
    </row>
    <row r="1305" spans="2:60" x14ac:dyDescent="0.2">
      <c r="B1305" s="123"/>
      <c r="C1305" s="226"/>
      <c r="D1305" s="226"/>
      <c r="E1305" s="226"/>
      <c r="F1305" s="226"/>
      <c r="G1305" s="226"/>
      <c r="H1305" s="124"/>
      <c r="I1305" s="124"/>
      <c r="J1305" s="124"/>
      <c r="K1305" s="124"/>
      <c r="L1305" s="120"/>
      <c r="M1305" s="110"/>
      <c r="N1305" s="110"/>
      <c r="O1305" s="110"/>
      <c r="P1305" s="110"/>
      <c r="Q1305" s="110"/>
      <c r="R1305" s="110"/>
      <c r="S1305" s="110"/>
      <c r="T1305" s="110"/>
      <c r="U1305" s="110"/>
      <c r="V1305" s="110"/>
      <c r="W1305" s="110"/>
      <c r="X1305" s="110"/>
      <c r="Y1305" s="110"/>
      <c r="Z1305" s="110"/>
      <c r="AA1305" s="110"/>
      <c r="AB1305" s="110"/>
      <c r="AC1305" s="110"/>
      <c r="AD1305" s="110"/>
      <c r="AE1305" s="110"/>
      <c r="AF1305" s="110"/>
      <c r="AG1305" s="110"/>
      <c r="AH1305" s="110"/>
      <c r="AI1305" s="110"/>
      <c r="AJ1305" s="110"/>
      <c r="AK1305" s="110"/>
      <c r="AL1305" s="110"/>
      <c r="AM1305" s="110"/>
      <c r="AN1305" s="110"/>
      <c r="AO1305" s="110"/>
      <c r="AP1305" s="110"/>
      <c r="AQ1305" s="110"/>
      <c r="AR1305" s="110"/>
      <c r="AS1305" s="110"/>
      <c r="AT1305" s="110"/>
      <c r="AU1305" s="110"/>
      <c r="AV1305" s="110"/>
      <c r="AW1305" s="110"/>
      <c r="AX1305" s="110"/>
      <c r="AY1305" s="110"/>
      <c r="AZ1305" s="110"/>
      <c r="BA1305" s="110"/>
      <c r="BB1305" s="110"/>
      <c r="BC1305" s="110"/>
      <c r="BD1305" s="110"/>
      <c r="BE1305" s="110"/>
      <c r="BF1305" s="110"/>
      <c r="BG1305" s="110"/>
      <c r="BH1305" s="110"/>
    </row>
    <row r="1306" spans="2:60" x14ac:dyDescent="0.2">
      <c r="B1306" s="123"/>
      <c r="C1306" s="226"/>
      <c r="D1306" s="226"/>
      <c r="E1306" s="226"/>
      <c r="F1306" s="226"/>
      <c r="G1306" s="226"/>
      <c r="H1306" s="124"/>
      <c r="I1306" s="124"/>
      <c r="J1306" s="124"/>
      <c r="K1306" s="124"/>
      <c r="L1306" s="120"/>
      <c r="M1306" s="110"/>
      <c r="N1306" s="110"/>
      <c r="O1306" s="110"/>
      <c r="P1306" s="110"/>
      <c r="Q1306" s="110"/>
      <c r="R1306" s="110"/>
      <c r="S1306" s="110"/>
      <c r="T1306" s="110"/>
      <c r="U1306" s="110"/>
      <c r="V1306" s="110"/>
      <c r="W1306" s="110"/>
      <c r="X1306" s="110"/>
      <c r="Y1306" s="110"/>
      <c r="Z1306" s="110"/>
      <c r="AA1306" s="110"/>
      <c r="AB1306" s="110"/>
      <c r="AC1306" s="110"/>
      <c r="AD1306" s="110"/>
      <c r="AE1306" s="110"/>
      <c r="AF1306" s="110"/>
      <c r="AG1306" s="110"/>
      <c r="AH1306" s="110"/>
      <c r="AI1306" s="110"/>
      <c r="AJ1306" s="110"/>
      <c r="AK1306" s="110"/>
      <c r="AL1306" s="110"/>
      <c r="AM1306" s="110"/>
      <c r="AN1306" s="110"/>
      <c r="AO1306" s="110"/>
      <c r="AP1306" s="110"/>
      <c r="AQ1306" s="110"/>
      <c r="AR1306" s="110"/>
      <c r="AS1306" s="110"/>
      <c r="AT1306" s="110"/>
      <c r="AU1306" s="110"/>
      <c r="AV1306" s="110"/>
      <c r="AW1306" s="110"/>
      <c r="AX1306" s="110"/>
      <c r="AY1306" s="110"/>
      <c r="AZ1306" s="110"/>
      <c r="BA1306" s="110"/>
      <c r="BB1306" s="110"/>
      <c r="BC1306" s="110"/>
      <c r="BD1306" s="110"/>
      <c r="BE1306" s="110"/>
      <c r="BF1306" s="110"/>
      <c r="BG1306" s="110"/>
      <c r="BH1306" s="110"/>
    </row>
    <row r="1307" spans="2:60" x14ac:dyDescent="0.2">
      <c r="B1307" s="123"/>
      <c r="C1307" s="226"/>
      <c r="D1307" s="226"/>
      <c r="E1307" s="226"/>
      <c r="F1307" s="226"/>
      <c r="G1307" s="226"/>
      <c r="H1307" s="124"/>
      <c r="I1307" s="124"/>
      <c r="J1307" s="124"/>
      <c r="K1307" s="124"/>
      <c r="L1307" s="120"/>
      <c r="M1307" s="110"/>
      <c r="N1307" s="110"/>
      <c r="O1307" s="110"/>
      <c r="P1307" s="110"/>
      <c r="Q1307" s="110"/>
      <c r="R1307" s="110"/>
      <c r="S1307" s="110"/>
      <c r="T1307" s="110"/>
      <c r="U1307" s="110"/>
      <c r="V1307" s="110"/>
      <c r="W1307" s="110"/>
      <c r="X1307" s="110"/>
      <c r="Y1307" s="110"/>
      <c r="Z1307" s="110"/>
      <c r="AA1307" s="110"/>
      <c r="AB1307" s="110"/>
      <c r="AC1307" s="110"/>
      <c r="AD1307" s="110"/>
      <c r="AE1307" s="110"/>
      <c r="AF1307" s="110"/>
      <c r="AG1307" s="110"/>
      <c r="AH1307" s="110"/>
      <c r="AI1307" s="110"/>
      <c r="AJ1307" s="110"/>
      <c r="AK1307" s="110"/>
      <c r="AL1307" s="110"/>
      <c r="AM1307" s="110"/>
      <c r="AN1307" s="110"/>
      <c r="AO1307" s="110"/>
      <c r="AP1307" s="110"/>
      <c r="AQ1307" s="110"/>
      <c r="AR1307" s="110"/>
      <c r="AS1307" s="110"/>
      <c r="AT1307" s="110"/>
      <c r="AU1307" s="110"/>
      <c r="AV1307" s="110"/>
      <c r="AW1307" s="110"/>
      <c r="AX1307" s="110"/>
      <c r="AY1307" s="110"/>
      <c r="AZ1307" s="110"/>
      <c r="BA1307" s="110"/>
      <c r="BB1307" s="110"/>
      <c r="BC1307" s="110"/>
      <c r="BD1307" s="110"/>
      <c r="BE1307" s="110"/>
      <c r="BF1307" s="110"/>
      <c r="BG1307" s="110"/>
      <c r="BH1307" s="110"/>
    </row>
    <row r="1308" spans="2:60" x14ac:dyDescent="0.2">
      <c r="B1308" s="123"/>
      <c r="C1308" s="226"/>
      <c r="D1308" s="226"/>
      <c r="E1308" s="226"/>
      <c r="F1308" s="226"/>
      <c r="G1308" s="226"/>
      <c r="H1308" s="124"/>
      <c r="I1308" s="124"/>
      <c r="J1308" s="124"/>
      <c r="K1308" s="124"/>
      <c r="L1308" s="120"/>
      <c r="M1308" s="110"/>
      <c r="N1308" s="110"/>
      <c r="O1308" s="110"/>
      <c r="P1308" s="110"/>
      <c r="Q1308" s="110"/>
      <c r="R1308" s="110"/>
      <c r="S1308" s="110"/>
      <c r="T1308" s="110"/>
      <c r="U1308" s="110"/>
      <c r="V1308" s="110"/>
      <c r="W1308" s="110"/>
      <c r="X1308" s="110"/>
      <c r="Y1308" s="110"/>
      <c r="Z1308" s="110"/>
      <c r="AA1308" s="110"/>
      <c r="AB1308" s="110"/>
      <c r="AC1308" s="110"/>
      <c r="AD1308" s="110"/>
      <c r="AE1308" s="110"/>
      <c r="AF1308" s="110"/>
      <c r="AG1308" s="110"/>
      <c r="AH1308" s="110"/>
      <c r="AI1308" s="110"/>
      <c r="AJ1308" s="110"/>
      <c r="AK1308" s="110"/>
      <c r="AL1308" s="110"/>
      <c r="AM1308" s="110"/>
      <c r="AN1308" s="110"/>
      <c r="AO1308" s="110"/>
      <c r="AP1308" s="110"/>
      <c r="AQ1308" s="110"/>
      <c r="AR1308" s="110"/>
      <c r="AS1308" s="110"/>
      <c r="AT1308" s="110"/>
      <c r="AU1308" s="110"/>
      <c r="AV1308" s="110"/>
      <c r="AW1308" s="110"/>
      <c r="AX1308" s="110"/>
      <c r="AY1308" s="110"/>
      <c r="AZ1308" s="110"/>
      <c r="BA1308" s="110"/>
      <c r="BB1308" s="110"/>
      <c r="BC1308" s="110"/>
      <c r="BD1308" s="110"/>
      <c r="BE1308" s="110"/>
      <c r="BF1308" s="110"/>
      <c r="BG1308" s="110"/>
      <c r="BH1308" s="110"/>
    </row>
    <row r="1309" spans="2:60" x14ac:dyDescent="0.2">
      <c r="B1309" s="123"/>
      <c r="C1309" s="226"/>
      <c r="D1309" s="226"/>
      <c r="E1309" s="226"/>
      <c r="F1309" s="226"/>
      <c r="G1309" s="226"/>
      <c r="H1309" s="124"/>
      <c r="I1309" s="124"/>
      <c r="J1309" s="124"/>
      <c r="K1309" s="124"/>
      <c r="L1309" s="120"/>
      <c r="M1309" s="110"/>
      <c r="N1309" s="110"/>
      <c r="O1309" s="110"/>
      <c r="P1309" s="110"/>
      <c r="Q1309" s="110"/>
      <c r="R1309" s="110"/>
      <c r="S1309" s="110"/>
      <c r="T1309" s="110"/>
      <c r="U1309" s="110"/>
      <c r="V1309" s="110"/>
      <c r="W1309" s="110"/>
      <c r="X1309" s="110"/>
      <c r="Y1309" s="110"/>
      <c r="Z1309" s="110"/>
      <c r="AA1309" s="110"/>
      <c r="AB1309" s="110"/>
      <c r="AC1309" s="110"/>
      <c r="AD1309" s="110"/>
      <c r="AE1309" s="110"/>
      <c r="AF1309" s="110"/>
      <c r="AG1309" s="110"/>
      <c r="AH1309" s="110"/>
      <c r="AI1309" s="110"/>
      <c r="AJ1309" s="110"/>
      <c r="AK1309" s="110"/>
      <c r="AL1309" s="110"/>
      <c r="AM1309" s="110"/>
      <c r="AN1309" s="110"/>
      <c r="AO1309" s="110"/>
      <c r="AP1309" s="110"/>
      <c r="AQ1309" s="110"/>
      <c r="AR1309" s="110"/>
      <c r="AS1309" s="110"/>
      <c r="AT1309" s="110"/>
      <c r="AU1309" s="110"/>
      <c r="AV1309" s="110"/>
      <c r="AW1309" s="110"/>
      <c r="AX1309" s="110"/>
      <c r="AY1309" s="110"/>
      <c r="AZ1309" s="110"/>
      <c r="BA1309" s="110"/>
      <c r="BB1309" s="110"/>
      <c r="BC1309" s="110"/>
      <c r="BD1309" s="110"/>
      <c r="BE1309" s="110"/>
      <c r="BF1309" s="110"/>
      <c r="BG1309" s="110"/>
      <c r="BH1309" s="110"/>
    </row>
    <row r="1310" spans="2:60" x14ac:dyDescent="0.2">
      <c r="B1310" s="123"/>
      <c r="C1310" s="226"/>
      <c r="D1310" s="226"/>
      <c r="E1310" s="226"/>
      <c r="F1310" s="226"/>
      <c r="G1310" s="226"/>
      <c r="H1310" s="124"/>
      <c r="I1310" s="124"/>
      <c r="J1310" s="124"/>
      <c r="K1310" s="124"/>
      <c r="L1310" s="120"/>
      <c r="M1310" s="110"/>
      <c r="N1310" s="110"/>
      <c r="O1310" s="110"/>
      <c r="P1310" s="110"/>
      <c r="Q1310" s="110"/>
      <c r="R1310" s="110"/>
      <c r="S1310" s="110"/>
      <c r="T1310" s="110"/>
      <c r="U1310" s="110"/>
      <c r="V1310" s="110"/>
      <c r="W1310" s="110"/>
      <c r="X1310" s="110"/>
      <c r="Y1310" s="110"/>
      <c r="Z1310" s="110"/>
      <c r="AA1310" s="110"/>
      <c r="AB1310" s="110"/>
      <c r="AC1310" s="110"/>
      <c r="AD1310" s="110"/>
      <c r="AE1310" s="110"/>
      <c r="AF1310" s="110"/>
      <c r="AG1310" s="110"/>
      <c r="AH1310" s="110"/>
      <c r="AI1310" s="110"/>
      <c r="AJ1310" s="110"/>
      <c r="AK1310" s="110"/>
      <c r="AL1310" s="110"/>
      <c r="AM1310" s="110"/>
      <c r="AN1310" s="110"/>
      <c r="AO1310" s="110"/>
      <c r="AP1310" s="110"/>
      <c r="AQ1310" s="110"/>
      <c r="AR1310" s="110"/>
      <c r="AS1310" s="110"/>
      <c r="AT1310" s="110"/>
      <c r="AU1310" s="110"/>
      <c r="AV1310" s="110"/>
      <c r="AW1310" s="110"/>
      <c r="AX1310" s="110"/>
      <c r="AY1310" s="110"/>
      <c r="AZ1310" s="110"/>
      <c r="BA1310" s="110"/>
      <c r="BB1310" s="110"/>
      <c r="BC1310" s="110"/>
      <c r="BD1310" s="110"/>
      <c r="BE1310" s="110"/>
      <c r="BF1310" s="110"/>
      <c r="BG1310" s="110"/>
      <c r="BH1310" s="110"/>
    </row>
    <row r="1311" spans="2:60" x14ac:dyDescent="0.2">
      <c r="B1311" s="123"/>
      <c r="C1311" s="226"/>
      <c r="D1311" s="226"/>
      <c r="E1311" s="226"/>
      <c r="F1311" s="226"/>
      <c r="G1311" s="226"/>
      <c r="H1311" s="124"/>
      <c r="I1311" s="124"/>
      <c r="J1311" s="124"/>
      <c r="K1311" s="124"/>
      <c r="L1311" s="120"/>
      <c r="M1311" s="110"/>
      <c r="N1311" s="110"/>
      <c r="O1311" s="110"/>
      <c r="P1311" s="110"/>
      <c r="Q1311" s="110"/>
      <c r="R1311" s="110"/>
      <c r="S1311" s="110"/>
      <c r="T1311" s="110"/>
      <c r="U1311" s="110"/>
      <c r="V1311" s="110"/>
      <c r="W1311" s="110"/>
      <c r="X1311" s="110"/>
      <c r="Y1311" s="110"/>
      <c r="Z1311" s="110"/>
      <c r="AA1311" s="110"/>
      <c r="AB1311" s="110"/>
      <c r="AC1311" s="110"/>
      <c r="AD1311" s="110"/>
      <c r="AE1311" s="110"/>
      <c r="AF1311" s="110"/>
      <c r="AG1311" s="110"/>
      <c r="AH1311" s="110"/>
      <c r="AI1311" s="110"/>
      <c r="AJ1311" s="110"/>
      <c r="AK1311" s="110"/>
      <c r="AL1311" s="110"/>
      <c r="AM1311" s="110"/>
      <c r="AN1311" s="110"/>
      <c r="AO1311" s="110"/>
      <c r="AP1311" s="110"/>
      <c r="AQ1311" s="110"/>
      <c r="AR1311" s="110"/>
      <c r="AS1311" s="110"/>
      <c r="AT1311" s="110"/>
      <c r="AU1311" s="110"/>
      <c r="AV1311" s="110"/>
      <c r="AW1311" s="110"/>
      <c r="AX1311" s="110"/>
      <c r="AY1311" s="110"/>
      <c r="AZ1311" s="110"/>
      <c r="BA1311" s="110"/>
      <c r="BB1311" s="110"/>
      <c r="BC1311" s="110"/>
      <c r="BD1311" s="110"/>
      <c r="BE1311" s="110"/>
      <c r="BF1311" s="110"/>
      <c r="BG1311" s="110"/>
      <c r="BH1311" s="110"/>
    </row>
    <row r="1312" spans="2:60" x14ac:dyDescent="0.2">
      <c r="B1312" s="123"/>
      <c r="C1312" s="226"/>
      <c r="D1312" s="226"/>
      <c r="E1312" s="226"/>
      <c r="F1312" s="226"/>
      <c r="G1312" s="226"/>
      <c r="H1312" s="124"/>
      <c r="I1312" s="124"/>
      <c r="J1312" s="124"/>
      <c r="K1312" s="124"/>
      <c r="L1312" s="120"/>
      <c r="M1312" s="110"/>
      <c r="N1312" s="110"/>
      <c r="O1312" s="110"/>
      <c r="P1312" s="110"/>
      <c r="Q1312" s="110"/>
      <c r="R1312" s="110"/>
      <c r="S1312" s="110"/>
      <c r="T1312" s="110"/>
      <c r="U1312" s="110"/>
      <c r="V1312" s="110"/>
      <c r="W1312" s="110"/>
      <c r="X1312" s="110"/>
      <c r="Y1312" s="110"/>
      <c r="Z1312" s="110"/>
      <c r="AA1312" s="110"/>
      <c r="AB1312" s="110"/>
      <c r="AC1312" s="110"/>
      <c r="AD1312" s="110"/>
      <c r="AE1312" s="110"/>
      <c r="AF1312" s="110"/>
      <c r="AG1312" s="110"/>
      <c r="AH1312" s="110"/>
      <c r="AI1312" s="110"/>
      <c r="AJ1312" s="110"/>
      <c r="AK1312" s="110"/>
      <c r="AL1312" s="110"/>
      <c r="AM1312" s="110"/>
      <c r="AN1312" s="110"/>
      <c r="AO1312" s="110"/>
      <c r="AP1312" s="110"/>
      <c r="AQ1312" s="110"/>
      <c r="AR1312" s="110"/>
      <c r="AS1312" s="110"/>
      <c r="AT1312" s="110"/>
      <c r="AU1312" s="110"/>
      <c r="AV1312" s="110"/>
      <c r="AW1312" s="110"/>
      <c r="AX1312" s="110"/>
      <c r="AY1312" s="110"/>
      <c r="AZ1312" s="110"/>
      <c r="BA1312" s="110"/>
      <c r="BB1312" s="110"/>
      <c r="BC1312" s="110"/>
      <c r="BD1312" s="110"/>
      <c r="BE1312" s="110"/>
      <c r="BF1312" s="110"/>
      <c r="BG1312" s="110"/>
      <c r="BH1312" s="110"/>
    </row>
    <row r="1313" spans="2:60" x14ac:dyDescent="0.2">
      <c r="B1313" s="123"/>
      <c r="C1313" s="226"/>
      <c r="D1313" s="226"/>
      <c r="E1313" s="226"/>
      <c r="F1313" s="226"/>
      <c r="G1313" s="226"/>
      <c r="H1313" s="124"/>
      <c r="I1313" s="124"/>
      <c r="J1313" s="124"/>
      <c r="K1313" s="124"/>
      <c r="L1313" s="120"/>
      <c r="M1313" s="110"/>
      <c r="N1313" s="110"/>
      <c r="O1313" s="110"/>
      <c r="P1313" s="110"/>
      <c r="Q1313" s="110"/>
      <c r="R1313" s="110"/>
      <c r="S1313" s="110"/>
      <c r="T1313" s="110"/>
      <c r="U1313" s="110"/>
      <c r="V1313" s="110"/>
      <c r="W1313" s="110"/>
      <c r="X1313" s="110"/>
      <c r="Y1313" s="110"/>
      <c r="Z1313" s="110"/>
      <c r="AA1313" s="110"/>
      <c r="AB1313" s="110"/>
      <c r="AC1313" s="110"/>
      <c r="AD1313" s="110"/>
      <c r="AE1313" s="110"/>
      <c r="AF1313" s="110"/>
      <c r="AG1313" s="110"/>
      <c r="AH1313" s="110"/>
      <c r="AI1313" s="110"/>
      <c r="AJ1313" s="110"/>
      <c r="AK1313" s="110"/>
      <c r="AL1313" s="110"/>
      <c r="AM1313" s="110"/>
      <c r="AN1313" s="110"/>
      <c r="AO1313" s="110"/>
      <c r="AP1313" s="110"/>
      <c r="AQ1313" s="110"/>
      <c r="AR1313" s="110"/>
      <c r="AS1313" s="110"/>
      <c r="AT1313" s="110"/>
      <c r="AU1313" s="110"/>
      <c r="AV1313" s="110"/>
      <c r="AW1313" s="110"/>
      <c r="AX1313" s="110"/>
      <c r="AY1313" s="110"/>
      <c r="AZ1313" s="110"/>
      <c r="BA1313" s="110"/>
      <c r="BB1313" s="110"/>
      <c r="BC1313" s="110"/>
      <c r="BD1313" s="110"/>
      <c r="BE1313" s="110"/>
      <c r="BF1313" s="110"/>
      <c r="BG1313" s="110"/>
      <c r="BH1313" s="110"/>
    </row>
    <row r="1314" spans="2:60" x14ac:dyDescent="0.2">
      <c r="B1314" s="123"/>
      <c r="C1314" s="226"/>
      <c r="D1314" s="226"/>
      <c r="E1314" s="226"/>
      <c r="F1314" s="226"/>
      <c r="G1314" s="226"/>
      <c r="H1314" s="124"/>
      <c r="I1314" s="124"/>
      <c r="J1314" s="124"/>
      <c r="K1314" s="124"/>
      <c r="L1314" s="120"/>
      <c r="M1314" s="110"/>
      <c r="N1314" s="110"/>
      <c r="O1314" s="110"/>
      <c r="P1314" s="110"/>
      <c r="Q1314" s="110"/>
      <c r="R1314" s="110"/>
      <c r="S1314" s="110"/>
      <c r="T1314" s="110"/>
      <c r="U1314" s="110"/>
      <c r="V1314" s="110"/>
      <c r="W1314" s="110"/>
      <c r="X1314" s="110"/>
      <c r="Y1314" s="110"/>
      <c r="Z1314" s="110"/>
      <c r="AA1314" s="110"/>
      <c r="AB1314" s="110"/>
      <c r="AC1314" s="110"/>
      <c r="AD1314" s="110"/>
      <c r="AE1314" s="110"/>
      <c r="AF1314" s="110"/>
      <c r="AG1314" s="110"/>
      <c r="AH1314" s="110"/>
      <c r="AI1314" s="110"/>
      <c r="AJ1314" s="110"/>
      <c r="AK1314" s="110"/>
      <c r="AL1314" s="110"/>
      <c r="AM1314" s="110"/>
      <c r="AN1314" s="110"/>
      <c r="AO1314" s="110"/>
      <c r="AP1314" s="110"/>
      <c r="AQ1314" s="110"/>
      <c r="AR1314" s="110"/>
      <c r="AS1314" s="110"/>
      <c r="AT1314" s="110"/>
      <c r="AU1314" s="110"/>
      <c r="AV1314" s="110"/>
      <c r="AW1314" s="110"/>
      <c r="AX1314" s="110"/>
      <c r="AY1314" s="110"/>
      <c r="AZ1314" s="110"/>
      <c r="BA1314" s="110"/>
      <c r="BB1314" s="110"/>
      <c r="BC1314" s="110"/>
      <c r="BD1314" s="110"/>
      <c r="BE1314" s="110"/>
      <c r="BF1314" s="110"/>
      <c r="BG1314" s="110"/>
      <c r="BH1314" s="110"/>
    </row>
    <row r="1315" spans="2:60" x14ac:dyDescent="0.2">
      <c r="B1315" s="123"/>
      <c r="C1315" s="226"/>
      <c r="D1315" s="226"/>
      <c r="E1315" s="226"/>
      <c r="F1315" s="226"/>
      <c r="G1315" s="226"/>
      <c r="H1315" s="124"/>
      <c r="I1315" s="124"/>
      <c r="J1315" s="124"/>
      <c r="K1315" s="124"/>
      <c r="L1315" s="120"/>
      <c r="M1315" s="110"/>
      <c r="N1315" s="110"/>
      <c r="O1315" s="110"/>
      <c r="P1315" s="110"/>
      <c r="Q1315" s="110"/>
      <c r="R1315" s="110"/>
      <c r="S1315" s="110"/>
      <c r="T1315" s="110"/>
      <c r="U1315" s="110"/>
      <c r="V1315" s="110"/>
      <c r="W1315" s="110"/>
      <c r="X1315" s="110"/>
      <c r="Y1315" s="110"/>
      <c r="Z1315" s="110"/>
      <c r="AA1315" s="110"/>
      <c r="AB1315" s="110"/>
      <c r="AC1315" s="110"/>
      <c r="AD1315" s="110"/>
      <c r="AE1315" s="110"/>
      <c r="AF1315" s="110"/>
      <c r="AG1315" s="110"/>
      <c r="AH1315" s="110"/>
      <c r="AI1315" s="110"/>
      <c r="AJ1315" s="110"/>
      <c r="AK1315" s="110"/>
      <c r="AL1315" s="110"/>
      <c r="AM1315" s="110"/>
      <c r="AN1315" s="110"/>
      <c r="AO1315" s="110"/>
      <c r="AP1315" s="110"/>
      <c r="AQ1315" s="110"/>
      <c r="AR1315" s="110"/>
      <c r="AS1315" s="110"/>
      <c r="AT1315" s="110"/>
      <c r="AU1315" s="110"/>
      <c r="AV1315" s="110"/>
      <c r="AW1315" s="110"/>
      <c r="AX1315" s="110"/>
      <c r="AY1315" s="110"/>
      <c r="AZ1315" s="110"/>
      <c r="BA1315" s="110"/>
      <c r="BB1315" s="110"/>
      <c r="BC1315" s="110"/>
      <c r="BD1315" s="110"/>
      <c r="BE1315" s="110"/>
      <c r="BF1315" s="110"/>
      <c r="BG1315" s="110"/>
      <c r="BH1315" s="110"/>
    </row>
    <row r="1316" spans="2:60" x14ac:dyDescent="0.2">
      <c r="B1316" s="123"/>
      <c r="C1316" s="226"/>
      <c r="D1316" s="226"/>
      <c r="E1316" s="226"/>
      <c r="F1316" s="226"/>
      <c r="G1316" s="226"/>
      <c r="H1316" s="124"/>
      <c r="I1316" s="124"/>
      <c r="J1316" s="124"/>
      <c r="K1316" s="124"/>
      <c r="L1316" s="120"/>
      <c r="M1316" s="110"/>
      <c r="N1316" s="110"/>
      <c r="O1316" s="110"/>
      <c r="P1316" s="110"/>
      <c r="Q1316" s="110"/>
      <c r="R1316" s="110"/>
      <c r="S1316" s="110"/>
      <c r="T1316" s="110"/>
      <c r="U1316" s="110"/>
      <c r="V1316" s="110"/>
      <c r="W1316" s="110"/>
      <c r="X1316" s="110"/>
      <c r="Y1316" s="110"/>
      <c r="Z1316" s="110"/>
      <c r="AA1316" s="110"/>
      <c r="AB1316" s="110"/>
      <c r="AC1316" s="110"/>
      <c r="AD1316" s="110"/>
      <c r="AE1316" s="110"/>
      <c r="AF1316" s="110"/>
      <c r="AG1316" s="110"/>
      <c r="AH1316" s="110"/>
      <c r="AI1316" s="110"/>
      <c r="AJ1316" s="110"/>
      <c r="AK1316" s="110"/>
      <c r="AL1316" s="110"/>
      <c r="AM1316" s="110"/>
      <c r="AN1316" s="110"/>
      <c r="AO1316" s="110"/>
      <c r="AP1316" s="110"/>
      <c r="AQ1316" s="110"/>
      <c r="AR1316" s="110"/>
      <c r="AS1316" s="110"/>
      <c r="AT1316" s="110"/>
      <c r="AU1316" s="110"/>
      <c r="AV1316" s="110"/>
      <c r="AW1316" s="110"/>
      <c r="AX1316" s="110"/>
      <c r="AY1316" s="110"/>
      <c r="AZ1316" s="110"/>
      <c r="BA1316" s="110"/>
      <c r="BB1316" s="110"/>
      <c r="BC1316" s="110"/>
      <c r="BD1316" s="110"/>
      <c r="BE1316" s="110"/>
      <c r="BF1316" s="110"/>
      <c r="BG1316" s="110"/>
      <c r="BH1316" s="110"/>
    </row>
    <row r="1317" spans="2:60" x14ac:dyDescent="0.2">
      <c r="B1317" s="123"/>
      <c r="C1317" s="226"/>
      <c r="D1317" s="226"/>
      <c r="E1317" s="226"/>
      <c r="F1317" s="226"/>
      <c r="G1317" s="226"/>
      <c r="H1317" s="124"/>
      <c r="I1317" s="124"/>
      <c r="J1317" s="124"/>
      <c r="K1317" s="124"/>
      <c r="L1317" s="120"/>
      <c r="M1317" s="110"/>
      <c r="N1317" s="110"/>
      <c r="O1317" s="110"/>
      <c r="P1317" s="110"/>
      <c r="Q1317" s="110"/>
      <c r="R1317" s="110"/>
      <c r="S1317" s="110"/>
      <c r="T1317" s="110"/>
      <c r="U1317" s="110"/>
      <c r="V1317" s="110"/>
      <c r="W1317" s="110"/>
      <c r="X1317" s="110"/>
      <c r="Y1317" s="110"/>
      <c r="Z1317" s="110"/>
      <c r="AA1317" s="110"/>
      <c r="AB1317" s="110"/>
      <c r="AC1317" s="110"/>
      <c r="AD1317" s="110"/>
      <c r="AE1317" s="110"/>
      <c r="AF1317" s="110"/>
      <c r="AG1317" s="110"/>
      <c r="AH1317" s="110"/>
      <c r="AI1317" s="110"/>
      <c r="AJ1317" s="110"/>
      <c r="AK1317" s="110"/>
      <c r="AL1317" s="110"/>
      <c r="AM1317" s="110"/>
      <c r="AN1317" s="110"/>
      <c r="AO1317" s="110"/>
      <c r="AP1317" s="110"/>
      <c r="AQ1317" s="110"/>
      <c r="AR1317" s="110"/>
      <c r="AS1317" s="110"/>
      <c r="AT1317" s="110"/>
      <c r="AU1317" s="110"/>
      <c r="AV1317" s="110"/>
      <c r="AW1317" s="110"/>
      <c r="AX1317" s="110"/>
      <c r="AY1317" s="110"/>
      <c r="AZ1317" s="110"/>
      <c r="BA1317" s="110"/>
      <c r="BB1317" s="110"/>
      <c r="BC1317" s="110"/>
      <c r="BD1317" s="110"/>
      <c r="BE1317" s="110"/>
      <c r="BF1317" s="110"/>
      <c r="BG1317" s="110"/>
      <c r="BH1317" s="110"/>
    </row>
    <row r="1318" spans="2:60" x14ac:dyDescent="0.2">
      <c r="B1318" s="123"/>
      <c r="C1318" s="226"/>
      <c r="D1318" s="226"/>
      <c r="E1318" s="226"/>
      <c r="F1318" s="226"/>
      <c r="G1318" s="226"/>
      <c r="H1318" s="124"/>
      <c r="I1318" s="124"/>
      <c r="J1318" s="124"/>
      <c r="K1318" s="124"/>
      <c r="L1318" s="120"/>
      <c r="M1318" s="110"/>
      <c r="N1318" s="110"/>
      <c r="O1318" s="110"/>
      <c r="P1318" s="110"/>
      <c r="Q1318" s="110"/>
      <c r="R1318" s="110"/>
      <c r="S1318" s="110"/>
      <c r="T1318" s="110"/>
      <c r="U1318" s="110"/>
      <c r="V1318" s="110"/>
      <c r="W1318" s="110"/>
      <c r="X1318" s="110"/>
      <c r="Y1318" s="110"/>
      <c r="Z1318" s="110"/>
      <c r="AA1318" s="110"/>
      <c r="AB1318" s="110"/>
      <c r="AC1318" s="110"/>
      <c r="AD1318" s="110"/>
      <c r="AE1318" s="110"/>
      <c r="AF1318" s="110"/>
      <c r="AG1318" s="110"/>
      <c r="AH1318" s="110"/>
      <c r="AI1318" s="110"/>
      <c r="AJ1318" s="110"/>
      <c r="AK1318" s="110"/>
      <c r="AL1318" s="110"/>
      <c r="AM1318" s="110"/>
      <c r="AN1318" s="110"/>
      <c r="AO1318" s="110"/>
      <c r="AP1318" s="110"/>
      <c r="AQ1318" s="110"/>
      <c r="AR1318" s="110"/>
      <c r="AS1318" s="110"/>
      <c r="AT1318" s="110"/>
      <c r="AU1318" s="110"/>
      <c r="AV1318" s="110"/>
      <c r="AW1318" s="110"/>
      <c r="AX1318" s="110"/>
      <c r="AY1318" s="110"/>
      <c r="AZ1318" s="110"/>
      <c r="BA1318" s="110"/>
      <c r="BB1318" s="110"/>
      <c r="BC1318" s="110"/>
      <c r="BD1318" s="110"/>
      <c r="BE1318" s="110"/>
      <c r="BF1318" s="110"/>
      <c r="BG1318" s="110"/>
      <c r="BH1318" s="110"/>
    </row>
    <row r="1319" spans="2:60" x14ac:dyDescent="0.2">
      <c r="B1319" s="123"/>
      <c r="C1319" s="226"/>
      <c r="D1319" s="226"/>
      <c r="E1319" s="226"/>
      <c r="F1319" s="226"/>
      <c r="G1319" s="226"/>
      <c r="H1319" s="124"/>
      <c r="I1319" s="124"/>
      <c r="J1319" s="124"/>
      <c r="K1319" s="124"/>
      <c r="L1319" s="120"/>
      <c r="M1319" s="110"/>
      <c r="N1319" s="110"/>
      <c r="O1319" s="110"/>
      <c r="P1319" s="110"/>
      <c r="Q1319" s="110"/>
      <c r="R1319" s="110"/>
      <c r="S1319" s="110"/>
      <c r="T1319" s="110"/>
      <c r="U1319" s="110"/>
      <c r="V1319" s="110"/>
      <c r="W1319" s="110"/>
      <c r="X1319" s="110"/>
      <c r="Y1319" s="110"/>
      <c r="Z1319" s="110"/>
      <c r="AA1319" s="110"/>
      <c r="AB1319" s="110"/>
      <c r="AC1319" s="110"/>
      <c r="AD1319" s="110"/>
      <c r="AE1319" s="110"/>
      <c r="AF1319" s="110"/>
      <c r="AG1319" s="110"/>
      <c r="AH1319" s="110"/>
      <c r="AI1319" s="110"/>
      <c r="AJ1319" s="110"/>
      <c r="AK1319" s="110"/>
      <c r="AL1319" s="110"/>
      <c r="AM1319" s="110"/>
      <c r="AN1319" s="110"/>
      <c r="AO1319" s="110"/>
      <c r="AP1319" s="110"/>
      <c r="AQ1319" s="110"/>
      <c r="AR1319" s="110"/>
      <c r="AS1319" s="110"/>
      <c r="AT1319" s="110"/>
      <c r="AU1319" s="110"/>
      <c r="AV1319" s="110"/>
      <c r="AW1319" s="110"/>
      <c r="AX1319" s="110"/>
      <c r="AY1319" s="110"/>
      <c r="AZ1319" s="110"/>
      <c r="BA1319" s="110"/>
      <c r="BB1319" s="110"/>
      <c r="BC1319" s="110"/>
      <c r="BD1319" s="110"/>
      <c r="BE1319" s="110"/>
      <c r="BF1319" s="110"/>
      <c r="BG1319" s="110"/>
      <c r="BH1319" s="110"/>
    </row>
    <row r="1320" spans="2:60" x14ac:dyDescent="0.2">
      <c r="B1320" s="123"/>
      <c r="C1320" s="226"/>
      <c r="D1320" s="226"/>
      <c r="E1320" s="226"/>
      <c r="F1320" s="226"/>
      <c r="G1320" s="226"/>
      <c r="H1320" s="124"/>
      <c r="I1320" s="124"/>
      <c r="J1320" s="124"/>
      <c r="K1320" s="124"/>
      <c r="L1320" s="120"/>
      <c r="M1320" s="110"/>
      <c r="N1320" s="110"/>
      <c r="O1320" s="110"/>
      <c r="P1320" s="110"/>
      <c r="Q1320" s="110"/>
      <c r="R1320" s="110"/>
      <c r="S1320" s="110"/>
      <c r="T1320" s="110"/>
      <c r="U1320" s="110"/>
      <c r="V1320" s="110"/>
      <c r="W1320" s="110"/>
      <c r="X1320" s="110"/>
      <c r="Y1320" s="110"/>
      <c r="Z1320" s="110"/>
      <c r="AA1320" s="110"/>
      <c r="AB1320" s="110"/>
      <c r="AC1320" s="110"/>
      <c r="AD1320" s="110"/>
      <c r="AE1320" s="110"/>
      <c r="AF1320" s="110"/>
      <c r="AG1320" s="110"/>
      <c r="AH1320" s="110"/>
      <c r="AI1320" s="110"/>
      <c r="AJ1320" s="110"/>
      <c r="AK1320" s="110"/>
      <c r="AL1320" s="110"/>
      <c r="AM1320" s="110"/>
      <c r="AN1320" s="110"/>
      <c r="AO1320" s="110"/>
      <c r="AP1320" s="110"/>
      <c r="AQ1320" s="110"/>
      <c r="AR1320" s="110"/>
      <c r="AS1320" s="110"/>
      <c r="AT1320" s="110"/>
      <c r="AU1320" s="110"/>
      <c r="AV1320" s="110"/>
      <c r="AW1320" s="110"/>
      <c r="AX1320" s="110"/>
      <c r="AY1320" s="110"/>
      <c r="AZ1320" s="110"/>
      <c r="BA1320" s="110"/>
      <c r="BB1320" s="110"/>
      <c r="BC1320" s="110"/>
      <c r="BD1320" s="110"/>
      <c r="BE1320" s="110"/>
      <c r="BF1320" s="110"/>
      <c r="BG1320" s="110"/>
      <c r="BH1320" s="110"/>
    </row>
    <row r="1321" spans="2:60" x14ac:dyDescent="0.2">
      <c r="B1321" s="123"/>
      <c r="C1321" s="226"/>
      <c r="D1321" s="226"/>
      <c r="E1321" s="226"/>
      <c r="F1321" s="226"/>
      <c r="G1321" s="226"/>
      <c r="H1321" s="124"/>
      <c r="I1321" s="124"/>
      <c r="J1321" s="124"/>
      <c r="K1321" s="124"/>
      <c r="L1321" s="120"/>
      <c r="M1321" s="110"/>
      <c r="N1321" s="110"/>
      <c r="O1321" s="110"/>
      <c r="P1321" s="110"/>
      <c r="Q1321" s="110"/>
      <c r="R1321" s="110"/>
      <c r="S1321" s="110"/>
      <c r="T1321" s="110"/>
      <c r="U1321" s="110"/>
      <c r="V1321" s="110"/>
      <c r="W1321" s="110"/>
      <c r="X1321" s="110"/>
      <c r="Y1321" s="110"/>
      <c r="Z1321" s="110"/>
      <c r="AA1321" s="110"/>
      <c r="AB1321" s="110"/>
      <c r="AC1321" s="110"/>
      <c r="AD1321" s="110"/>
      <c r="AE1321" s="110"/>
      <c r="AF1321" s="110"/>
      <c r="AG1321" s="110"/>
      <c r="AH1321" s="110"/>
      <c r="AI1321" s="110"/>
      <c r="AJ1321" s="110"/>
      <c r="AK1321" s="110"/>
      <c r="AL1321" s="110"/>
      <c r="AM1321" s="110"/>
      <c r="AN1321" s="110"/>
      <c r="AO1321" s="110"/>
      <c r="AP1321" s="110"/>
      <c r="AQ1321" s="110"/>
      <c r="AR1321" s="110"/>
      <c r="AS1321" s="110"/>
      <c r="AT1321" s="110"/>
      <c r="AU1321" s="110"/>
      <c r="AV1321" s="110"/>
      <c r="AW1321" s="110"/>
      <c r="AX1321" s="110"/>
      <c r="AY1321" s="110"/>
      <c r="AZ1321" s="110"/>
      <c r="BA1321" s="110"/>
      <c r="BB1321" s="110"/>
      <c r="BC1321" s="110"/>
      <c r="BD1321" s="110"/>
      <c r="BE1321" s="110"/>
      <c r="BF1321" s="110"/>
      <c r="BG1321" s="110"/>
      <c r="BH1321" s="110"/>
    </row>
    <row r="1322" spans="2:60" x14ac:dyDescent="0.2">
      <c r="B1322" s="123"/>
      <c r="C1322" s="226"/>
      <c r="D1322" s="226"/>
      <c r="E1322" s="226"/>
      <c r="F1322" s="226"/>
      <c r="G1322" s="226"/>
      <c r="H1322" s="124"/>
      <c r="I1322" s="124"/>
      <c r="J1322" s="124"/>
      <c r="K1322" s="124"/>
      <c r="L1322" s="120"/>
      <c r="M1322" s="110"/>
      <c r="N1322" s="110"/>
      <c r="O1322" s="110"/>
      <c r="P1322" s="110"/>
      <c r="Q1322" s="110"/>
      <c r="R1322" s="110"/>
      <c r="S1322" s="110"/>
      <c r="T1322" s="110"/>
      <c r="U1322" s="110"/>
      <c r="V1322" s="110"/>
      <c r="W1322" s="110"/>
      <c r="X1322" s="110"/>
      <c r="Y1322" s="110"/>
      <c r="Z1322" s="110"/>
      <c r="AA1322" s="110"/>
      <c r="AB1322" s="110"/>
      <c r="AC1322" s="110"/>
      <c r="AD1322" s="110"/>
      <c r="AE1322" s="110"/>
      <c r="AF1322" s="110"/>
      <c r="AG1322" s="110"/>
      <c r="AH1322" s="110"/>
      <c r="AI1322" s="110"/>
      <c r="AJ1322" s="110"/>
      <c r="AK1322" s="110"/>
      <c r="AL1322" s="110"/>
      <c r="AM1322" s="110"/>
      <c r="AN1322" s="110"/>
      <c r="AO1322" s="110"/>
      <c r="AP1322" s="110"/>
      <c r="AQ1322" s="110"/>
      <c r="AR1322" s="110"/>
      <c r="AS1322" s="110"/>
      <c r="AT1322" s="110"/>
      <c r="AU1322" s="110"/>
      <c r="AV1322" s="110"/>
      <c r="AW1322" s="110"/>
      <c r="AX1322" s="110"/>
      <c r="AY1322" s="110"/>
      <c r="AZ1322" s="110"/>
      <c r="BA1322" s="110"/>
      <c r="BB1322" s="110"/>
      <c r="BC1322" s="110"/>
      <c r="BD1322" s="110"/>
      <c r="BE1322" s="110"/>
      <c r="BF1322" s="110"/>
      <c r="BG1322" s="110"/>
      <c r="BH1322" s="110"/>
    </row>
    <row r="1323" spans="2:60" x14ac:dyDescent="0.2">
      <c r="B1323" s="123"/>
      <c r="C1323" s="226"/>
      <c r="D1323" s="226"/>
      <c r="E1323" s="226"/>
      <c r="F1323" s="226"/>
      <c r="G1323" s="226"/>
      <c r="H1323" s="124"/>
      <c r="I1323" s="124"/>
      <c r="J1323" s="124"/>
      <c r="K1323" s="124"/>
      <c r="L1323" s="120"/>
      <c r="M1323" s="110"/>
      <c r="N1323" s="110"/>
      <c r="O1323" s="110"/>
      <c r="P1323" s="110"/>
      <c r="Q1323" s="110"/>
      <c r="R1323" s="110"/>
      <c r="S1323" s="110"/>
      <c r="T1323" s="110"/>
      <c r="U1323" s="110"/>
      <c r="V1323" s="110"/>
      <c r="W1323" s="110"/>
      <c r="X1323" s="110"/>
      <c r="Y1323" s="110"/>
      <c r="Z1323" s="110"/>
      <c r="AA1323" s="110"/>
      <c r="AB1323" s="110"/>
      <c r="AC1323" s="110"/>
      <c r="AD1323" s="110"/>
      <c r="AE1323" s="110"/>
      <c r="AF1323" s="110"/>
      <c r="AG1323" s="110"/>
      <c r="AH1323" s="110"/>
      <c r="AI1323" s="110"/>
      <c r="AJ1323" s="110"/>
      <c r="AK1323" s="110"/>
      <c r="AL1323" s="110"/>
      <c r="AM1323" s="110"/>
      <c r="AN1323" s="110"/>
      <c r="AO1323" s="110"/>
      <c r="AP1323" s="110"/>
      <c r="AQ1323" s="110"/>
      <c r="AR1323" s="110"/>
      <c r="AS1323" s="110"/>
      <c r="AT1323" s="110"/>
      <c r="AU1323" s="110"/>
      <c r="AV1323" s="110"/>
      <c r="AW1323" s="110"/>
      <c r="AX1323" s="110"/>
      <c r="AY1323" s="110"/>
      <c r="AZ1323" s="110"/>
      <c r="BA1323" s="110"/>
      <c r="BB1323" s="110"/>
      <c r="BC1323" s="110"/>
      <c r="BD1323" s="110"/>
      <c r="BE1323" s="110"/>
      <c r="BF1323" s="110"/>
      <c r="BG1323" s="110"/>
      <c r="BH1323" s="110"/>
    </row>
    <row r="1324" spans="2:60" x14ac:dyDescent="0.2">
      <c r="B1324" s="123"/>
      <c r="C1324" s="226"/>
      <c r="D1324" s="226"/>
      <c r="E1324" s="226"/>
      <c r="F1324" s="226"/>
      <c r="G1324" s="226"/>
      <c r="H1324" s="124"/>
      <c r="I1324" s="124"/>
      <c r="J1324" s="124"/>
      <c r="K1324" s="124"/>
      <c r="L1324" s="120"/>
      <c r="M1324" s="110"/>
      <c r="N1324" s="110"/>
      <c r="O1324" s="110"/>
      <c r="P1324" s="110"/>
      <c r="Q1324" s="110"/>
      <c r="R1324" s="110"/>
      <c r="S1324" s="110"/>
      <c r="T1324" s="110"/>
      <c r="U1324" s="110"/>
      <c r="V1324" s="110"/>
      <c r="W1324" s="110"/>
      <c r="X1324" s="110"/>
      <c r="Y1324" s="110"/>
      <c r="Z1324" s="110"/>
      <c r="AA1324" s="110"/>
      <c r="AB1324" s="110"/>
      <c r="AC1324" s="110"/>
      <c r="AD1324" s="110"/>
      <c r="AE1324" s="110"/>
      <c r="AF1324" s="110"/>
      <c r="AG1324" s="110"/>
      <c r="AH1324" s="110"/>
      <c r="AI1324" s="110"/>
      <c r="AJ1324" s="110"/>
      <c r="AK1324" s="110"/>
      <c r="AL1324" s="110"/>
      <c r="AM1324" s="110"/>
      <c r="AN1324" s="110"/>
      <c r="AO1324" s="110"/>
      <c r="AP1324" s="110"/>
      <c r="AQ1324" s="110"/>
      <c r="AR1324" s="110"/>
      <c r="AS1324" s="110"/>
      <c r="AT1324" s="110"/>
      <c r="AU1324" s="110"/>
      <c r="AV1324" s="110"/>
      <c r="AW1324" s="110"/>
      <c r="AX1324" s="110"/>
      <c r="AY1324" s="110"/>
      <c r="AZ1324" s="110"/>
      <c r="BA1324" s="110"/>
      <c r="BB1324" s="110"/>
      <c r="BC1324" s="110"/>
      <c r="BD1324" s="110"/>
      <c r="BE1324" s="110"/>
      <c r="BF1324" s="110"/>
      <c r="BG1324" s="110"/>
      <c r="BH1324" s="110"/>
    </row>
    <row r="1325" spans="2:60" x14ac:dyDescent="0.2">
      <c r="B1325" s="123"/>
      <c r="C1325" s="226"/>
      <c r="D1325" s="226"/>
      <c r="E1325" s="226"/>
      <c r="F1325" s="226"/>
      <c r="G1325" s="226"/>
      <c r="H1325" s="124"/>
      <c r="I1325" s="124"/>
      <c r="J1325" s="124"/>
      <c r="K1325" s="124"/>
      <c r="L1325" s="120"/>
      <c r="M1325" s="110"/>
      <c r="N1325" s="110"/>
      <c r="O1325" s="110"/>
      <c r="P1325" s="110"/>
      <c r="Q1325" s="110"/>
      <c r="R1325" s="110"/>
      <c r="S1325" s="110"/>
      <c r="T1325" s="110"/>
      <c r="U1325" s="110"/>
      <c r="V1325" s="110"/>
      <c r="W1325" s="110"/>
      <c r="X1325" s="110"/>
      <c r="Y1325" s="110"/>
      <c r="Z1325" s="110"/>
      <c r="AA1325" s="110"/>
      <c r="AB1325" s="110"/>
      <c r="AC1325" s="110"/>
      <c r="AD1325" s="110"/>
      <c r="AE1325" s="110"/>
      <c r="AF1325" s="110"/>
      <c r="AG1325" s="110"/>
      <c r="AH1325" s="110"/>
      <c r="AI1325" s="110"/>
      <c r="AJ1325" s="110"/>
      <c r="AK1325" s="110"/>
      <c r="AL1325" s="110"/>
      <c r="AM1325" s="110"/>
      <c r="AN1325" s="110"/>
      <c r="AO1325" s="110"/>
      <c r="AP1325" s="110"/>
      <c r="AQ1325" s="110"/>
      <c r="AR1325" s="110"/>
      <c r="AS1325" s="110"/>
      <c r="AT1325" s="110"/>
      <c r="AU1325" s="110"/>
      <c r="AV1325" s="110"/>
      <c r="AW1325" s="110"/>
      <c r="AX1325" s="110"/>
      <c r="AY1325" s="110"/>
      <c r="AZ1325" s="110"/>
      <c r="BA1325" s="110"/>
      <c r="BB1325" s="110"/>
      <c r="BC1325" s="110"/>
      <c r="BD1325" s="110"/>
      <c r="BE1325" s="110"/>
      <c r="BF1325" s="110"/>
      <c r="BG1325" s="110"/>
      <c r="BH1325" s="110"/>
    </row>
    <row r="1326" spans="2:60" x14ac:dyDescent="0.2">
      <c r="B1326" s="123"/>
      <c r="C1326" s="226"/>
      <c r="D1326" s="226"/>
      <c r="E1326" s="226"/>
      <c r="F1326" s="226"/>
      <c r="G1326" s="226"/>
      <c r="H1326" s="124"/>
      <c r="I1326" s="124"/>
      <c r="J1326" s="124"/>
      <c r="K1326" s="124"/>
      <c r="L1326" s="120"/>
      <c r="M1326" s="110"/>
      <c r="N1326" s="110"/>
      <c r="O1326" s="110"/>
      <c r="P1326" s="110"/>
      <c r="Q1326" s="110"/>
      <c r="R1326" s="110"/>
      <c r="S1326" s="110"/>
      <c r="T1326" s="110"/>
      <c r="U1326" s="110"/>
      <c r="V1326" s="110"/>
      <c r="W1326" s="110"/>
      <c r="X1326" s="110"/>
      <c r="Y1326" s="110"/>
      <c r="Z1326" s="110"/>
      <c r="AA1326" s="110"/>
      <c r="AB1326" s="110"/>
      <c r="AC1326" s="110"/>
      <c r="AD1326" s="110"/>
      <c r="AE1326" s="110"/>
      <c r="AF1326" s="110"/>
      <c r="AG1326" s="110"/>
      <c r="AH1326" s="110"/>
      <c r="AI1326" s="110"/>
      <c r="AJ1326" s="110"/>
      <c r="AK1326" s="110"/>
      <c r="AL1326" s="110"/>
      <c r="AM1326" s="110"/>
      <c r="AN1326" s="110"/>
      <c r="AO1326" s="110"/>
      <c r="AP1326" s="110"/>
      <c r="AQ1326" s="110"/>
      <c r="AR1326" s="110"/>
      <c r="AS1326" s="110"/>
      <c r="AT1326" s="110"/>
      <c r="AU1326" s="110"/>
      <c r="AV1326" s="110"/>
      <c r="AW1326" s="110"/>
      <c r="AX1326" s="110"/>
      <c r="AY1326" s="110"/>
      <c r="AZ1326" s="110"/>
      <c r="BA1326" s="110"/>
      <c r="BB1326" s="110"/>
      <c r="BC1326" s="110"/>
      <c r="BD1326" s="110"/>
      <c r="BE1326" s="110"/>
      <c r="BF1326" s="110"/>
      <c r="BG1326" s="110"/>
      <c r="BH1326" s="110"/>
    </row>
    <row r="1327" spans="2:60" x14ac:dyDescent="0.2">
      <c r="B1327" s="123"/>
      <c r="C1327" s="226"/>
      <c r="D1327" s="226"/>
      <c r="E1327" s="226"/>
      <c r="F1327" s="226"/>
      <c r="G1327" s="226"/>
      <c r="H1327" s="124"/>
      <c r="I1327" s="124"/>
      <c r="J1327" s="124"/>
      <c r="K1327" s="124"/>
      <c r="L1327" s="120"/>
      <c r="M1327" s="110"/>
      <c r="N1327" s="110"/>
      <c r="O1327" s="110"/>
      <c r="P1327" s="110"/>
      <c r="Q1327" s="110"/>
      <c r="R1327" s="110"/>
      <c r="S1327" s="110"/>
      <c r="T1327" s="110"/>
      <c r="U1327" s="110"/>
      <c r="V1327" s="110"/>
      <c r="W1327" s="110"/>
      <c r="X1327" s="110"/>
      <c r="Y1327" s="110"/>
      <c r="Z1327" s="110"/>
      <c r="AA1327" s="110"/>
      <c r="AB1327" s="110"/>
      <c r="AC1327" s="110"/>
      <c r="AD1327" s="110"/>
      <c r="AE1327" s="110"/>
      <c r="AF1327" s="110"/>
      <c r="AG1327" s="110"/>
      <c r="AH1327" s="110"/>
      <c r="AI1327" s="110"/>
      <c r="AJ1327" s="110"/>
      <c r="AK1327" s="110"/>
      <c r="AL1327" s="110"/>
      <c r="AM1327" s="110"/>
      <c r="AN1327" s="110"/>
      <c r="AO1327" s="110"/>
      <c r="AP1327" s="110"/>
      <c r="AQ1327" s="110"/>
      <c r="AR1327" s="110"/>
      <c r="AS1327" s="110"/>
      <c r="AT1327" s="110"/>
      <c r="AU1327" s="110"/>
      <c r="AV1327" s="110"/>
      <c r="AW1327" s="110"/>
      <c r="AX1327" s="110"/>
      <c r="AY1327" s="110"/>
      <c r="AZ1327" s="110"/>
      <c r="BA1327" s="110"/>
      <c r="BB1327" s="110"/>
      <c r="BC1327" s="110"/>
      <c r="BD1327" s="110"/>
      <c r="BE1327" s="110"/>
      <c r="BF1327" s="110"/>
      <c r="BG1327" s="110"/>
      <c r="BH1327" s="110"/>
    </row>
    <row r="1328" spans="2:60" x14ac:dyDescent="0.2">
      <c r="B1328" s="123"/>
      <c r="C1328" s="226"/>
      <c r="D1328" s="226"/>
      <c r="E1328" s="226"/>
      <c r="F1328" s="226"/>
      <c r="G1328" s="226"/>
      <c r="H1328" s="124"/>
      <c r="I1328" s="124"/>
      <c r="J1328" s="124"/>
      <c r="K1328" s="124"/>
      <c r="L1328" s="120"/>
      <c r="M1328" s="110"/>
      <c r="N1328" s="110"/>
      <c r="O1328" s="110"/>
      <c r="P1328" s="110"/>
      <c r="Q1328" s="110"/>
      <c r="R1328" s="110"/>
      <c r="S1328" s="110"/>
      <c r="T1328" s="110"/>
      <c r="U1328" s="110"/>
      <c r="V1328" s="110"/>
      <c r="W1328" s="110"/>
      <c r="X1328" s="110"/>
      <c r="Y1328" s="110"/>
      <c r="Z1328" s="110"/>
      <c r="AA1328" s="110"/>
      <c r="AB1328" s="110"/>
      <c r="AC1328" s="110"/>
      <c r="AD1328" s="110"/>
      <c r="AE1328" s="110"/>
      <c r="AF1328" s="110"/>
      <c r="AG1328" s="110"/>
      <c r="AH1328" s="110"/>
      <c r="AI1328" s="110"/>
      <c r="AJ1328" s="110"/>
      <c r="AK1328" s="110"/>
      <c r="AL1328" s="110"/>
      <c r="AM1328" s="110"/>
      <c r="AN1328" s="110"/>
      <c r="AO1328" s="110"/>
      <c r="AP1328" s="110"/>
      <c r="AQ1328" s="110"/>
      <c r="AR1328" s="110"/>
      <c r="AS1328" s="110"/>
      <c r="AT1328" s="110"/>
      <c r="AU1328" s="110"/>
      <c r="AV1328" s="110"/>
      <c r="AW1328" s="110"/>
      <c r="AX1328" s="110"/>
      <c r="AY1328" s="110"/>
      <c r="AZ1328" s="110"/>
      <c r="BA1328" s="110"/>
      <c r="BB1328" s="110"/>
      <c r="BC1328" s="110"/>
      <c r="BD1328" s="110"/>
      <c r="BE1328" s="110"/>
      <c r="BF1328" s="110"/>
      <c r="BG1328" s="110"/>
      <c r="BH1328" s="110"/>
    </row>
    <row r="1329" spans="2:60" x14ac:dyDescent="0.2">
      <c r="B1329" s="123"/>
      <c r="C1329" s="226"/>
      <c r="D1329" s="226"/>
      <c r="E1329" s="226"/>
      <c r="F1329" s="226"/>
      <c r="G1329" s="226"/>
      <c r="H1329" s="124"/>
      <c r="I1329" s="124"/>
      <c r="J1329" s="124"/>
      <c r="K1329" s="124"/>
      <c r="L1329" s="120"/>
      <c r="M1329" s="110"/>
      <c r="N1329" s="110"/>
      <c r="O1329" s="110"/>
      <c r="P1329" s="110"/>
      <c r="Q1329" s="110"/>
      <c r="R1329" s="110"/>
      <c r="S1329" s="110"/>
      <c r="T1329" s="110"/>
      <c r="U1329" s="110"/>
      <c r="V1329" s="110"/>
      <c r="W1329" s="110"/>
      <c r="X1329" s="110"/>
      <c r="Y1329" s="110"/>
      <c r="Z1329" s="110"/>
      <c r="AA1329" s="110"/>
      <c r="AB1329" s="110"/>
      <c r="AC1329" s="110"/>
      <c r="AD1329" s="110"/>
      <c r="AE1329" s="110"/>
      <c r="AF1329" s="110"/>
      <c r="AG1329" s="110"/>
      <c r="AH1329" s="110"/>
      <c r="AI1329" s="110"/>
      <c r="AJ1329" s="110"/>
      <c r="AK1329" s="110"/>
      <c r="AL1329" s="110"/>
      <c r="AM1329" s="110"/>
      <c r="AN1329" s="110"/>
      <c r="AO1329" s="110"/>
      <c r="AP1329" s="110"/>
      <c r="AQ1329" s="110"/>
      <c r="AR1329" s="110"/>
      <c r="AS1329" s="110"/>
      <c r="AT1329" s="110"/>
      <c r="AU1329" s="110"/>
      <c r="AV1329" s="110"/>
      <c r="AW1329" s="110"/>
      <c r="AX1329" s="110"/>
      <c r="AY1329" s="110"/>
      <c r="AZ1329" s="110"/>
      <c r="BA1329" s="110"/>
      <c r="BB1329" s="110"/>
      <c r="BC1329" s="110"/>
      <c r="BD1329" s="110"/>
      <c r="BE1329" s="110"/>
      <c r="BF1329" s="110"/>
      <c r="BG1329" s="110"/>
      <c r="BH1329" s="110"/>
    </row>
    <row r="1330" spans="2:60" x14ac:dyDescent="0.2">
      <c r="B1330" s="123"/>
      <c r="C1330" s="226"/>
      <c r="D1330" s="226"/>
      <c r="E1330" s="226"/>
      <c r="F1330" s="226"/>
      <c r="G1330" s="226"/>
      <c r="H1330" s="124"/>
      <c r="I1330" s="124"/>
      <c r="J1330" s="124"/>
      <c r="K1330" s="124"/>
      <c r="L1330" s="120"/>
      <c r="M1330" s="110"/>
      <c r="N1330" s="110"/>
      <c r="O1330" s="110"/>
      <c r="P1330" s="110"/>
      <c r="Q1330" s="110"/>
      <c r="R1330" s="110"/>
      <c r="S1330" s="110"/>
      <c r="T1330" s="110"/>
      <c r="U1330" s="110"/>
      <c r="V1330" s="110"/>
      <c r="W1330" s="110"/>
      <c r="X1330" s="110"/>
      <c r="Y1330" s="110"/>
      <c r="Z1330" s="110"/>
      <c r="AA1330" s="110"/>
      <c r="AB1330" s="110"/>
      <c r="AC1330" s="110"/>
      <c r="AD1330" s="110"/>
      <c r="AE1330" s="110"/>
      <c r="AF1330" s="110"/>
      <c r="AG1330" s="110"/>
      <c r="AH1330" s="110"/>
      <c r="AI1330" s="110"/>
      <c r="AJ1330" s="110"/>
      <c r="AK1330" s="110"/>
      <c r="AL1330" s="110"/>
      <c r="AM1330" s="110"/>
      <c r="AN1330" s="110"/>
      <c r="AO1330" s="110"/>
      <c r="AP1330" s="110"/>
      <c r="AQ1330" s="110"/>
      <c r="AR1330" s="110"/>
      <c r="AS1330" s="110"/>
      <c r="AT1330" s="110"/>
      <c r="AU1330" s="110"/>
      <c r="AV1330" s="110"/>
      <c r="AW1330" s="110"/>
      <c r="AX1330" s="110"/>
      <c r="AY1330" s="110"/>
      <c r="AZ1330" s="110"/>
      <c r="BA1330" s="110"/>
      <c r="BB1330" s="110"/>
      <c r="BC1330" s="110"/>
      <c r="BD1330" s="110"/>
      <c r="BE1330" s="110"/>
      <c r="BF1330" s="110"/>
      <c r="BG1330" s="110"/>
      <c r="BH1330" s="110"/>
    </row>
    <row r="1331" spans="2:60" x14ac:dyDescent="0.2">
      <c r="B1331" s="123"/>
      <c r="C1331" s="226"/>
      <c r="D1331" s="226"/>
      <c r="E1331" s="226"/>
      <c r="F1331" s="226"/>
      <c r="G1331" s="226"/>
      <c r="H1331" s="124"/>
      <c r="I1331" s="124"/>
      <c r="J1331" s="124"/>
      <c r="K1331" s="124"/>
      <c r="L1331" s="120"/>
      <c r="M1331" s="110"/>
      <c r="N1331" s="110"/>
      <c r="O1331" s="110"/>
      <c r="P1331" s="110"/>
      <c r="Q1331" s="110"/>
      <c r="R1331" s="110"/>
      <c r="S1331" s="110"/>
      <c r="T1331" s="110"/>
      <c r="U1331" s="110"/>
      <c r="V1331" s="110"/>
      <c r="W1331" s="110"/>
      <c r="X1331" s="110"/>
      <c r="Y1331" s="110"/>
      <c r="Z1331" s="110"/>
      <c r="AA1331" s="110"/>
      <c r="AB1331" s="110"/>
      <c r="AC1331" s="110"/>
      <c r="AD1331" s="110"/>
      <c r="AE1331" s="110"/>
      <c r="AF1331" s="110"/>
      <c r="AG1331" s="110"/>
      <c r="AH1331" s="110"/>
      <c r="AI1331" s="110"/>
      <c r="AJ1331" s="110"/>
      <c r="AK1331" s="110"/>
      <c r="AL1331" s="110"/>
      <c r="AM1331" s="110"/>
      <c r="AN1331" s="110"/>
      <c r="AO1331" s="110"/>
      <c r="AP1331" s="110"/>
      <c r="AQ1331" s="110"/>
      <c r="AR1331" s="110"/>
      <c r="AS1331" s="110"/>
      <c r="AT1331" s="110"/>
      <c r="AU1331" s="110"/>
      <c r="AV1331" s="110"/>
      <c r="AW1331" s="110"/>
      <c r="AX1331" s="110"/>
      <c r="AY1331" s="110"/>
      <c r="AZ1331" s="110"/>
      <c r="BA1331" s="110"/>
      <c r="BB1331" s="110"/>
      <c r="BC1331" s="110"/>
      <c r="BD1331" s="110"/>
      <c r="BE1331" s="110"/>
      <c r="BF1331" s="110"/>
      <c r="BG1331" s="110"/>
      <c r="BH1331" s="110"/>
    </row>
    <row r="1332" spans="2:60" x14ac:dyDescent="0.2">
      <c r="B1332" s="123"/>
      <c r="C1332" s="226"/>
      <c r="D1332" s="226"/>
      <c r="E1332" s="226"/>
      <c r="F1332" s="226"/>
      <c r="G1332" s="226"/>
      <c r="H1332" s="124"/>
      <c r="I1332" s="124"/>
      <c r="J1332" s="124"/>
      <c r="K1332" s="124"/>
      <c r="L1332" s="120"/>
      <c r="M1332" s="110"/>
      <c r="N1332" s="110"/>
      <c r="O1332" s="110"/>
      <c r="P1332" s="110"/>
      <c r="Q1332" s="110"/>
      <c r="R1332" s="110"/>
      <c r="S1332" s="110"/>
      <c r="T1332" s="110"/>
      <c r="U1332" s="110"/>
      <c r="V1332" s="110"/>
      <c r="W1332" s="110"/>
      <c r="X1332" s="110"/>
      <c r="Y1332" s="110"/>
      <c r="Z1332" s="110"/>
      <c r="AA1332" s="110"/>
      <c r="AB1332" s="110"/>
      <c r="AC1332" s="110"/>
      <c r="AD1332" s="110"/>
      <c r="AE1332" s="110"/>
      <c r="AF1332" s="110"/>
      <c r="AG1332" s="110"/>
      <c r="AH1332" s="110"/>
      <c r="AI1332" s="110"/>
      <c r="AJ1332" s="110"/>
      <c r="AK1332" s="110"/>
      <c r="AL1332" s="110"/>
      <c r="AM1332" s="110"/>
      <c r="AN1332" s="110"/>
      <c r="AO1332" s="110"/>
      <c r="AP1332" s="110"/>
      <c r="AQ1332" s="110"/>
      <c r="AR1332" s="110"/>
      <c r="AS1332" s="110"/>
      <c r="AT1332" s="110"/>
      <c r="AU1332" s="110"/>
      <c r="AV1332" s="110"/>
      <c r="AW1332" s="110"/>
      <c r="AX1332" s="110"/>
      <c r="AY1332" s="110"/>
      <c r="AZ1332" s="110"/>
      <c r="BA1332" s="110"/>
      <c r="BB1332" s="110"/>
      <c r="BC1332" s="110"/>
      <c r="BD1332" s="110"/>
      <c r="BE1332" s="110"/>
      <c r="BF1332" s="110"/>
      <c r="BG1332" s="110"/>
      <c r="BH1332" s="110"/>
    </row>
    <row r="1333" spans="2:60" x14ac:dyDescent="0.2">
      <c r="B1333" s="123"/>
      <c r="C1333" s="226"/>
      <c r="D1333" s="226"/>
      <c r="E1333" s="226"/>
      <c r="F1333" s="226"/>
      <c r="G1333" s="226"/>
      <c r="H1333" s="124"/>
      <c r="I1333" s="124"/>
      <c r="J1333" s="124"/>
      <c r="K1333" s="124"/>
      <c r="L1333" s="120"/>
      <c r="M1333" s="110"/>
      <c r="N1333" s="110"/>
      <c r="O1333" s="110"/>
      <c r="P1333" s="110"/>
      <c r="Q1333" s="110"/>
      <c r="R1333" s="110"/>
      <c r="S1333" s="110"/>
      <c r="T1333" s="110"/>
      <c r="U1333" s="110"/>
      <c r="V1333" s="110"/>
      <c r="W1333" s="110"/>
      <c r="X1333" s="110"/>
      <c r="Y1333" s="110"/>
      <c r="Z1333" s="110"/>
      <c r="AA1333" s="110"/>
      <c r="AB1333" s="110"/>
      <c r="AC1333" s="110"/>
      <c r="AD1333" s="110"/>
      <c r="AE1333" s="110"/>
      <c r="AF1333" s="110"/>
      <c r="AG1333" s="110"/>
      <c r="AH1333" s="110"/>
      <c r="AI1333" s="110"/>
      <c r="AJ1333" s="110"/>
      <c r="AK1333" s="110"/>
      <c r="AL1333" s="110"/>
      <c r="AM1333" s="110"/>
      <c r="AN1333" s="110"/>
      <c r="AO1333" s="110"/>
      <c r="AP1333" s="110"/>
      <c r="AQ1333" s="110"/>
      <c r="AR1333" s="110"/>
      <c r="AS1333" s="110"/>
      <c r="AT1333" s="110"/>
      <c r="AU1333" s="110"/>
      <c r="AV1333" s="110"/>
      <c r="AW1333" s="110"/>
      <c r="AX1333" s="110"/>
      <c r="AY1333" s="110"/>
      <c r="AZ1333" s="110"/>
      <c r="BA1333" s="110"/>
      <c r="BB1333" s="110"/>
      <c r="BC1333" s="110"/>
      <c r="BD1333" s="110"/>
      <c r="BE1333" s="110"/>
      <c r="BF1333" s="110"/>
      <c r="BG1333" s="110"/>
      <c r="BH1333" s="110"/>
    </row>
    <row r="1334" spans="2:60" x14ac:dyDescent="0.2">
      <c r="B1334" s="123"/>
      <c r="C1334" s="226"/>
      <c r="D1334" s="226"/>
      <c r="E1334" s="226"/>
      <c r="F1334" s="226"/>
      <c r="G1334" s="226"/>
      <c r="H1334" s="124"/>
      <c r="I1334" s="124"/>
      <c r="J1334" s="124"/>
      <c r="K1334" s="124"/>
      <c r="L1334" s="120"/>
      <c r="M1334" s="110"/>
      <c r="N1334" s="110"/>
      <c r="O1334" s="110"/>
      <c r="P1334" s="110"/>
      <c r="Q1334" s="110"/>
      <c r="R1334" s="110"/>
      <c r="S1334" s="110"/>
      <c r="T1334" s="110"/>
      <c r="U1334" s="110"/>
      <c r="V1334" s="110"/>
      <c r="W1334" s="110"/>
      <c r="X1334" s="110"/>
      <c r="Y1334" s="110"/>
      <c r="Z1334" s="110"/>
      <c r="AA1334" s="110"/>
      <c r="AB1334" s="110"/>
      <c r="AC1334" s="110"/>
      <c r="AD1334" s="110"/>
      <c r="AE1334" s="110"/>
      <c r="AF1334" s="110"/>
      <c r="AG1334" s="110"/>
      <c r="AH1334" s="110"/>
      <c r="AI1334" s="110"/>
      <c r="AJ1334" s="110"/>
      <c r="AK1334" s="110"/>
      <c r="AL1334" s="110"/>
      <c r="AM1334" s="110"/>
      <c r="AN1334" s="110"/>
      <c r="AO1334" s="110"/>
      <c r="AP1334" s="110"/>
      <c r="AQ1334" s="110"/>
      <c r="AR1334" s="110"/>
      <c r="AS1334" s="110"/>
      <c r="AT1334" s="110"/>
      <c r="AU1334" s="110"/>
      <c r="AV1334" s="110"/>
      <c r="AW1334" s="110"/>
      <c r="AX1334" s="110"/>
      <c r="AY1334" s="110"/>
      <c r="AZ1334" s="110"/>
      <c r="BA1334" s="110"/>
      <c r="BB1334" s="110"/>
      <c r="BC1334" s="110"/>
      <c r="BD1334" s="110"/>
      <c r="BE1334" s="110"/>
      <c r="BF1334" s="110"/>
      <c r="BG1334" s="110"/>
      <c r="BH1334" s="110"/>
    </row>
    <row r="1335" spans="2:60" x14ac:dyDescent="0.2">
      <c r="B1335" s="123"/>
      <c r="C1335" s="229"/>
      <c r="D1335" s="229"/>
      <c r="E1335" s="229"/>
      <c r="F1335" s="229"/>
      <c r="G1335" s="229"/>
      <c r="H1335" s="124"/>
      <c r="I1335" s="124"/>
      <c r="J1335" s="124"/>
      <c r="K1335" s="124"/>
      <c r="L1335" s="120"/>
      <c r="M1335" s="110"/>
      <c r="N1335" s="110"/>
      <c r="O1335" s="110"/>
      <c r="P1335" s="110"/>
      <c r="Q1335" s="110"/>
      <c r="R1335" s="110"/>
      <c r="S1335" s="110"/>
      <c r="T1335" s="110"/>
      <c r="U1335" s="110"/>
      <c r="V1335" s="110"/>
      <c r="W1335" s="110"/>
      <c r="X1335" s="110"/>
      <c r="Y1335" s="110"/>
      <c r="Z1335" s="110"/>
      <c r="AA1335" s="110"/>
      <c r="AB1335" s="110"/>
      <c r="AC1335" s="110"/>
      <c r="AD1335" s="110"/>
      <c r="AE1335" s="110"/>
      <c r="AF1335" s="110"/>
      <c r="AG1335" s="110"/>
      <c r="AH1335" s="110"/>
      <c r="AI1335" s="110"/>
      <c r="AJ1335" s="110"/>
      <c r="AK1335" s="110"/>
      <c r="AL1335" s="110"/>
      <c r="AM1335" s="110"/>
      <c r="AN1335" s="110"/>
      <c r="AO1335" s="110"/>
      <c r="AP1335" s="110"/>
      <c r="AQ1335" s="110"/>
      <c r="AR1335" s="110"/>
      <c r="AS1335" s="110"/>
      <c r="AT1335" s="110"/>
      <c r="AU1335" s="110"/>
      <c r="AV1335" s="110"/>
      <c r="AW1335" s="110"/>
      <c r="AX1335" s="110"/>
      <c r="AY1335" s="110"/>
      <c r="AZ1335" s="110"/>
      <c r="BA1335" s="110"/>
      <c r="BB1335" s="110"/>
      <c r="BC1335" s="110"/>
      <c r="BD1335" s="110"/>
      <c r="BE1335" s="110"/>
      <c r="BF1335" s="110"/>
      <c r="BG1335" s="110"/>
      <c r="BH1335" s="110"/>
    </row>
    <row r="1336" spans="2:60" x14ac:dyDescent="0.2">
      <c r="B1336" s="123"/>
      <c r="C1336" s="229"/>
      <c r="D1336" s="229"/>
      <c r="E1336" s="229"/>
      <c r="F1336" s="229"/>
      <c r="G1336" s="229"/>
      <c r="H1336" s="124"/>
      <c r="I1336" s="124"/>
      <c r="J1336" s="124"/>
      <c r="K1336" s="124"/>
      <c r="L1336" s="120"/>
      <c r="M1336" s="110"/>
      <c r="N1336" s="110"/>
      <c r="O1336" s="110"/>
      <c r="P1336" s="110"/>
      <c r="Q1336" s="110"/>
      <c r="R1336" s="110"/>
      <c r="S1336" s="110"/>
      <c r="T1336" s="110"/>
      <c r="U1336" s="110"/>
      <c r="V1336" s="110"/>
      <c r="W1336" s="110"/>
      <c r="X1336" s="110"/>
      <c r="Y1336" s="110"/>
      <c r="Z1336" s="110"/>
      <c r="AA1336" s="110"/>
      <c r="AB1336" s="110"/>
      <c r="AC1336" s="110"/>
      <c r="AD1336" s="110"/>
      <c r="AE1336" s="110"/>
      <c r="AF1336" s="110"/>
      <c r="AG1336" s="110"/>
      <c r="AH1336" s="110"/>
      <c r="AI1336" s="110"/>
      <c r="AJ1336" s="110"/>
      <c r="AK1336" s="110"/>
      <c r="AL1336" s="110"/>
      <c r="AM1336" s="110"/>
      <c r="AN1336" s="110"/>
      <c r="AO1336" s="110"/>
      <c r="AP1336" s="110"/>
      <c r="AQ1336" s="110"/>
      <c r="AR1336" s="110"/>
      <c r="AS1336" s="110"/>
      <c r="AT1336" s="110"/>
      <c r="AU1336" s="110"/>
      <c r="AV1336" s="110"/>
      <c r="AW1336" s="110"/>
      <c r="AX1336" s="110"/>
      <c r="AY1336" s="110"/>
      <c r="AZ1336" s="110"/>
      <c r="BA1336" s="110"/>
      <c r="BB1336" s="110"/>
      <c r="BC1336" s="110"/>
      <c r="BD1336" s="110"/>
      <c r="BE1336" s="110"/>
      <c r="BF1336" s="110"/>
      <c r="BG1336" s="110"/>
      <c r="BH1336" s="110"/>
    </row>
    <row r="1337" spans="2:60" x14ac:dyDescent="0.2">
      <c r="B1337" s="123"/>
      <c r="C1337" s="229"/>
      <c r="D1337" s="229"/>
      <c r="E1337" s="229"/>
      <c r="F1337" s="229"/>
      <c r="G1337" s="229"/>
      <c r="H1337" s="124"/>
      <c r="I1337" s="124"/>
      <c r="J1337" s="124"/>
      <c r="K1337" s="124"/>
      <c r="L1337" s="120"/>
      <c r="M1337" s="110"/>
      <c r="N1337" s="110"/>
      <c r="O1337" s="110"/>
      <c r="P1337" s="110"/>
      <c r="Q1337" s="110"/>
      <c r="R1337" s="110"/>
      <c r="S1337" s="110"/>
      <c r="T1337" s="110"/>
      <c r="U1337" s="110"/>
      <c r="V1337" s="110"/>
      <c r="W1337" s="110"/>
      <c r="X1337" s="110"/>
      <c r="Y1337" s="110"/>
      <c r="Z1337" s="110"/>
      <c r="AA1337" s="110"/>
      <c r="AB1337" s="110"/>
      <c r="AC1337" s="110"/>
      <c r="AD1337" s="110"/>
      <c r="AE1337" s="110"/>
      <c r="AF1337" s="110"/>
      <c r="AG1337" s="110"/>
      <c r="AH1337" s="110"/>
      <c r="AI1337" s="110"/>
      <c r="AJ1337" s="110"/>
      <c r="AK1337" s="110"/>
      <c r="AL1337" s="110"/>
      <c r="AM1337" s="110"/>
      <c r="AN1337" s="110"/>
      <c r="AO1337" s="110"/>
      <c r="AP1337" s="110"/>
      <c r="AQ1337" s="110"/>
      <c r="AR1337" s="110"/>
      <c r="AS1337" s="110"/>
      <c r="AT1337" s="110"/>
      <c r="AU1337" s="110"/>
      <c r="AV1337" s="110"/>
      <c r="AW1337" s="110"/>
      <c r="AX1337" s="110"/>
      <c r="AY1337" s="110"/>
      <c r="AZ1337" s="110"/>
      <c r="BA1337" s="110"/>
      <c r="BB1337" s="110"/>
      <c r="BC1337" s="110"/>
      <c r="BD1337" s="110"/>
      <c r="BE1337" s="110"/>
      <c r="BF1337" s="110"/>
      <c r="BG1337" s="110"/>
      <c r="BH1337" s="110"/>
    </row>
    <row r="1338" spans="2:60" x14ac:dyDescent="0.2">
      <c r="B1338" s="123"/>
      <c r="C1338" s="229"/>
      <c r="D1338" s="229"/>
      <c r="E1338" s="229"/>
      <c r="F1338" s="229"/>
      <c r="G1338" s="229"/>
      <c r="H1338" s="124"/>
      <c r="I1338" s="124"/>
      <c r="J1338" s="124"/>
      <c r="K1338" s="124"/>
      <c r="L1338" s="120"/>
      <c r="M1338" s="110"/>
      <c r="N1338" s="110"/>
      <c r="O1338" s="110"/>
      <c r="P1338" s="110"/>
      <c r="Q1338" s="110"/>
      <c r="R1338" s="110"/>
      <c r="S1338" s="110"/>
      <c r="T1338" s="110"/>
      <c r="U1338" s="110"/>
      <c r="V1338" s="110"/>
      <c r="W1338" s="110"/>
      <c r="X1338" s="110"/>
      <c r="Y1338" s="110"/>
      <c r="Z1338" s="110"/>
      <c r="AA1338" s="110"/>
      <c r="AB1338" s="110"/>
      <c r="AC1338" s="110"/>
      <c r="AD1338" s="110"/>
      <c r="AE1338" s="110"/>
      <c r="AF1338" s="110"/>
      <c r="AG1338" s="110"/>
      <c r="AH1338" s="110"/>
      <c r="AI1338" s="110"/>
      <c r="AJ1338" s="110"/>
      <c r="AK1338" s="110"/>
      <c r="AL1338" s="110"/>
      <c r="AM1338" s="110"/>
      <c r="AN1338" s="110"/>
      <c r="AO1338" s="110"/>
      <c r="AP1338" s="110"/>
      <c r="AQ1338" s="110"/>
      <c r="AR1338" s="110"/>
      <c r="AS1338" s="110"/>
      <c r="AT1338" s="110"/>
      <c r="AU1338" s="110"/>
      <c r="AV1338" s="110"/>
      <c r="AW1338" s="110"/>
      <c r="AX1338" s="110"/>
      <c r="AY1338" s="110"/>
      <c r="AZ1338" s="110"/>
      <c r="BA1338" s="110"/>
      <c r="BB1338" s="110"/>
      <c r="BC1338" s="110"/>
      <c r="BD1338" s="110"/>
      <c r="BE1338" s="110"/>
      <c r="BF1338" s="110"/>
      <c r="BG1338" s="110"/>
      <c r="BH1338" s="110"/>
    </row>
    <row r="1339" spans="2:60" x14ac:dyDescent="0.2">
      <c r="B1339" s="123"/>
      <c r="C1339" s="229"/>
      <c r="D1339" s="229"/>
      <c r="E1339" s="229"/>
      <c r="F1339" s="229"/>
      <c r="G1339" s="229"/>
      <c r="H1339" s="124"/>
      <c r="I1339" s="124"/>
      <c r="J1339" s="124"/>
      <c r="K1339" s="124"/>
      <c r="L1339" s="120"/>
      <c r="M1339" s="110"/>
      <c r="N1339" s="110"/>
      <c r="O1339" s="110"/>
      <c r="P1339" s="110"/>
      <c r="Q1339" s="110"/>
      <c r="R1339" s="110"/>
      <c r="S1339" s="110"/>
      <c r="T1339" s="110"/>
      <c r="U1339" s="110"/>
      <c r="V1339" s="110"/>
      <c r="W1339" s="110"/>
      <c r="X1339" s="110"/>
      <c r="Y1339" s="110"/>
      <c r="Z1339" s="110"/>
      <c r="AA1339" s="110"/>
      <c r="AB1339" s="110"/>
      <c r="AC1339" s="110"/>
      <c r="AD1339" s="110"/>
      <c r="AE1339" s="110"/>
      <c r="AF1339" s="110"/>
      <c r="AG1339" s="110"/>
      <c r="AH1339" s="110"/>
      <c r="AI1339" s="110"/>
      <c r="AJ1339" s="110"/>
      <c r="AK1339" s="110"/>
      <c r="AL1339" s="110"/>
      <c r="AM1339" s="110"/>
      <c r="AN1339" s="110"/>
      <c r="AO1339" s="110"/>
      <c r="AP1339" s="110"/>
      <c r="AQ1339" s="110"/>
      <c r="AR1339" s="110"/>
      <c r="AS1339" s="110"/>
      <c r="AT1339" s="110"/>
      <c r="AU1339" s="110"/>
      <c r="AV1339" s="110"/>
      <c r="AW1339" s="110"/>
      <c r="AX1339" s="110"/>
      <c r="AY1339" s="110"/>
      <c r="AZ1339" s="110"/>
      <c r="BA1339" s="110"/>
      <c r="BB1339" s="110"/>
      <c r="BC1339" s="110"/>
      <c r="BD1339" s="110"/>
      <c r="BE1339" s="110"/>
      <c r="BF1339" s="110"/>
      <c r="BG1339" s="110"/>
      <c r="BH1339" s="110"/>
    </row>
    <row r="1340" spans="2:60" x14ac:dyDescent="0.2">
      <c r="B1340" s="123"/>
      <c r="C1340" s="229"/>
      <c r="D1340" s="229"/>
      <c r="E1340" s="229"/>
      <c r="F1340" s="229"/>
      <c r="G1340" s="229"/>
      <c r="H1340" s="124"/>
      <c r="I1340" s="124"/>
      <c r="J1340" s="124"/>
      <c r="K1340" s="124"/>
      <c r="L1340" s="120"/>
      <c r="M1340" s="110"/>
      <c r="N1340" s="110"/>
      <c r="O1340" s="110"/>
      <c r="P1340" s="110"/>
      <c r="Q1340" s="110"/>
      <c r="R1340" s="110"/>
      <c r="S1340" s="110"/>
      <c r="T1340" s="110"/>
      <c r="U1340" s="110"/>
      <c r="V1340" s="110"/>
      <c r="W1340" s="110"/>
      <c r="X1340" s="110"/>
      <c r="Y1340" s="110"/>
      <c r="Z1340" s="110"/>
      <c r="AA1340" s="110"/>
      <c r="AB1340" s="110"/>
      <c r="AC1340" s="110"/>
      <c r="AD1340" s="110"/>
      <c r="AE1340" s="110"/>
      <c r="AF1340" s="110"/>
      <c r="AG1340" s="110"/>
      <c r="AH1340" s="110"/>
      <c r="AI1340" s="110"/>
      <c r="AJ1340" s="110"/>
      <c r="AK1340" s="110"/>
      <c r="AL1340" s="110"/>
      <c r="AM1340" s="110"/>
      <c r="AN1340" s="110"/>
      <c r="AO1340" s="110"/>
      <c r="AP1340" s="110"/>
      <c r="AQ1340" s="110"/>
      <c r="AR1340" s="110"/>
      <c r="AS1340" s="110"/>
      <c r="AT1340" s="110"/>
      <c r="AU1340" s="110"/>
      <c r="AV1340" s="110"/>
      <c r="AW1340" s="110"/>
      <c r="AX1340" s="110"/>
      <c r="AY1340" s="110"/>
      <c r="AZ1340" s="110"/>
      <c r="BA1340" s="110"/>
      <c r="BB1340" s="110"/>
      <c r="BC1340" s="110"/>
      <c r="BD1340" s="110"/>
      <c r="BE1340" s="110"/>
      <c r="BF1340" s="110"/>
      <c r="BG1340" s="110"/>
      <c r="BH1340" s="110"/>
    </row>
    <row r="1341" spans="2:60" x14ac:dyDescent="0.2">
      <c r="B1341" s="123"/>
      <c r="C1341" s="229"/>
      <c r="D1341" s="229"/>
      <c r="E1341" s="229"/>
      <c r="F1341" s="229"/>
      <c r="G1341" s="229"/>
      <c r="H1341" s="124"/>
      <c r="I1341" s="124"/>
      <c r="J1341" s="124"/>
      <c r="K1341" s="124"/>
      <c r="L1341" s="120"/>
      <c r="M1341" s="110"/>
      <c r="N1341" s="110"/>
      <c r="O1341" s="110"/>
      <c r="P1341" s="110"/>
      <c r="Q1341" s="110"/>
      <c r="R1341" s="110"/>
      <c r="S1341" s="110"/>
      <c r="T1341" s="110"/>
      <c r="U1341" s="110"/>
      <c r="V1341" s="110"/>
      <c r="W1341" s="110"/>
      <c r="X1341" s="110"/>
      <c r="Y1341" s="110"/>
      <c r="Z1341" s="110"/>
      <c r="AA1341" s="110"/>
      <c r="AB1341" s="110"/>
      <c r="AC1341" s="110"/>
      <c r="AD1341" s="110"/>
      <c r="AE1341" s="110"/>
      <c r="AF1341" s="110"/>
      <c r="AG1341" s="110"/>
      <c r="AH1341" s="110"/>
      <c r="AI1341" s="110"/>
      <c r="AJ1341" s="110"/>
      <c r="AK1341" s="110"/>
      <c r="AL1341" s="110"/>
      <c r="AM1341" s="110"/>
      <c r="AN1341" s="110"/>
      <c r="AO1341" s="110"/>
      <c r="AP1341" s="110"/>
      <c r="AQ1341" s="110"/>
      <c r="AR1341" s="110"/>
      <c r="AS1341" s="110"/>
      <c r="AT1341" s="110"/>
      <c r="AU1341" s="110"/>
      <c r="AV1341" s="110"/>
      <c r="AW1341" s="110"/>
      <c r="AX1341" s="110"/>
      <c r="AY1341" s="110"/>
      <c r="AZ1341" s="110"/>
      <c r="BA1341" s="110"/>
      <c r="BB1341" s="110"/>
      <c r="BC1341" s="110"/>
      <c r="BD1341" s="110"/>
      <c r="BE1341" s="110"/>
      <c r="BF1341" s="110"/>
      <c r="BG1341" s="110"/>
      <c r="BH1341" s="110"/>
    </row>
    <row r="1342" spans="2:60" x14ac:dyDescent="0.2">
      <c r="B1342" s="123"/>
      <c r="C1342" s="229"/>
      <c r="D1342" s="229"/>
      <c r="E1342" s="229"/>
      <c r="F1342" s="229"/>
      <c r="G1342" s="229"/>
      <c r="H1342" s="124"/>
      <c r="I1342" s="124"/>
      <c r="J1342" s="124"/>
      <c r="K1342" s="124"/>
      <c r="L1342" s="120"/>
      <c r="M1342" s="110"/>
      <c r="N1342" s="110"/>
      <c r="O1342" s="110"/>
      <c r="P1342" s="110"/>
      <c r="Q1342" s="110"/>
      <c r="R1342" s="110"/>
      <c r="S1342" s="110"/>
      <c r="T1342" s="110"/>
      <c r="U1342" s="110"/>
      <c r="V1342" s="110"/>
      <c r="W1342" s="110"/>
      <c r="X1342" s="110"/>
      <c r="Y1342" s="110"/>
      <c r="Z1342" s="110"/>
      <c r="AA1342" s="110"/>
      <c r="AB1342" s="110"/>
      <c r="AC1342" s="110"/>
      <c r="AD1342" s="110"/>
      <c r="AE1342" s="110"/>
      <c r="AF1342" s="110"/>
      <c r="AG1342" s="110"/>
      <c r="AH1342" s="110"/>
      <c r="AI1342" s="110"/>
      <c r="AJ1342" s="110"/>
      <c r="AK1342" s="110"/>
      <c r="AL1342" s="110"/>
      <c r="AM1342" s="110"/>
      <c r="AN1342" s="110"/>
      <c r="AO1342" s="110"/>
      <c r="AP1342" s="110"/>
      <c r="AQ1342" s="110"/>
      <c r="AR1342" s="110"/>
      <c r="AS1342" s="110"/>
      <c r="AT1342" s="110"/>
      <c r="AU1342" s="110"/>
      <c r="AV1342" s="110"/>
      <c r="AW1342" s="110"/>
      <c r="AX1342" s="110"/>
      <c r="AY1342" s="110"/>
      <c r="AZ1342" s="110"/>
      <c r="BA1342" s="110"/>
      <c r="BB1342" s="110"/>
      <c r="BC1342" s="110"/>
      <c r="BD1342" s="110"/>
      <c r="BE1342" s="110"/>
      <c r="BF1342" s="110"/>
      <c r="BG1342" s="110"/>
      <c r="BH1342" s="110"/>
    </row>
    <row r="1343" spans="2:60" x14ac:dyDescent="0.2">
      <c r="B1343" s="123"/>
      <c r="C1343" s="229"/>
      <c r="D1343" s="229"/>
      <c r="E1343" s="229"/>
      <c r="F1343" s="229"/>
      <c r="G1343" s="229"/>
      <c r="H1343" s="124"/>
      <c r="I1343" s="124"/>
      <c r="J1343" s="124"/>
      <c r="K1343" s="124"/>
      <c r="L1343" s="120"/>
      <c r="M1343" s="110"/>
      <c r="N1343" s="110"/>
      <c r="O1343" s="110"/>
      <c r="P1343" s="110"/>
      <c r="Q1343" s="110"/>
      <c r="R1343" s="110"/>
      <c r="S1343" s="110"/>
      <c r="T1343" s="110"/>
      <c r="U1343" s="110"/>
      <c r="V1343" s="110"/>
      <c r="W1343" s="110"/>
      <c r="X1343" s="110"/>
      <c r="Y1343" s="110"/>
      <c r="Z1343" s="110"/>
      <c r="AA1343" s="110"/>
      <c r="AB1343" s="110"/>
      <c r="AC1343" s="110"/>
      <c r="AD1343" s="110"/>
      <c r="AE1343" s="110"/>
      <c r="AF1343" s="110"/>
      <c r="AG1343" s="110"/>
      <c r="AH1343" s="110"/>
      <c r="AI1343" s="110"/>
      <c r="AJ1343" s="110"/>
      <c r="AK1343" s="110"/>
      <c r="AL1343" s="110"/>
      <c r="AM1343" s="110"/>
      <c r="AN1343" s="110"/>
      <c r="AO1343" s="110"/>
      <c r="AP1343" s="110"/>
      <c r="AQ1343" s="110"/>
      <c r="AR1343" s="110"/>
      <c r="AS1343" s="110"/>
      <c r="AT1343" s="110"/>
      <c r="AU1343" s="110"/>
      <c r="AV1343" s="110"/>
      <c r="AW1343" s="110"/>
      <c r="AX1343" s="110"/>
      <c r="AY1343" s="110"/>
      <c r="AZ1343" s="110"/>
      <c r="BA1343" s="110"/>
      <c r="BB1343" s="110"/>
      <c r="BC1343" s="110"/>
      <c r="BD1343" s="110"/>
      <c r="BE1343" s="110"/>
      <c r="BF1343" s="110"/>
      <c r="BG1343" s="110"/>
      <c r="BH1343" s="110"/>
    </row>
    <row r="1344" spans="2:60" x14ac:dyDescent="0.2">
      <c r="B1344" s="123"/>
      <c r="C1344" s="229"/>
      <c r="D1344" s="229"/>
      <c r="E1344" s="229"/>
      <c r="F1344" s="229"/>
      <c r="G1344" s="229"/>
      <c r="H1344" s="124"/>
      <c r="I1344" s="124"/>
      <c r="J1344" s="124"/>
      <c r="K1344" s="124"/>
      <c r="L1344" s="120"/>
      <c r="M1344" s="110"/>
      <c r="N1344" s="110"/>
      <c r="O1344" s="110"/>
      <c r="P1344" s="110"/>
      <c r="Q1344" s="110"/>
      <c r="R1344" s="110"/>
      <c r="S1344" s="110"/>
      <c r="T1344" s="110"/>
      <c r="U1344" s="110"/>
      <c r="V1344" s="110"/>
      <c r="W1344" s="110"/>
      <c r="X1344" s="110"/>
      <c r="Y1344" s="110"/>
      <c r="Z1344" s="110"/>
      <c r="AA1344" s="110"/>
      <c r="AB1344" s="110"/>
      <c r="AC1344" s="110"/>
      <c r="AD1344" s="110"/>
      <c r="AE1344" s="110"/>
      <c r="AF1344" s="110"/>
      <c r="AG1344" s="110"/>
      <c r="AH1344" s="110"/>
      <c r="AI1344" s="110"/>
      <c r="AJ1344" s="110"/>
      <c r="AK1344" s="110"/>
      <c r="AL1344" s="110"/>
      <c r="AM1344" s="110"/>
      <c r="AN1344" s="110"/>
      <c r="AO1344" s="110"/>
      <c r="AP1344" s="110"/>
      <c r="AQ1344" s="110"/>
      <c r="AR1344" s="110"/>
      <c r="AS1344" s="110"/>
      <c r="AT1344" s="110"/>
      <c r="AU1344" s="110"/>
      <c r="AV1344" s="110"/>
      <c r="AW1344" s="110"/>
      <c r="AX1344" s="110"/>
      <c r="AY1344" s="110"/>
      <c r="AZ1344" s="110"/>
      <c r="BA1344" s="110"/>
      <c r="BB1344" s="110"/>
      <c r="BC1344" s="110"/>
      <c r="BD1344" s="110"/>
      <c r="BE1344" s="110"/>
      <c r="BF1344" s="110"/>
      <c r="BG1344" s="110"/>
      <c r="BH1344" s="110"/>
    </row>
    <row r="1345" spans="2:60" x14ac:dyDescent="0.2">
      <c r="B1345" s="123"/>
      <c r="C1345" s="229"/>
      <c r="D1345" s="229"/>
      <c r="E1345" s="229"/>
      <c r="F1345" s="229"/>
      <c r="G1345" s="229"/>
      <c r="H1345" s="124"/>
      <c r="I1345" s="124"/>
      <c r="J1345" s="124"/>
      <c r="K1345" s="124"/>
      <c r="L1345" s="120"/>
      <c r="M1345" s="110"/>
      <c r="N1345" s="110"/>
      <c r="O1345" s="110"/>
      <c r="P1345" s="110"/>
      <c r="Q1345" s="110"/>
      <c r="R1345" s="110"/>
      <c r="S1345" s="110"/>
      <c r="T1345" s="110"/>
      <c r="U1345" s="110"/>
      <c r="V1345" s="110"/>
      <c r="W1345" s="110"/>
      <c r="X1345" s="110"/>
      <c r="Y1345" s="110"/>
      <c r="Z1345" s="110"/>
      <c r="AA1345" s="110"/>
      <c r="AB1345" s="110"/>
      <c r="AC1345" s="110"/>
      <c r="AD1345" s="110"/>
      <c r="AE1345" s="110"/>
      <c r="AF1345" s="110"/>
      <c r="AG1345" s="110"/>
      <c r="AH1345" s="110"/>
      <c r="AI1345" s="110"/>
      <c r="AJ1345" s="110"/>
      <c r="AK1345" s="110"/>
      <c r="AL1345" s="110"/>
      <c r="AM1345" s="110"/>
      <c r="AN1345" s="110"/>
      <c r="AO1345" s="110"/>
      <c r="AP1345" s="110"/>
      <c r="AQ1345" s="110"/>
      <c r="AR1345" s="110"/>
      <c r="AS1345" s="110"/>
      <c r="AT1345" s="110"/>
      <c r="AU1345" s="110"/>
      <c r="AV1345" s="110"/>
      <c r="AW1345" s="110"/>
      <c r="AX1345" s="110"/>
      <c r="AY1345" s="110"/>
      <c r="AZ1345" s="110"/>
      <c r="BA1345" s="110"/>
      <c r="BB1345" s="110"/>
      <c r="BC1345" s="110"/>
      <c r="BD1345" s="110"/>
      <c r="BE1345" s="110"/>
      <c r="BF1345" s="110"/>
      <c r="BG1345" s="110"/>
      <c r="BH1345" s="110"/>
    </row>
    <row r="1346" spans="2:60" x14ac:dyDescent="0.2">
      <c r="B1346" s="123"/>
      <c r="C1346" s="229"/>
      <c r="D1346" s="229"/>
      <c r="E1346" s="229"/>
      <c r="F1346" s="229"/>
      <c r="G1346" s="229"/>
      <c r="H1346" s="124"/>
      <c r="I1346" s="124"/>
      <c r="J1346" s="124"/>
      <c r="K1346" s="124"/>
      <c r="L1346" s="120"/>
      <c r="M1346" s="110"/>
      <c r="N1346" s="110"/>
      <c r="O1346" s="110"/>
      <c r="P1346" s="110"/>
      <c r="Q1346" s="110"/>
      <c r="R1346" s="110"/>
      <c r="S1346" s="110"/>
      <c r="T1346" s="110"/>
      <c r="U1346" s="110"/>
      <c r="V1346" s="110"/>
      <c r="W1346" s="110"/>
      <c r="X1346" s="110"/>
      <c r="Y1346" s="110"/>
      <c r="Z1346" s="110"/>
      <c r="AA1346" s="110"/>
      <c r="AB1346" s="110"/>
      <c r="AC1346" s="110"/>
      <c r="AD1346" s="110"/>
      <c r="AE1346" s="110"/>
      <c r="AF1346" s="110"/>
      <c r="AG1346" s="110"/>
      <c r="AH1346" s="110"/>
      <c r="AI1346" s="110"/>
      <c r="AJ1346" s="110"/>
      <c r="AK1346" s="110"/>
      <c r="AL1346" s="110"/>
      <c r="AM1346" s="110"/>
      <c r="AN1346" s="110"/>
      <c r="AO1346" s="110"/>
      <c r="AP1346" s="110"/>
      <c r="AQ1346" s="110"/>
      <c r="AR1346" s="110"/>
      <c r="AS1346" s="110"/>
      <c r="AT1346" s="110"/>
      <c r="AU1346" s="110"/>
      <c r="AV1346" s="110"/>
      <c r="AW1346" s="110"/>
      <c r="AX1346" s="110"/>
      <c r="AY1346" s="110"/>
      <c r="AZ1346" s="110"/>
      <c r="BA1346" s="110"/>
      <c r="BB1346" s="110"/>
      <c r="BC1346" s="110"/>
      <c r="BD1346" s="110"/>
      <c r="BE1346" s="110"/>
      <c r="BF1346" s="110"/>
      <c r="BG1346" s="110"/>
      <c r="BH1346" s="110"/>
    </row>
    <row r="1347" spans="2:60" x14ac:dyDescent="0.2">
      <c r="B1347" s="123"/>
      <c r="C1347" s="229"/>
      <c r="D1347" s="229"/>
      <c r="E1347" s="229"/>
      <c r="F1347" s="229"/>
      <c r="G1347" s="229"/>
      <c r="H1347" s="124"/>
      <c r="I1347" s="124"/>
      <c r="J1347" s="124"/>
      <c r="K1347" s="124"/>
      <c r="L1347" s="120"/>
      <c r="M1347" s="110"/>
      <c r="N1347" s="110"/>
      <c r="O1347" s="110"/>
      <c r="P1347" s="110"/>
      <c r="Q1347" s="110"/>
      <c r="R1347" s="110"/>
      <c r="S1347" s="110"/>
      <c r="T1347" s="110"/>
      <c r="U1347" s="110"/>
      <c r="V1347" s="110"/>
      <c r="W1347" s="110"/>
      <c r="X1347" s="110"/>
      <c r="Y1347" s="110"/>
      <c r="Z1347" s="110"/>
      <c r="AA1347" s="110"/>
      <c r="AB1347" s="110"/>
      <c r="AC1347" s="110"/>
      <c r="AD1347" s="110"/>
      <c r="AE1347" s="110"/>
      <c r="AF1347" s="110"/>
      <c r="AG1347" s="110"/>
      <c r="AH1347" s="110"/>
      <c r="AI1347" s="110"/>
      <c r="AJ1347" s="110"/>
      <c r="AK1347" s="110"/>
      <c r="AL1347" s="110"/>
      <c r="AM1347" s="110"/>
      <c r="AN1347" s="110"/>
      <c r="AO1347" s="110"/>
      <c r="AP1347" s="110"/>
      <c r="AQ1347" s="110"/>
      <c r="AR1347" s="110"/>
      <c r="AS1347" s="110"/>
      <c r="AT1347" s="110"/>
      <c r="AU1347" s="110"/>
      <c r="AV1347" s="110"/>
      <c r="AW1347" s="110"/>
      <c r="AX1347" s="110"/>
      <c r="AY1347" s="110"/>
      <c r="AZ1347" s="110"/>
      <c r="BA1347" s="110"/>
      <c r="BB1347" s="110"/>
      <c r="BC1347" s="110"/>
      <c r="BD1347" s="110"/>
      <c r="BE1347" s="110"/>
      <c r="BF1347" s="110"/>
      <c r="BG1347" s="110"/>
      <c r="BH1347" s="110"/>
    </row>
    <row r="1348" spans="2:60" x14ac:dyDescent="0.2">
      <c r="B1348" s="123"/>
      <c r="C1348" s="229"/>
      <c r="D1348" s="229"/>
      <c r="E1348" s="229"/>
      <c r="F1348" s="229"/>
      <c r="G1348" s="229"/>
      <c r="H1348" s="124"/>
      <c r="I1348" s="124"/>
      <c r="J1348" s="124"/>
      <c r="K1348" s="124"/>
      <c r="L1348" s="120"/>
      <c r="M1348" s="110"/>
      <c r="N1348" s="110"/>
      <c r="O1348" s="110"/>
      <c r="P1348" s="110"/>
      <c r="Q1348" s="110"/>
      <c r="R1348" s="110"/>
      <c r="S1348" s="110"/>
      <c r="T1348" s="110"/>
      <c r="U1348" s="110"/>
      <c r="V1348" s="110"/>
      <c r="W1348" s="110"/>
      <c r="X1348" s="110"/>
      <c r="Y1348" s="110"/>
      <c r="Z1348" s="110"/>
      <c r="AA1348" s="110"/>
      <c r="AB1348" s="110"/>
      <c r="AC1348" s="110"/>
      <c r="AD1348" s="110"/>
      <c r="AE1348" s="110"/>
      <c r="AF1348" s="110"/>
      <c r="AG1348" s="110"/>
      <c r="AH1348" s="110"/>
      <c r="AI1348" s="110"/>
      <c r="AJ1348" s="110"/>
      <c r="AK1348" s="110"/>
      <c r="AL1348" s="110"/>
      <c r="AM1348" s="110"/>
      <c r="AN1348" s="110"/>
      <c r="AO1348" s="110"/>
      <c r="AP1348" s="110"/>
      <c r="AQ1348" s="110"/>
      <c r="AR1348" s="110"/>
      <c r="AS1348" s="110"/>
      <c r="AT1348" s="110"/>
      <c r="AU1348" s="110"/>
      <c r="AV1348" s="110"/>
      <c r="AW1348" s="110"/>
      <c r="AX1348" s="110"/>
      <c r="AY1348" s="110"/>
      <c r="AZ1348" s="110"/>
      <c r="BA1348" s="110"/>
      <c r="BB1348" s="110"/>
      <c r="BC1348" s="110"/>
      <c r="BD1348" s="110"/>
      <c r="BE1348" s="110"/>
      <c r="BF1348" s="110"/>
      <c r="BG1348" s="110"/>
      <c r="BH1348" s="110"/>
    </row>
    <row r="1349" spans="2:60" x14ac:dyDescent="0.2">
      <c r="B1349" s="123"/>
      <c r="C1349" s="229"/>
      <c r="D1349" s="229"/>
      <c r="E1349" s="229"/>
      <c r="F1349" s="229"/>
      <c r="G1349" s="229"/>
      <c r="H1349" s="124"/>
      <c r="I1349" s="124"/>
      <c r="J1349" s="124"/>
      <c r="K1349" s="124"/>
      <c r="L1349" s="120"/>
      <c r="M1349" s="110"/>
      <c r="N1349" s="110"/>
      <c r="O1349" s="110"/>
      <c r="P1349" s="110"/>
      <c r="Q1349" s="110"/>
      <c r="R1349" s="110"/>
      <c r="S1349" s="110"/>
      <c r="T1349" s="110"/>
      <c r="U1349" s="110"/>
      <c r="V1349" s="110"/>
      <c r="W1349" s="110"/>
      <c r="X1349" s="110"/>
      <c r="Y1349" s="110"/>
      <c r="Z1349" s="110"/>
      <c r="AA1349" s="110"/>
      <c r="AB1349" s="110"/>
      <c r="AC1349" s="110"/>
      <c r="AD1349" s="110"/>
      <c r="AE1349" s="110"/>
      <c r="AF1349" s="110"/>
      <c r="AG1349" s="110"/>
      <c r="AH1349" s="110"/>
      <c r="AI1349" s="110"/>
      <c r="AJ1349" s="110"/>
      <c r="AK1349" s="110"/>
      <c r="AL1349" s="110"/>
      <c r="AM1349" s="110"/>
      <c r="AN1349" s="110"/>
      <c r="AO1349" s="110"/>
      <c r="AP1349" s="110"/>
      <c r="AQ1349" s="110"/>
      <c r="AR1349" s="110"/>
      <c r="AS1349" s="110"/>
      <c r="AT1349" s="110"/>
      <c r="AU1349" s="110"/>
      <c r="AV1349" s="110"/>
      <c r="AW1349" s="110"/>
      <c r="AX1349" s="110"/>
      <c r="AY1349" s="110"/>
      <c r="AZ1349" s="110"/>
      <c r="BA1349" s="110"/>
      <c r="BB1349" s="110"/>
      <c r="BC1349" s="110"/>
      <c r="BD1349" s="110"/>
      <c r="BE1349" s="110"/>
      <c r="BF1349" s="110"/>
      <c r="BG1349" s="110"/>
      <c r="BH1349" s="110"/>
    </row>
    <row r="1350" spans="2:60" x14ac:dyDescent="0.2">
      <c r="B1350" s="123"/>
      <c r="C1350" s="229"/>
      <c r="D1350" s="229"/>
      <c r="E1350" s="229"/>
      <c r="F1350" s="229"/>
      <c r="G1350" s="229"/>
      <c r="H1350" s="124"/>
      <c r="I1350" s="124"/>
      <c r="J1350" s="124"/>
      <c r="K1350" s="124"/>
      <c r="L1350" s="120"/>
      <c r="M1350" s="110"/>
      <c r="N1350" s="110"/>
      <c r="O1350" s="110"/>
      <c r="P1350" s="110"/>
      <c r="Q1350" s="110"/>
      <c r="R1350" s="110"/>
      <c r="S1350" s="110"/>
      <c r="T1350" s="110"/>
      <c r="U1350" s="110"/>
      <c r="V1350" s="110"/>
      <c r="W1350" s="110"/>
      <c r="X1350" s="110"/>
      <c r="Y1350" s="110"/>
      <c r="Z1350" s="110"/>
      <c r="AA1350" s="110"/>
      <c r="AB1350" s="110"/>
      <c r="AC1350" s="110"/>
      <c r="AD1350" s="110"/>
      <c r="AE1350" s="110"/>
      <c r="AF1350" s="110"/>
      <c r="AG1350" s="110"/>
      <c r="AH1350" s="110"/>
      <c r="AI1350" s="110"/>
      <c r="AJ1350" s="110"/>
      <c r="AK1350" s="110"/>
      <c r="AL1350" s="110"/>
      <c r="AM1350" s="110"/>
      <c r="AN1350" s="110"/>
      <c r="AO1350" s="110"/>
      <c r="AP1350" s="110"/>
      <c r="AQ1350" s="110"/>
      <c r="AR1350" s="110"/>
      <c r="AS1350" s="110"/>
      <c r="AT1350" s="110"/>
      <c r="AU1350" s="110"/>
      <c r="AV1350" s="110"/>
      <c r="AW1350" s="110"/>
      <c r="AX1350" s="110"/>
      <c r="AY1350" s="110"/>
      <c r="AZ1350" s="110"/>
      <c r="BA1350" s="110"/>
      <c r="BB1350" s="110"/>
      <c r="BC1350" s="110"/>
      <c r="BD1350" s="110"/>
      <c r="BE1350" s="110"/>
      <c r="BF1350" s="110"/>
      <c r="BG1350" s="110"/>
      <c r="BH1350" s="110"/>
    </row>
    <row r="1351" spans="2:60" x14ac:dyDescent="0.2">
      <c r="B1351" s="123"/>
      <c r="C1351" s="229"/>
      <c r="D1351" s="229"/>
      <c r="E1351" s="229"/>
      <c r="F1351" s="229"/>
      <c r="G1351" s="229"/>
      <c r="H1351" s="124"/>
      <c r="I1351" s="124"/>
      <c r="J1351" s="124"/>
      <c r="K1351" s="124"/>
      <c r="L1351" s="120"/>
      <c r="M1351" s="110"/>
      <c r="N1351" s="110"/>
      <c r="O1351" s="110"/>
      <c r="P1351" s="110"/>
      <c r="Q1351" s="110"/>
      <c r="R1351" s="110"/>
      <c r="S1351" s="110"/>
      <c r="T1351" s="110"/>
      <c r="U1351" s="110"/>
      <c r="V1351" s="110"/>
      <c r="W1351" s="110"/>
      <c r="X1351" s="110"/>
      <c r="Y1351" s="110"/>
      <c r="Z1351" s="110"/>
      <c r="AA1351" s="110"/>
      <c r="AB1351" s="110"/>
      <c r="AC1351" s="110"/>
      <c r="AD1351" s="110"/>
      <c r="AE1351" s="110"/>
      <c r="AF1351" s="110"/>
      <c r="AG1351" s="110"/>
      <c r="AH1351" s="110"/>
      <c r="AI1351" s="110"/>
      <c r="AJ1351" s="110"/>
      <c r="AK1351" s="110"/>
      <c r="AL1351" s="110"/>
      <c r="AM1351" s="110"/>
      <c r="AN1351" s="110"/>
      <c r="AO1351" s="110"/>
      <c r="AP1351" s="110"/>
      <c r="AQ1351" s="110"/>
      <c r="AR1351" s="110"/>
      <c r="AS1351" s="110"/>
      <c r="AT1351" s="110"/>
      <c r="AU1351" s="110"/>
      <c r="AV1351" s="110"/>
      <c r="AW1351" s="110"/>
      <c r="AX1351" s="110"/>
      <c r="AY1351" s="110"/>
      <c r="AZ1351" s="110"/>
      <c r="BA1351" s="110"/>
      <c r="BB1351" s="110"/>
      <c r="BC1351" s="110"/>
      <c r="BD1351" s="110"/>
      <c r="BE1351" s="110"/>
      <c r="BF1351" s="110"/>
      <c r="BG1351" s="110"/>
      <c r="BH1351" s="110"/>
    </row>
    <row r="1352" spans="2:60" x14ac:dyDescent="0.2">
      <c r="B1352" s="123"/>
      <c r="C1352" s="229"/>
      <c r="D1352" s="229"/>
      <c r="E1352" s="229"/>
      <c r="F1352" s="229"/>
      <c r="G1352" s="229"/>
      <c r="H1352" s="124"/>
      <c r="I1352" s="124"/>
      <c r="J1352" s="124"/>
      <c r="K1352" s="124"/>
      <c r="L1352" s="120"/>
      <c r="M1352" s="110"/>
      <c r="N1352" s="110"/>
      <c r="O1352" s="110"/>
      <c r="P1352" s="110"/>
      <c r="Q1352" s="110"/>
      <c r="R1352" s="110"/>
      <c r="S1352" s="110"/>
      <c r="T1352" s="110"/>
      <c r="U1352" s="110"/>
      <c r="V1352" s="110"/>
      <c r="W1352" s="110"/>
      <c r="X1352" s="110"/>
      <c r="Y1352" s="110"/>
      <c r="Z1352" s="110"/>
      <c r="AA1352" s="110"/>
      <c r="AB1352" s="110"/>
      <c r="AC1352" s="110"/>
      <c r="AD1352" s="110"/>
      <c r="AE1352" s="110"/>
      <c r="AF1352" s="110"/>
      <c r="AG1352" s="110"/>
      <c r="AH1352" s="110"/>
      <c r="AI1352" s="110"/>
      <c r="AJ1352" s="110"/>
      <c r="AK1352" s="110"/>
      <c r="AL1352" s="110"/>
      <c r="AM1352" s="110"/>
      <c r="AN1352" s="110"/>
      <c r="AO1352" s="110"/>
      <c r="AP1352" s="110"/>
      <c r="AQ1352" s="110"/>
      <c r="AR1352" s="110"/>
      <c r="AS1352" s="110"/>
      <c r="AT1352" s="110"/>
      <c r="AU1352" s="110"/>
      <c r="AV1352" s="110"/>
      <c r="AW1352" s="110"/>
      <c r="AX1352" s="110"/>
      <c r="AY1352" s="110"/>
      <c r="AZ1352" s="110"/>
      <c r="BA1352" s="110"/>
      <c r="BB1352" s="110"/>
      <c r="BC1352" s="110"/>
      <c r="BD1352" s="110"/>
      <c r="BE1352" s="110"/>
      <c r="BF1352" s="110"/>
      <c r="BG1352" s="110"/>
      <c r="BH1352" s="110"/>
    </row>
    <row r="1353" spans="2:60" x14ac:dyDescent="0.2">
      <c r="B1353" s="123"/>
      <c r="C1353" s="229"/>
      <c r="D1353" s="229"/>
      <c r="E1353" s="229"/>
      <c r="F1353" s="229"/>
      <c r="G1353" s="229"/>
      <c r="H1353" s="124"/>
      <c r="I1353" s="124"/>
      <c r="J1353" s="124"/>
      <c r="K1353" s="124"/>
      <c r="L1353" s="120"/>
      <c r="M1353" s="110"/>
      <c r="N1353" s="110"/>
      <c r="O1353" s="110"/>
      <c r="P1353" s="110"/>
      <c r="Q1353" s="110"/>
      <c r="R1353" s="110"/>
      <c r="S1353" s="110"/>
      <c r="T1353" s="110"/>
      <c r="U1353" s="110"/>
      <c r="V1353" s="110"/>
      <c r="W1353" s="110"/>
      <c r="X1353" s="110"/>
      <c r="Y1353" s="110"/>
      <c r="Z1353" s="110"/>
      <c r="AA1353" s="110"/>
      <c r="AB1353" s="110"/>
      <c r="AC1353" s="110"/>
      <c r="AD1353" s="110"/>
      <c r="AE1353" s="110"/>
      <c r="AF1353" s="110"/>
      <c r="AG1353" s="110"/>
      <c r="AH1353" s="110"/>
      <c r="AI1353" s="110"/>
      <c r="AJ1353" s="110"/>
      <c r="AK1353" s="110"/>
      <c r="AL1353" s="110"/>
      <c r="AM1353" s="110"/>
      <c r="AN1353" s="110"/>
      <c r="AO1353" s="110"/>
      <c r="AP1353" s="110"/>
      <c r="AQ1353" s="110"/>
      <c r="AR1353" s="110"/>
      <c r="AS1353" s="110"/>
      <c r="AT1353" s="110"/>
      <c r="AU1353" s="110"/>
      <c r="AV1353" s="110"/>
      <c r="AW1353" s="110"/>
      <c r="AX1353" s="110"/>
      <c r="AY1353" s="110"/>
      <c r="AZ1353" s="110"/>
      <c r="BA1353" s="110"/>
      <c r="BB1353" s="110"/>
      <c r="BC1353" s="110"/>
      <c r="BD1353" s="110"/>
      <c r="BE1353" s="110"/>
      <c r="BF1353" s="110"/>
      <c r="BG1353" s="110"/>
      <c r="BH1353" s="110"/>
    </row>
    <row r="1354" spans="2:60" x14ac:dyDescent="0.2">
      <c r="B1354" s="123"/>
      <c r="C1354" s="229"/>
      <c r="D1354" s="229"/>
      <c r="E1354" s="229"/>
      <c r="F1354" s="229"/>
      <c r="G1354" s="229"/>
      <c r="H1354" s="124"/>
      <c r="I1354" s="124"/>
      <c r="J1354" s="124"/>
      <c r="K1354" s="124"/>
      <c r="L1354" s="120"/>
      <c r="M1354" s="110"/>
      <c r="N1354" s="110"/>
      <c r="O1354" s="110"/>
      <c r="P1354" s="110"/>
      <c r="Q1354" s="110"/>
      <c r="R1354" s="110"/>
      <c r="S1354" s="110"/>
      <c r="T1354" s="110"/>
      <c r="U1354" s="110"/>
      <c r="V1354" s="110"/>
      <c r="W1354" s="110"/>
      <c r="X1354" s="110"/>
      <c r="Y1354" s="110"/>
      <c r="Z1354" s="110"/>
      <c r="AA1354" s="110"/>
      <c r="AB1354" s="110"/>
      <c r="AC1354" s="110"/>
      <c r="AD1354" s="110"/>
      <c r="AE1354" s="110"/>
      <c r="AF1354" s="110"/>
      <c r="AG1354" s="110"/>
      <c r="AH1354" s="110"/>
      <c r="AI1354" s="110"/>
      <c r="AJ1354" s="110"/>
      <c r="AK1354" s="110"/>
      <c r="AL1354" s="110"/>
      <c r="AM1354" s="110"/>
      <c r="AN1354" s="110"/>
      <c r="AO1354" s="110"/>
      <c r="AP1354" s="110"/>
      <c r="AQ1354" s="110"/>
      <c r="AR1354" s="110"/>
      <c r="AS1354" s="110"/>
      <c r="AT1354" s="110"/>
      <c r="AU1354" s="110"/>
      <c r="AV1354" s="110"/>
      <c r="AW1354" s="110"/>
      <c r="AX1354" s="110"/>
      <c r="AY1354" s="110"/>
      <c r="AZ1354" s="110"/>
      <c r="BA1354" s="110"/>
      <c r="BB1354" s="110"/>
      <c r="BC1354" s="110"/>
      <c r="BD1354" s="110"/>
      <c r="BE1354" s="110"/>
      <c r="BF1354" s="110"/>
      <c r="BG1354" s="110"/>
      <c r="BH1354" s="110"/>
    </row>
    <row r="1355" spans="2:60" x14ac:dyDescent="0.2">
      <c r="B1355" s="123"/>
      <c r="C1355" s="229"/>
      <c r="D1355" s="229"/>
      <c r="E1355" s="229"/>
      <c r="F1355" s="229"/>
      <c r="G1355" s="229"/>
      <c r="H1355" s="124"/>
      <c r="I1355" s="124"/>
      <c r="J1355" s="124"/>
      <c r="K1355" s="124"/>
      <c r="L1355" s="120"/>
      <c r="M1355" s="110"/>
      <c r="N1355" s="110"/>
      <c r="O1355" s="110"/>
      <c r="P1355" s="110"/>
      <c r="Q1355" s="110"/>
      <c r="R1355" s="110"/>
      <c r="S1355" s="110"/>
      <c r="T1355" s="110"/>
      <c r="U1355" s="110"/>
      <c r="V1355" s="110"/>
      <c r="W1355" s="110"/>
      <c r="X1355" s="110"/>
      <c r="Y1355" s="110"/>
      <c r="Z1355" s="110"/>
      <c r="AA1355" s="110"/>
      <c r="AB1355" s="110"/>
      <c r="AC1355" s="110"/>
      <c r="AD1355" s="110"/>
      <c r="AE1355" s="110"/>
      <c r="AF1355" s="110"/>
      <c r="AG1355" s="110"/>
      <c r="AH1355" s="110"/>
      <c r="AI1355" s="110"/>
      <c r="AJ1355" s="110"/>
      <c r="AK1355" s="110"/>
      <c r="AL1355" s="110"/>
      <c r="AM1355" s="110"/>
      <c r="AN1355" s="110"/>
      <c r="AO1355" s="110"/>
      <c r="AP1355" s="110"/>
      <c r="AQ1355" s="110"/>
      <c r="AR1355" s="110"/>
      <c r="AS1355" s="110"/>
      <c r="AT1355" s="110"/>
      <c r="AU1355" s="110"/>
      <c r="AV1355" s="110"/>
      <c r="AW1355" s="110"/>
      <c r="AX1355" s="110"/>
      <c r="AY1355" s="110"/>
      <c r="AZ1355" s="110"/>
      <c r="BA1355" s="110"/>
      <c r="BB1355" s="110"/>
      <c r="BC1355" s="110"/>
      <c r="BD1355" s="110"/>
      <c r="BE1355" s="110"/>
      <c r="BF1355" s="110"/>
      <c r="BG1355" s="110"/>
      <c r="BH1355" s="110"/>
    </row>
    <row r="1356" spans="2:60" x14ac:dyDescent="0.2">
      <c r="B1356" s="123"/>
      <c r="C1356" s="229"/>
      <c r="D1356" s="229"/>
      <c r="E1356" s="229"/>
      <c r="F1356" s="229"/>
      <c r="G1356" s="229"/>
      <c r="H1356" s="124"/>
      <c r="I1356" s="124"/>
      <c r="J1356" s="124"/>
      <c r="K1356" s="124"/>
      <c r="L1356" s="120"/>
      <c r="M1356" s="110"/>
      <c r="N1356" s="110"/>
      <c r="O1356" s="110"/>
      <c r="P1356" s="110"/>
      <c r="Q1356" s="110"/>
      <c r="R1356" s="110"/>
      <c r="S1356" s="110"/>
      <c r="T1356" s="110"/>
      <c r="U1356" s="110"/>
      <c r="V1356" s="110"/>
      <c r="W1356" s="110"/>
      <c r="X1356" s="110"/>
      <c r="Y1356" s="110"/>
      <c r="Z1356" s="110"/>
      <c r="AA1356" s="110"/>
      <c r="AB1356" s="110"/>
      <c r="AC1356" s="110"/>
      <c r="AD1356" s="110"/>
      <c r="AE1356" s="110"/>
      <c r="AF1356" s="110"/>
      <c r="AG1356" s="110"/>
      <c r="AH1356" s="110"/>
      <c r="AI1356" s="110"/>
      <c r="AJ1356" s="110"/>
      <c r="AK1356" s="110"/>
      <c r="AL1356" s="110"/>
      <c r="AM1356" s="110"/>
      <c r="AN1356" s="110"/>
      <c r="AO1356" s="110"/>
      <c r="AP1356" s="110"/>
      <c r="AQ1356" s="110"/>
      <c r="AR1356" s="110"/>
      <c r="AS1356" s="110"/>
      <c r="AT1356" s="110"/>
      <c r="AU1356" s="110"/>
      <c r="AV1356" s="110"/>
      <c r="AW1356" s="110"/>
      <c r="AX1356" s="110"/>
      <c r="AY1356" s="110"/>
      <c r="AZ1356" s="110"/>
      <c r="BA1356" s="110"/>
      <c r="BB1356" s="110"/>
      <c r="BC1356" s="110"/>
      <c r="BD1356" s="110"/>
      <c r="BE1356" s="110"/>
      <c r="BF1356" s="110"/>
      <c r="BG1356" s="110"/>
      <c r="BH1356" s="110"/>
    </row>
    <row r="1357" spans="2:60" x14ac:dyDescent="0.2">
      <c r="B1357" s="123"/>
      <c r="C1357" s="229"/>
      <c r="D1357" s="229"/>
      <c r="E1357" s="229"/>
      <c r="F1357" s="229"/>
      <c r="G1357" s="229"/>
      <c r="H1357" s="124"/>
      <c r="I1357" s="124"/>
      <c r="J1357" s="124"/>
      <c r="K1357" s="124"/>
      <c r="L1357" s="120"/>
      <c r="M1357" s="110"/>
      <c r="N1357" s="110"/>
      <c r="O1357" s="110"/>
      <c r="P1357" s="110"/>
      <c r="Q1357" s="110"/>
      <c r="R1357" s="110"/>
      <c r="S1357" s="110"/>
      <c r="T1357" s="110"/>
      <c r="U1357" s="110"/>
      <c r="V1357" s="110"/>
      <c r="W1357" s="110"/>
      <c r="X1357" s="110"/>
      <c r="Y1357" s="110"/>
      <c r="Z1357" s="110"/>
      <c r="AA1357" s="110"/>
      <c r="AB1357" s="110"/>
      <c r="AC1357" s="110"/>
      <c r="AD1357" s="110"/>
      <c r="AE1357" s="110"/>
      <c r="AF1357" s="110"/>
      <c r="AG1357" s="110"/>
      <c r="AH1357" s="110"/>
      <c r="AI1357" s="110"/>
      <c r="AJ1357" s="110"/>
      <c r="AK1357" s="110"/>
      <c r="AL1357" s="110"/>
      <c r="AM1357" s="110"/>
      <c r="AN1357" s="110"/>
      <c r="AO1357" s="110"/>
      <c r="AP1357" s="110"/>
      <c r="AQ1357" s="110"/>
      <c r="AR1357" s="110"/>
      <c r="AS1357" s="110"/>
      <c r="AT1357" s="110"/>
      <c r="AU1357" s="110"/>
      <c r="AV1357" s="110"/>
      <c r="AW1357" s="110"/>
      <c r="AX1357" s="110"/>
      <c r="AY1357" s="110"/>
      <c r="AZ1357" s="110"/>
      <c r="BA1357" s="110"/>
      <c r="BB1357" s="110"/>
      <c r="BC1357" s="110"/>
      <c r="BD1357" s="110"/>
      <c r="BE1357" s="110"/>
      <c r="BF1357" s="110"/>
      <c r="BG1357" s="110"/>
      <c r="BH1357" s="110"/>
    </row>
    <row r="1358" spans="2:60" x14ac:dyDescent="0.2">
      <c r="B1358" s="123"/>
      <c r="C1358" s="229"/>
      <c r="D1358" s="229"/>
      <c r="E1358" s="229"/>
      <c r="F1358" s="229"/>
      <c r="G1358" s="229"/>
      <c r="H1358" s="124"/>
      <c r="I1358" s="124"/>
      <c r="J1358" s="124"/>
      <c r="K1358" s="124"/>
      <c r="L1358" s="120"/>
      <c r="M1358" s="110"/>
      <c r="N1358" s="110"/>
      <c r="O1358" s="110"/>
      <c r="P1358" s="110"/>
      <c r="Q1358" s="110"/>
      <c r="R1358" s="110"/>
      <c r="S1358" s="110"/>
      <c r="T1358" s="110"/>
      <c r="U1358" s="110"/>
      <c r="V1358" s="110"/>
      <c r="W1358" s="110"/>
      <c r="X1358" s="110"/>
      <c r="Y1358" s="110"/>
      <c r="Z1358" s="110"/>
      <c r="AA1358" s="110"/>
      <c r="AB1358" s="110"/>
      <c r="AC1358" s="110"/>
      <c r="AD1358" s="110"/>
      <c r="AE1358" s="110"/>
      <c r="AF1358" s="110"/>
      <c r="AG1358" s="110"/>
      <c r="AH1358" s="110"/>
      <c r="AI1358" s="110"/>
      <c r="AJ1358" s="110"/>
      <c r="AK1358" s="110"/>
      <c r="AL1358" s="110"/>
      <c r="AM1358" s="110"/>
      <c r="AN1358" s="110"/>
      <c r="AO1358" s="110"/>
      <c r="AP1358" s="110"/>
      <c r="AQ1358" s="110"/>
      <c r="AR1358" s="110"/>
      <c r="AS1358" s="110"/>
      <c r="AT1358" s="110"/>
      <c r="AU1358" s="110"/>
      <c r="AV1358" s="110"/>
      <c r="AW1358" s="110"/>
      <c r="AX1358" s="110"/>
      <c r="AY1358" s="110"/>
      <c r="AZ1358" s="110"/>
      <c r="BA1358" s="110"/>
      <c r="BB1358" s="110"/>
      <c r="BC1358" s="110"/>
      <c r="BD1358" s="110"/>
      <c r="BE1358" s="110"/>
      <c r="BF1358" s="110"/>
      <c r="BG1358" s="110"/>
      <c r="BH1358" s="110"/>
    </row>
    <row r="1359" spans="2:60" x14ac:dyDescent="0.2">
      <c r="B1359" s="123"/>
      <c r="C1359" s="229"/>
      <c r="D1359" s="229"/>
      <c r="E1359" s="229"/>
      <c r="F1359" s="229"/>
      <c r="G1359" s="229"/>
      <c r="H1359" s="124"/>
      <c r="I1359" s="124"/>
      <c r="J1359" s="124"/>
      <c r="K1359" s="124"/>
      <c r="L1359" s="120"/>
      <c r="M1359" s="110"/>
      <c r="N1359" s="110"/>
      <c r="O1359" s="110"/>
      <c r="P1359" s="110"/>
      <c r="Q1359" s="110"/>
      <c r="R1359" s="110"/>
      <c r="S1359" s="110"/>
      <c r="T1359" s="110"/>
      <c r="U1359" s="110"/>
      <c r="V1359" s="110"/>
      <c r="W1359" s="110"/>
      <c r="X1359" s="110"/>
      <c r="Y1359" s="110"/>
      <c r="Z1359" s="110"/>
      <c r="AA1359" s="110"/>
      <c r="AB1359" s="110"/>
      <c r="AC1359" s="110"/>
      <c r="AD1359" s="110"/>
      <c r="AE1359" s="110"/>
      <c r="AF1359" s="110"/>
      <c r="AG1359" s="110"/>
      <c r="AH1359" s="110"/>
      <c r="AI1359" s="110"/>
      <c r="AJ1359" s="110"/>
      <c r="AK1359" s="110"/>
      <c r="AL1359" s="110"/>
      <c r="AM1359" s="110"/>
      <c r="AN1359" s="110"/>
      <c r="AO1359" s="110"/>
      <c r="AP1359" s="110"/>
      <c r="AQ1359" s="110"/>
      <c r="AR1359" s="110"/>
      <c r="AS1359" s="110"/>
      <c r="AT1359" s="110"/>
      <c r="AU1359" s="110"/>
      <c r="AV1359" s="110"/>
      <c r="AW1359" s="110"/>
      <c r="AX1359" s="110"/>
      <c r="AY1359" s="110"/>
      <c r="AZ1359" s="110"/>
      <c r="BA1359" s="110"/>
      <c r="BB1359" s="110"/>
      <c r="BC1359" s="110"/>
      <c r="BD1359" s="110"/>
      <c r="BE1359" s="110"/>
      <c r="BF1359" s="110"/>
      <c r="BG1359" s="110"/>
      <c r="BH1359" s="110"/>
    </row>
    <row r="1360" spans="2:60" x14ac:dyDescent="0.2">
      <c r="B1360" s="123"/>
      <c r="C1360" s="229"/>
      <c r="D1360" s="229"/>
      <c r="E1360" s="229"/>
      <c r="F1360" s="229"/>
      <c r="G1360" s="229"/>
      <c r="H1360" s="124"/>
      <c r="I1360" s="124"/>
      <c r="J1360" s="124"/>
      <c r="K1360" s="124"/>
      <c r="L1360" s="120"/>
      <c r="M1360" s="110"/>
      <c r="N1360" s="110"/>
      <c r="O1360" s="110"/>
      <c r="P1360" s="110"/>
      <c r="Q1360" s="110"/>
      <c r="R1360" s="110"/>
      <c r="S1360" s="110"/>
      <c r="T1360" s="110"/>
      <c r="U1360" s="110"/>
      <c r="V1360" s="110"/>
      <c r="W1360" s="110"/>
      <c r="X1360" s="110"/>
      <c r="Y1360" s="110"/>
      <c r="Z1360" s="110"/>
      <c r="AA1360" s="110"/>
      <c r="AB1360" s="110"/>
      <c r="AC1360" s="110"/>
      <c r="AD1360" s="110"/>
      <c r="AE1360" s="110"/>
      <c r="AF1360" s="110"/>
      <c r="AG1360" s="110"/>
      <c r="AH1360" s="110"/>
      <c r="AI1360" s="110"/>
      <c r="AJ1360" s="110"/>
      <c r="AK1360" s="110"/>
      <c r="AL1360" s="110"/>
      <c r="AM1360" s="110"/>
      <c r="AN1360" s="110"/>
      <c r="AO1360" s="110"/>
      <c r="AP1360" s="110"/>
      <c r="AQ1360" s="110"/>
      <c r="AR1360" s="110"/>
      <c r="AS1360" s="110"/>
      <c r="AT1360" s="110"/>
      <c r="AU1360" s="110"/>
      <c r="AV1360" s="110"/>
      <c r="AW1360" s="110"/>
      <c r="AX1360" s="110"/>
      <c r="AY1360" s="110"/>
      <c r="AZ1360" s="110"/>
      <c r="BA1360" s="110"/>
      <c r="BB1360" s="110"/>
      <c r="BC1360" s="110"/>
      <c r="BD1360" s="110"/>
      <c r="BE1360" s="110"/>
      <c r="BF1360" s="110"/>
      <c r="BG1360" s="110"/>
      <c r="BH1360" s="110"/>
    </row>
    <row r="1361" spans="2:60" x14ac:dyDescent="0.2">
      <c r="B1361" s="123"/>
      <c r="C1361" s="229"/>
      <c r="D1361" s="229"/>
      <c r="E1361" s="229"/>
      <c r="F1361" s="229"/>
      <c r="G1361" s="229"/>
      <c r="H1361" s="124"/>
      <c r="I1361" s="124"/>
      <c r="J1361" s="124"/>
      <c r="K1361" s="124"/>
      <c r="L1361" s="120"/>
      <c r="M1361" s="110"/>
      <c r="N1361" s="110"/>
      <c r="O1361" s="110"/>
      <c r="P1361" s="110"/>
      <c r="Q1361" s="110"/>
      <c r="R1361" s="110"/>
      <c r="S1361" s="110"/>
      <c r="T1361" s="110"/>
      <c r="U1361" s="110"/>
      <c r="V1361" s="110"/>
      <c r="W1361" s="110"/>
      <c r="X1361" s="110"/>
      <c r="Y1361" s="110"/>
      <c r="Z1361" s="110"/>
      <c r="AA1361" s="110"/>
      <c r="AB1361" s="110"/>
      <c r="AC1361" s="110"/>
      <c r="AD1361" s="110"/>
      <c r="AE1361" s="110"/>
      <c r="AF1361" s="110"/>
      <c r="AG1361" s="110"/>
      <c r="AH1361" s="110"/>
      <c r="AI1361" s="110"/>
      <c r="AJ1361" s="110"/>
      <c r="AK1361" s="110"/>
      <c r="AL1361" s="110"/>
      <c r="AM1361" s="110"/>
      <c r="AN1361" s="110"/>
      <c r="AO1361" s="110"/>
      <c r="AP1361" s="110"/>
      <c r="AQ1361" s="110"/>
      <c r="AR1361" s="110"/>
      <c r="AS1361" s="110"/>
      <c r="AT1361" s="110"/>
      <c r="AU1361" s="110"/>
      <c r="AV1361" s="110"/>
      <c r="AW1361" s="110"/>
      <c r="AX1361" s="110"/>
      <c r="AY1361" s="110"/>
      <c r="AZ1361" s="110"/>
      <c r="BA1361" s="110"/>
      <c r="BB1361" s="110"/>
      <c r="BC1361" s="110"/>
      <c r="BD1361" s="110"/>
      <c r="BE1361" s="110"/>
      <c r="BF1361" s="110"/>
      <c r="BG1361" s="110"/>
      <c r="BH1361" s="110"/>
    </row>
    <row r="1362" spans="2:60" x14ac:dyDescent="0.2">
      <c r="B1362" s="123"/>
      <c r="C1362" s="229"/>
      <c r="D1362" s="229"/>
      <c r="E1362" s="229"/>
      <c r="F1362" s="229"/>
      <c r="G1362" s="229"/>
      <c r="H1362" s="124"/>
      <c r="I1362" s="124"/>
      <c r="J1362" s="124"/>
      <c r="K1362" s="124"/>
      <c r="L1362" s="120"/>
      <c r="M1362" s="110"/>
      <c r="N1362" s="110"/>
      <c r="O1362" s="110"/>
      <c r="P1362" s="110"/>
      <c r="Q1362" s="110"/>
      <c r="R1362" s="110"/>
      <c r="S1362" s="110"/>
      <c r="T1362" s="110"/>
      <c r="U1362" s="110"/>
      <c r="V1362" s="110"/>
      <c r="W1362" s="110"/>
      <c r="X1362" s="110"/>
      <c r="Y1362" s="110"/>
      <c r="Z1362" s="110"/>
      <c r="AA1362" s="110"/>
      <c r="AB1362" s="110"/>
      <c r="AC1362" s="110"/>
      <c r="AD1362" s="110"/>
      <c r="AE1362" s="110"/>
      <c r="AF1362" s="110"/>
      <c r="AG1362" s="110"/>
      <c r="AH1362" s="110"/>
      <c r="AI1362" s="110"/>
      <c r="AJ1362" s="110"/>
      <c r="AK1362" s="110"/>
      <c r="AL1362" s="110"/>
      <c r="AM1362" s="110"/>
      <c r="AN1362" s="110"/>
      <c r="AO1362" s="110"/>
      <c r="AP1362" s="110"/>
      <c r="AQ1362" s="110"/>
      <c r="AR1362" s="110"/>
      <c r="AS1362" s="110"/>
      <c r="AT1362" s="110"/>
      <c r="AU1362" s="110"/>
      <c r="AV1362" s="110"/>
      <c r="AW1362" s="110"/>
      <c r="AX1362" s="110"/>
      <c r="AY1362" s="110"/>
      <c r="AZ1362" s="110"/>
      <c r="BA1362" s="110"/>
      <c r="BB1362" s="110"/>
      <c r="BC1362" s="110"/>
      <c r="BD1362" s="110"/>
      <c r="BE1362" s="110"/>
      <c r="BF1362" s="110"/>
      <c r="BG1362" s="110"/>
      <c r="BH1362" s="110"/>
    </row>
    <row r="1363" spans="2:60" x14ac:dyDescent="0.2">
      <c r="B1363" s="123"/>
      <c r="C1363" s="229"/>
      <c r="D1363" s="229"/>
      <c r="E1363" s="229"/>
      <c r="F1363" s="229"/>
      <c r="G1363" s="229"/>
      <c r="H1363" s="124"/>
      <c r="I1363" s="124"/>
      <c r="J1363" s="124"/>
      <c r="K1363" s="124"/>
      <c r="L1363" s="120"/>
      <c r="M1363" s="110"/>
      <c r="N1363" s="110"/>
      <c r="O1363" s="110"/>
      <c r="P1363" s="110"/>
      <c r="Q1363" s="110"/>
      <c r="R1363" s="110"/>
      <c r="S1363" s="110"/>
      <c r="T1363" s="110"/>
      <c r="U1363" s="110"/>
      <c r="V1363" s="110"/>
      <c r="W1363" s="110"/>
      <c r="X1363" s="110"/>
      <c r="Y1363" s="110"/>
      <c r="Z1363" s="110"/>
      <c r="AA1363" s="110"/>
      <c r="AB1363" s="110"/>
      <c r="AC1363" s="110"/>
      <c r="AD1363" s="110"/>
      <c r="AE1363" s="110"/>
      <c r="AF1363" s="110"/>
      <c r="AG1363" s="110"/>
      <c r="AH1363" s="110"/>
      <c r="AI1363" s="110"/>
      <c r="AJ1363" s="110"/>
      <c r="AK1363" s="110"/>
      <c r="AL1363" s="110"/>
      <c r="AM1363" s="110"/>
      <c r="AN1363" s="110"/>
      <c r="AO1363" s="110"/>
      <c r="AP1363" s="110"/>
      <c r="AQ1363" s="110"/>
      <c r="AR1363" s="110"/>
      <c r="AS1363" s="110"/>
      <c r="AT1363" s="110"/>
      <c r="AU1363" s="110"/>
      <c r="AV1363" s="110"/>
      <c r="AW1363" s="110"/>
      <c r="AX1363" s="110"/>
      <c r="AY1363" s="110"/>
      <c r="AZ1363" s="110"/>
      <c r="BA1363" s="110"/>
      <c r="BB1363" s="110"/>
      <c r="BC1363" s="110"/>
      <c r="BD1363" s="110"/>
      <c r="BE1363" s="110"/>
      <c r="BF1363" s="110"/>
      <c r="BG1363" s="110"/>
      <c r="BH1363" s="110"/>
    </row>
    <row r="1364" spans="2:60" x14ac:dyDescent="0.2">
      <c r="B1364" s="123"/>
      <c r="C1364" s="229"/>
      <c r="D1364" s="229"/>
      <c r="E1364" s="229"/>
      <c r="F1364" s="229"/>
      <c r="G1364" s="229"/>
      <c r="H1364" s="124"/>
      <c r="I1364" s="124"/>
      <c r="J1364" s="124"/>
      <c r="K1364" s="124"/>
      <c r="L1364" s="120"/>
      <c r="M1364" s="110"/>
      <c r="N1364" s="110"/>
      <c r="O1364" s="110"/>
      <c r="P1364" s="110"/>
      <c r="Q1364" s="110"/>
      <c r="R1364" s="110"/>
      <c r="S1364" s="110"/>
      <c r="T1364" s="110"/>
      <c r="U1364" s="110"/>
      <c r="V1364" s="110"/>
      <c r="W1364" s="110"/>
      <c r="X1364" s="110"/>
      <c r="Y1364" s="110"/>
      <c r="Z1364" s="110"/>
      <c r="AA1364" s="110"/>
      <c r="AB1364" s="110"/>
      <c r="AC1364" s="110"/>
      <c r="AD1364" s="110"/>
      <c r="AE1364" s="110"/>
      <c r="AF1364" s="110"/>
      <c r="AG1364" s="110"/>
      <c r="AH1364" s="110"/>
      <c r="AI1364" s="110"/>
      <c r="AJ1364" s="110"/>
      <c r="AK1364" s="110"/>
      <c r="AL1364" s="110"/>
      <c r="AM1364" s="110"/>
      <c r="AN1364" s="110"/>
      <c r="AO1364" s="110"/>
      <c r="AP1364" s="110"/>
      <c r="AQ1364" s="110"/>
      <c r="AR1364" s="110"/>
      <c r="AS1364" s="110"/>
      <c r="AT1364" s="110"/>
      <c r="AU1364" s="110"/>
      <c r="AV1364" s="110"/>
      <c r="AW1364" s="110"/>
      <c r="AX1364" s="110"/>
      <c r="AY1364" s="110"/>
      <c r="AZ1364" s="110"/>
      <c r="BA1364" s="110"/>
      <c r="BB1364" s="110"/>
      <c r="BC1364" s="110"/>
      <c r="BD1364" s="110"/>
      <c r="BE1364" s="110"/>
      <c r="BF1364" s="110"/>
      <c r="BG1364" s="110"/>
      <c r="BH1364" s="110"/>
    </row>
    <row r="1365" spans="2:60" x14ac:dyDescent="0.2">
      <c r="B1365" s="123"/>
      <c r="C1365" s="229"/>
      <c r="D1365" s="229"/>
      <c r="E1365" s="229"/>
      <c r="F1365" s="229"/>
      <c r="G1365" s="229"/>
      <c r="H1365" s="124"/>
      <c r="I1365" s="124"/>
      <c r="J1365" s="124"/>
      <c r="K1365" s="124"/>
      <c r="L1365" s="120"/>
      <c r="M1365" s="110"/>
      <c r="N1365" s="110"/>
      <c r="O1365" s="110"/>
      <c r="P1365" s="110"/>
      <c r="Q1365" s="110"/>
      <c r="R1365" s="110"/>
      <c r="S1365" s="110"/>
      <c r="T1365" s="110"/>
      <c r="U1365" s="110"/>
      <c r="V1365" s="110"/>
      <c r="W1365" s="110"/>
      <c r="X1365" s="110"/>
      <c r="Y1365" s="110"/>
      <c r="Z1365" s="110"/>
      <c r="AA1365" s="110"/>
      <c r="AB1365" s="110"/>
      <c r="AC1365" s="110"/>
      <c r="AD1365" s="110"/>
      <c r="AE1365" s="110"/>
      <c r="AF1365" s="110"/>
      <c r="AG1365" s="110"/>
      <c r="AH1365" s="110"/>
      <c r="AI1365" s="110"/>
      <c r="AJ1365" s="110"/>
      <c r="AK1365" s="110"/>
      <c r="AL1365" s="110"/>
      <c r="AM1365" s="110"/>
      <c r="AN1365" s="110"/>
      <c r="AO1365" s="110"/>
      <c r="AP1365" s="110"/>
      <c r="AQ1365" s="110"/>
      <c r="AR1365" s="110"/>
      <c r="AS1365" s="110"/>
      <c r="AT1365" s="110"/>
      <c r="AU1365" s="110"/>
      <c r="AV1365" s="110"/>
      <c r="AW1365" s="110"/>
      <c r="AX1365" s="110"/>
      <c r="AY1365" s="110"/>
      <c r="AZ1365" s="110"/>
      <c r="BA1365" s="110"/>
      <c r="BB1365" s="110"/>
      <c r="BC1365" s="110"/>
      <c r="BD1365" s="110"/>
      <c r="BE1365" s="110"/>
      <c r="BF1365" s="110"/>
      <c r="BG1365" s="110"/>
      <c r="BH1365" s="110"/>
    </row>
    <row r="1366" spans="2:60" x14ac:dyDescent="0.2">
      <c r="B1366" s="123"/>
      <c r="C1366" s="229"/>
      <c r="D1366" s="229"/>
      <c r="E1366" s="229"/>
      <c r="F1366" s="229"/>
      <c r="G1366" s="229"/>
      <c r="H1366" s="124"/>
      <c r="I1366" s="124"/>
      <c r="J1366" s="124"/>
      <c r="K1366" s="124"/>
      <c r="L1366" s="120"/>
      <c r="M1366" s="110"/>
      <c r="N1366" s="110"/>
      <c r="O1366" s="110"/>
      <c r="P1366" s="110"/>
      <c r="Q1366" s="110"/>
      <c r="R1366" s="110"/>
      <c r="S1366" s="110"/>
      <c r="T1366" s="110"/>
      <c r="U1366" s="110"/>
      <c r="V1366" s="110"/>
      <c r="W1366" s="110"/>
      <c r="X1366" s="110"/>
      <c r="Y1366" s="110"/>
      <c r="Z1366" s="110"/>
      <c r="AA1366" s="110"/>
      <c r="AB1366" s="110"/>
      <c r="AC1366" s="110"/>
      <c r="AD1366" s="110"/>
      <c r="AE1366" s="110"/>
      <c r="AF1366" s="110"/>
      <c r="AG1366" s="110"/>
      <c r="AH1366" s="110"/>
      <c r="AI1366" s="110"/>
      <c r="AJ1366" s="110"/>
      <c r="AK1366" s="110"/>
      <c r="AL1366" s="110"/>
      <c r="AM1366" s="110"/>
      <c r="AN1366" s="110"/>
      <c r="AO1366" s="110"/>
      <c r="AP1366" s="110"/>
      <c r="AQ1366" s="110"/>
      <c r="AR1366" s="110"/>
      <c r="AS1366" s="110"/>
      <c r="AT1366" s="110"/>
      <c r="AU1366" s="110"/>
      <c r="AV1366" s="110"/>
      <c r="AW1366" s="110"/>
      <c r="AX1366" s="110"/>
      <c r="AY1366" s="110"/>
      <c r="AZ1366" s="110"/>
      <c r="BA1366" s="110"/>
      <c r="BB1366" s="110"/>
      <c r="BC1366" s="110"/>
      <c r="BD1366" s="110"/>
      <c r="BE1366" s="110"/>
      <c r="BF1366" s="110"/>
      <c r="BG1366" s="110"/>
      <c r="BH1366" s="110"/>
    </row>
    <row r="1367" spans="2:60" x14ac:dyDescent="0.2">
      <c r="B1367" s="123"/>
      <c r="C1367" s="229"/>
      <c r="D1367" s="229"/>
      <c r="E1367" s="229"/>
      <c r="F1367" s="229"/>
      <c r="G1367" s="229"/>
      <c r="H1367" s="124"/>
      <c r="I1367" s="124"/>
      <c r="J1367" s="124"/>
      <c r="K1367" s="124"/>
      <c r="L1367" s="120"/>
      <c r="M1367" s="110"/>
      <c r="N1367" s="110"/>
      <c r="O1367" s="110"/>
      <c r="P1367" s="110"/>
      <c r="Q1367" s="110"/>
      <c r="R1367" s="110"/>
      <c r="S1367" s="110"/>
      <c r="T1367" s="110"/>
      <c r="U1367" s="110"/>
      <c r="V1367" s="110"/>
      <c r="W1367" s="110"/>
      <c r="X1367" s="110"/>
      <c r="Y1367" s="110"/>
      <c r="Z1367" s="110"/>
      <c r="AA1367" s="110"/>
      <c r="AB1367" s="110"/>
      <c r="AC1367" s="110"/>
      <c r="AD1367" s="110"/>
      <c r="AE1367" s="110"/>
      <c r="AF1367" s="110"/>
      <c r="AG1367" s="110"/>
      <c r="AH1367" s="110"/>
      <c r="AI1367" s="110"/>
      <c r="AJ1367" s="110"/>
      <c r="AK1367" s="110"/>
      <c r="AL1367" s="110"/>
      <c r="AM1367" s="110"/>
      <c r="AN1367" s="110"/>
      <c r="AO1367" s="110"/>
      <c r="AP1367" s="110"/>
      <c r="AQ1367" s="110"/>
      <c r="AR1367" s="110"/>
      <c r="AS1367" s="110"/>
      <c r="AT1367" s="110"/>
      <c r="AU1367" s="110"/>
      <c r="AV1367" s="110"/>
      <c r="AW1367" s="110"/>
      <c r="AX1367" s="110"/>
      <c r="AY1367" s="110"/>
      <c r="AZ1367" s="110"/>
      <c r="BA1367" s="110"/>
      <c r="BB1367" s="110"/>
      <c r="BC1367" s="110"/>
      <c r="BD1367" s="110"/>
      <c r="BE1367" s="110"/>
      <c r="BF1367" s="110"/>
      <c r="BG1367" s="110"/>
      <c r="BH1367" s="110"/>
    </row>
    <row r="1368" spans="2:60" x14ac:dyDescent="0.2">
      <c r="B1368" s="123"/>
      <c r="C1368" s="229"/>
      <c r="D1368" s="229"/>
      <c r="E1368" s="229"/>
      <c r="F1368" s="229"/>
      <c r="G1368" s="229"/>
      <c r="H1368" s="124"/>
      <c r="I1368" s="124"/>
      <c r="J1368" s="124"/>
      <c r="K1368" s="124"/>
      <c r="L1368" s="120"/>
      <c r="M1368" s="110"/>
      <c r="N1368" s="110"/>
      <c r="O1368" s="110"/>
      <c r="P1368" s="110"/>
      <c r="Q1368" s="110"/>
      <c r="R1368" s="110"/>
      <c r="S1368" s="110"/>
      <c r="T1368" s="110"/>
      <c r="U1368" s="110"/>
      <c r="V1368" s="110"/>
      <c r="W1368" s="110"/>
      <c r="X1368" s="110"/>
      <c r="Y1368" s="110"/>
      <c r="Z1368" s="110"/>
      <c r="AA1368" s="110"/>
      <c r="AB1368" s="110"/>
      <c r="AC1368" s="110"/>
      <c r="AD1368" s="110"/>
      <c r="AE1368" s="110"/>
      <c r="AF1368" s="110"/>
      <c r="AG1368" s="110"/>
      <c r="AH1368" s="110"/>
      <c r="AI1368" s="110"/>
      <c r="AJ1368" s="110"/>
      <c r="AK1368" s="110"/>
      <c r="AL1368" s="110"/>
      <c r="AM1368" s="110"/>
      <c r="AN1368" s="110"/>
      <c r="AO1368" s="110"/>
      <c r="AP1368" s="110"/>
      <c r="AQ1368" s="110"/>
      <c r="AR1368" s="110"/>
      <c r="AS1368" s="110"/>
      <c r="AT1368" s="110"/>
      <c r="AU1368" s="110"/>
      <c r="AV1368" s="110"/>
      <c r="AW1368" s="110"/>
      <c r="AX1368" s="110"/>
      <c r="AY1368" s="110"/>
      <c r="AZ1368" s="110"/>
      <c r="BA1368" s="110"/>
      <c r="BB1368" s="110"/>
      <c r="BC1368" s="110"/>
      <c r="BD1368" s="110"/>
      <c r="BE1368" s="110"/>
      <c r="BF1368" s="110"/>
      <c r="BG1368" s="110"/>
      <c r="BH1368" s="110"/>
    </row>
    <row r="1369" spans="2:60" x14ac:dyDescent="0.2">
      <c r="B1369" s="123"/>
      <c r="C1369" s="229"/>
      <c r="D1369" s="229"/>
      <c r="E1369" s="229"/>
      <c r="F1369" s="229"/>
      <c r="G1369" s="229"/>
      <c r="H1369" s="124"/>
      <c r="I1369" s="124"/>
      <c r="J1369" s="124"/>
      <c r="K1369" s="124"/>
      <c r="L1369" s="120"/>
      <c r="M1369" s="110"/>
      <c r="N1369" s="110"/>
      <c r="O1369" s="110"/>
      <c r="P1369" s="110"/>
      <c r="Q1369" s="110"/>
      <c r="R1369" s="110"/>
      <c r="S1369" s="110"/>
      <c r="T1369" s="110"/>
      <c r="U1369" s="110"/>
      <c r="V1369" s="110"/>
      <c r="W1369" s="110"/>
      <c r="X1369" s="110"/>
      <c r="Y1369" s="110"/>
      <c r="Z1369" s="110"/>
      <c r="AA1369" s="110"/>
      <c r="AB1369" s="110"/>
      <c r="AC1369" s="110"/>
      <c r="AD1369" s="110"/>
      <c r="AE1369" s="110"/>
      <c r="AF1369" s="110"/>
      <c r="AG1369" s="110"/>
      <c r="AH1369" s="110"/>
      <c r="AI1369" s="110"/>
      <c r="AJ1369" s="110"/>
      <c r="AK1369" s="110"/>
      <c r="AL1369" s="110"/>
      <c r="AM1369" s="110"/>
      <c r="AN1369" s="110"/>
      <c r="AO1369" s="110"/>
      <c r="AP1369" s="110"/>
      <c r="AQ1369" s="110"/>
      <c r="AR1369" s="110"/>
      <c r="AS1369" s="110"/>
      <c r="AT1369" s="110"/>
      <c r="AU1369" s="110"/>
      <c r="AV1369" s="110"/>
      <c r="AW1369" s="110"/>
      <c r="AX1369" s="110"/>
      <c r="AY1369" s="110"/>
      <c r="AZ1369" s="110"/>
      <c r="BA1369" s="110"/>
      <c r="BB1369" s="110"/>
      <c r="BC1369" s="110"/>
      <c r="BD1369" s="110"/>
      <c r="BE1369" s="110"/>
      <c r="BF1369" s="110"/>
      <c r="BG1369" s="110"/>
      <c r="BH1369" s="110"/>
    </row>
    <row r="1370" spans="2:60" x14ac:dyDescent="0.2">
      <c r="B1370" s="123"/>
      <c r="C1370" s="229"/>
      <c r="D1370" s="229"/>
      <c r="E1370" s="229"/>
      <c r="F1370" s="229"/>
      <c r="G1370" s="229"/>
      <c r="H1370" s="124"/>
      <c r="I1370" s="124"/>
      <c r="J1370" s="124"/>
      <c r="K1370" s="124"/>
      <c r="L1370" s="120"/>
      <c r="M1370" s="110"/>
      <c r="N1370" s="110"/>
      <c r="O1370" s="110"/>
      <c r="P1370" s="110"/>
      <c r="Q1370" s="110"/>
      <c r="R1370" s="110"/>
      <c r="S1370" s="110"/>
      <c r="T1370" s="110"/>
      <c r="U1370" s="110"/>
      <c r="V1370" s="110"/>
      <c r="W1370" s="110"/>
      <c r="X1370" s="110"/>
      <c r="Y1370" s="110"/>
      <c r="Z1370" s="110"/>
      <c r="AA1370" s="110"/>
      <c r="AB1370" s="110"/>
      <c r="AC1370" s="110"/>
      <c r="AD1370" s="110"/>
      <c r="AE1370" s="110"/>
      <c r="AF1370" s="110"/>
      <c r="AG1370" s="110"/>
      <c r="AH1370" s="110"/>
      <c r="AI1370" s="110"/>
      <c r="AJ1370" s="110"/>
      <c r="AK1370" s="110"/>
      <c r="AL1370" s="110"/>
      <c r="AM1370" s="110"/>
      <c r="AN1370" s="110"/>
      <c r="AO1370" s="110"/>
      <c r="AP1370" s="110"/>
      <c r="AQ1370" s="110"/>
      <c r="AR1370" s="110"/>
      <c r="AS1370" s="110"/>
      <c r="AT1370" s="110"/>
      <c r="AU1370" s="110"/>
      <c r="AV1370" s="110"/>
      <c r="AW1370" s="110"/>
      <c r="AX1370" s="110"/>
      <c r="AY1370" s="110"/>
      <c r="AZ1370" s="110"/>
      <c r="BA1370" s="110"/>
      <c r="BB1370" s="110"/>
      <c r="BC1370" s="110"/>
      <c r="BD1370" s="110"/>
      <c r="BE1370" s="110"/>
      <c r="BF1370" s="110"/>
      <c r="BG1370" s="110"/>
      <c r="BH1370" s="110"/>
    </row>
    <row r="1371" spans="2:60" x14ac:dyDescent="0.2">
      <c r="B1371" s="123"/>
      <c r="C1371" s="229"/>
      <c r="D1371" s="229"/>
      <c r="E1371" s="229"/>
      <c r="F1371" s="229"/>
      <c r="G1371" s="229"/>
      <c r="H1371" s="124"/>
      <c r="I1371" s="124"/>
      <c r="J1371" s="124"/>
      <c r="K1371" s="124"/>
      <c r="L1371" s="120"/>
      <c r="M1371" s="110"/>
      <c r="N1371" s="110"/>
      <c r="O1371" s="110"/>
      <c r="P1371" s="110"/>
      <c r="Q1371" s="110"/>
      <c r="R1371" s="110"/>
      <c r="S1371" s="110"/>
      <c r="T1371" s="110"/>
      <c r="U1371" s="110"/>
      <c r="V1371" s="110"/>
      <c r="W1371" s="110"/>
      <c r="X1371" s="110"/>
      <c r="Y1371" s="110"/>
      <c r="Z1371" s="110"/>
      <c r="AA1371" s="110"/>
      <c r="AB1371" s="110"/>
      <c r="AC1371" s="110"/>
      <c r="AD1371" s="110"/>
      <c r="AE1371" s="110"/>
      <c r="AF1371" s="110"/>
      <c r="AG1371" s="110"/>
      <c r="AH1371" s="110"/>
      <c r="AI1371" s="110"/>
      <c r="AJ1371" s="110"/>
      <c r="AK1371" s="110"/>
      <c r="AL1371" s="110"/>
      <c r="AM1371" s="110"/>
      <c r="AN1371" s="110"/>
      <c r="AO1371" s="110"/>
      <c r="AP1371" s="110"/>
      <c r="AQ1371" s="110"/>
      <c r="AR1371" s="110"/>
      <c r="AS1371" s="110"/>
      <c r="AT1371" s="110"/>
      <c r="AU1371" s="110"/>
      <c r="AV1371" s="110"/>
      <c r="AW1371" s="110"/>
      <c r="AX1371" s="110"/>
      <c r="AY1371" s="110"/>
      <c r="AZ1371" s="110"/>
      <c r="BA1371" s="110"/>
      <c r="BB1371" s="110"/>
      <c r="BC1371" s="110"/>
      <c r="BD1371" s="110"/>
      <c r="BE1371" s="110"/>
      <c r="BF1371" s="110"/>
      <c r="BG1371" s="110"/>
      <c r="BH1371" s="110"/>
    </row>
    <row r="1372" spans="2:60" x14ac:dyDescent="0.2">
      <c r="B1372" s="123"/>
      <c r="C1372" s="229"/>
      <c r="D1372" s="229"/>
      <c r="E1372" s="229"/>
      <c r="F1372" s="229"/>
      <c r="G1372" s="229"/>
      <c r="H1372" s="124"/>
      <c r="I1372" s="124"/>
      <c r="J1372" s="124"/>
      <c r="K1372" s="124"/>
      <c r="L1372" s="120"/>
      <c r="M1372" s="110"/>
      <c r="N1372" s="110"/>
      <c r="O1372" s="110"/>
      <c r="P1372" s="110"/>
      <c r="Q1372" s="110"/>
      <c r="R1372" s="110"/>
      <c r="S1372" s="110"/>
      <c r="T1372" s="110"/>
      <c r="U1372" s="110"/>
      <c r="V1372" s="110"/>
      <c r="W1372" s="110"/>
      <c r="X1372" s="110"/>
      <c r="Y1372" s="110"/>
      <c r="Z1372" s="110"/>
      <c r="AA1372" s="110"/>
      <c r="AB1372" s="110"/>
      <c r="AC1372" s="110"/>
      <c r="AD1372" s="110"/>
      <c r="AE1372" s="110"/>
      <c r="AF1372" s="110"/>
      <c r="AG1372" s="110"/>
      <c r="AH1372" s="110"/>
      <c r="AI1372" s="110"/>
      <c r="AJ1372" s="110"/>
      <c r="AK1372" s="110"/>
      <c r="AL1372" s="110"/>
      <c r="AM1372" s="110"/>
      <c r="AN1372" s="110"/>
      <c r="AO1372" s="110"/>
      <c r="AP1372" s="110"/>
      <c r="AQ1372" s="110"/>
      <c r="AR1372" s="110"/>
      <c r="AS1372" s="110"/>
      <c r="AT1372" s="110"/>
      <c r="AU1372" s="110"/>
      <c r="AV1372" s="110"/>
      <c r="AW1372" s="110"/>
      <c r="AX1372" s="110"/>
      <c r="AY1372" s="110"/>
      <c r="AZ1372" s="110"/>
      <c r="BA1372" s="110"/>
      <c r="BB1372" s="110"/>
      <c r="BC1372" s="110"/>
      <c r="BD1372" s="110"/>
      <c r="BE1372" s="110"/>
      <c r="BF1372" s="110"/>
      <c r="BG1372" s="110"/>
      <c r="BH1372" s="110"/>
    </row>
    <row r="1373" spans="2:60" x14ac:dyDescent="0.2">
      <c r="B1373" s="123"/>
      <c r="C1373" s="229"/>
      <c r="D1373" s="229"/>
      <c r="E1373" s="229"/>
      <c r="F1373" s="229"/>
      <c r="G1373" s="229"/>
      <c r="H1373" s="124"/>
      <c r="I1373" s="124"/>
      <c r="J1373" s="124"/>
      <c r="K1373" s="124"/>
      <c r="L1373" s="120"/>
      <c r="M1373" s="110"/>
      <c r="N1373" s="110"/>
      <c r="O1373" s="110"/>
      <c r="P1373" s="110"/>
      <c r="Q1373" s="110"/>
      <c r="R1373" s="110"/>
      <c r="S1373" s="110"/>
      <c r="T1373" s="110"/>
      <c r="U1373" s="110"/>
      <c r="V1373" s="110"/>
      <c r="W1373" s="110"/>
      <c r="X1373" s="110"/>
      <c r="Y1373" s="110"/>
      <c r="Z1373" s="110"/>
      <c r="AA1373" s="110"/>
      <c r="AB1373" s="110"/>
      <c r="AC1373" s="110"/>
      <c r="AD1373" s="110"/>
      <c r="AE1373" s="110"/>
      <c r="AF1373" s="110"/>
      <c r="AG1373" s="110"/>
      <c r="AH1373" s="110"/>
      <c r="AI1373" s="110"/>
      <c r="AJ1373" s="110"/>
      <c r="AK1373" s="110"/>
      <c r="AL1373" s="110"/>
      <c r="AM1373" s="110"/>
      <c r="AN1373" s="110"/>
      <c r="AO1373" s="110"/>
      <c r="AP1373" s="110"/>
      <c r="AQ1373" s="110"/>
      <c r="AR1373" s="110"/>
      <c r="AS1373" s="110"/>
      <c r="AT1373" s="110"/>
      <c r="AU1373" s="110"/>
      <c r="AV1373" s="110"/>
      <c r="AW1373" s="110"/>
      <c r="AX1373" s="110"/>
      <c r="AY1373" s="110"/>
      <c r="AZ1373" s="110"/>
      <c r="BA1373" s="110"/>
      <c r="BB1373" s="110"/>
      <c r="BC1373" s="110"/>
      <c r="BD1373" s="110"/>
      <c r="BE1373" s="110"/>
      <c r="BF1373" s="110"/>
      <c r="BG1373" s="110"/>
      <c r="BH1373" s="110"/>
    </row>
    <row r="1374" spans="2:60" x14ac:dyDescent="0.2">
      <c r="B1374" s="123"/>
      <c r="C1374" s="229"/>
      <c r="D1374" s="229"/>
      <c r="E1374" s="229"/>
      <c r="F1374" s="229"/>
      <c r="G1374" s="229"/>
      <c r="H1374" s="124"/>
      <c r="I1374" s="124"/>
      <c r="J1374" s="124"/>
      <c r="K1374" s="124"/>
      <c r="L1374" s="120"/>
      <c r="M1374" s="110"/>
      <c r="N1374" s="110"/>
      <c r="O1374" s="110"/>
      <c r="P1374" s="110"/>
      <c r="Q1374" s="110"/>
      <c r="R1374" s="110"/>
      <c r="S1374" s="110"/>
      <c r="T1374" s="110"/>
      <c r="U1374" s="110"/>
      <c r="V1374" s="110"/>
      <c r="W1374" s="110"/>
      <c r="X1374" s="110"/>
      <c r="Y1374" s="110"/>
      <c r="Z1374" s="110"/>
      <c r="AA1374" s="110"/>
      <c r="AB1374" s="110"/>
      <c r="AC1374" s="110"/>
      <c r="AD1374" s="110"/>
      <c r="AE1374" s="110"/>
      <c r="AF1374" s="110"/>
      <c r="AG1374" s="110"/>
      <c r="AH1374" s="110"/>
      <c r="AI1374" s="110"/>
      <c r="AJ1374" s="110"/>
      <c r="AK1374" s="110"/>
      <c r="AL1374" s="110"/>
      <c r="AM1374" s="110"/>
      <c r="AN1374" s="110"/>
      <c r="AO1374" s="110"/>
      <c r="AP1374" s="110"/>
      <c r="AQ1374" s="110"/>
      <c r="AR1374" s="110"/>
      <c r="AS1374" s="110"/>
      <c r="AT1374" s="110"/>
      <c r="AU1374" s="110"/>
      <c r="AV1374" s="110"/>
      <c r="AW1374" s="110"/>
      <c r="AX1374" s="110"/>
      <c r="AY1374" s="110"/>
      <c r="AZ1374" s="110"/>
      <c r="BA1374" s="110"/>
      <c r="BB1374" s="110"/>
      <c r="BC1374" s="110"/>
      <c r="BD1374" s="110"/>
      <c r="BE1374" s="110"/>
      <c r="BF1374" s="110"/>
      <c r="BG1374" s="110"/>
      <c r="BH1374" s="110"/>
    </row>
    <row r="1375" spans="2:60" x14ac:dyDescent="0.2">
      <c r="B1375" s="123"/>
      <c r="C1375" s="229"/>
      <c r="D1375" s="229"/>
      <c r="E1375" s="229"/>
      <c r="F1375" s="229"/>
      <c r="G1375" s="229"/>
      <c r="H1375" s="124"/>
      <c r="I1375" s="124"/>
      <c r="J1375" s="124"/>
      <c r="K1375" s="124"/>
      <c r="L1375" s="120"/>
      <c r="M1375" s="110"/>
      <c r="N1375" s="110"/>
      <c r="O1375" s="110"/>
      <c r="P1375" s="110"/>
      <c r="Q1375" s="110"/>
      <c r="R1375" s="110"/>
      <c r="S1375" s="110"/>
      <c r="T1375" s="110"/>
      <c r="U1375" s="110"/>
      <c r="V1375" s="110"/>
      <c r="W1375" s="110"/>
      <c r="X1375" s="110"/>
      <c r="Y1375" s="110"/>
      <c r="Z1375" s="110"/>
      <c r="AA1375" s="110"/>
      <c r="AB1375" s="110"/>
      <c r="AC1375" s="110"/>
      <c r="AD1375" s="110"/>
      <c r="AE1375" s="110"/>
      <c r="AF1375" s="110"/>
      <c r="AG1375" s="110"/>
      <c r="AH1375" s="110"/>
      <c r="AI1375" s="110"/>
      <c r="AJ1375" s="110"/>
      <c r="AK1375" s="110"/>
      <c r="AL1375" s="110"/>
      <c r="AM1375" s="110"/>
      <c r="AN1375" s="110"/>
      <c r="AO1375" s="110"/>
      <c r="AP1375" s="110"/>
      <c r="AQ1375" s="110"/>
      <c r="AR1375" s="110"/>
      <c r="AS1375" s="110"/>
      <c r="AT1375" s="110"/>
      <c r="AU1375" s="110"/>
      <c r="AV1375" s="110"/>
      <c r="AW1375" s="110"/>
      <c r="AX1375" s="110"/>
      <c r="AY1375" s="110"/>
      <c r="AZ1375" s="110"/>
      <c r="BA1375" s="110"/>
      <c r="BB1375" s="110"/>
      <c r="BC1375" s="110"/>
      <c r="BD1375" s="110"/>
      <c r="BE1375" s="110"/>
      <c r="BF1375" s="110"/>
      <c r="BG1375" s="110"/>
      <c r="BH1375" s="110"/>
    </row>
    <row r="1376" spans="2:60" x14ac:dyDescent="0.2">
      <c r="B1376" s="123"/>
      <c r="C1376" s="229"/>
      <c r="D1376" s="229"/>
      <c r="E1376" s="229"/>
      <c r="F1376" s="229"/>
      <c r="G1376" s="229"/>
      <c r="H1376" s="124"/>
      <c r="I1376" s="124"/>
      <c r="J1376" s="124"/>
      <c r="K1376" s="124"/>
      <c r="L1376" s="120"/>
      <c r="M1376" s="110"/>
      <c r="N1376" s="110"/>
      <c r="O1376" s="110"/>
      <c r="P1376" s="110"/>
      <c r="Q1376" s="110"/>
      <c r="R1376" s="110"/>
      <c r="S1376" s="110"/>
      <c r="T1376" s="110"/>
      <c r="U1376" s="110"/>
      <c r="V1376" s="110"/>
      <c r="W1376" s="110"/>
      <c r="X1376" s="110"/>
      <c r="Y1376" s="110"/>
      <c r="Z1376" s="110"/>
      <c r="AA1376" s="110"/>
      <c r="AB1376" s="110"/>
      <c r="AC1376" s="110"/>
      <c r="AD1376" s="110"/>
      <c r="AE1376" s="110"/>
      <c r="AF1376" s="110"/>
      <c r="AG1376" s="110"/>
      <c r="AH1376" s="110"/>
      <c r="AI1376" s="110"/>
      <c r="AJ1376" s="110"/>
      <c r="AK1376" s="110"/>
      <c r="AL1376" s="110"/>
      <c r="AM1376" s="110"/>
      <c r="AN1376" s="110"/>
      <c r="AO1376" s="110"/>
      <c r="AP1376" s="110"/>
      <c r="AQ1376" s="110"/>
      <c r="AR1376" s="110"/>
      <c r="AS1376" s="110"/>
      <c r="AT1376" s="110"/>
      <c r="AU1376" s="110"/>
      <c r="AV1376" s="110"/>
      <c r="AW1376" s="110"/>
      <c r="AX1376" s="110"/>
      <c r="AY1376" s="110"/>
      <c r="AZ1376" s="110"/>
      <c r="BA1376" s="110"/>
      <c r="BB1376" s="110"/>
      <c r="BC1376" s="110"/>
      <c r="BD1376" s="110"/>
      <c r="BE1376" s="110"/>
      <c r="BF1376" s="110"/>
      <c r="BG1376" s="110"/>
      <c r="BH1376" s="110"/>
    </row>
    <row r="1377" spans="2:60" x14ac:dyDescent="0.2">
      <c r="B1377" s="123"/>
      <c r="C1377" s="229"/>
      <c r="D1377" s="229"/>
      <c r="E1377" s="229"/>
      <c r="F1377" s="229"/>
      <c r="G1377" s="229"/>
      <c r="H1377" s="124"/>
      <c r="I1377" s="124"/>
      <c r="J1377" s="124"/>
      <c r="K1377" s="124"/>
      <c r="L1377" s="120"/>
      <c r="M1377" s="110"/>
      <c r="N1377" s="110"/>
      <c r="O1377" s="110"/>
      <c r="P1377" s="110"/>
      <c r="Q1377" s="110"/>
      <c r="R1377" s="110"/>
      <c r="S1377" s="110"/>
      <c r="T1377" s="110"/>
      <c r="U1377" s="110"/>
      <c r="V1377" s="110"/>
      <c r="W1377" s="110"/>
      <c r="X1377" s="110"/>
      <c r="Y1377" s="110"/>
      <c r="Z1377" s="110"/>
      <c r="AA1377" s="110"/>
      <c r="AB1377" s="110"/>
      <c r="AC1377" s="110"/>
      <c r="AD1377" s="110"/>
      <c r="AE1377" s="110"/>
      <c r="AF1377" s="110"/>
      <c r="AG1377" s="110"/>
      <c r="AH1377" s="110"/>
      <c r="AI1377" s="110"/>
      <c r="AJ1377" s="110"/>
      <c r="AK1377" s="110"/>
      <c r="AL1377" s="110"/>
      <c r="AM1377" s="110"/>
      <c r="AN1377" s="110"/>
      <c r="AO1377" s="110"/>
      <c r="AP1377" s="110"/>
      <c r="AQ1377" s="110"/>
      <c r="AR1377" s="110"/>
      <c r="AS1377" s="110"/>
      <c r="AT1377" s="110"/>
      <c r="AU1377" s="110"/>
      <c r="AV1377" s="110"/>
      <c r="AW1377" s="110"/>
      <c r="AX1377" s="110"/>
      <c r="AY1377" s="110"/>
      <c r="AZ1377" s="110"/>
      <c r="BA1377" s="110"/>
      <c r="BB1377" s="110"/>
      <c r="BC1377" s="110"/>
      <c r="BD1377" s="110"/>
      <c r="BE1377" s="110"/>
      <c r="BF1377" s="110"/>
      <c r="BG1377" s="110"/>
      <c r="BH1377" s="110"/>
    </row>
    <row r="1378" spans="2:60" x14ac:dyDescent="0.2">
      <c r="B1378" s="123"/>
      <c r="C1378" s="229"/>
      <c r="D1378" s="229"/>
      <c r="E1378" s="229"/>
      <c r="F1378" s="229"/>
      <c r="G1378" s="229"/>
      <c r="H1378" s="124"/>
      <c r="I1378" s="124"/>
      <c r="J1378" s="124"/>
      <c r="K1378" s="124"/>
      <c r="L1378" s="120"/>
      <c r="M1378" s="110"/>
      <c r="N1378" s="110"/>
      <c r="O1378" s="110"/>
      <c r="P1378" s="110"/>
      <c r="Q1378" s="110"/>
      <c r="R1378" s="110"/>
      <c r="S1378" s="110"/>
      <c r="T1378" s="110"/>
      <c r="U1378" s="110"/>
      <c r="V1378" s="110"/>
      <c r="W1378" s="110"/>
      <c r="X1378" s="110"/>
      <c r="Y1378" s="110"/>
      <c r="Z1378" s="110"/>
      <c r="AA1378" s="110"/>
      <c r="AB1378" s="110"/>
      <c r="AC1378" s="110"/>
      <c r="AD1378" s="110"/>
      <c r="AE1378" s="110"/>
      <c r="AF1378" s="110"/>
      <c r="AG1378" s="110"/>
      <c r="AH1378" s="110"/>
      <c r="AI1378" s="110"/>
      <c r="AJ1378" s="110"/>
      <c r="AK1378" s="110"/>
      <c r="AL1378" s="110"/>
      <c r="AM1378" s="110"/>
      <c r="AN1378" s="110"/>
      <c r="AO1378" s="110"/>
      <c r="AP1378" s="110"/>
      <c r="AQ1378" s="110"/>
      <c r="AR1378" s="110"/>
      <c r="AS1378" s="110"/>
      <c r="AT1378" s="110"/>
      <c r="AU1378" s="110"/>
      <c r="AV1378" s="110"/>
      <c r="AW1378" s="110"/>
      <c r="AX1378" s="110"/>
      <c r="AY1378" s="110"/>
      <c r="AZ1378" s="110"/>
      <c r="BA1378" s="110"/>
      <c r="BB1378" s="110"/>
      <c r="BC1378" s="110"/>
      <c r="BD1378" s="110"/>
      <c r="BE1378" s="110"/>
      <c r="BF1378" s="110"/>
      <c r="BG1378" s="110"/>
      <c r="BH1378" s="110"/>
    </row>
    <row r="1379" spans="2:60" x14ac:dyDescent="0.2">
      <c r="B1379" s="123"/>
      <c r="C1379" s="229"/>
      <c r="D1379" s="229"/>
      <c r="E1379" s="229"/>
      <c r="F1379" s="229"/>
      <c r="G1379" s="229"/>
      <c r="H1379" s="124"/>
      <c r="I1379" s="124"/>
      <c r="J1379" s="124"/>
      <c r="K1379" s="124"/>
      <c r="L1379" s="120"/>
      <c r="M1379" s="110"/>
      <c r="N1379" s="110"/>
      <c r="O1379" s="110"/>
      <c r="P1379" s="110"/>
      <c r="Q1379" s="110"/>
      <c r="R1379" s="110"/>
      <c r="S1379" s="110"/>
      <c r="T1379" s="110"/>
      <c r="U1379" s="110"/>
      <c r="V1379" s="110"/>
      <c r="W1379" s="110"/>
      <c r="X1379" s="110"/>
      <c r="Y1379" s="110"/>
      <c r="Z1379" s="110"/>
      <c r="AA1379" s="110"/>
      <c r="AB1379" s="110"/>
      <c r="AC1379" s="110"/>
      <c r="AD1379" s="110"/>
      <c r="AE1379" s="110"/>
      <c r="AF1379" s="110"/>
      <c r="AG1379" s="110"/>
      <c r="AH1379" s="110"/>
      <c r="AI1379" s="110"/>
      <c r="AJ1379" s="110"/>
      <c r="AK1379" s="110"/>
      <c r="AL1379" s="110"/>
      <c r="AM1379" s="110"/>
      <c r="AN1379" s="110"/>
      <c r="AO1379" s="110"/>
      <c r="AP1379" s="110"/>
      <c r="AQ1379" s="110"/>
      <c r="AR1379" s="110"/>
      <c r="AS1379" s="110"/>
      <c r="AT1379" s="110"/>
      <c r="AU1379" s="110"/>
      <c r="AV1379" s="110"/>
      <c r="AW1379" s="110"/>
      <c r="AX1379" s="110"/>
      <c r="AY1379" s="110"/>
      <c r="AZ1379" s="110"/>
      <c r="BA1379" s="110"/>
      <c r="BB1379" s="110"/>
      <c r="BC1379" s="110"/>
      <c r="BD1379" s="110"/>
      <c r="BE1379" s="110"/>
      <c r="BF1379" s="110"/>
      <c r="BG1379" s="110"/>
      <c r="BH1379" s="110"/>
    </row>
    <row r="1380" spans="2:60" x14ac:dyDescent="0.2">
      <c r="B1380" s="123"/>
      <c r="C1380" s="229"/>
      <c r="D1380" s="229"/>
      <c r="E1380" s="229"/>
      <c r="F1380" s="229"/>
      <c r="G1380" s="229"/>
      <c r="H1380" s="124"/>
      <c r="I1380" s="124"/>
      <c r="J1380" s="124"/>
      <c r="K1380" s="124"/>
      <c r="L1380" s="120"/>
      <c r="M1380" s="110"/>
      <c r="N1380" s="110"/>
      <c r="O1380" s="110"/>
      <c r="P1380" s="110"/>
      <c r="Q1380" s="110"/>
      <c r="R1380" s="110"/>
      <c r="S1380" s="110"/>
      <c r="T1380" s="110"/>
      <c r="U1380" s="110"/>
      <c r="V1380" s="110"/>
      <c r="W1380" s="110"/>
      <c r="X1380" s="110"/>
      <c r="Y1380" s="110"/>
      <c r="Z1380" s="110"/>
      <c r="AA1380" s="110"/>
      <c r="AB1380" s="110"/>
      <c r="AC1380" s="110"/>
      <c r="AD1380" s="110"/>
      <c r="AE1380" s="110"/>
      <c r="AF1380" s="110"/>
      <c r="AG1380" s="110"/>
      <c r="AH1380" s="110"/>
      <c r="AI1380" s="110"/>
      <c r="AJ1380" s="110"/>
      <c r="AK1380" s="110"/>
      <c r="AL1380" s="110"/>
      <c r="AM1380" s="110"/>
      <c r="AN1380" s="110"/>
      <c r="AO1380" s="110"/>
      <c r="AP1380" s="110"/>
      <c r="AQ1380" s="110"/>
      <c r="AR1380" s="110"/>
      <c r="AS1380" s="110"/>
      <c r="AT1380" s="110"/>
      <c r="AU1380" s="110"/>
      <c r="AV1380" s="110"/>
      <c r="AW1380" s="110"/>
      <c r="AX1380" s="110"/>
      <c r="AY1380" s="110"/>
      <c r="AZ1380" s="110"/>
      <c r="BA1380" s="110"/>
      <c r="BB1380" s="110"/>
      <c r="BC1380" s="110"/>
      <c r="BD1380" s="110"/>
      <c r="BE1380" s="110"/>
      <c r="BF1380" s="110"/>
      <c r="BG1380" s="110"/>
      <c r="BH1380" s="110"/>
    </row>
    <row r="1381" spans="2:60" x14ac:dyDescent="0.2">
      <c r="B1381" s="123"/>
      <c r="C1381" s="229"/>
      <c r="D1381" s="229"/>
      <c r="E1381" s="229"/>
      <c r="F1381" s="229"/>
      <c r="G1381" s="229"/>
      <c r="H1381" s="124"/>
      <c r="I1381" s="124"/>
      <c r="J1381" s="124"/>
      <c r="K1381" s="124"/>
      <c r="L1381" s="120"/>
      <c r="M1381" s="110"/>
      <c r="N1381" s="110"/>
      <c r="O1381" s="110"/>
      <c r="P1381" s="110"/>
      <c r="Q1381" s="110"/>
      <c r="R1381" s="110"/>
      <c r="S1381" s="110"/>
      <c r="T1381" s="110"/>
      <c r="U1381" s="110"/>
      <c r="V1381" s="110"/>
      <c r="W1381" s="110"/>
      <c r="X1381" s="110"/>
      <c r="Y1381" s="110"/>
      <c r="Z1381" s="110"/>
      <c r="AA1381" s="110"/>
      <c r="AB1381" s="110"/>
      <c r="AC1381" s="110"/>
      <c r="AD1381" s="110"/>
      <c r="AE1381" s="110"/>
      <c r="AF1381" s="110"/>
      <c r="AG1381" s="110"/>
      <c r="AH1381" s="110"/>
      <c r="AI1381" s="110"/>
      <c r="AJ1381" s="110"/>
      <c r="AK1381" s="110"/>
      <c r="AL1381" s="110"/>
      <c r="AM1381" s="110"/>
      <c r="AN1381" s="110"/>
      <c r="AO1381" s="110"/>
      <c r="AP1381" s="110"/>
      <c r="AQ1381" s="110"/>
      <c r="AR1381" s="110"/>
      <c r="AS1381" s="110"/>
      <c r="AT1381" s="110"/>
      <c r="AU1381" s="110"/>
      <c r="AV1381" s="110"/>
      <c r="AW1381" s="110"/>
      <c r="AX1381" s="110"/>
      <c r="AY1381" s="110"/>
      <c r="AZ1381" s="110"/>
      <c r="BA1381" s="110"/>
      <c r="BB1381" s="110"/>
      <c r="BC1381" s="110"/>
      <c r="BD1381" s="110"/>
      <c r="BE1381" s="110"/>
      <c r="BF1381" s="110"/>
      <c r="BG1381" s="110"/>
      <c r="BH1381" s="110"/>
    </row>
    <row r="1382" spans="2:60" x14ac:dyDescent="0.2">
      <c r="B1382" s="123"/>
      <c r="C1382" s="229"/>
      <c r="D1382" s="229"/>
      <c r="E1382" s="229"/>
      <c r="F1382" s="229"/>
      <c r="G1382" s="229"/>
      <c r="H1382" s="124"/>
      <c r="I1382" s="124"/>
      <c r="J1382" s="124"/>
      <c r="K1382" s="124"/>
      <c r="L1382" s="120"/>
      <c r="M1382" s="110"/>
      <c r="N1382" s="110"/>
      <c r="O1382" s="110"/>
      <c r="P1382" s="110"/>
      <c r="Q1382" s="110"/>
      <c r="R1382" s="110"/>
      <c r="S1382" s="110"/>
      <c r="T1382" s="110"/>
      <c r="U1382" s="110"/>
      <c r="V1382" s="110"/>
      <c r="W1382" s="110"/>
      <c r="X1382" s="110"/>
      <c r="Y1382" s="110"/>
      <c r="Z1382" s="110"/>
      <c r="AA1382" s="110"/>
      <c r="AB1382" s="110"/>
      <c r="AC1382" s="110"/>
      <c r="AD1382" s="110"/>
      <c r="AE1382" s="110"/>
      <c r="AF1382" s="110"/>
      <c r="AG1382" s="110"/>
      <c r="AH1382" s="110"/>
      <c r="AI1382" s="110"/>
      <c r="AJ1382" s="110"/>
      <c r="AK1382" s="110"/>
      <c r="AL1382" s="110"/>
      <c r="AM1382" s="110"/>
      <c r="AN1382" s="110"/>
      <c r="AO1382" s="110"/>
      <c r="AP1382" s="110"/>
      <c r="AQ1382" s="110"/>
      <c r="AR1382" s="110"/>
      <c r="AS1382" s="110"/>
      <c r="AT1382" s="110"/>
      <c r="AU1382" s="110"/>
      <c r="AV1382" s="110"/>
      <c r="AW1382" s="110"/>
      <c r="AX1382" s="110"/>
      <c r="AY1382" s="110"/>
      <c r="AZ1382" s="110"/>
      <c r="BA1382" s="110"/>
      <c r="BB1382" s="110"/>
      <c r="BC1382" s="110"/>
      <c r="BD1382" s="110"/>
      <c r="BE1382" s="110"/>
      <c r="BF1382" s="110"/>
      <c r="BG1382" s="110"/>
      <c r="BH1382" s="110"/>
    </row>
    <row r="1383" spans="2:60" x14ac:dyDescent="0.2">
      <c r="B1383" s="123"/>
      <c r="C1383" s="229"/>
      <c r="D1383" s="229"/>
      <c r="E1383" s="229"/>
      <c r="F1383" s="229"/>
      <c r="G1383" s="229"/>
      <c r="H1383" s="124"/>
      <c r="I1383" s="124"/>
      <c r="J1383" s="124"/>
      <c r="K1383" s="124"/>
      <c r="L1383" s="120"/>
      <c r="M1383" s="110"/>
      <c r="N1383" s="110"/>
      <c r="O1383" s="110"/>
      <c r="P1383" s="110"/>
      <c r="Q1383" s="110"/>
      <c r="R1383" s="110"/>
      <c r="S1383" s="110"/>
      <c r="T1383" s="110"/>
      <c r="U1383" s="110"/>
      <c r="V1383" s="110"/>
      <c r="W1383" s="110"/>
      <c r="X1383" s="110"/>
      <c r="Y1383" s="110"/>
      <c r="Z1383" s="110"/>
      <c r="AA1383" s="110"/>
      <c r="AB1383" s="110"/>
      <c r="AC1383" s="110"/>
      <c r="AD1383" s="110"/>
      <c r="AE1383" s="110"/>
      <c r="AF1383" s="110"/>
      <c r="AG1383" s="110"/>
      <c r="AH1383" s="110"/>
      <c r="AI1383" s="110"/>
      <c r="AJ1383" s="110"/>
      <c r="AK1383" s="110"/>
      <c r="AL1383" s="110"/>
      <c r="AM1383" s="110"/>
      <c r="AN1383" s="110"/>
      <c r="AO1383" s="110"/>
      <c r="AP1383" s="110"/>
      <c r="AQ1383" s="110"/>
      <c r="AR1383" s="110"/>
      <c r="AS1383" s="110"/>
      <c r="AT1383" s="110"/>
      <c r="AU1383" s="110"/>
      <c r="AV1383" s="110"/>
      <c r="AW1383" s="110"/>
      <c r="AX1383" s="110"/>
      <c r="AY1383" s="110"/>
      <c r="AZ1383" s="110"/>
      <c r="BA1383" s="110"/>
      <c r="BB1383" s="110"/>
      <c r="BC1383" s="110"/>
      <c r="BD1383" s="110"/>
      <c r="BE1383" s="110"/>
      <c r="BF1383" s="110"/>
      <c r="BG1383" s="110"/>
      <c r="BH1383" s="110"/>
    </row>
    <row r="1384" spans="2:60" x14ac:dyDescent="0.2">
      <c r="B1384" s="123"/>
      <c r="C1384" s="229"/>
      <c r="D1384" s="229"/>
      <c r="E1384" s="229"/>
      <c r="F1384" s="229"/>
      <c r="G1384" s="229"/>
      <c r="H1384" s="124"/>
      <c r="I1384" s="124"/>
      <c r="J1384" s="124"/>
      <c r="K1384" s="124"/>
      <c r="L1384" s="120"/>
      <c r="M1384" s="110"/>
      <c r="N1384" s="110"/>
      <c r="O1384" s="110"/>
      <c r="P1384" s="110"/>
      <c r="Q1384" s="110"/>
      <c r="R1384" s="110"/>
      <c r="S1384" s="110"/>
      <c r="T1384" s="110"/>
      <c r="U1384" s="110"/>
      <c r="V1384" s="110"/>
      <c r="W1384" s="110"/>
      <c r="X1384" s="110"/>
      <c r="Y1384" s="110"/>
      <c r="Z1384" s="110"/>
      <c r="AA1384" s="110"/>
      <c r="AB1384" s="110"/>
      <c r="AC1384" s="110"/>
      <c r="AD1384" s="110"/>
      <c r="AE1384" s="110"/>
      <c r="AF1384" s="110"/>
      <c r="AG1384" s="110"/>
      <c r="AH1384" s="110"/>
      <c r="AI1384" s="110"/>
      <c r="AJ1384" s="110"/>
      <c r="AK1384" s="110"/>
      <c r="AL1384" s="110"/>
      <c r="AM1384" s="110"/>
      <c r="AN1384" s="110"/>
      <c r="AO1384" s="110"/>
      <c r="AP1384" s="110"/>
      <c r="AQ1384" s="110"/>
      <c r="AR1384" s="110"/>
      <c r="AS1384" s="110"/>
      <c r="AT1384" s="110"/>
      <c r="AU1384" s="110"/>
      <c r="AV1384" s="110"/>
      <c r="AW1384" s="110"/>
      <c r="AX1384" s="110"/>
      <c r="AY1384" s="110"/>
      <c r="AZ1384" s="110"/>
      <c r="BA1384" s="110"/>
      <c r="BB1384" s="110"/>
      <c r="BC1384" s="110"/>
      <c r="BD1384" s="110"/>
      <c r="BE1384" s="110"/>
      <c r="BF1384" s="110"/>
      <c r="BG1384" s="110"/>
      <c r="BH1384" s="110"/>
    </row>
    <row r="1385" spans="2:60" x14ac:dyDescent="0.2">
      <c r="B1385" s="123"/>
      <c r="C1385" s="229"/>
      <c r="D1385" s="229"/>
      <c r="E1385" s="229"/>
      <c r="F1385" s="229"/>
      <c r="G1385" s="229"/>
      <c r="H1385" s="124"/>
      <c r="I1385" s="124"/>
      <c r="J1385" s="124"/>
      <c r="K1385" s="124"/>
      <c r="L1385" s="120"/>
      <c r="M1385" s="110"/>
      <c r="N1385" s="110"/>
      <c r="O1385" s="110"/>
      <c r="P1385" s="110"/>
      <c r="Q1385" s="110"/>
      <c r="R1385" s="110"/>
      <c r="S1385" s="110"/>
      <c r="T1385" s="110"/>
      <c r="U1385" s="110"/>
      <c r="V1385" s="110"/>
      <c r="W1385" s="110"/>
      <c r="X1385" s="110"/>
      <c r="Y1385" s="110"/>
      <c r="Z1385" s="110"/>
      <c r="AA1385" s="110"/>
      <c r="AB1385" s="110"/>
      <c r="AC1385" s="110"/>
      <c r="AD1385" s="110"/>
      <c r="AE1385" s="110"/>
      <c r="AF1385" s="110"/>
      <c r="AG1385" s="110"/>
      <c r="AH1385" s="110"/>
      <c r="AI1385" s="110"/>
      <c r="AJ1385" s="110"/>
      <c r="AK1385" s="110"/>
      <c r="AL1385" s="110"/>
      <c r="AM1385" s="110"/>
      <c r="AN1385" s="110"/>
      <c r="AO1385" s="110"/>
      <c r="AP1385" s="110"/>
      <c r="AQ1385" s="110"/>
      <c r="AR1385" s="110"/>
      <c r="AS1385" s="110"/>
      <c r="AT1385" s="110"/>
      <c r="AU1385" s="110"/>
      <c r="AV1385" s="110"/>
      <c r="AW1385" s="110"/>
      <c r="AX1385" s="110"/>
      <c r="AY1385" s="110"/>
      <c r="AZ1385" s="110"/>
      <c r="BA1385" s="110"/>
      <c r="BB1385" s="110"/>
      <c r="BC1385" s="110"/>
      <c r="BD1385" s="110"/>
      <c r="BE1385" s="110"/>
      <c r="BF1385" s="110"/>
      <c r="BG1385" s="110"/>
      <c r="BH1385" s="110"/>
    </row>
    <row r="1386" spans="2:60" x14ac:dyDescent="0.2">
      <c r="B1386" s="123"/>
      <c r="C1386" s="229"/>
      <c r="D1386" s="229"/>
      <c r="E1386" s="229"/>
      <c r="F1386" s="229"/>
      <c r="G1386" s="229"/>
      <c r="H1386" s="124"/>
      <c r="I1386" s="124"/>
      <c r="J1386" s="124"/>
      <c r="K1386" s="124"/>
      <c r="L1386" s="120"/>
      <c r="M1386" s="110"/>
      <c r="N1386" s="110"/>
      <c r="O1386" s="110"/>
      <c r="P1386" s="110"/>
      <c r="Q1386" s="110"/>
      <c r="R1386" s="110"/>
      <c r="S1386" s="110"/>
      <c r="T1386" s="110"/>
      <c r="U1386" s="110"/>
      <c r="V1386" s="110"/>
      <c r="W1386" s="110"/>
      <c r="X1386" s="110"/>
      <c r="Y1386" s="110"/>
      <c r="Z1386" s="110"/>
      <c r="AA1386" s="110"/>
      <c r="AB1386" s="110"/>
      <c r="AC1386" s="110"/>
      <c r="AD1386" s="110"/>
      <c r="AE1386" s="110"/>
      <c r="AF1386" s="110"/>
      <c r="AG1386" s="110"/>
      <c r="AH1386" s="110"/>
      <c r="AI1386" s="110"/>
      <c r="AJ1386" s="110"/>
      <c r="AK1386" s="110"/>
      <c r="AL1386" s="110"/>
      <c r="AM1386" s="110"/>
      <c r="AN1386" s="110"/>
      <c r="AO1386" s="110"/>
      <c r="AP1386" s="110"/>
      <c r="AQ1386" s="110"/>
      <c r="AR1386" s="110"/>
      <c r="AS1386" s="110"/>
      <c r="AT1386" s="110"/>
      <c r="AU1386" s="110"/>
      <c r="AV1386" s="110"/>
      <c r="AW1386" s="110"/>
      <c r="AX1386" s="110"/>
      <c r="AY1386" s="110"/>
      <c r="AZ1386" s="110"/>
      <c r="BA1386" s="110"/>
      <c r="BB1386" s="110"/>
      <c r="BC1386" s="110"/>
      <c r="BD1386" s="110"/>
      <c r="BE1386" s="110"/>
      <c r="BF1386" s="110"/>
      <c r="BG1386" s="110"/>
      <c r="BH1386" s="110"/>
    </row>
    <row r="1387" spans="2:60" x14ac:dyDescent="0.2">
      <c r="B1387" s="123"/>
      <c r="C1387" s="229"/>
      <c r="D1387" s="229"/>
      <c r="E1387" s="229"/>
      <c r="F1387" s="229"/>
      <c r="G1387" s="229"/>
      <c r="H1387" s="124"/>
      <c r="I1387" s="124"/>
      <c r="J1387" s="124"/>
      <c r="K1387" s="124"/>
      <c r="L1387" s="120"/>
      <c r="M1387" s="110"/>
      <c r="N1387" s="110"/>
      <c r="O1387" s="110"/>
      <c r="P1387" s="110"/>
      <c r="Q1387" s="110"/>
      <c r="R1387" s="110"/>
      <c r="S1387" s="110"/>
      <c r="T1387" s="110"/>
      <c r="U1387" s="110"/>
      <c r="V1387" s="110"/>
      <c r="W1387" s="110"/>
      <c r="X1387" s="110"/>
      <c r="Y1387" s="110"/>
      <c r="Z1387" s="110"/>
      <c r="AA1387" s="110"/>
      <c r="AB1387" s="110"/>
      <c r="AC1387" s="110"/>
      <c r="AD1387" s="110"/>
      <c r="AE1387" s="110"/>
      <c r="AF1387" s="110"/>
      <c r="AG1387" s="110"/>
      <c r="AH1387" s="110"/>
      <c r="AI1387" s="110"/>
      <c r="AJ1387" s="110"/>
      <c r="AK1387" s="110"/>
      <c r="AL1387" s="110"/>
      <c r="AM1387" s="110"/>
      <c r="AN1387" s="110"/>
      <c r="AO1387" s="110"/>
      <c r="AP1387" s="110"/>
      <c r="AQ1387" s="110"/>
      <c r="AR1387" s="110"/>
      <c r="AS1387" s="110"/>
      <c r="AT1387" s="110"/>
      <c r="AU1387" s="110"/>
      <c r="AV1387" s="110"/>
      <c r="AW1387" s="110"/>
      <c r="AX1387" s="110"/>
      <c r="AY1387" s="110"/>
      <c r="AZ1387" s="110"/>
      <c r="BA1387" s="110"/>
      <c r="BB1387" s="110"/>
      <c r="BC1387" s="110"/>
      <c r="BD1387" s="110"/>
      <c r="BE1387" s="110"/>
      <c r="BF1387" s="110"/>
      <c r="BG1387" s="110"/>
      <c r="BH1387" s="110"/>
    </row>
    <row r="1388" spans="2:60" x14ac:dyDescent="0.2">
      <c r="B1388" s="123"/>
      <c r="C1388" s="229"/>
      <c r="D1388" s="229"/>
      <c r="E1388" s="229"/>
      <c r="F1388" s="229"/>
      <c r="G1388" s="229"/>
      <c r="H1388" s="124"/>
      <c r="I1388" s="124"/>
      <c r="J1388" s="124"/>
      <c r="K1388" s="124"/>
      <c r="L1388" s="120"/>
      <c r="M1388" s="110"/>
      <c r="N1388" s="110"/>
      <c r="O1388" s="110"/>
      <c r="P1388" s="110"/>
      <c r="Q1388" s="110"/>
      <c r="R1388" s="110"/>
      <c r="S1388" s="110"/>
      <c r="T1388" s="110"/>
      <c r="U1388" s="110"/>
      <c r="V1388" s="110"/>
      <c r="W1388" s="110"/>
      <c r="X1388" s="110"/>
      <c r="Y1388" s="110"/>
      <c r="Z1388" s="110"/>
      <c r="AA1388" s="110"/>
      <c r="AB1388" s="110"/>
      <c r="AC1388" s="110"/>
      <c r="AD1388" s="110"/>
      <c r="AE1388" s="110"/>
      <c r="AF1388" s="110"/>
      <c r="AG1388" s="110"/>
      <c r="AH1388" s="110"/>
      <c r="AI1388" s="110"/>
      <c r="AJ1388" s="110"/>
      <c r="AK1388" s="110"/>
      <c r="AL1388" s="110"/>
      <c r="AM1388" s="110"/>
      <c r="AN1388" s="110"/>
      <c r="AO1388" s="110"/>
      <c r="AP1388" s="110"/>
      <c r="AQ1388" s="110"/>
      <c r="AR1388" s="110"/>
      <c r="AS1388" s="110"/>
      <c r="AT1388" s="110"/>
      <c r="AU1388" s="110"/>
      <c r="AV1388" s="110"/>
      <c r="AW1388" s="110"/>
      <c r="AX1388" s="110"/>
      <c r="AY1388" s="110"/>
      <c r="AZ1388" s="110"/>
      <c r="BA1388" s="110"/>
      <c r="BB1388" s="110"/>
      <c r="BC1388" s="110"/>
      <c r="BD1388" s="110"/>
      <c r="BE1388" s="110"/>
      <c r="BF1388" s="110"/>
      <c r="BG1388" s="110"/>
      <c r="BH1388" s="110"/>
    </row>
    <row r="1389" spans="2:60" x14ac:dyDescent="0.2">
      <c r="B1389" s="123"/>
      <c r="C1389" s="229"/>
      <c r="D1389" s="229"/>
      <c r="E1389" s="229"/>
      <c r="F1389" s="229"/>
      <c r="G1389" s="229"/>
      <c r="H1389" s="124"/>
      <c r="I1389" s="124"/>
      <c r="J1389" s="124"/>
      <c r="K1389" s="124"/>
      <c r="L1389" s="120"/>
      <c r="M1389" s="110"/>
      <c r="N1389" s="110"/>
      <c r="O1389" s="110"/>
      <c r="P1389" s="110"/>
      <c r="Q1389" s="110"/>
      <c r="R1389" s="110"/>
      <c r="S1389" s="110"/>
      <c r="T1389" s="110"/>
      <c r="U1389" s="110"/>
      <c r="V1389" s="110"/>
      <c r="W1389" s="110"/>
      <c r="X1389" s="110"/>
      <c r="Y1389" s="110"/>
      <c r="Z1389" s="110"/>
      <c r="AA1389" s="110"/>
      <c r="AB1389" s="110"/>
      <c r="AC1389" s="110"/>
      <c r="AD1389" s="110"/>
      <c r="AE1389" s="110"/>
      <c r="AF1389" s="110"/>
      <c r="AG1389" s="110"/>
      <c r="AH1389" s="110"/>
      <c r="AI1389" s="110"/>
      <c r="AJ1389" s="110"/>
      <c r="AK1389" s="110"/>
      <c r="AL1389" s="110"/>
      <c r="AM1389" s="110"/>
      <c r="AN1389" s="110"/>
      <c r="AO1389" s="110"/>
      <c r="AP1389" s="110"/>
      <c r="AQ1389" s="110"/>
      <c r="AR1389" s="110"/>
      <c r="AS1389" s="110"/>
      <c r="AT1389" s="110"/>
      <c r="AU1389" s="110"/>
      <c r="AV1389" s="110"/>
      <c r="AW1389" s="110"/>
      <c r="AX1389" s="110"/>
      <c r="AY1389" s="110"/>
      <c r="AZ1389" s="110"/>
      <c r="BA1389" s="110"/>
      <c r="BB1389" s="110"/>
      <c r="BC1389" s="110"/>
      <c r="BD1389" s="110"/>
      <c r="BE1389" s="110"/>
      <c r="BF1389" s="110"/>
      <c r="BG1389" s="110"/>
      <c r="BH1389" s="110"/>
    </row>
    <row r="1390" spans="2:60" x14ac:dyDescent="0.2">
      <c r="B1390" s="123"/>
      <c r="C1390" s="229"/>
      <c r="D1390" s="229"/>
      <c r="E1390" s="229"/>
      <c r="F1390" s="229"/>
      <c r="G1390" s="229"/>
      <c r="H1390" s="124"/>
      <c r="I1390" s="124"/>
      <c r="J1390" s="124"/>
      <c r="K1390" s="124"/>
      <c r="L1390" s="120"/>
      <c r="M1390" s="110"/>
      <c r="N1390" s="110"/>
      <c r="O1390" s="110"/>
      <c r="P1390" s="110"/>
      <c r="Q1390" s="110"/>
      <c r="R1390" s="110"/>
      <c r="S1390" s="110"/>
      <c r="T1390" s="110"/>
      <c r="U1390" s="110"/>
      <c r="V1390" s="110"/>
      <c r="W1390" s="110"/>
      <c r="X1390" s="110"/>
      <c r="Y1390" s="110"/>
      <c r="Z1390" s="110"/>
      <c r="AA1390" s="110"/>
      <c r="AB1390" s="110"/>
      <c r="AC1390" s="110"/>
      <c r="AD1390" s="110"/>
      <c r="AE1390" s="110"/>
      <c r="AF1390" s="110"/>
      <c r="AG1390" s="110"/>
      <c r="AH1390" s="110"/>
      <c r="AI1390" s="110"/>
      <c r="AJ1390" s="110"/>
      <c r="AK1390" s="110"/>
      <c r="AL1390" s="110"/>
      <c r="AM1390" s="110"/>
      <c r="AN1390" s="110"/>
      <c r="AO1390" s="110"/>
      <c r="AP1390" s="110"/>
      <c r="AQ1390" s="110"/>
      <c r="AR1390" s="110"/>
      <c r="AS1390" s="110"/>
      <c r="AT1390" s="110"/>
      <c r="AU1390" s="110"/>
      <c r="AV1390" s="110"/>
      <c r="AW1390" s="110"/>
      <c r="AX1390" s="110"/>
      <c r="AY1390" s="110"/>
      <c r="AZ1390" s="110"/>
      <c r="BA1390" s="110"/>
      <c r="BB1390" s="110"/>
      <c r="BC1390" s="110"/>
      <c r="BD1390" s="110"/>
      <c r="BE1390" s="110"/>
      <c r="BF1390" s="110"/>
      <c r="BG1390" s="110"/>
      <c r="BH1390" s="110"/>
    </row>
    <row r="1391" spans="2:60" x14ac:dyDescent="0.2">
      <c r="B1391" s="123"/>
      <c r="C1391" s="229"/>
      <c r="D1391" s="229"/>
      <c r="E1391" s="229"/>
      <c r="F1391" s="229"/>
      <c r="G1391" s="229"/>
      <c r="H1391" s="124"/>
      <c r="I1391" s="124"/>
      <c r="J1391" s="124"/>
      <c r="K1391" s="124"/>
      <c r="L1391" s="120"/>
      <c r="M1391" s="110"/>
      <c r="N1391" s="110"/>
      <c r="O1391" s="110"/>
      <c r="P1391" s="110"/>
      <c r="Q1391" s="110"/>
      <c r="R1391" s="110"/>
      <c r="S1391" s="110"/>
      <c r="T1391" s="110"/>
      <c r="U1391" s="110"/>
      <c r="V1391" s="110"/>
      <c r="W1391" s="110"/>
      <c r="X1391" s="110"/>
      <c r="Y1391" s="110"/>
      <c r="Z1391" s="110"/>
      <c r="AA1391" s="110"/>
      <c r="AB1391" s="110"/>
      <c r="AC1391" s="110"/>
      <c r="AD1391" s="110"/>
      <c r="AE1391" s="110"/>
      <c r="AF1391" s="110"/>
      <c r="AG1391" s="110"/>
      <c r="AH1391" s="110"/>
      <c r="AI1391" s="110"/>
      <c r="AJ1391" s="110"/>
      <c r="AK1391" s="110"/>
      <c r="AL1391" s="110"/>
      <c r="AM1391" s="110"/>
      <c r="AN1391" s="110"/>
      <c r="AO1391" s="110"/>
      <c r="AP1391" s="110"/>
      <c r="AQ1391" s="110"/>
      <c r="AR1391" s="110"/>
      <c r="AS1391" s="110"/>
      <c r="AT1391" s="110"/>
      <c r="AU1391" s="110"/>
      <c r="AV1391" s="110"/>
      <c r="AW1391" s="110"/>
      <c r="AX1391" s="110"/>
      <c r="AY1391" s="110"/>
      <c r="AZ1391" s="110"/>
      <c r="BA1391" s="110"/>
      <c r="BB1391" s="110"/>
      <c r="BC1391" s="110"/>
      <c r="BD1391" s="110"/>
      <c r="BE1391" s="110"/>
      <c r="BF1391" s="110"/>
      <c r="BG1391" s="110"/>
      <c r="BH1391" s="110"/>
    </row>
    <row r="1392" spans="2:60" x14ac:dyDescent="0.2">
      <c r="B1392" s="123"/>
      <c r="C1392" s="229"/>
      <c r="D1392" s="229"/>
      <c r="E1392" s="229"/>
      <c r="F1392" s="229"/>
      <c r="G1392" s="229"/>
      <c r="H1392" s="124"/>
      <c r="I1392" s="124"/>
      <c r="J1392" s="124"/>
      <c r="K1392" s="124"/>
      <c r="L1392" s="120"/>
      <c r="M1392" s="110"/>
      <c r="N1392" s="110"/>
      <c r="O1392" s="110"/>
      <c r="P1392" s="110"/>
      <c r="Q1392" s="110"/>
      <c r="R1392" s="110"/>
      <c r="S1392" s="110"/>
      <c r="T1392" s="110"/>
      <c r="U1392" s="110"/>
      <c r="V1392" s="110"/>
      <c r="W1392" s="110"/>
      <c r="X1392" s="110"/>
      <c r="Y1392" s="110"/>
      <c r="Z1392" s="110"/>
      <c r="AA1392" s="110"/>
      <c r="AB1392" s="110"/>
      <c r="AC1392" s="110"/>
      <c r="AD1392" s="110"/>
      <c r="AE1392" s="110"/>
      <c r="AF1392" s="110"/>
      <c r="AG1392" s="110"/>
      <c r="AH1392" s="110"/>
      <c r="AI1392" s="110"/>
      <c r="AJ1392" s="110"/>
      <c r="AK1392" s="110"/>
      <c r="AL1392" s="110"/>
      <c r="AM1392" s="110"/>
      <c r="AN1392" s="110"/>
      <c r="AO1392" s="110"/>
      <c r="AP1392" s="110"/>
      <c r="AQ1392" s="110"/>
      <c r="AR1392" s="110"/>
      <c r="AS1392" s="110"/>
      <c r="AT1392" s="110"/>
      <c r="AU1392" s="110"/>
      <c r="AV1392" s="110"/>
      <c r="AW1392" s="110"/>
      <c r="AX1392" s="110"/>
      <c r="AY1392" s="110"/>
      <c r="AZ1392" s="110"/>
      <c r="BA1392" s="110"/>
      <c r="BB1392" s="110"/>
      <c r="BC1392" s="110"/>
      <c r="BD1392" s="110"/>
      <c r="BE1392" s="110"/>
      <c r="BF1392" s="110"/>
      <c r="BG1392" s="110"/>
      <c r="BH1392" s="110"/>
    </row>
    <row r="1393" spans="2:60" x14ac:dyDescent="0.2">
      <c r="B1393" s="123"/>
      <c r="C1393" s="229"/>
      <c r="D1393" s="229"/>
      <c r="E1393" s="229"/>
      <c r="F1393" s="229"/>
      <c r="G1393" s="229"/>
      <c r="H1393" s="124"/>
      <c r="I1393" s="124"/>
      <c r="J1393" s="124"/>
      <c r="K1393" s="124"/>
      <c r="L1393" s="120"/>
      <c r="M1393" s="110"/>
      <c r="N1393" s="110"/>
      <c r="O1393" s="110"/>
      <c r="P1393" s="110"/>
      <c r="Q1393" s="110"/>
      <c r="R1393" s="110"/>
      <c r="S1393" s="110"/>
      <c r="T1393" s="110"/>
      <c r="U1393" s="110"/>
      <c r="V1393" s="110"/>
      <c r="W1393" s="110"/>
      <c r="X1393" s="110"/>
      <c r="Y1393" s="110"/>
      <c r="Z1393" s="110"/>
      <c r="AA1393" s="110"/>
      <c r="AB1393" s="110"/>
      <c r="AC1393" s="110"/>
      <c r="AD1393" s="110"/>
      <c r="AE1393" s="110"/>
      <c r="AF1393" s="110"/>
      <c r="AG1393" s="110"/>
      <c r="AH1393" s="110"/>
      <c r="AI1393" s="110"/>
      <c r="AJ1393" s="110"/>
      <c r="AK1393" s="110"/>
      <c r="AL1393" s="110"/>
      <c r="AM1393" s="110"/>
      <c r="AN1393" s="110"/>
      <c r="AO1393" s="110"/>
      <c r="AP1393" s="110"/>
      <c r="AQ1393" s="110"/>
      <c r="AR1393" s="110"/>
      <c r="AS1393" s="110"/>
      <c r="AT1393" s="110"/>
      <c r="AU1393" s="110"/>
      <c r="AV1393" s="110"/>
      <c r="AW1393" s="110"/>
      <c r="AX1393" s="110"/>
      <c r="AY1393" s="110"/>
      <c r="AZ1393" s="110"/>
      <c r="BA1393" s="110"/>
      <c r="BB1393" s="110"/>
      <c r="BC1393" s="110"/>
      <c r="BD1393" s="110"/>
      <c r="BE1393" s="110"/>
      <c r="BF1393" s="110"/>
      <c r="BG1393" s="110"/>
      <c r="BH1393" s="110"/>
    </row>
    <row r="1394" spans="2:60" x14ac:dyDescent="0.2">
      <c r="B1394" s="123"/>
      <c r="C1394" s="229"/>
      <c r="D1394" s="229"/>
      <c r="E1394" s="229"/>
      <c r="F1394" s="229"/>
      <c r="G1394" s="229"/>
      <c r="H1394" s="124"/>
      <c r="I1394" s="124"/>
      <c r="J1394" s="124"/>
      <c r="K1394" s="124"/>
      <c r="L1394" s="120"/>
      <c r="M1394" s="110"/>
      <c r="N1394" s="110"/>
      <c r="O1394" s="110"/>
      <c r="P1394" s="110"/>
      <c r="Q1394" s="110"/>
      <c r="R1394" s="110"/>
      <c r="S1394" s="110"/>
      <c r="T1394" s="110"/>
      <c r="U1394" s="110"/>
      <c r="V1394" s="110"/>
      <c r="W1394" s="110"/>
      <c r="X1394" s="110"/>
      <c r="Y1394" s="110"/>
      <c r="Z1394" s="110"/>
      <c r="AA1394" s="110"/>
      <c r="AB1394" s="110"/>
      <c r="AC1394" s="110"/>
      <c r="AD1394" s="110"/>
      <c r="AE1394" s="110"/>
      <c r="AF1394" s="110"/>
      <c r="AG1394" s="110"/>
      <c r="AH1394" s="110"/>
      <c r="AI1394" s="110"/>
      <c r="AJ1394" s="110"/>
      <c r="AK1394" s="110"/>
      <c r="AL1394" s="110"/>
      <c r="AM1394" s="110"/>
      <c r="AN1394" s="110"/>
      <c r="AO1394" s="110"/>
      <c r="AP1394" s="110"/>
      <c r="AQ1394" s="110"/>
      <c r="AR1394" s="110"/>
      <c r="AS1394" s="110"/>
      <c r="AT1394" s="110"/>
      <c r="AU1394" s="110"/>
      <c r="AV1394" s="110"/>
      <c r="AW1394" s="110"/>
      <c r="AX1394" s="110"/>
      <c r="AY1394" s="110"/>
      <c r="AZ1394" s="110"/>
      <c r="BA1394" s="110"/>
      <c r="BB1394" s="110"/>
      <c r="BC1394" s="110"/>
      <c r="BD1394" s="110"/>
      <c r="BE1394" s="110"/>
      <c r="BF1394" s="110"/>
      <c r="BG1394" s="110"/>
      <c r="BH1394" s="110"/>
    </row>
    <row r="1395" spans="2:60" x14ac:dyDescent="0.2">
      <c r="B1395" s="123"/>
      <c r="C1395" s="229"/>
      <c r="D1395" s="229"/>
      <c r="E1395" s="229"/>
      <c r="F1395" s="229"/>
      <c r="G1395" s="229"/>
      <c r="H1395" s="124"/>
      <c r="I1395" s="124"/>
      <c r="J1395" s="124"/>
      <c r="K1395" s="124"/>
      <c r="L1395" s="120"/>
      <c r="M1395" s="110"/>
      <c r="N1395" s="110"/>
      <c r="O1395" s="110"/>
      <c r="P1395" s="110"/>
      <c r="Q1395" s="110"/>
      <c r="R1395" s="110"/>
      <c r="S1395" s="110"/>
      <c r="T1395" s="110"/>
      <c r="U1395" s="110"/>
      <c r="V1395" s="110"/>
      <c r="W1395" s="110"/>
      <c r="X1395" s="110"/>
      <c r="Y1395" s="110"/>
      <c r="Z1395" s="110"/>
      <c r="AA1395" s="110"/>
      <c r="AB1395" s="110"/>
      <c r="AC1395" s="110"/>
      <c r="AD1395" s="110"/>
      <c r="AE1395" s="110"/>
      <c r="AF1395" s="110"/>
      <c r="AG1395" s="110"/>
      <c r="AH1395" s="110"/>
      <c r="AI1395" s="110"/>
      <c r="AJ1395" s="110"/>
      <c r="AK1395" s="110"/>
      <c r="AL1395" s="110"/>
      <c r="AM1395" s="110"/>
      <c r="AN1395" s="110"/>
      <c r="AO1395" s="110"/>
      <c r="AP1395" s="110"/>
      <c r="AQ1395" s="110"/>
      <c r="AR1395" s="110"/>
      <c r="AS1395" s="110"/>
      <c r="AT1395" s="110"/>
      <c r="AU1395" s="110"/>
      <c r="AV1395" s="110"/>
      <c r="AW1395" s="110"/>
      <c r="AX1395" s="110"/>
      <c r="AY1395" s="110"/>
      <c r="AZ1395" s="110"/>
      <c r="BA1395" s="110"/>
      <c r="BB1395" s="110"/>
      <c r="BC1395" s="110"/>
      <c r="BD1395" s="110"/>
      <c r="BE1395" s="110"/>
      <c r="BF1395" s="110"/>
      <c r="BG1395" s="110"/>
      <c r="BH1395" s="110"/>
    </row>
    <row r="1396" spans="2:60" x14ac:dyDescent="0.2">
      <c r="B1396" s="123"/>
      <c r="C1396" s="229"/>
      <c r="D1396" s="229"/>
      <c r="E1396" s="229"/>
      <c r="F1396" s="229"/>
      <c r="G1396" s="229"/>
      <c r="H1396" s="124"/>
      <c r="I1396" s="124"/>
      <c r="J1396" s="124"/>
      <c r="K1396" s="124"/>
      <c r="L1396" s="120"/>
      <c r="M1396" s="110"/>
      <c r="N1396" s="110"/>
      <c r="O1396" s="110"/>
      <c r="P1396" s="110"/>
      <c r="Q1396" s="110"/>
      <c r="R1396" s="110"/>
      <c r="S1396" s="110"/>
      <c r="T1396" s="110"/>
      <c r="U1396" s="110"/>
      <c r="V1396" s="110"/>
      <c r="W1396" s="110"/>
      <c r="X1396" s="110"/>
      <c r="Y1396" s="110"/>
      <c r="Z1396" s="110"/>
      <c r="AA1396" s="110"/>
      <c r="AB1396" s="110"/>
      <c r="AC1396" s="110"/>
      <c r="AD1396" s="110"/>
      <c r="AE1396" s="110"/>
      <c r="AF1396" s="110"/>
      <c r="AG1396" s="110"/>
      <c r="AH1396" s="110"/>
      <c r="AI1396" s="110"/>
      <c r="AJ1396" s="110"/>
      <c r="AK1396" s="110"/>
      <c r="AL1396" s="110"/>
      <c r="AM1396" s="110"/>
      <c r="AN1396" s="110"/>
      <c r="AO1396" s="110"/>
      <c r="AP1396" s="110"/>
      <c r="AQ1396" s="110"/>
      <c r="AR1396" s="110"/>
      <c r="AS1396" s="110"/>
      <c r="AT1396" s="110"/>
      <c r="AU1396" s="110"/>
      <c r="AV1396" s="110"/>
      <c r="AW1396" s="110"/>
      <c r="AX1396" s="110"/>
      <c r="AY1396" s="110"/>
      <c r="AZ1396" s="110"/>
      <c r="BA1396" s="110"/>
      <c r="BB1396" s="110"/>
      <c r="BC1396" s="110"/>
      <c r="BD1396" s="110"/>
      <c r="BE1396" s="110"/>
      <c r="BF1396" s="110"/>
      <c r="BG1396" s="110"/>
      <c r="BH1396" s="110"/>
    </row>
    <row r="1397" spans="2:60" x14ac:dyDescent="0.2">
      <c r="B1397" s="123"/>
      <c r="C1397" s="229"/>
      <c r="D1397" s="229"/>
      <c r="E1397" s="229"/>
      <c r="F1397" s="229"/>
      <c r="G1397" s="229"/>
      <c r="H1397" s="124"/>
      <c r="I1397" s="124"/>
      <c r="J1397" s="124"/>
      <c r="K1397" s="124"/>
      <c r="L1397" s="120"/>
      <c r="M1397" s="110"/>
      <c r="N1397" s="110"/>
      <c r="O1397" s="110"/>
      <c r="P1397" s="110"/>
      <c r="Q1397" s="110"/>
      <c r="R1397" s="110"/>
      <c r="S1397" s="110"/>
      <c r="T1397" s="110"/>
      <c r="U1397" s="110"/>
      <c r="V1397" s="110"/>
      <c r="W1397" s="110"/>
      <c r="X1397" s="110"/>
      <c r="Y1397" s="110"/>
      <c r="Z1397" s="110"/>
      <c r="AA1397" s="110"/>
      <c r="AB1397" s="110"/>
      <c r="AC1397" s="110"/>
      <c r="AD1397" s="110"/>
      <c r="AE1397" s="110"/>
      <c r="AF1397" s="110"/>
      <c r="AG1397" s="110"/>
      <c r="AH1397" s="110"/>
      <c r="AI1397" s="110"/>
      <c r="AJ1397" s="110"/>
      <c r="AK1397" s="110"/>
      <c r="AL1397" s="110"/>
      <c r="AM1397" s="110"/>
      <c r="AN1397" s="110"/>
      <c r="AO1397" s="110"/>
      <c r="AP1397" s="110"/>
      <c r="AQ1397" s="110"/>
      <c r="AR1397" s="110"/>
      <c r="AS1397" s="110"/>
      <c r="AT1397" s="110"/>
      <c r="AU1397" s="110"/>
      <c r="AV1397" s="110"/>
      <c r="AW1397" s="110"/>
      <c r="AX1397" s="110"/>
      <c r="AY1397" s="110"/>
      <c r="AZ1397" s="110"/>
      <c r="BA1397" s="110"/>
      <c r="BB1397" s="110"/>
      <c r="BC1397" s="110"/>
      <c r="BD1397" s="110"/>
      <c r="BE1397" s="110"/>
      <c r="BF1397" s="110"/>
      <c r="BG1397" s="110"/>
      <c r="BH1397" s="110"/>
    </row>
    <row r="1398" spans="2:60" x14ac:dyDescent="0.2">
      <c r="B1398" s="123"/>
      <c r="C1398" s="229"/>
      <c r="D1398" s="229"/>
      <c r="E1398" s="229"/>
      <c r="F1398" s="229"/>
      <c r="G1398" s="229"/>
      <c r="H1398" s="124"/>
      <c r="I1398" s="124"/>
      <c r="J1398" s="124"/>
      <c r="K1398" s="124"/>
      <c r="L1398" s="120"/>
      <c r="M1398" s="110"/>
      <c r="N1398" s="110"/>
      <c r="O1398" s="110"/>
      <c r="P1398" s="110"/>
      <c r="Q1398" s="110"/>
      <c r="R1398" s="110"/>
      <c r="S1398" s="110"/>
      <c r="T1398" s="110"/>
      <c r="U1398" s="110"/>
      <c r="V1398" s="110"/>
      <c r="W1398" s="110"/>
      <c r="X1398" s="110"/>
      <c r="Y1398" s="110"/>
      <c r="Z1398" s="110"/>
      <c r="AA1398" s="110"/>
      <c r="AB1398" s="110"/>
      <c r="AC1398" s="110"/>
      <c r="AD1398" s="110"/>
      <c r="AE1398" s="110"/>
      <c r="AF1398" s="110"/>
      <c r="AG1398" s="110"/>
      <c r="AH1398" s="110"/>
      <c r="AI1398" s="110"/>
      <c r="AJ1398" s="110"/>
      <c r="AK1398" s="110"/>
      <c r="AL1398" s="110"/>
      <c r="AM1398" s="110"/>
      <c r="AN1398" s="110"/>
      <c r="AO1398" s="110"/>
      <c r="AP1398" s="110"/>
      <c r="AQ1398" s="110"/>
      <c r="AR1398" s="110"/>
      <c r="AS1398" s="110"/>
      <c r="AT1398" s="110"/>
      <c r="AU1398" s="110"/>
      <c r="AV1398" s="110"/>
      <c r="AW1398" s="110"/>
      <c r="AX1398" s="110"/>
      <c r="AY1398" s="110"/>
      <c r="AZ1398" s="110"/>
      <c r="BA1398" s="110"/>
      <c r="BB1398" s="110"/>
      <c r="BC1398" s="110"/>
      <c r="BD1398" s="110"/>
      <c r="BE1398" s="110"/>
      <c r="BF1398" s="110"/>
      <c r="BG1398" s="110"/>
      <c r="BH1398" s="110"/>
    </row>
    <row r="1399" spans="2:60" x14ac:dyDescent="0.2">
      <c r="B1399" s="123"/>
      <c r="C1399" s="229"/>
      <c r="D1399" s="229"/>
      <c r="E1399" s="229"/>
      <c r="F1399" s="229"/>
      <c r="G1399" s="229"/>
      <c r="H1399" s="124"/>
      <c r="I1399" s="124"/>
      <c r="J1399" s="124"/>
      <c r="K1399" s="124"/>
      <c r="L1399" s="120"/>
      <c r="M1399" s="110"/>
      <c r="N1399" s="110"/>
      <c r="O1399" s="110"/>
      <c r="P1399" s="110"/>
      <c r="Q1399" s="110"/>
      <c r="R1399" s="110"/>
      <c r="S1399" s="110"/>
      <c r="T1399" s="110"/>
      <c r="U1399" s="110"/>
      <c r="V1399" s="110"/>
      <c r="W1399" s="110"/>
      <c r="X1399" s="110"/>
      <c r="Y1399" s="110"/>
      <c r="Z1399" s="110"/>
      <c r="AA1399" s="110"/>
      <c r="AB1399" s="110"/>
      <c r="AC1399" s="110"/>
      <c r="AD1399" s="110"/>
      <c r="AE1399" s="110"/>
      <c r="AF1399" s="110"/>
      <c r="AG1399" s="110"/>
      <c r="AH1399" s="110"/>
      <c r="AI1399" s="110"/>
      <c r="AJ1399" s="110"/>
      <c r="AK1399" s="110"/>
      <c r="AL1399" s="110"/>
      <c r="AM1399" s="110"/>
      <c r="AN1399" s="110"/>
      <c r="AO1399" s="110"/>
      <c r="AP1399" s="110"/>
      <c r="AQ1399" s="110"/>
      <c r="AR1399" s="110"/>
      <c r="AS1399" s="110"/>
      <c r="AT1399" s="110"/>
      <c r="AU1399" s="110"/>
      <c r="AV1399" s="110"/>
      <c r="AW1399" s="110"/>
      <c r="AX1399" s="110"/>
      <c r="AY1399" s="110"/>
      <c r="AZ1399" s="110"/>
      <c r="BA1399" s="110"/>
      <c r="BB1399" s="110"/>
      <c r="BC1399" s="110"/>
      <c r="BD1399" s="110"/>
      <c r="BE1399" s="110"/>
      <c r="BF1399" s="110"/>
      <c r="BG1399" s="110"/>
      <c r="BH1399" s="110"/>
    </row>
    <row r="1400" spans="2:60" x14ac:dyDescent="0.2">
      <c r="B1400" s="123"/>
      <c r="C1400" s="229"/>
      <c r="D1400" s="229"/>
      <c r="E1400" s="229"/>
      <c r="F1400" s="229"/>
      <c r="G1400" s="229"/>
      <c r="H1400" s="124"/>
      <c r="I1400" s="124"/>
      <c r="J1400" s="124"/>
      <c r="K1400" s="124"/>
      <c r="L1400" s="120"/>
      <c r="M1400" s="110"/>
      <c r="N1400" s="110"/>
      <c r="O1400" s="110"/>
      <c r="P1400" s="110"/>
      <c r="Q1400" s="110"/>
      <c r="R1400" s="110"/>
      <c r="S1400" s="110"/>
      <c r="T1400" s="110"/>
      <c r="U1400" s="110"/>
      <c r="V1400" s="110"/>
      <c r="W1400" s="110"/>
      <c r="X1400" s="110"/>
      <c r="Y1400" s="110"/>
      <c r="Z1400" s="110"/>
      <c r="AA1400" s="110"/>
      <c r="AB1400" s="110"/>
      <c r="AC1400" s="110"/>
      <c r="AD1400" s="110"/>
      <c r="AE1400" s="110"/>
      <c r="AF1400" s="110"/>
      <c r="AG1400" s="110"/>
      <c r="AH1400" s="110"/>
      <c r="AI1400" s="110"/>
      <c r="AJ1400" s="110"/>
      <c r="AK1400" s="110"/>
      <c r="AL1400" s="110"/>
      <c r="AM1400" s="110"/>
      <c r="AN1400" s="110"/>
      <c r="AO1400" s="110"/>
      <c r="AP1400" s="110"/>
      <c r="AQ1400" s="110"/>
      <c r="AR1400" s="110"/>
      <c r="AS1400" s="110"/>
      <c r="AT1400" s="110"/>
      <c r="AU1400" s="110"/>
      <c r="AV1400" s="110"/>
      <c r="AW1400" s="110"/>
      <c r="AX1400" s="110"/>
      <c r="AY1400" s="110"/>
      <c r="AZ1400" s="110"/>
      <c r="BA1400" s="110"/>
      <c r="BB1400" s="110"/>
      <c r="BC1400" s="110"/>
      <c r="BD1400" s="110"/>
      <c r="BE1400" s="110"/>
      <c r="BF1400" s="110"/>
      <c r="BG1400" s="110"/>
      <c r="BH1400" s="110"/>
    </row>
    <row r="1401" spans="2:60" x14ac:dyDescent="0.2">
      <c r="B1401" s="123"/>
      <c r="C1401" s="229"/>
      <c r="D1401" s="229"/>
      <c r="E1401" s="229"/>
      <c r="F1401" s="229"/>
      <c r="G1401" s="229"/>
      <c r="H1401" s="124"/>
      <c r="I1401" s="124"/>
      <c r="J1401" s="124"/>
      <c r="K1401" s="124"/>
      <c r="L1401" s="120"/>
      <c r="M1401" s="110"/>
      <c r="N1401" s="110"/>
      <c r="O1401" s="110"/>
      <c r="P1401" s="110"/>
      <c r="Q1401" s="110"/>
      <c r="R1401" s="110"/>
      <c r="S1401" s="110"/>
      <c r="T1401" s="110"/>
      <c r="U1401" s="110"/>
      <c r="V1401" s="110"/>
      <c r="W1401" s="110"/>
      <c r="X1401" s="110"/>
      <c r="Y1401" s="110"/>
      <c r="Z1401" s="110"/>
      <c r="AA1401" s="110"/>
      <c r="AB1401" s="110"/>
      <c r="AC1401" s="110"/>
      <c r="AD1401" s="110"/>
      <c r="AE1401" s="110"/>
      <c r="AF1401" s="110"/>
      <c r="AG1401" s="110"/>
      <c r="AH1401" s="110"/>
      <c r="AI1401" s="110"/>
      <c r="AJ1401" s="110"/>
      <c r="AK1401" s="110"/>
      <c r="AL1401" s="110"/>
      <c r="AM1401" s="110"/>
      <c r="AN1401" s="110"/>
      <c r="AO1401" s="110"/>
      <c r="AP1401" s="110"/>
      <c r="AQ1401" s="110"/>
      <c r="AR1401" s="110"/>
      <c r="AS1401" s="110"/>
      <c r="AT1401" s="110"/>
      <c r="AU1401" s="110"/>
      <c r="AV1401" s="110"/>
      <c r="AW1401" s="110"/>
      <c r="AX1401" s="110"/>
      <c r="AY1401" s="110"/>
      <c r="AZ1401" s="110"/>
      <c r="BA1401" s="110"/>
      <c r="BB1401" s="110"/>
      <c r="BC1401" s="110"/>
      <c r="BD1401" s="110"/>
      <c r="BE1401" s="110"/>
      <c r="BF1401" s="110"/>
      <c r="BG1401" s="110"/>
      <c r="BH1401" s="110"/>
    </row>
    <row r="1402" spans="2:60" x14ac:dyDescent="0.2">
      <c r="B1402" s="123"/>
      <c r="C1402" s="229"/>
      <c r="D1402" s="229"/>
      <c r="E1402" s="229"/>
      <c r="F1402" s="229"/>
      <c r="G1402" s="229"/>
      <c r="H1402" s="124"/>
      <c r="I1402" s="124"/>
      <c r="J1402" s="124"/>
      <c r="K1402" s="124"/>
      <c r="L1402" s="120"/>
      <c r="M1402" s="110"/>
      <c r="N1402" s="110"/>
      <c r="O1402" s="110"/>
      <c r="P1402" s="110"/>
      <c r="Q1402" s="110"/>
      <c r="R1402" s="110"/>
      <c r="S1402" s="110"/>
      <c r="T1402" s="110"/>
      <c r="U1402" s="110"/>
      <c r="V1402" s="110"/>
      <c r="W1402" s="110"/>
      <c r="X1402" s="110"/>
      <c r="Y1402" s="110"/>
      <c r="Z1402" s="110"/>
      <c r="AA1402" s="110"/>
      <c r="AB1402" s="110"/>
      <c r="AC1402" s="110"/>
      <c r="AD1402" s="110"/>
      <c r="AE1402" s="110"/>
      <c r="AF1402" s="110"/>
      <c r="AG1402" s="110"/>
      <c r="AH1402" s="110"/>
      <c r="AI1402" s="110"/>
      <c r="AJ1402" s="110"/>
      <c r="AK1402" s="110"/>
      <c r="AL1402" s="110"/>
      <c r="AM1402" s="110"/>
      <c r="AN1402" s="110"/>
      <c r="AO1402" s="110"/>
      <c r="AP1402" s="110"/>
      <c r="AQ1402" s="110"/>
      <c r="AR1402" s="110"/>
      <c r="AS1402" s="110"/>
      <c r="AT1402" s="110"/>
      <c r="AU1402" s="110"/>
      <c r="AV1402" s="110"/>
      <c r="AW1402" s="110"/>
      <c r="AX1402" s="110"/>
      <c r="AY1402" s="110"/>
      <c r="AZ1402" s="110"/>
      <c r="BA1402" s="110"/>
      <c r="BB1402" s="110"/>
      <c r="BC1402" s="110"/>
      <c r="BD1402" s="110"/>
      <c r="BE1402" s="110"/>
      <c r="BF1402" s="110"/>
      <c r="BG1402" s="110"/>
      <c r="BH1402" s="110"/>
    </row>
    <row r="1403" spans="2:60" x14ac:dyDescent="0.2">
      <c r="B1403" s="123"/>
      <c r="C1403" s="229"/>
      <c r="D1403" s="229"/>
      <c r="E1403" s="229"/>
      <c r="F1403" s="229"/>
      <c r="G1403" s="229"/>
      <c r="H1403" s="124"/>
      <c r="I1403" s="124"/>
      <c r="J1403" s="124"/>
      <c r="K1403" s="124"/>
      <c r="L1403" s="120"/>
      <c r="M1403" s="110"/>
      <c r="N1403" s="110"/>
      <c r="O1403" s="110"/>
      <c r="P1403" s="110"/>
      <c r="Q1403" s="110"/>
      <c r="R1403" s="110"/>
      <c r="S1403" s="110"/>
      <c r="T1403" s="110"/>
      <c r="U1403" s="110"/>
      <c r="V1403" s="110"/>
      <c r="W1403" s="110"/>
      <c r="X1403" s="110"/>
      <c r="Y1403" s="110"/>
      <c r="Z1403" s="110"/>
      <c r="AA1403" s="110"/>
      <c r="AB1403" s="110"/>
      <c r="AC1403" s="110"/>
      <c r="AD1403" s="110"/>
      <c r="AE1403" s="110"/>
      <c r="AF1403" s="110"/>
      <c r="AG1403" s="110"/>
      <c r="AH1403" s="110"/>
      <c r="AI1403" s="110"/>
      <c r="AJ1403" s="110"/>
      <c r="AK1403" s="110"/>
      <c r="AL1403" s="110"/>
      <c r="AM1403" s="110"/>
      <c r="AN1403" s="110"/>
      <c r="AO1403" s="110"/>
      <c r="AP1403" s="110"/>
      <c r="AQ1403" s="110"/>
      <c r="AR1403" s="110"/>
      <c r="AS1403" s="110"/>
      <c r="AT1403" s="110"/>
      <c r="AU1403" s="110"/>
      <c r="AV1403" s="110"/>
      <c r="AW1403" s="110"/>
      <c r="AX1403" s="110"/>
      <c r="AY1403" s="110"/>
      <c r="AZ1403" s="110"/>
      <c r="BA1403" s="110"/>
      <c r="BB1403" s="110"/>
      <c r="BC1403" s="110"/>
      <c r="BD1403" s="110"/>
      <c r="BE1403" s="110"/>
      <c r="BF1403" s="110"/>
      <c r="BG1403" s="110"/>
      <c r="BH1403" s="110"/>
    </row>
    <row r="1404" spans="2:60" x14ac:dyDescent="0.2">
      <c r="B1404" s="123"/>
      <c r="C1404" s="229"/>
      <c r="D1404" s="229"/>
      <c r="E1404" s="229"/>
      <c r="F1404" s="229"/>
      <c r="G1404" s="229"/>
      <c r="H1404" s="124"/>
      <c r="I1404" s="124"/>
      <c r="J1404" s="124"/>
      <c r="K1404" s="124"/>
      <c r="L1404" s="120"/>
      <c r="M1404" s="110"/>
      <c r="N1404" s="110"/>
      <c r="O1404" s="110"/>
      <c r="P1404" s="110"/>
      <c r="Q1404" s="110"/>
      <c r="R1404" s="110"/>
      <c r="S1404" s="110"/>
      <c r="T1404" s="110"/>
      <c r="U1404" s="110"/>
      <c r="V1404" s="110"/>
      <c r="W1404" s="110"/>
      <c r="X1404" s="110"/>
      <c r="Y1404" s="110"/>
      <c r="Z1404" s="110"/>
      <c r="AA1404" s="110"/>
      <c r="AB1404" s="110"/>
      <c r="AC1404" s="110"/>
      <c r="AD1404" s="110"/>
      <c r="AE1404" s="110"/>
      <c r="AF1404" s="110"/>
      <c r="AG1404" s="110"/>
      <c r="AH1404" s="110"/>
      <c r="AI1404" s="110"/>
      <c r="AJ1404" s="110"/>
      <c r="AK1404" s="110"/>
      <c r="AL1404" s="110"/>
      <c r="AM1404" s="110"/>
      <c r="AN1404" s="110"/>
      <c r="AO1404" s="110"/>
      <c r="AP1404" s="110"/>
      <c r="AQ1404" s="110"/>
      <c r="AR1404" s="110"/>
      <c r="AS1404" s="110"/>
      <c r="AT1404" s="110"/>
      <c r="AU1404" s="110"/>
      <c r="AV1404" s="110"/>
      <c r="AW1404" s="110"/>
      <c r="AX1404" s="110"/>
      <c r="AY1404" s="110"/>
      <c r="AZ1404" s="110"/>
      <c r="BA1404" s="110"/>
      <c r="BB1404" s="110"/>
      <c r="BC1404" s="110"/>
      <c r="BD1404" s="110"/>
      <c r="BE1404" s="110"/>
      <c r="BF1404" s="110"/>
      <c r="BG1404" s="110"/>
      <c r="BH1404" s="110"/>
    </row>
    <row r="1405" spans="2:60" x14ac:dyDescent="0.2">
      <c r="B1405" s="123"/>
      <c r="C1405" s="229"/>
      <c r="D1405" s="229"/>
      <c r="E1405" s="229"/>
      <c r="F1405" s="229"/>
      <c r="G1405" s="229"/>
      <c r="H1405" s="124"/>
      <c r="I1405" s="124"/>
      <c r="J1405" s="124"/>
      <c r="K1405" s="124"/>
      <c r="L1405" s="120"/>
      <c r="M1405" s="110"/>
      <c r="N1405" s="110"/>
      <c r="O1405" s="110"/>
      <c r="P1405" s="110"/>
      <c r="Q1405" s="110"/>
      <c r="R1405" s="110"/>
      <c r="S1405" s="110"/>
      <c r="T1405" s="110"/>
      <c r="U1405" s="110"/>
      <c r="V1405" s="110"/>
      <c r="W1405" s="110"/>
      <c r="X1405" s="110"/>
      <c r="Y1405" s="110"/>
      <c r="Z1405" s="110"/>
      <c r="AA1405" s="110"/>
      <c r="AB1405" s="110"/>
      <c r="AC1405" s="110"/>
      <c r="AD1405" s="110"/>
      <c r="AE1405" s="110"/>
      <c r="AF1405" s="110"/>
      <c r="AG1405" s="110"/>
      <c r="AH1405" s="110"/>
      <c r="AI1405" s="110"/>
      <c r="AJ1405" s="110"/>
      <c r="AK1405" s="110"/>
      <c r="AL1405" s="110"/>
      <c r="AM1405" s="110"/>
      <c r="AN1405" s="110"/>
      <c r="AO1405" s="110"/>
      <c r="AP1405" s="110"/>
      <c r="AQ1405" s="110"/>
      <c r="AR1405" s="110"/>
      <c r="AS1405" s="110"/>
      <c r="AT1405" s="110"/>
      <c r="AU1405" s="110"/>
      <c r="AV1405" s="110"/>
      <c r="AW1405" s="110"/>
      <c r="AX1405" s="110"/>
      <c r="AY1405" s="110"/>
      <c r="AZ1405" s="110"/>
      <c r="BA1405" s="110"/>
      <c r="BB1405" s="110"/>
      <c r="BC1405" s="110"/>
      <c r="BD1405" s="110"/>
      <c r="BE1405" s="110"/>
      <c r="BF1405" s="110"/>
      <c r="BG1405" s="110"/>
      <c r="BH1405" s="110"/>
    </row>
    <row r="1406" spans="2:60" x14ac:dyDescent="0.2">
      <c r="B1406" s="123"/>
      <c r="C1406" s="229"/>
      <c r="D1406" s="229"/>
      <c r="E1406" s="229"/>
      <c r="F1406" s="229"/>
      <c r="G1406" s="229"/>
      <c r="H1406" s="124"/>
      <c r="I1406" s="124"/>
      <c r="J1406" s="124"/>
      <c r="K1406" s="124"/>
      <c r="L1406" s="120"/>
      <c r="M1406" s="110"/>
      <c r="N1406" s="110"/>
      <c r="O1406" s="110"/>
      <c r="P1406" s="110"/>
      <c r="Q1406" s="110"/>
      <c r="R1406" s="110"/>
      <c r="S1406" s="110"/>
      <c r="T1406" s="110"/>
      <c r="U1406" s="110"/>
      <c r="V1406" s="110"/>
      <c r="W1406" s="110"/>
      <c r="X1406" s="110"/>
      <c r="Y1406" s="110"/>
      <c r="Z1406" s="110"/>
      <c r="AA1406" s="110"/>
      <c r="AB1406" s="110"/>
      <c r="AC1406" s="110"/>
      <c r="AD1406" s="110"/>
      <c r="AE1406" s="110"/>
      <c r="AF1406" s="110"/>
      <c r="AG1406" s="110"/>
      <c r="AH1406" s="110"/>
      <c r="AI1406" s="110"/>
      <c r="AJ1406" s="110"/>
      <c r="AK1406" s="110"/>
      <c r="AL1406" s="110"/>
      <c r="AM1406" s="110"/>
      <c r="AN1406" s="110"/>
      <c r="AO1406" s="110"/>
      <c r="AP1406" s="110"/>
      <c r="AQ1406" s="110"/>
      <c r="AR1406" s="110"/>
      <c r="AS1406" s="110"/>
      <c r="AT1406" s="110"/>
      <c r="AU1406" s="110"/>
      <c r="AV1406" s="110"/>
      <c r="AW1406" s="110"/>
      <c r="AX1406" s="110"/>
      <c r="AY1406" s="110"/>
      <c r="AZ1406" s="110"/>
      <c r="BA1406" s="110"/>
      <c r="BB1406" s="110"/>
      <c r="BC1406" s="110"/>
      <c r="BD1406" s="110"/>
      <c r="BE1406" s="110"/>
      <c r="BF1406" s="110"/>
      <c r="BG1406" s="110"/>
      <c r="BH1406" s="110"/>
    </row>
    <row r="1407" spans="2:60" x14ac:dyDescent="0.2">
      <c r="B1407" s="123"/>
      <c r="C1407" s="229"/>
      <c r="D1407" s="229"/>
      <c r="E1407" s="229"/>
      <c r="F1407" s="229"/>
      <c r="G1407" s="229"/>
      <c r="H1407" s="124"/>
      <c r="I1407" s="124"/>
      <c r="J1407" s="124"/>
      <c r="K1407" s="124"/>
      <c r="L1407" s="120"/>
      <c r="M1407" s="110"/>
      <c r="N1407" s="110"/>
      <c r="O1407" s="110"/>
      <c r="P1407" s="110"/>
      <c r="Q1407" s="110"/>
      <c r="R1407" s="110"/>
      <c r="S1407" s="110"/>
      <c r="T1407" s="110"/>
      <c r="U1407" s="110"/>
      <c r="V1407" s="110"/>
      <c r="W1407" s="110"/>
      <c r="X1407" s="110"/>
      <c r="Y1407" s="110"/>
      <c r="Z1407" s="110"/>
      <c r="AA1407" s="110"/>
      <c r="AB1407" s="110"/>
      <c r="AC1407" s="110"/>
      <c r="AD1407" s="110"/>
      <c r="AE1407" s="110"/>
      <c r="AF1407" s="110"/>
      <c r="AG1407" s="110"/>
      <c r="AH1407" s="110"/>
      <c r="AI1407" s="110"/>
      <c r="AJ1407" s="110"/>
      <c r="AK1407" s="110"/>
      <c r="AL1407" s="110"/>
      <c r="AM1407" s="110"/>
      <c r="AN1407" s="110"/>
      <c r="AO1407" s="110"/>
      <c r="AP1407" s="110"/>
      <c r="AQ1407" s="110"/>
      <c r="AR1407" s="110"/>
      <c r="AS1407" s="110"/>
      <c r="AT1407" s="110"/>
      <c r="AU1407" s="110"/>
      <c r="AV1407" s="110"/>
      <c r="AW1407" s="110"/>
      <c r="AX1407" s="110"/>
      <c r="AY1407" s="110"/>
      <c r="AZ1407" s="110"/>
      <c r="BA1407" s="110"/>
      <c r="BB1407" s="110"/>
      <c r="BC1407" s="110"/>
      <c r="BD1407" s="110"/>
      <c r="BE1407" s="110"/>
      <c r="BF1407" s="110"/>
      <c r="BG1407" s="110"/>
      <c r="BH1407" s="110"/>
    </row>
    <row r="1408" spans="2:60" x14ac:dyDescent="0.2">
      <c r="B1408" s="123"/>
      <c r="C1408" s="229"/>
      <c r="D1408" s="229"/>
      <c r="E1408" s="229"/>
      <c r="F1408" s="229"/>
      <c r="G1408" s="229"/>
      <c r="H1408" s="124"/>
      <c r="I1408" s="124"/>
      <c r="J1408" s="124"/>
      <c r="K1408" s="124"/>
      <c r="L1408" s="120"/>
      <c r="M1408" s="110"/>
      <c r="N1408" s="110"/>
      <c r="O1408" s="110"/>
      <c r="P1408" s="110"/>
      <c r="Q1408" s="110"/>
      <c r="R1408" s="110"/>
      <c r="S1408" s="110"/>
      <c r="T1408" s="110"/>
      <c r="U1408" s="110"/>
      <c r="V1408" s="110"/>
      <c r="W1408" s="110"/>
      <c r="X1408" s="110"/>
      <c r="Y1408" s="110"/>
      <c r="Z1408" s="110"/>
      <c r="AA1408" s="110"/>
      <c r="AB1408" s="110"/>
      <c r="AC1408" s="110"/>
      <c r="AD1408" s="110"/>
      <c r="AE1408" s="110"/>
      <c r="AF1408" s="110"/>
      <c r="AG1408" s="110"/>
      <c r="AH1408" s="110"/>
      <c r="AI1408" s="110"/>
      <c r="AJ1408" s="110"/>
      <c r="AK1408" s="110"/>
      <c r="AL1408" s="110"/>
      <c r="AM1408" s="110"/>
      <c r="AN1408" s="110"/>
      <c r="AO1408" s="110"/>
      <c r="AP1408" s="110"/>
      <c r="AQ1408" s="110"/>
      <c r="AR1408" s="110"/>
      <c r="AS1408" s="110"/>
      <c r="AT1408" s="110"/>
      <c r="AU1408" s="110"/>
      <c r="AV1408" s="110"/>
      <c r="AW1408" s="110"/>
      <c r="AX1408" s="110"/>
      <c r="AY1408" s="110"/>
      <c r="AZ1408" s="110"/>
      <c r="BA1408" s="110"/>
      <c r="BB1408" s="110"/>
      <c r="BC1408" s="110"/>
      <c r="BD1408" s="110"/>
      <c r="BE1408" s="110"/>
      <c r="BF1408" s="110"/>
      <c r="BG1408" s="110"/>
      <c r="BH1408" s="110"/>
    </row>
    <row r="1409" spans="2:60" x14ac:dyDescent="0.2">
      <c r="B1409" s="123"/>
      <c r="C1409" s="229"/>
      <c r="D1409" s="229"/>
      <c r="E1409" s="229"/>
      <c r="F1409" s="229"/>
      <c r="G1409" s="229"/>
      <c r="H1409" s="124"/>
      <c r="I1409" s="124"/>
      <c r="J1409" s="124"/>
      <c r="K1409" s="124"/>
      <c r="L1409" s="120"/>
      <c r="M1409" s="110"/>
      <c r="N1409" s="110"/>
      <c r="O1409" s="110"/>
      <c r="P1409" s="110"/>
      <c r="Q1409" s="110"/>
      <c r="R1409" s="110"/>
      <c r="S1409" s="110"/>
      <c r="T1409" s="110"/>
      <c r="U1409" s="110"/>
      <c r="V1409" s="110"/>
      <c r="W1409" s="110"/>
      <c r="X1409" s="110"/>
      <c r="Y1409" s="110"/>
      <c r="Z1409" s="110"/>
      <c r="AA1409" s="110"/>
      <c r="AB1409" s="110"/>
      <c r="AC1409" s="110"/>
      <c r="AD1409" s="110"/>
      <c r="AE1409" s="110"/>
      <c r="AF1409" s="110"/>
      <c r="AG1409" s="110"/>
      <c r="AH1409" s="110"/>
      <c r="AI1409" s="110"/>
      <c r="AJ1409" s="110"/>
      <c r="AK1409" s="110"/>
      <c r="AL1409" s="110"/>
      <c r="AM1409" s="110"/>
      <c r="AN1409" s="110"/>
      <c r="AO1409" s="110"/>
      <c r="AP1409" s="110"/>
      <c r="AQ1409" s="110"/>
      <c r="AR1409" s="110"/>
      <c r="AS1409" s="110"/>
      <c r="AT1409" s="110"/>
      <c r="AU1409" s="110"/>
      <c r="AV1409" s="110"/>
      <c r="AW1409" s="110"/>
      <c r="AX1409" s="110"/>
      <c r="AY1409" s="110"/>
      <c r="AZ1409" s="110"/>
      <c r="BA1409" s="110"/>
      <c r="BB1409" s="110"/>
      <c r="BC1409" s="110"/>
      <c r="BD1409" s="110"/>
      <c r="BE1409" s="110"/>
      <c r="BF1409" s="110"/>
      <c r="BG1409" s="110"/>
      <c r="BH1409" s="110"/>
    </row>
    <row r="1410" spans="2:60" x14ac:dyDescent="0.2">
      <c r="B1410" s="123"/>
      <c r="C1410" s="229"/>
      <c r="D1410" s="229"/>
      <c r="E1410" s="229"/>
      <c r="F1410" s="229"/>
      <c r="G1410" s="229"/>
      <c r="H1410" s="124"/>
      <c r="I1410" s="124"/>
      <c r="J1410" s="124"/>
      <c r="K1410" s="124"/>
      <c r="L1410" s="120"/>
      <c r="M1410" s="110"/>
      <c r="N1410" s="110"/>
      <c r="O1410" s="110"/>
      <c r="P1410" s="110"/>
      <c r="Q1410" s="110"/>
      <c r="R1410" s="110"/>
      <c r="S1410" s="110"/>
      <c r="T1410" s="110"/>
      <c r="U1410" s="110"/>
      <c r="V1410" s="110"/>
      <c r="W1410" s="110"/>
      <c r="X1410" s="110"/>
      <c r="Y1410" s="110"/>
      <c r="Z1410" s="110"/>
      <c r="AA1410" s="110"/>
      <c r="AB1410" s="110"/>
      <c r="AC1410" s="110"/>
      <c r="AD1410" s="110"/>
      <c r="AE1410" s="110"/>
      <c r="AF1410" s="110"/>
      <c r="AG1410" s="110"/>
      <c r="AH1410" s="110"/>
      <c r="AI1410" s="110"/>
      <c r="AJ1410" s="110"/>
      <c r="AK1410" s="110"/>
      <c r="AL1410" s="110"/>
      <c r="AM1410" s="110"/>
      <c r="AN1410" s="110"/>
      <c r="AO1410" s="110"/>
      <c r="AP1410" s="110"/>
      <c r="AQ1410" s="110"/>
      <c r="AR1410" s="110"/>
      <c r="AS1410" s="110"/>
      <c r="AT1410" s="110"/>
      <c r="AU1410" s="110"/>
      <c r="AV1410" s="110"/>
      <c r="AW1410" s="110"/>
      <c r="AX1410" s="110"/>
      <c r="AY1410" s="110"/>
      <c r="AZ1410" s="110"/>
      <c r="BA1410" s="110"/>
      <c r="BB1410" s="110"/>
      <c r="BC1410" s="110"/>
      <c r="BD1410" s="110"/>
      <c r="BE1410" s="110"/>
      <c r="BF1410" s="110"/>
      <c r="BG1410" s="110"/>
      <c r="BH1410" s="110"/>
    </row>
    <row r="1411" spans="2:60" x14ac:dyDescent="0.2">
      <c r="B1411" s="123"/>
      <c r="C1411" s="229"/>
      <c r="D1411" s="229"/>
      <c r="E1411" s="229"/>
      <c r="F1411" s="229"/>
      <c r="G1411" s="229"/>
      <c r="H1411" s="124"/>
      <c r="I1411" s="124"/>
      <c r="J1411" s="124"/>
      <c r="K1411" s="124"/>
      <c r="L1411" s="120"/>
      <c r="M1411" s="110"/>
      <c r="N1411" s="110"/>
      <c r="O1411" s="110"/>
      <c r="P1411" s="110"/>
      <c r="Q1411" s="110"/>
      <c r="R1411" s="110"/>
      <c r="S1411" s="110"/>
      <c r="T1411" s="110"/>
      <c r="U1411" s="110"/>
      <c r="V1411" s="110"/>
      <c r="W1411" s="110"/>
      <c r="X1411" s="110"/>
      <c r="Y1411" s="110"/>
      <c r="Z1411" s="110"/>
      <c r="AA1411" s="110"/>
      <c r="AB1411" s="110"/>
      <c r="AC1411" s="110"/>
      <c r="AD1411" s="110"/>
      <c r="AE1411" s="110"/>
      <c r="AF1411" s="110"/>
      <c r="AG1411" s="110"/>
      <c r="AH1411" s="110"/>
      <c r="AI1411" s="110"/>
      <c r="AJ1411" s="110"/>
      <c r="AK1411" s="110"/>
      <c r="AL1411" s="110"/>
      <c r="AM1411" s="110"/>
      <c r="AN1411" s="110"/>
      <c r="AO1411" s="110"/>
      <c r="AP1411" s="110"/>
      <c r="AQ1411" s="110"/>
      <c r="AR1411" s="110"/>
      <c r="AS1411" s="110"/>
      <c r="AT1411" s="110"/>
      <c r="AU1411" s="110"/>
      <c r="AV1411" s="110"/>
      <c r="AW1411" s="110"/>
      <c r="AX1411" s="110"/>
      <c r="AY1411" s="110"/>
      <c r="AZ1411" s="110"/>
      <c r="BA1411" s="110"/>
      <c r="BB1411" s="110"/>
      <c r="BC1411" s="110"/>
      <c r="BD1411" s="110"/>
      <c r="BE1411" s="110"/>
      <c r="BF1411" s="110"/>
      <c r="BG1411" s="110"/>
      <c r="BH1411" s="110"/>
    </row>
    <row r="1412" spans="2:60" x14ac:dyDescent="0.2">
      <c r="B1412" s="123"/>
      <c r="C1412" s="229"/>
      <c r="D1412" s="229"/>
      <c r="E1412" s="229"/>
      <c r="F1412" s="229"/>
      <c r="G1412" s="229"/>
      <c r="H1412" s="124"/>
      <c r="I1412" s="124"/>
      <c r="J1412" s="124"/>
      <c r="K1412" s="124"/>
      <c r="L1412" s="120"/>
      <c r="M1412" s="110"/>
      <c r="N1412" s="110"/>
      <c r="O1412" s="110"/>
      <c r="P1412" s="110"/>
      <c r="Q1412" s="110"/>
      <c r="R1412" s="110"/>
      <c r="S1412" s="110"/>
      <c r="T1412" s="110"/>
      <c r="U1412" s="110"/>
      <c r="V1412" s="110"/>
      <c r="W1412" s="110"/>
      <c r="X1412" s="110"/>
      <c r="Y1412" s="110"/>
      <c r="Z1412" s="110"/>
      <c r="AA1412" s="110"/>
      <c r="AB1412" s="110"/>
      <c r="AC1412" s="110"/>
      <c r="AD1412" s="110"/>
      <c r="AE1412" s="110"/>
      <c r="AF1412" s="110"/>
      <c r="AG1412" s="110"/>
      <c r="AH1412" s="110"/>
      <c r="AI1412" s="110"/>
      <c r="AJ1412" s="110"/>
      <c r="AK1412" s="110"/>
      <c r="AL1412" s="110"/>
      <c r="AM1412" s="110"/>
      <c r="AN1412" s="110"/>
      <c r="AO1412" s="110"/>
      <c r="AP1412" s="110"/>
      <c r="AQ1412" s="110"/>
      <c r="AR1412" s="110"/>
      <c r="AS1412" s="110"/>
      <c r="AT1412" s="110"/>
      <c r="AU1412" s="110"/>
      <c r="AV1412" s="110"/>
      <c r="AW1412" s="110"/>
      <c r="AX1412" s="110"/>
      <c r="AY1412" s="110"/>
      <c r="AZ1412" s="110"/>
      <c r="BA1412" s="110"/>
      <c r="BB1412" s="110"/>
      <c r="BC1412" s="110"/>
      <c r="BD1412" s="110"/>
      <c r="BE1412" s="110"/>
      <c r="BF1412" s="110"/>
      <c r="BG1412" s="110"/>
      <c r="BH1412" s="110"/>
    </row>
    <row r="1413" spans="2:60" x14ac:dyDescent="0.2">
      <c r="B1413" s="123"/>
      <c r="C1413" s="229"/>
      <c r="D1413" s="229"/>
      <c r="E1413" s="229"/>
      <c r="F1413" s="229"/>
      <c r="G1413" s="229"/>
      <c r="H1413" s="124"/>
      <c r="I1413" s="124"/>
      <c r="J1413" s="124"/>
      <c r="K1413" s="124"/>
      <c r="L1413" s="120"/>
      <c r="M1413" s="110"/>
      <c r="N1413" s="110"/>
      <c r="O1413" s="110"/>
      <c r="P1413" s="110"/>
      <c r="Q1413" s="110"/>
      <c r="R1413" s="110"/>
      <c r="S1413" s="110"/>
      <c r="T1413" s="110"/>
      <c r="U1413" s="110"/>
      <c r="V1413" s="110"/>
      <c r="W1413" s="110"/>
      <c r="X1413" s="110"/>
      <c r="Y1413" s="110"/>
      <c r="Z1413" s="110"/>
      <c r="AA1413" s="110"/>
      <c r="AB1413" s="110"/>
      <c r="AC1413" s="110"/>
      <c r="AD1413" s="110"/>
      <c r="AE1413" s="110"/>
      <c r="AF1413" s="110"/>
      <c r="AG1413" s="110"/>
      <c r="AH1413" s="110"/>
      <c r="AI1413" s="110"/>
      <c r="AJ1413" s="110"/>
      <c r="AK1413" s="110"/>
      <c r="AL1413" s="110"/>
      <c r="AM1413" s="110"/>
      <c r="AN1413" s="110"/>
      <c r="AO1413" s="110"/>
      <c r="AP1413" s="110"/>
      <c r="AQ1413" s="110"/>
      <c r="AR1413" s="110"/>
      <c r="AS1413" s="110"/>
      <c r="AT1413" s="110"/>
      <c r="AU1413" s="110"/>
      <c r="AV1413" s="110"/>
      <c r="AW1413" s="110"/>
      <c r="AX1413" s="110"/>
      <c r="AY1413" s="110"/>
      <c r="AZ1413" s="110"/>
      <c r="BA1413" s="110"/>
      <c r="BB1413" s="110"/>
      <c r="BC1413" s="110"/>
      <c r="BD1413" s="110"/>
      <c r="BE1413" s="110"/>
      <c r="BF1413" s="110"/>
      <c r="BG1413" s="110"/>
      <c r="BH1413" s="110"/>
    </row>
    <row r="1414" spans="2:60" x14ac:dyDescent="0.2">
      <c r="B1414" s="123"/>
      <c r="C1414" s="229"/>
      <c r="D1414" s="229"/>
      <c r="E1414" s="229"/>
      <c r="F1414" s="229"/>
      <c r="G1414" s="229"/>
      <c r="H1414" s="124"/>
      <c r="I1414" s="124"/>
      <c r="J1414" s="124"/>
      <c r="K1414" s="124"/>
      <c r="L1414" s="120"/>
      <c r="M1414" s="110"/>
      <c r="N1414" s="110"/>
      <c r="O1414" s="110"/>
      <c r="P1414" s="110"/>
      <c r="Q1414" s="110"/>
      <c r="R1414" s="110"/>
      <c r="S1414" s="110"/>
      <c r="T1414" s="110"/>
      <c r="U1414" s="110"/>
      <c r="V1414" s="110"/>
      <c r="W1414" s="110"/>
      <c r="X1414" s="110"/>
      <c r="Y1414" s="110"/>
      <c r="Z1414" s="110"/>
      <c r="AA1414" s="110"/>
      <c r="AB1414" s="110"/>
      <c r="AC1414" s="110"/>
      <c r="AD1414" s="110"/>
      <c r="AE1414" s="110"/>
      <c r="AF1414" s="110"/>
      <c r="AG1414" s="110"/>
      <c r="AH1414" s="110"/>
      <c r="AI1414" s="110"/>
      <c r="AJ1414" s="110"/>
      <c r="AK1414" s="110"/>
      <c r="AL1414" s="110"/>
      <c r="AM1414" s="110"/>
      <c r="AN1414" s="110"/>
      <c r="AO1414" s="110"/>
      <c r="AP1414" s="110"/>
      <c r="AQ1414" s="110"/>
      <c r="AR1414" s="110"/>
      <c r="AS1414" s="110"/>
      <c r="AT1414" s="110"/>
      <c r="AU1414" s="110"/>
      <c r="AV1414" s="110"/>
      <c r="AW1414" s="110"/>
      <c r="AX1414" s="110"/>
      <c r="AY1414" s="110"/>
      <c r="AZ1414" s="110"/>
      <c r="BA1414" s="110"/>
      <c r="BB1414" s="110"/>
      <c r="BC1414" s="110"/>
      <c r="BD1414" s="110"/>
      <c r="BE1414" s="110"/>
      <c r="BF1414" s="110"/>
      <c r="BG1414" s="110"/>
      <c r="BH1414" s="110"/>
    </row>
    <row r="1415" spans="2:60" x14ac:dyDescent="0.2">
      <c r="B1415" s="123"/>
      <c r="C1415" s="229"/>
      <c r="D1415" s="229"/>
      <c r="E1415" s="229"/>
      <c r="F1415" s="229"/>
      <c r="G1415" s="229"/>
      <c r="H1415" s="124"/>
      <c r="I1415" s="124"/>
      <c r="J1415" s="124"/>
      <c r="K1415" s="124"/>
      <c r="L1415" s="120"/>
      <c r="M1415" s="110"/>
      <c r="N1415" s="110"/>
      <c r="O1415" s="110"/>
      <c r="P1415" s="110"/>
      <c r="Q1415" s="110"/>
      <c r="R1415" s="110"/>
      <c r="S1415" s="110"/>
      <c r="T1415" s="110"/>
      <c r="U1415" s="110"/>
      <c r="V1415" s="110"/>
      <c r="W1415" s="110"/>
      <c r="X1415" s="110"/>
      <c r="Y1415" s="110"/>
      <c r="Z1415" s="110"/>
      <c r="AA1415" s="110"/>
      <c r="AB1415" s="110"/>
      <c r="AC1415" s="110"/>
      <c r="AD1415" s="110"/>
      <c r="AE1415" s="110"/>
      <c r="AF1415" s="110"/>
      <c r="AG1415" s="110"/>
      <c r="AH1415" s="110"/>
      <c r="AI1415" s="110"/>
      <c r="AJ1415" s="110"/>
      <c r="AK1415" s="110"/>
      <c r="AL1415" s="110"/>
      <c r="AM1415" s="110"/>
      <c r="AN1415" s="110"/>
      <c r="AO1415" s="110"/>
      <c r="AP1415" s="110"/>
      <c r="AQ1415" s="110"/>
      <c r="AR1415" s="110"/>
      <c r="AS1415" s="110"/>
      <c r="AT1415" s="110"/>
      <c r="AU1415" s="110"/>
      <c r="AV1415" s="110"/>
      <c r="AW1415" s="110"/>
      <c r="AX1415" s="110"/>
      <c r="AY1415" s="110"/>
      <c r="AZ1415" s="110"/>
      <c r="BA1415" s="110"/>
      <c r="BB1415" s="110"/>
      <c r="BC1415" s="110"/>
      <c r="BD1415" s="110"/>
      <c r="BE1415" s="110"/>
      <c r="BF1415" s="110"/>
      <c r="BG1415" s="110"/>
      <c r="BH1415" s="110"/>
    </row>
    <row r="1416" spans="2:60" x14ac:dyDescent="0.2">
      <c r="B1416" s="123"/>
      <c r="C1416" s="229"/>
      <c r="D1416" s="229"/>
      <c r="E1416" s="229"/>
      <c r="F1416" s="229"/>
      <c r="G1416" s="229"/>
      <c r="H1416" s="124"/>
      <c r="I1416" s="124"/>
      <c r="J1416" s="124"/>
      <c r="K1416" s="124"/>
      <c r="L1416" s="120"/>
      <c r="M1416" s="110"/>
      <c r="N1416" s="110"/>
      <c r="O1416" s="110"/>
      <c r="P1416" s="110"/>
      <c r="Q1416" s="110"/>
      <c r="R1416" s="110"/>
      <c r="S1416" s="110"/>
      <c r="T1416" s="110"/>
      <c r="U1416" s="110"/>
      <c r="V1416" s="110"/>
      <c r="W1416" s="110"/>
      <c r="X1416" s="110"/>
      <c r="Y1416" s="110"/>
      <c r="Z1416" s="110"/>
      <c r="AA1416" s="110"/>
      <c r="AB1416" s="110"/>
      <c r="AC1416" s="110"/>
      <c r="AD1416" s="110"/>
      <c r="AE1416" s="110"/>
      <c r="AF1416" s="110"/>
      <c r="AG1416" s="110"/>
      <c r="AH1416" s="110"/>
      <c r="AI1416" s="110"/>
      <c r="AJ1416" s="110"/>
      <c r="AK1416" s="110"/>
      <c r="AL1416" s="110"/>
      <c r="AM1416" s="110"/>
      <c r="AN1416" s="110"/>
      <c r="AO1416" s="110"/>
      <c r="AP1416" s="110"/>
      <c r="AQ1416" s="110"/>
      <c r="AR1416" s="110"/>
      <c r="AS1416" s="110"/>
      <c r="AT1416" s="110"/>
      <c r="AU1416" s="110"/>
      <c r="AV1416" s="110"/>
      <c r="AW1416" s="110"/>
      <c r="AX1416" s="110"/>
      <c r="AY1416" s="110"/>
      <c r="AZ1416" s="110"/>
      <c r="BA1416" s="110"/>
      <c r="BB1416" s="110"/>
      <c r="BC1416" s="110"/>
      <c r="BD1416" s="110"/>
      <c r="BE1416" s="110"/>
      <c r="BF1416" s="110"/>
      <c r="BG1416" s="110"/>
      <c r="BH1416" s="110"/>
    </row>
    <row r="1417" spans="2:60" x14ac:dyDescent="0.2">
      <c r="B1417" s="123"/>
      <c r="C1417" s="229"/>
      <c r="D1417" s="229"/>
      <c r="E1417" s="229"/>
      <c r="F1417" s="229"/>
      <c r="G1417" s="229"/>
      <c r="H1417" s="124"/>
      <c r="I1417" s="124"/>
      <c r="J1417" s="124"/>
      <c r="K1417" s="124"/>
      <c r="L1417" s="120"/>
      <c r="M1417" s="110"/>
      <c r="N1417" s="110"/>
      <c r="O1417" s="110"/>
      <c r="P1417" s="110"/>
      <c r="Q1417" s="110"/>
      <c r="R1417" s="110"/>
      <c r="S1417" s="110"/>
      <c r="T1417" s="110"/>
      <c r="U1417" s="110"/>
      <c r="V1417" s="110"/>
      <c r="W1417" s="110"/>
      <c r="X1417" s="110"/>
      <c r="Y1417" s="110"/>
      <c r="Z1417" s="110"/>
      <c r="AA1417" s="110"/>
      <c r="AB1417" s="110"/>
      <c r="AC1417" s="110"/>
      <c r="AD1417" s="110"/>
      <c r="AE1417" s="110"/>
      <c r="AF1417" s="110"/>
      <c r="AG1417" s="110"/>
      <c r="AH1417" s="110"/>
      <c r="AI1417" s="110"/>
      <c r="AJ1417" s="110"/>
      <c r="AK1417" s="110"/>
      <c r="AL1417" s="110"/>
      <c r="AM1417" s="110"/>
      <c r="AN1417" s="110"/>
      <c r="AO1417" s="110"/>
      <c r="AP1417" s="110"/>
      <c r="AQ1417" s="110"/>
      <c r="AR1417" s="110"/>
      <c r="AS1417" s="110"/>
      <c r="AT1417" s="110"/>
      <c r="AU1417" s="110"/>
      <c r="AV1417" s="110"/>
      <c r="AW1417" s="110"/>
      <c r="AX1417" s="110"/>
      <c r="AY1417" s="110"/>
      <c r="AZ1417" s="110"/>
      <c r="BA1417" s="110"/>
      <c r="BB1417" s="110"/>
      <c r="BC1417" s="110"/>
      <c r="BD1417" s="110"/>
      <c r="BE1417" s="110"/>
      <c r="BF1417" s="110"/>
      <c r="BG1417" s="110"/>
      <c r="BH1417" s="110"/>
    </row>
    <row r="1418" spans="2:60" x14ac:dyDescent="0.2">
      <c r="B1418" s="123"/>
      <c r="C1418" s="229"/>
      <c r="D1418" s="229"/>
      <c r="E1418" s="229"/>
      <c r="F1418" s="229"/>
      <c r="G1418" s="229"/>
      <c r="H1418" s="124"/>
      <c r="I1418" s="124"/>
      <c r="J1418" s="124"/>
      <c r="K1418" s="124"/>
      <c r="L1418" s="120"/>
      <c r="M1418" s="110"/>
      <c r="N1418" s="110"/>
      <c r="O1418" s="110"/>
      <c r="P1418" s="110"/>
      <c r="Q1418" s="110"/>
      <c r="R1418" s="110"/>
      <c r="S1418" s="110"/>
      <c r="T1418" s="110"/>
      <c r="U1418" s="110"/>
      <c r="V1418" s="110"/>
      <c r="W1418" s="110"/>
      <c r="X1418" s="110"/>
      <c r="Y1418" s="110"/>
      <c r="Z1418" s="110"/>
      <c r="AA1418" s="110"/>
      <c r="AB1418" s="110"/>
      <c r="AC1418" s="110"/>
      <c r="AD1418" s="110"/>
      <c r="AE1418" s="110"/>
      <c r="AF1418" s="110"/>
      <c r="AG1418" s="110"/>
      <c r="AH1418" s="110"/>
      <c r="AI1418" s="110"/>
      <c r="AJ1418" s="110"/>
      <c r="AK1418" s="110"/>
      <c r="AL1418" s="110"/>
      <c r="AM1418" s="110"/>
      <c r="AN1418" s="110"/>
      <c r="AO1418" s="110"/>
      <c r="AP1418" s="110"/>
      <c r="AQ1418" s="110"/>
      <c r="AR1418" s="110"/>
      <c r="AS1418" s="110"/>
      <c r="AT1418" s="110"/>
      <c r="AU1418" s="110"/>
      <c r="AV1418" s="110"/>
      <c r="AW1418" s="110"/>
      <c r="AX1418" s="110"/>
      <c r="AY1418" s="110"/>
      <c r="AZ1418" s="110"/>
      <c r="BA1418" s="110"/>
      <c r="BB1418" s="110"/>
      <c r="BC1418" s="110"/>
      <c r="BD1418" s="110"/>
      <c r="BE1418" s="110"/>
      <c r="BF1418" s="110"/>
      <c r="BG1418" s="110"/>
      <c r="BH1418" s="110"/>
    </row>
    <row r="1419" spans="2:60" x14ac:dyDescent="0.2">
      <c r="B1419" s="123"/>
      <c r="C1419" s="229"/>
      <c r="D1419" s="229"/>
      <c r="E1419" s="229"/>
      <c r="F1419" s="229"/>
      <c r="G1419" s="229"/>
      <c r="H1419" s="124"/>
      <c r="I1419" s="124"/>
      <c r="J1419" s="124"/>
      <c r="K1419" s="124"/>
      <c r="L1419" s="120"/>
      <c r="M1419" s="110"/>
      <c r="N1419" s="110"/>
      <c r="O1419" s="110"/>
      <c r="P1419" s="110"/>
      <c r="Q1419" s="110"/>
      <c r="R1419" s="110"/>
      <c r="S1419" s="110"/>
      <c r="T1419" s="110"/>
      <c r="U1419" s="110"/>
      <c r="V1419" s="110"/>
      <c r="W1419" s="110"/>
      <c r="X1419" s="110"/>
      <c r="Y1419" s="110"/>
      <c r="Z1419" s="110"/>
      <c r="AA1419" s="110"/>
      <c r="AB1419" s="110"/>
      <c r="AC1419" s="110"/>
      <c r="AD1419" s="110"/>
      <c r="AE1419" s="110"/>
      <c r="AF1419" s="110"/>
      <c r="AG1419" s="110"/>
      <c r="AH1419" s="110"/>
      <c r="AI1419" s="110"/>
      <c r="AJ1419" s="110"/>
      <c r="AK1419" s="110"/>
      <c r="AL1419" s="110"/>
      <c r="AM1419" s="110"/>
      <c r="AN1419" s="110"/>
      <c r="AO1419" s="110"/>
      <c r="AP1419" s="110"/>
      <c r="AQ1419" s="110"/>
      <c r="AR1419" s="110"/>
      <c r="AS1419" s="110"/>
      <c r="AT1419" s="110"/>
      <c r="AU1419" s="110"/>
      <c r="AV1419" s="110"/>
      <c r="AW1419" s="110"/>
      <c r="AX1419" s="110"/>
      <c r="AY1419" s="110"/>
      <c r="AZ1419" s="110"/>
      <c r="BA1419" s="110"/>
      <c r="BB1419" s="110"/>
      <c r="BC1419" s="110"/>
      <c r="BD1419" s="110"/>
      <c r="BE1419" s="110"/>
      <c r="BF1419" s="110"/>
      <c r="BG1419" s="110"/>
      <c r="BH1419" s="110"/>
    </row>
    <row r="1420" spans="2:60" x14ac:dyDescent="0.2">
      <c r="B1420" s="123"/>
      <c r="C1420" s="229"/>
      <c r="D1420" s="229"/>
      <c r="E1420" s="229"/>
      <c r="F1420" s="229"/>
      <c r="G1420" s="229"/>
      <c r="H1420" s="124"/>
      <c r="I1420" s="124"/>
      <c r="J1420" s="124"/>
      <c r="K1420" s="124"/>
      <c r="L1420" s="120"/>
      <c r="M1420" s="110"/>
      <c r="N1420" s="110"/>
      <c r="O1420" s="110"/>
      <c r="P1420" s="110"/>
      <c r="Q1420" s="110"/>
      <c r="R1420" s="110"/>
      <c r="S1420" s="110"/>
      <c r="T1420" s="110"/>
      <c r="U1420" s="110"/>
      <c r="V1420" s="110"/>
      <c r="W1420" s="110"/>
      <c r="X1420" s="110"/>
      <c r="Y1420" s="110"/>
      <c r="Z1420" s="110"/>
      <c r="AA1420" s="110"/>
      <c r="AB1420" s="110"/>
      <c r="AC1420" s="110"/>
      <c r="AD1420" s="110"/>
      <c r="AE1420" s="110"/>
      <c r="AF1420" s="110"/>
      <c r="AG1420" s="110"/>
      <c r="AH1420" s="110"/>
      <c r="AI1420" s="110"/>
      <c r="AJ1420" s="110"/>
      <c r="AK1420" s="110"/>
      <c r="AL1420" s="110"/>
      <c r="AM1420" s="110"/>
      <c r="AN1420" s="110"/>
      <c r="AO1420" s="110"/>
      <c r="AP1420" s="110"/>
      <c r="AQ1420" s="110"/>
      <c r="AR1420" s="110"/>
      <c r="AS1420" s="110"/>
      <c r="AT1420" s="110"/>
      <c r="AU1420" s="110"/>
      <c r="AV1420" s="110"/>
      <c r="AW1420" s="110"/>
      <c r="AX1420" s="110"/>
      <c r="AY1420" s="110"/>
      <c r="AZ1420" s="110"/>
      <c r="BA1420" s="110"/>
      <c r="BB1420" s="110"/>
      <c r="BC1420" s="110"/>
      <c r="BD1420" s="110"/>
      <c r="BE1420" s="110"/>
      <c r="BF1420" s="110"/>
      <c r="BG1420" s="110"/>
      <c r="BH1420" s="110"/>
    </row>
    <row r="1421" spans="2:60" x14ac:dyDescent="0.2">
      <c r="B1421" s="123"/>
      <c r="C1421" s="229"/>
      <c r="D1421" s="229"/>
      <c r="E1421" s="229"/>
      <c r="F1421" s="229"/>
      <c r="G1421" s="229"/>
      <c r="H1421" s="124"/>
      <c r="I1421" s="124"/>
      <c r="J1421" s="124"/>
      <c r="K1421" s="124"/>
      <c r="L1421" s="120"/>
      <c r="M1421" s="110"/>
      <c r="N1421" s="110"/>
      <c r="O1421" s="110"/>
      <c r="P1421" s="110"/>
      <c r="Q1421" s="110"/>
      <c r="R1421" s="110"/>
      <c r="S1421" s="110"/>
      <c r="T1421" s="110"/>
      <c r="U1421" s="110"/>
      <c r="V1421" s="110"/>
      <c r="W1421" s="110"/>
      <c r="X1421" s="110"/>
      <c r="Y1421" s="110"/>
      <c r="Z1421" s="110"/>
      <c r="AA1421" s="110"/>
      <c r="AB1421" s="110"/>
      <c r="AC1421" s="110"/>
      <c r="AD1421" s="110"/>
      <c r="AE1421" s="110"/>
      <c r="AF1421" s="110"/>
      <c r="AG1421" s="110"/>
      <c r="AH1421" s="110"/>
      <c r="AI1421" s="110"/>
      <c r="AJ1421" s="110"/>
      <c r="AK1421" s="110"/>
      <c r="AL1421" s="110"/>
      <c r="AM1421" s="110"/>
      <c r="AN1421" s="110"/>
      <c r="AO1421" s="110"/>
      <c r="AP1421" s="110"/>
      <c r="AQ1421" s="110"/>
      <c r="AR1421" s="110"/>
      <c r="AS1421" s="110"/>
      <c r="AT1421" s="110"/>
      <c r="AU1421" s="110"/>
      <c r="AV1421" s="110"/>
      <c r="AW1421" s="110"/>
      <c r="AX1421" s="110"/>
      <c r="AY1421" s="110"/>
      <c r="AZ1421" s="110"/>
      <c r="BA1421" s="110"/>
      <c r="BB1421" s="110"/>
      <c r="BC1421" s="110"/>
      <c r="BD1421" s="110"/>
      <c r="BE1421" s="110"/>
      <c r="BF1421" s="110"/>
      <c r="BG1421" s="110"/>
      <c r="BH1421" s="110"/>
    </row>
    <row r="1422" spans="2:60" x14ac:dyDescent="0.2">
      <c r="B1422" s="123"/>
      <c r="C1422" s="229"/>
      <c r="D1422" s="229"/>
      <c r="E1422" s="229"/>
      <c r="F1422" s="229"/>
      <c r="G1422" s="229"/>
      <c r="H1422" s="124"/>
      <c r="I1422" s="124"/>
      <c r="J1422" s="124"/>
      <c r="K1422" s="124"/>
      <c r="L1422" s="120"/>
      <c r="M1422" s="110"/>
      <c r="N1422" s="110"/>
      <c r="O1422" s="110"/>
      <c r="P1422" s="110"/>
      <c r="Q1422" s="110"/>
      <c r="R1422" s="110"/>
      <c r="S1422" s="110"/>
      <c r="T1422" s="110"/>
      <c r="U1422" s="110"/>
      <c r="V1422" s="110"/>
      <c r="W1422" s="110"/>
      <c r="X1422" s="110"/>
      <c r="Y1422" s="110"/>
      <c r="Z1422" s="110"/>
      <c r="AA1422" s="110"/>
      <c r="AB1422" s="110"/>
      <c r="AC1422" s="110"/>
      <c r="AD1422" s="110"/>
      <c r="AE1422" s="110"/>
      <c r="AF1422" s="110"/>
      <c r="AG1422" s="110"/>
      <c r="AH1422" s="110"/>
      <c r="AI1422" s="110"/>
      <c r="AJ1422" s="110"/>
      <c r="AK1422" s="110"/>
      <c r="AL1422" s="110"/>
      <c r="AM1422" s="110"/>
      <c r="AN1422" s="110"/>
      <c r="AO1422" s="110"/>
      <c r="AP1422" s="110"/>
      <c r="AQ1422" s="110"/>
      <c r="AR1422" s="110"/>
      <c r="AS1422" s="110"/>
      <c r="AT1422" s="110"/>
      <c r="AU1422" s="110"/>
      <c r="AV1422" s="110"/>
      <c r="AW1422" s="110"/>
      <c r="AX1422" s="110"/>
      <c r="AY1422" s="110"/>
      <c r="AZ1422" s="110"/>
      <c r="BA1422" s="110"/>
      <c r="BB1422" s="110"/>
      <c r="BC1422" s="110"/>
      <c r="BD1422" s="110"/>
      <c r="BE1422" s="110"/>
      <c r="BF1422" s="110"/>
      <c r="BG1422" s="110"/>
      <c r="BH1422" s="110"/>
    </row>
    <row r="1423" spans="2:60" x14ac:dyDescent="0.2">
      <c r="B1423" s="123"/>
      <c r="C1423" s="229"/>
      <c r="D1423" s="229"/>
      <c r="E1423" s="229"/>
      <c r="F1423" s="229"/>
      <c r="G1423" s="229"/>
      <c r="H1423" s="124"/>
      <c r="I1423" s="124"/>
      <c r="J1423" s="124"/>
      <c r="K1423" s="124"/>
      <c r="L1423" s="120"/>
      <c r="M1423" s="110"/>
      <c r="N1423" s="110"/>
      <c r="O1423" s="110"/>
      <c r="P1423" s="110"/>
      <c r="Q1423" s="110"/>
      <c r="R1423" s="110"/>
      <c r="S1423" s="110"/>
      <c r="T1423" s="110"/>
      <c r="U1423" s="110"/>
      <c r="V1423" s="110"/>
      <c r="W1423" s="110"/>
      <c r="X1423" s="110"/>
      <c r="Y1423" s="110"/>
      <c r="Z1423" s="110"/>
      <c r="AA1423" s="110"/>
      <c r="AB1423" s="110"/>
      <c r="AC1423" s="110"/>
      <c r="AD1423" s="110"/>
      <c r="AE1423" s="110"/>
      <c r="AF1423" s="110"/>
      <c r="AG1423" s="110"/>
      <c r="AH1423" s="110"/>
      <c r="AI1423" s="110"/>
      <c r="AJ1423" s="110"/>
      <c r="AK1423" s="110"/>
      <c r="AL1423" s="110"/>
      <c r="AM1423" s="110"/>
      <c r="AN1423" s="110"/>
      <c r="AO1423" s="110"/>
      <c r="AP1423" s="110"/>
      <c r="AQ1423" s="110"/>
      <c r="AR1423" s="110"/>
      <c r="AS1423" s="110"/>
      <c r="AT1423" s="110"/>
      <c r="AU1423" s="110"/>
      <c r="AV1423" s="110"/>
      <c r="AW1423" s="110"/>
      <c r="AX1423" s="110"/>
      <c r="AY1423" s="110"/>
      <c r="AZ1423" s="110"/>
      <c r="BA1423" s="110"/>
      <c r="BB1423" s="110"/>
      <c r="BC1423" s="110"/>
      <c r="BD1423" s="110"/>
      <c r="BE1423" s="110"/>
      <c r="BF1423" s="110"/>
      <c r="BG1423" s="110"/>
      <c r="BH1423" s="110"/>
    </row>
    <row r="1424" spans="2:60" x14ac:dyDescent="0.2">
      <c r="B1424" s="123"/>
      <c r="C1424" s="229"/>
      <c r="D1424" s="229"/>
      <c r="E1424" s="229"/>
      <c r="F1424" s="229"/>
      <c r="G1424" s="229"/>
      <c r="H1424" s="124"/>
      <c r="I1424" s="124"/>
      <c r="J1424" s="124"/>
      <c r="K1424" s="124"/>
      <c r="L1424" s="120"/>
      <c r="M1424" s="110"/>
      <c r="N1424" s="110"/>
      <c r="O1424" s="110"/>
      <c r="P1424" s="110"/>
      <c r="Q1424" s="110"/>
      <c r="R1424" s="110"/>
      <c r="S1424" s="110"/>
      <c r="T1424" s="110"/>
      <c r="U1424" s="110"/>
      <c r="V1424" s="110"/>
      <c r="W1424" s="110"/>
      <c r="X1424" s="110"/>
      <c r="Y1424" s="110"/>
      <c r="Z1424" s="110"/>
      <c r="AA1424" s="110"/>
      <c r="AB1424" s="110"/>
      <c r="AC1424" s="110"/>
      <c r="AD1424" s="110"/>
      <c r="AE1424" s="110"/>
      <c r="AF1424" s="110"/>
      <c r="AG1424" s="110"/>
      <c r="AH1424" s="110"/>
      <c r="AI1424" s="110"/>
      <c r="AJ1424" s="110"/>
      <c r="AK1424" s="110"/>
      <c r="AL1424" s="110"/>
      <c r="AM1424" s="110"/>
      <c r="AN1424" s="110"/>
      <c r="AO1424" s="110"/>
      <c r="AP1424" s="110"/>
      <c r="AQ1424" s="110"/>
      <c r="AR1424" s="110"/>
      <c r="AS1424" s="110"/>
      <c r="AT1424" s="110"/>
      <c r="AU1424" s="110"/>
      <c r="AV1424" s="110"/>
      <c r="AW1424" s="110"/>
      <c r="AX1424" s="110"/>
      <c r="AY1424" s="110"/>
      <c r="AZ1424" s="110"/>
      <c r="BA1424" s="110"/>
      <c r="BB1424" s="110"/>
      <c r="BC1424" s="110"/>
      <c r="BD1424" s="110"/>
      <c r="BE1424" s="110"/>
      <c r="BF1424" s="110"/>
      <c r="BG1424" s="110"/>
      <c r="BH1424" s="110"/>
    </row>
    <row r="1425" spans="2:60" x14ac:dyDescent="0.2">
      <c r="B1425" s="123"/>
      <c r="C1425" s="229"/>
      <c r="D1425" s="229"/>
      <c r="E1425" s="229"/>
      <c r="F1425" s="229"/>
      <c r="G1425" s="229"/>
      <c r="H1425" s="124"/>
      <c r="I1425" s="124"/>
      <c r="J1425" s="124"/>
      <c r="K1425" s="124"/>
      <c r="L1425" s="120"/>
      <c r="M1425" s="110"/>
      <c r="N1425" s="110"/>
      <c r="O1425" s="110"/>
      <c r="P1425" s="110"/>
      <c r="Q1425" s="110"/>
      <c r="R1425" s="110"/>
      <c r="S1425" s="110"/>
      <c r="T1425" s="110"/>
      <c r="U1425" s="110"/>
      <c r="V1425" s="110"/>
      <c r="W1425" s="110"/>
      <c r="X1425" s="110"/>
      <c r="Y1425" s="110"/>
      <c r="Z1425" s="110"/>
      <c r="AA1425" s="110"/>
      <c r="AB1425" s="110"/>
      <c r="AC1425" s="110"/>
      <c r="AD1425" s="110"/>
      <c r="AE1425" s="110"/>
      <c r="AF1425" s="110"/>
      <c r="AG1425" s="110"/>
      <c r="AH1425" s="110"/>
      <c r="AI1425" s="110"/>
      <c r="AJ1425" s="110"/>
      <c r="AK1425" s="110"/>
      <c r="AL1425" s="110"/>
      <c r="AM1425" s="110"/>
      <c r="AN1425" s="110"/>
      <c r="AO1425" s="110"/>
      <c r="AP1425" s="110"/>
      <c r="AQ1425" s="110"/>
      <c r="AR1425" s="110"/>
      <c r="AS1425" s="110"/>
      <c r="AT1425" s="110"/>
      <c r="AU1425" s="110"/>
      <c r="AV1425" s="110"/>
      <c r="AW1425" s="110"/>
      <c r="AX1425" s="110"/>
      <c r="AY1425" s="110"/>
      <c r="AZ1425" s="110"/>
      <c r="BA1425" s="110"/>
      <c r="BB1425" s="110"/>
      <c r="BC1425" s="110"/>
      <c r="BD1425" s="110"/>
      <c r="BE1425" s="110"/>
      <c r="BF1425" s="110"/>
      <c r="BG1425" s="110"/>
      <c r="BH1425" s="110"/>
    </row>
    <row r="1426" spans="2:60" x14ac:dyDescent="0.2">
      <c r="B1426" s="123"/>
      <c r="C1426" s="229"/>
      <c r="D1426" s="229"/>
      <c r="E1426" s="229"/>
      <c r="F1426" s="229"/>
      <c r="G1426" s="229"/>
      <c r="H1426" s="124"/>
      <c r="I1426" s="124"/>
      <c r="J1426" s="124"/>
      <c r="K1426" s="124"/>
      <c r="L1426" s="120"/>
      <c r="M1426" s="110"/>
      <c r="N1426" s="110"/>
      <c r="O1426" s="110"/>
      <c r="P1426" s="110"/>
      <c r="Q1426" s="110"/>
      <c r="R1426" s="110"/>
      <c r="S1426" s="110"/>
      <c r="T1426" s="110"/>
      <c r="U1426" s="110"/>
      <c r="V1426" s="110"/>
      <c r="W1426" s="110"/>
      <c r="X1426" s="110"/>
      <c r="Y1426" s="110"/>
      <c r="Z1426" s="110"/>
      <c r="AA1426" s="110"/>
      <c r="AB1426" s="110"/>
      <c r="AC1426" s="110"/>
      <c r="AD1426" s="110"/>
      <c r="AE1426" s="110"/>
      <c r="AF1426" s="110"/>
      <c r="AG1426" s="110"/>
      <c r="AH1426" s="110"/>
      <c r="AI1426" s="110"/>
      <c r="AJ1426" s="110"/>
      <c r="AK1426" s="110"/>
      <c r="AL1426" s="110"/>
      <c r="AM1426" s="110"/>
      <c r="AN1426" s="110"/>
      <c r="AO1426" s="110"/>
      <c r="AP1426" s="110"/>
      <c r="AQ1426" s="110"/>
      <c r="AR1426" s="110"/>
      <c r="AS1426" s="110"/>
      <c r="AT1426" s="110"/>
      <c r="AU1426" s="110"/>
      <c r="AV1426" s="110"/>
      <c r="AW1426" s="110"/>
      <c r="AX1426" s="110"/>
      <c r="AY1426" s="110"/>
      <c r="AZ1426" s="110"/>
      <c r="BA1426" s="110"/>
      <c r="BB1426" s="110"/>
      <c r="BC1426" s="110"/>
      <c r="BD1426" s="110"/>
      <c r="BE1426" s="110"/>
      <c r="BF1426" s="110"/>
      <c r="BG1426" s="110"/>
      <c r="BH1426" s="110"/>
    </row>
    <row r="1427" spans="2:60" x14ac:dyDescent="0.2">
      <c r="B1427" s="123"/>
      <c r="C1427" s="229"/>
      <c r="D1427" s="229"/>
      <c r="E1427" s="229"/>
      <c r="F1427" s="229"/>
      <c r="G1427" s="229"/>
      <c r="H1427" s="124"/>
      <c r="I1427" s="124"/>
      <c r="J1427" s="124"/>
      <c r="K1427" s="124"/>
      <c r="L1427" s="120"/>
      <c r="M1427" s="110"/>
      <c r="N1427" s="110"/>
      <c r="O1427" s="110"/>
      <c r="P1427" s="110"/>
      <c r="Q1427" s="110"/>
      <c r="R1427" s="110"/>
      <c r="S1427" s="110"/>
      <c r="T1427" s="110"/>
      <c r="U1427" s="110"/>
      <c r="V1427" s="110"/>
      <c r="W1427" s="110"/>
      <c r="X1427" s="110"/>
      <c r="Y1427" s="110"/>
      <c r="Z1427" s="110"/>
      <c r="AA1427" s="110"/>
      <c r="AB1427" s="110"/>
      <c r="AC1427" s="110"/>
      <c r="AD1427" s="110"/>
      <c r="AE1427" s="110"/>
      <c r="AF1427" s="110"/>
      <c r="AG1427" s="110"/>
      <c r="AH1427" s="110"/>
      <c r="AI1427" s="110"/>
      <c r="AJ1427" s="110"/>
      <c r="AK1427" s="110"/>
      <c r="AL1427" s="110"/>
      <c r="AM1427" s="110"/>
      <c r="AN1427" s="110"/>
      <c r="AO1427" s="110"/>
      <c r="AP1427" s="110"/>
      <c r="AQ1427" s="110"/>
      <c r="AR1427" s="110"/>
      <c r="AS1427" s="110"/>
      <c r="AT1427" s="110"/>
      <c r="AU1427" s="110"/>
      <c r="AV1427" s="110"/>
      <c r="AW1427" s="110"/>
      <c r="AX1427" s="110"/>
      <c r="AY1427" s="110"/>
      <c r="AZ1427" s="110"/>
      <c r="BA1427" s="110"/>
      <c r="BB1427" s="110"/>
      <c r="BC1427" s="110"/>
      <c r="BD1427" s="110"/>
      <c r="BE1427" s="110"/>
      <c r="BF1427" s="110"/>
      <c r="BG1427" s="110"/>
      <c r="BH1427" s="110"/>
    </row>
    <row r="1428" spans="2:60" x14ac:dyDescent="0.2">
      <c r="B1428" s="123"/>
      <c r="C1428" s="229"/>
      <c r="D1428" s="229"/>
      <c r="E1428" s="229"/>
      <c r="F1428" s="229"/>
      <c r="G1428" s="229"/>
      <c r="H1428" s="124"/>
      <c r="I1428" s="124"/>
      <c r="J1428" s="124"/>
      <c r="K1428" s="124"/>
      <c r="L1428" s="120"/>
      <c r="M1428" s="110"/>
      <c r="N1428" s="110"/>
      <c r="O1428" s="110"/>
      <c r="P1428" s="110"/>
      <c r="Q1428" s="110"/>
      <c r="R1428" s="110"/>
      <c r="S1428" s="110"/>
      <c r="T1428" s="110"/>
      <c r="U1428" s="110"/>
      <c r="V1428" s="110"/>
      <c r="W1428" s="110"/>
      <c r="X1428" s="110"/>
      <c r="Y1428" s="110"/>
      <c r="Z1428" s="110"/>
      <c r="AA1428" s="110"/>
      <c r="AB1428" s="110"/>
      <c r="AC1428" s="110"/>
      <c r="AD1428" s="110"/>
      <c r="AE1428" s="110"/>
      <c r="AF1428" s="110"/>
      <c r="AG1428" s="110"/>
      <c r="AH1428" s="110"/>
      <c r="AI1428" s="110"/>
      <c r="AJ1428" s="110"/>
      <c r="AK1428" s="110"/>
      <c r="AL1428" s="110"/>
      <c r="AM1428" s="110"/>
      <c r="AN1428" s="110"/>
      <c r="AO1428" s="110"/>
      <c r="AP1428" s="110"/>
      <c r="AQ1428" s="110"/>
      <c r="AR1428" s="110"/>
      <c r="AS1428" s="110"/>
      <c r="AT1428" s="110"/>
      <c r="AU1428" s="110"/>
      <c r="AV1428" s="110"/>
      <c r="AW1428" s="110"/>
      <c r="AX1428" s="110"/>
      <c r="AY1428" s="110"/>
      <c r="AZ1428" s="110"/>
      <c r="BA1428" s="110"/>
      <c r="BB1428" s="110"/>
      <c r="BC1428" s="110"/>
      <c r="BD1428" s="110"/>
      <c r="BE1428" s="110"/>
      <c r="BF1428" s="110"/>
      <c r="BG1428" s="110"/>
      <c r="BH1428" s="110"/>
    </row>
    <row r="1429" spans="2:60" x14ac:dyDescent="0.2">
      <c r="B1429" s="123"/>
      <c r="C1429" s="229"/>
      <c r="D1429" s="229"/>
      <c r="E1429" s="229"/>
      <c r="F1429" s="229"/>
      <c r="G1429" s="229"/>
      <c r="H1429" s="124"/>
      <c r="I1429" s="124"/>
      <c r="J1429" s="124"/>
      <c r="K1429" s="124"/>
      <c r="L1429" s="120"/>
      <c r="M1429" s="110"/>
      <c r="N1429" s="110"/>
      <c r="O1429" s="110"/>
      <c r="P1429" s="110"/>
      <c r="Q1429" s="110"/>
      <c r="R1429" s="110"/>
      <c r="S1429" s="110"/>
      <c r="T1429" s="110"/>
      <c r="U1429" s="110"/>
      <c r="V1429" s="110"/>
      <c r="W1429" s="110"/>
      <c r="X1429" s="110"/>
      <c r="Y1429" s="110"/>
      <c r="Z1429" s="110"/>
      <c r="AA1429" s="110"/>
      <c r="AB1429" s="110"/>
      <c r="AC1429" s="110"/>
      <c r="AD1429" s="110"/>
      <c r="AE1429" s="110"/>
      <c r="AF1429" s="110"/>
      <c r="AG1429" s="110"/>
      <c r="AH1429" s="110"/>
      <c r="AI1429" s="110"/>
      <c r="AJ1429" s="110"/>
      <c r="AK1429" s="110"/>
      <c r="AL1429" s="110"/>
      <c r="AM1429" s="110"/>
      <c r="AN1429" s="110"/>
      <c r="AO1429" s="110"/>
      <c r="AP1429" s="110"/>
      <c r="AQ1429" s="110"/>
      <c r="AR1429" s="110"/>
      <c r="AS1429" s="110"/>
      <c r="AT1429" s="110"/>
      <c r="AU1429" s="110"/>
      <c r="AV1429" s="110"/>
      <c r="AW1429" s="110"/>
      <c r="AX1429" s="110"/>
      <c r="AY1429" s="110"/>
      <c r="AZ1429" s="110"/>
      <c r="BA1429" s="110"/>
      <c r="BB1429" s="110"/>
      <c r="BC1429" s="110"/>
      <c r="BD1429" s="110"/>
      <c r="BE1429" s="110"/>
      <c r="BF1429" s="110"/>
      <c r="BG1429" s="110"/>
      <c r="BH1429" s="110"/>
    </row>
    <row r="1430" spans="2:60" x14ac:dyDescent="0.2">
      <c r="B1430" s="123"/>
      <c r="C1430" s="229"/>
      <c r="D1430" s="229"/>
      <c r="E1430" s="229"/>
      <c r="F1430" s="229"/>
      <c r="G1430" s="229"/>
      <c r="H1430" s="124"/>
      <c r="I1430" s="124"/>
      <c r="J1430" s="124"/>
      <c r="K1430" s="124"/>
      <c r="L1430" s="120"/>
      <c r="M1430" s="110"/>
      <c r="N1430" s="110"/>
      <c r="O1430" s="110"/>
      <c r="P1430" s="110"/>
      <c r="Q1430" s="110"/>
      <c r="R1430" s="110"/>
      <c r="S1430" s="110"/>
      <c r="T1430" s="110"/>
      <c r="U1430" s="110"/>
      <c r="V1430" s="110"/>
      <c r="W1430" s="110"/>
      <c r="X1430" s="110"/>
      <c r="Y1430" s="110"/>
      <c r="Z1430" s="110"/>
      <c r="AA1430" s="110"/>
      <c r="AB1430" s="110"/>
      <c r="AC1430" s="110"/>
      <c r="AD1430" s="110"/>
      <c r="AE1430" s="110"/>
      <c r="AF1430" s="110"/>
      <c r="AG1430" s="110"/>
      <c r="AH1430" s="110"/>
      <c r="AI1430" s="110"/>
      <c r="AJ1430" s="110"/>
      <c r="AK1430" s="110"/>
      <c r="AL1430" s="110"/>
      <c r="AM1430" s="110"/>
      <c r="AN1430" s="110"/>
      <c r="AO1430" s="110"/>
      <c r="AP1430" s="110"/>
      <c r="AQ1430" s="110"/>
      <c r="AR1430" s="110"/>
      <c r="AS1430" s="110"/>
      <c r="AT1430" s="110"/>
      <c r="AU1430" s="110"/>
      <c r="AV1430" s="110"/>
      <c r="AW1430" s="110"/>
      <c r="AX1430" s="110"/>
      <c r="AY1430" s="110"/>
      <c r="AZ1430" s="110"/>
      <c r="BA1430" s="110"/>
      <c r="BB1430" s="110"/>
      <c r="BC1430" s="110"/>
      <c r="BD1430" s="110"/>
      <c r="BE1430" s="110"/>
      <c r="BF1430" s="110"/>
      <c r="BG1430" s="110"/>
      <c r="BH1430" s="110"/>
    </row>
    <row r="1431" spans="2:60" x14ac:dyDescent="0.2">
      <c r="B1431" s="123"/>
      <c r="C1431" s="229"/>
      <c r="D1431" s="229"/>
      <c r="E1431" s="229"/>
      <c r="F1431" s="229"/>
      <c r="G1431" s="229"/>
      <c r="H1431" s="124"/>
      <c r="I1431" s="124"/>
      <c r="J1431" s="124"/>
      <c r="K1431" s="124"/>
      <c r="L1431" s="120"/>
      <c r="M1431" s="110"/>
      <c r="N1431" s="110"/>
      <c r="O1431" s="110"/>
      <c r="P1431" s="110"/>
      <c r="Q1431" s="110"/>
      <c r="R1431" s="110"/>
      <c r="S1431" s="110"/>
      <c r="T1431" s="110"/>
      <c r="U1431" s="110"/>
      <c r="V1431" s="110"/>
      <c r="W1431" s="110"/>
      <c r="X1431" s="110"/>
      <c r="Y1431" s="110"/>
      <c r="Z1431" s="110"/>
      <c r="AA1431" s="110"/>
      <c r="AB1431" s="110"/>
      <c r="AC1431" s="110"/>
      <c r="AD1431" s="110"/>
      <c r="AE1431" s="110"/>
      <c r="AF1431" s="110"/>
      <c r="AG1431" s="110"/>
      <c r="AH1431" s="110"/>
      <c r="AI1431" s="110"/>
      <c r="AJ1431" s="110"/>
      <c r="AK1431" s="110"/>
      <c r="AL1431" s="110"/>
      <c r="AM1431" s="110"/>
      <c r="AN1431" s="110"/>
      <c r="AO1431" s="110"/>
      <c r="AP1431" s="110"/>
      <c r="AQ1431" s="110"/>
      <c r="AR1431" s="110"/>
      <c r="AS1431" s="110"/>
      <c r="AT1431" s="110"/>
      <c r="AU1431" s="110"/>
      <c r="AV1431" s="110"/>
      <c r="AW1431" s="110"/>
      <c r="AX1431" s="110"/>
      <c r="AY1431" s="110"/>
      <c r="AZ1431" s="110"/>
      <c r="BA1431" s="110"/>
      <c r="BB1431" s="110"/>
      <c r="BC1431" s="110"/>
      <c r="BD1431" s="110"/>
      <c r="BE1431" s="110"/>
      <c r="BF1431" s="110"/>
      <c r="BG1431" s="110"/>
      <c r="BH1431" s="110"/>
    </row>
    <row r="1432" spans="2:60" x14ac:dyDescent="0.2">
      <c r="B1432" s="123"/>
      <c r="C1432" s="229"/>
      <c r="D1432" s="229"/>
      <c r="E1432" s="229"/>
      <c r="F1432" s="229"/>
      <c r="G1432" s="229"/>
      <c r="H1432" s="124"/>
      <c r="I1432" s="124"/>
      <c r="J1432" s="124"/>
      <c r="K1432" s="124"/>
      <c r="L1432" s="120"/>
      <c r="M1432" s="110"/>
      <c r="N1432" s="110"/>
      <c r="O1432" s="110"/>
      <c r="P1432" s="110"/>
      <c r="Q1432" s="110"/>
      <c r="R1432" s="110"/>
      <c r="S1432" s="110"/>
      <c r="T1432" s="110"/>
      <c r="U1432" s="110"/>
      <c r="V1432" s="110"/>
      <c r="W1432" s="110"/>
      <c r="X1432" s="110"/>
      <c r="Y1432" s="110"/>
      <c r="Z1432" s="110"/>
      <c r="AA1432" s="110"/>
      <c r="AB1432" s="110"/>
      <c r="AC1432" s="110"/>
      <c r="AD1432" s="110"/>
      <c r="AE1432" s="110"/>
      <c r="AF1432" s="110"/>
      <c r="AG1432" s="110"/>
      <c r="AH1432" s="110"/>
      <c r="AI1432" s="110"/>
      <c r="AJ1432" s="110"/>
      <c r="AK1432" s="110"/>
      <c r="AL1432" s="110"/>
      <c r="AM1432" s="110"/>
      <c r="AN1432" s="110"/>
      <c r="AO1432" s="110"/>
      <c r="AP1432" s="110"/>
      <c r="AQ1432" s="110"/>
      <c r="AR1432" s="110"/>
      <c r="AS1432" s="110"/>
      <c r="AT1432" s="110"/>
      <c r="AU1432" s="110"/>
      <c r="AV1432" s="110"/>
      <c r="AW1432" s="110"/>
      <c r="AX1432" s="110"/>
      <c r="AY1432" s="110"/>
      <c r="AZ1432" s="110"/>
      <c r="BA1432" s="110"/>
      <c r="BB1432" s="110"/>
      <c r="BC1432" s="110"/>
      <c r="BD1432" s="110"/>
      <c r="BE1432" s="110"/>
      <c r="BF1432" s="110"/>
      <c r="BG1432" s="110"/>
      <c r="BH1432" s="110"/>
    </row>
    <row r="1433" spans="2:60" x14ac:dyDescent="0.2">
      <c r="B1433" s="123"/>
      <c r="C1433" s="229"/>
      <c r="D1433" s="229"/>
      <c r="E1433" s="229"/>
      <c r="F1433" s="229"/>
      <c r="G1433" s="229"/>
      <c r="H1433" s="124"/>
      <c r="I1433" s="124"/>
      <c r="J1433" s="124"/>
      <c r="K1433" s="124"/>
      <c r="L1433" s="120"/>
      <c r="M1433" s="110"/>
      <c r="N1433" s="110"/>
      <c r="O1433" s="110"/>
      <c r="P1433" s="110"/>
      <c r="Q1433" s="110"/>
      <c r="R1433" s="110"/>
      <c r="S1433" s="110"/>
      <c r="T1433" s="110"/>
      <c r="U1433" s="110"/>
      <c r="V1433" s="110"/>
      <c r="W1433" s="110"/>
      <c r="X1433" s="110"/>
      <c r="Y1433" s="110"/>
      <c r="Z1433" s="110"/>
      <c r="AA1433" s="110"/>
      <c r="AB1433" s="110"/>
      <c r="AC1433" s="110"/>
      <c r="AD1433" s="110"/>
      <c r="AE1433" s="110"/>
      <c r="AF1433" s="110"/>
      <c r="AG1433" s="110"/>
      <c r="AH1433" s="110"/>
      <c r="AI1433" s="110"/>
      <c r="AJ1433" s="110"/>
      <c r="AK1433" s="110"/>
      <c r="AL1433" s="110"/>
      <c r="AM1433" s="110"/>
      <c r="AN1433" s="110"/>
      <c r="AO1433" s="110"/>
      <c r="AP1433" s="110"/>
      <c r="AQ1433" s="110"/>
      <c r="AR1433" s="110"/>
      <c r="AS1433" s="110"/>
      <c r="AT1433" s="110"/>
      <c r="AU1433" s="110"/>
      <c r="AV1433" s="110"/>
      <c r="AW1433" s="110"/>
      <c r="AX1433" s="110"/>
      <c r="AY1433" s="110"/>
      <c r="AZ1433" s="110"/>
      <c r="BA1433" s="110"/>
      <c r="BB1433" s="110"/>
      <c r="BC1433" s="110"/>
      <c r="BD1433" s="110"/>
      <c r="BE1433" s="110"/>
      <c r="BF1433" s="110"/>
      <c r="BG1433" s="110"/>
      <c r="BH1433" s="110"/>
    </row>
    <row r="1434" spans="2:60" x14ac:dyDescent="0.2">
      <c r="B1434" s="123"/>
      <c r="C1434" s="229"/>
      <c r="D1434" s="229"/>
      <c r="E1434" s="229"/>
      <c r="F1434" s="229"/>
      <c r="G1434" s="229"/>
      <c r="H1434" s="124"/>
      <c r="I1434" s="124"/>
      <c r="J1434" s="124"/>
      <c r="K1434" s="124"/>
      <c r="L1434" s="120"/>
      <c r="M1434" s="110"/>
      <c r="N1434" s="110"/>
      <c r="O1434" s="110"/>
      <c r="P1434" s="110"/>
      <c r="Q1434" s="110"/>
      <c r="R1434" s="110"/>
      <c r="S1434" s="110"/>
      <c r="T1434" s="110"/>
      <c r="U1434" s="110"/>
      <c r="V1434" s="110"/>
      <c r="W1434" s="110"/>
      <c r="X1434" s="110"/>
      <c r="Y1434" s="110"/>
      <c r="Z1434" s="110"/>
      <c r="AA1434" s="110"/>
      <c r="AB1434" s="110"/>
      <c r="AC1434" s="110"/>
      <c r="AD1434" s="110"/>
      <c r="AE1434" s="110"/>
      <c r="AF1434" s="110"/>
      <c r="AG1434" s="110"/>
      <c r="AH1434" s="110"/>
      <c r="AI1434" s="110"/>
      <c r="AJ1434" s="110"/>
      <c r="AK1434" s="110"/>
      <c r="AL1434" s="110"/>
      <c r="AM1434" s="110"/>
      <c r="AN1434" s="110"/>
      <c r="AO1434" s="110"/>
      <c r="AP1434" s="110"/>
      <c r="AQ1434" s="110"/>
      <c r="AR1434" s="110"/>
      <c r="AS1434" s="110"/>
      <c r="AT1434" s="110"/>
      <c r="AU1434" s="110"/>
      <c r="AV1434" s="110"/>
      <c r="AW1434" s="110"/>
      <c r="AX1434" s="110"/>
      <c r="AY1434" s="110"/>
      <c r="AZ1434" s="110"/>
      <c r="BA1434" s="110"/>
      <c r="BB1434" s="110"/>
      <c r="BC1434" s="110"/>
      <c r="BD1434" s="110"/>
      <c r="BE1434" s="110"/>
      <c r="BF1434" s="110"/>
      <c r="BG1434" s="110"/>
      <c r="BH1434" s="110"/>
    </row>
    <row r="1435" spans="2:60" x14ac:dyDescent="0.2">
      <c r="B1435" s="123"/>
      <c r="C1435" s="229"/>
      <c r="D1435" s="229"/>
      <c r="E1435" s="229"/>
      <c r="F1435" s="229"/>
      <c r="G1435" s="229"/>
      <c r="H1435" s="124"/>
      <c r="I1435" s="124"/>
      <c r="J1435" s="124"/>
      <c r="K1435" s="124"/>
      <c r="L1435" s="120"/>
      <c r="M1435" s="110"/>
      <c r="N1435" s="110"/>
      <c r="O1435" s="110"/>
      <c r="P1435" s="110"/>
      <c r="Q1435" s="110"/>
      <c r="R1435" s="110"/>
      <c r="S1435" s="110"/>
      <c r="T1435" s="110"/>
      <c r="U1435" s="110"/>
      <c r="V1435" s="110"/>
      <c r="W1435" s="110"/>
      <c r="X1435" s="110"/>
      <c r="Y1435" s="110"/>
      <c r="Z1435" s="110"/>
      <c r="AA1435" s="110"/>
      <c r="AB1435" s="110"/>
      <c r="AC1435" s="110"/>
      <c r="AD1435" s="110"/>
      <c r="AE1435" s="110"/>
      <c r="AF1435" s="110"/>
      <c r="AG1435" s="110"/>
      <c r="AH1435" s="110"/>
      <c r="AI1435" s="110"/>
      <c r="AJ1435" s="110"/>
      <c r="AK1435" s="110"/>
      <c r="AL1435" s="110"/>
      <c r="AM1435" s="110"/>
      <c r="AN1435" s="110"/>
      <c r="AO1435" s="110"/>
      <c r="AP1435" s="110"/>
      <c r="AQ1435" s="110"/>
      <c r="AR1435" s="110"/>
      <c r="AS1435" s="110"/>
      <c r="AT1435" s="110"/>
      <c r="AU1435" s="110"/>
      <c r="AV1435" s="110"/>
      <c r="AW1435" s="110"/>
      <c r="AX1435" s="110"/>
      <c r="AY1435" s="110"/>
      <c r="AZ1435" s="110"/>
      <c r="BA1435" s="110"/>
      <c r="BB1435" s="110"/>
      <c r="BC1435" s="110"/>
      <c r="BD1435" s="110"/>
      <c r="BE1435" s="110"/>
      <c r="BF1435" s="110"/>
      <c r="BG1435" s="110"/>
      <c r="BH1435" s="110"/>
    </row>
    <row r="1436" spans="2:60" x14ac:dyDescent="0.2">
      <c r="B1436" s="123"/>
      <c r="C1436" s="229"/>
      <c r="D1436" s="229"/>
      <c r="E1436" s="229"/>
      <c r="F1436" s="229"/>
      <c r="G1436" s="229"/>
      <c r="H1436" s="124"/>
      <c r="I1436" s="124"/>
      <c r="J1436" s="124"/>
      <c r="K1436" s="124"/>
      <c r="L1436" s="120"/>
      <c r="M1436" s="110"/>
      <c r="N1436" s="110"/>
      <c r="O1436" s="110"/>
      <c r="P1436" s="110"/>
      <c r="Q1436" s="110"/>
      <c r="R1436" s="110"/>
      <c r="S1436" s="110"/>
      <c r="T1436" s="110"/>
      <c r="U1436" s="110"/>
      <c r="V1436" s="110"/>
      <c r="W1436" s="110"/>
      <c r="X1436" s="110"/>
      <c r="Y1436" s="110"/>
      <c r="Z1436" s="110"/>
      <c r="AA1436" s="110"/>
      <c r="AB1436" s="110"/>
      <c r="AC1436" s="110"/>
      <c r="AD1436" s="110"/>
      <c r="AE1436" s="110"/>
      <c r="AF1436" s="110"/>
      <c r="AG1436" s="110"/>
      <c r="AH1436" s="110"/>
      <c r="AI1436" s="110"/>
      <c r="AJ1436" s="110"/>
      <c r="AK1436" s="110"/>
      <c r="AL1436" s="110"/>
      <c r="AM1436" s="110"/>
      <c r="AN1436" s="110"/>
      <c r="AO1436" s="110"/>
      <c r="AP1436" s="110"/>
      <c r="AQ1436" s="110"/>
      <c r="AR1436" s="110"/>
      <c r="AS1436" s="110"/>
      <c r="AT1436" s="110"/>
      <c r="AU1436" s="110"/>
      <c r="AV1436" s="110"/>
      <c r="AW1436" s="110"/>
      <c r="AX1436" s="110"/>
      <c r="AY1436" s="110"/>
      <c r="AZ1436" s="110"/>
      <c r="BA1436" s="110"/>
      <c r="BB1436" s="110"/>
      <c r="BC1436" s="110"/>
      <c r="BD1436" s="110"/>
      <c r="BE1436" s="110"/>
      <c r="BF1436" s="110"/>
      <c r="BG1436" s="110"/>
      <c r="BH1436" s="110"/>
    </row>
    <row r="1437" spans="2:60" x14ac:dyDescent="0.2">
      <c r="B1437" s="123"/>
      <c r="C1437" s="229"/>
      <c r="D1437" s="229"/>
      <c r="E1437" s="229"/>
      <c r="F1437" s="229"/>
      <c r="G1437" s="229"/>
      <c r="H1437" s="124"/>
      <c r="I1437" s="124"/>
      <c r="J1437" s="124"/>
      <c r="K1437" s="124"/>
      <c r="L1437" s="120"/>
      <c r="M1437" s="110"/>
      <c r="N1437" s="110"/>
      <c r="O1437" s="110"/>
      <c r="P1437" s="110"/>
      <c r="Q1437" s="110"/>
      <c r="R1437" s="110"/>
      <c r="S1437" s="110"/>
      <c r="T1437" s="110"/>
      <c r="U1437" s="110"/>
      <c r="V1437" s="110"/>
      <c r="W1437" s="110"/>
      <c r="X1437" s="110"/>
      <c r="Y1437" s="110"/>
      <c r="Z1437" s="110"/>
      <c r="AA1437" s="110"/>
      <c r="AB1437" s="110"/>
      <c r="AC1437" s="110"/>
      <c r="AD1437" s="110"/>
      <c r="AE1437" s="110"/>
      <c r="AF1437" s="110"/>
      <c r="AG1437" s="110"/>
      <c r="AH1437" s="110"/>
      <c r="AI1437" s="110"/>
      <c r="AJ1437" s="110"/>
      <c r="AK1437" s="110"/>
      <c r="AL1437" s="110"/>
      <c r="AM1437" s="110"/>
      <c r="AN1437" s="110"/>
      <c r="AO1437" s="110"/>
      <c r="AP1437" s="110"/>
      <c r="AQ1437" s="110"/>
      <c r="AR1437" s="110"/>
      <c r="AS1437" s="110"/>
      <c r="AT1437" s="110"/>
      <c r="AU1437" s="110"/>
      <c r="AV1437" s="110"/>
      <c r="AW1437" s="110"/>
      <c r="AX1437" s="110"/>
      <c r="AY1437" s="110"/>
      <c r="AZ1437" s="110"/>
      <c r="BA1437" s="110"/>
      <c r="BB1437" s="110"/>
      <c r="BC1437" s="110"/>
      <c r="BD1437" s="110"/>
      <c r="BE1437" s="110"/>
      <c r="BF1437" s="110"/>
      <c r="BG1437" s="110"/>
      <c r="BH1437" s="110"/>
    </row>
    <row r="1438" spans="2:60" x14ac:dyDescent="0.2">
      <c r="B1438" s="123"/>
      <c r="C1438" s="229"/>
      <c r="D1438" s="229"/>
      <c r="E1438" s="229"/>
      <c r="F1438" s="229"/>
      <c r="G1438" s="229"/>
      <c r="H1438" s="124"/>
      <c r="I1438" s="124"/>
      <c r="J1438" s="124"/>
      <c r="K1438" s="124"/>
      <c r="L1438" s="120"/>
      <c r="M1438" s="110"/>
      <c r="N1438" s="110"/>
      <c r="O1438" s="110"/>
      <c r="P1438" s="110"/>
      <c r="Q1438" s="110"/>
      <c r="R1438" s="110"/>
      <c r="S1438" s="110"/>
      <c r="T1438" s="110"/>
      <c r="U1438" s="110"/>
      <c r="V1438" s="110"/>
      <c r="W1438" s="110"/>
      <c r="X1438" s="110"/>
      <c r="Y1438" s="110"/>
      <c r="Z1438" s="110"/>
      <c r="AA1438" s="110"/>
      <c r="AB1438" s="110"/>
      <c r="AC1438" s="110"/>
      <c r="AD1438" s="110"/>
      <c r="AE1438" s="110"/>
      <c r="AF1438" s="110"/>
      <c r="AG1438" s="110"/>
      <c r="AH1438" s="110"/>
      <c r="AI1438" s="110"/>
      <c r="AJ1438" s="110"/>
      <c r="AK1438" s="110"/>
      <c r="AL1438" s="110"/>
      <c r="AM1438" s="110"/>
      <c r="AN1438" s="110"/>
      <c r="AO1438" s="110"/>
      <c r="AP1438" s="110"/>
      <c r="AQ1438" s="110"/>
      <c r="AR1438" s="110"/>
      <c r="AS1438" s="110"/>
      <c r="AT1438" s="110"/>
      <c r="AU1438" s="110"/>
      <c r="AV1438" s="110"/>
      <c r="AW1438" s="110"/>
      <c r="AX1438" s="110"/>
      <c r="AY1438" s="110"/>
      <c r="AZ1438" s="110"/>
      <c r="BA1438" s="110"/>
      <c r="BB1438" s="110"/>
      <c r="BC1438" s="110"/>
      <c r="BD1438" s="110"/>
      <c r="BE1438" s="110"/>
      <c r="BF1438" s="110"/>
      <c r="BG1438" s="110"/>
      <c r="BH1438" s="110"/>
    </row>
    <row r="1439" spans="2:60" x14ac:dyDescent="0.2">
      <c r="B1439" s="123"/>
      <c r="C1439" s="229"/>
      <c r="D1439" s="229"/>
      <c r="E1439" s="229"/>
      <c r="F1439" s="229"/>
      <c r="G1439" s="229"/>
      <c r="H1439" s="124"/>
      <c r="I1439" s="124"/>
      <c r="J1439" s="124"/>
      <c r="K1439" s="124"/>
      <c r="L1439" s="120"/>
      <c r="M1439" s="110"/>
      <c r="N1439" s="110"/>
      <c r="O1439" s="110"/>
      <c r="P1439" s="110"/>
      <c r="Q1439" s="110"/>
      <c r="R1439" s="110"/>
      <c r="S1439" s="110"/>
      <c r="T1439" s="110"/>
      <c r="U1439" s="110"/>
      <c r="V1439" s="110"/>
      <c r="W1439" s="110"/>
      <c r="X1439" s="110"/>
      <c r="Y1439" s="110"/>
      <c r="Z1439" s="110"/>
      <c r="AA1439" s="110"/>
      <c r="AB1439" s="110"/>
      <c r="AC1439" s="110"/>
      <c r="AD1439" s="110"/>
      <c r="AE1439" s="110"/>
      <c r="AF1439" s="110"/>
      <c r="AG1439" s="110"/>
      <c r="AH1439" s="110"/>
      <c r="AI1439" s="110"/>
      <c r="AJ1439" s="110"/>
      <c r="AK1439" s="110"/>
      <c r="AL1439" s="110"/>
      <c r="AM1439" s="110"/>
      <c r="AN1439" s="110"/>
      <c r="AO1439" s="110"/>
      <c r="AP1439" s="110"/>
      <c r="AQ1439" s="110"/>
      <c r="AR1439" s="110"/>
      <c r="AS1439" s="110"/>
      <c r="AT1439" s="110"/>
      <c r="AU1439" s="110"/>
      <c r="AV1439" s="110"/>
      <c r="AW1439" s="110"/>
      <c r="AX1439" s="110"/>
      <c r="AY1439" s="110"/>
      <c r="AZ1439" s="110"/>
      <c r="BA1439" s="110"/>
      <c r="BB1439" s="110"/>
      <c r="BC1439" s="110"/>
      <c r="BD1439" s="110"/>
      <c r="BE1439" s="110"/>
      <c r="BF1439" s="110"/>
      <c r="BG1439" s="110"/>
      <c r="BH1439" s="110"/>
    </row>
    <row r="1440" spans="2:60" x14ac:dyDescent="0.2">
      <c r="B1440" s="123"/>
      <c r="C1440" s="229"/>
      <c r="D1440" s="229"/>
      <c r="E1440" s="229"/>
      <c r="F1440" s="229"/>
      <c r="G1440" s="229"/>
      <c r="H1440" s="124"/>
      <c r="I1440" s="124"/>
      <c r="J1440" s="124"/>
      <c r="K1440" s="124"/>
      <c r="L1440" s="120"/>
      <c r="M1440" s="110"/>
      <c r="N1440" s="110"/>
      <c r="O1440" s="110"/>
      <c r="P1440" s="110"/>
      <c r="Q1440" s="110"/>
      <c r="R1440" s="110"/>
      <c r="S1440" s="110"/>
      <c r="T1440" s="110"/>
      <c r="U1440" s="110"/>
      <c r="V1440" s="110"/>
      <c r="W1440" s="110"/>
      <c r="X1440" s="110"/>
      <c r="Y1440" s="110"/>
      <c r="Z1440" s="110"/>
      <c r="AA1440" s="110"/>
      <c r="AB1440" s="110"/>
      <c r="AC1440" s="110"/>
      <c r="AD1440" s="110"/>
      <c r="AE1440" s="110"/>
      <c r="AF1440" s="110"/>
      <c r="AG1440" s="110"/>
      <c r="AH1440" s="110"/>
      <c r="AI1440" s="110"/>
      <c r="AJ1440" s="110"/>
      <c r="AK1440" s="110"/>
      <c r="AL1440" s="110"/>
      <c r="AM1440" s="110"/>
      <c r="AN1440" s="110"/>
      <c r="AO1440" s="110"/>
      <c r="AP1440" s="110"/>
      <c r="AQ1440" s="110"/>
      <c r="AR1440" s="110"/>
      <c r="AS1440" s="110"/>
      <c r="AT1440" s="110"/>
      <c r="AU1440" s="110"/>
      <c r="AV1440" s="110"/>
      <c r="AW1440" s="110"/>
      <c r="AX1440" s="110"/>
      <c r="AY1440" s="110"/>
      <c r="AZ1440" s="110"/>
      <c r="BA1440" s="110"/>
      <c r="BB1440" s="110"/>
      <c r="BC1440" s="110"/>
      <c r="BD1440" s="110"/>
      <c r="BE1440" s="110"/>
      <c r="BF1440" s="110"/>
      <c r="BG1440" s="110"/>
      <c r="BH1440" s="110"/>
    </row>
    <row r="1441" spans="2:60" x14ac:dyDescent="0.2">
      <c r="B1441" s="123"/>
      <c r="C1441" s="229"/>
      <c r="D1441" s="229"/>
      <c r="E1441" s="229"/>
      <c r="F1441" s="229"/>
      <c r="G1441" s="229"/>
      <c r="H1441" s="124"/>
      <c r="I1441" s="124"/>
      <c r="J1441" s="124"/>
      <c r="K1441" s="124"/>
      <c r="L1441" s="120"/>
      <c r="M1441" s="110"/>
      <c r="N1441" s="110"/>
      <c r="O1441" s="110"/>
      <c r="P1441" s="110"/>
      <c r="Q1441" s="110"/>
      <c r="R1441" s="110"/>
      <c r="S1441" s="110"/>
      <c r="T1441" s="110"/>
      <c r="U1441" s="110"/>
      <c r="V1441" s="110"/>
      <c r="W1441" s="110"/>
      <c r="X1441" s="110"/>
      <c r="Y1441" s="110"/>
      <c r="Z1441" s="110"/>
      <c r="AA1441" s="110"/>
      <c r="AB1441" s="110"/>
      <c r="AC1441" s="110"/>
      <c r="AD1441" s="110"/>
      <c r="AE1441" s="110"/>
      <c r="AF1441" s="110"/>
      <c r="AG1441" s="110"/>
      <c r="AH1441" s="110"/>
      <c r="AI1441" s="110"/>
      <c r="AJ1441" s="110"/>
      <c r="AK1441" s="110"/>
      <c r="AL1441" s="110"/>
      <c r="AM1441" s="110"/>
      <c r="AN1441" s="110"/>
      <c r="AO1441" s="110"/>
      <c r="AP1441" s="110"/>
      <c r="AQ1441" s="110"/>
      <c r="AR1441" s="110"/>
      <c r="AS1441" s="110"/>
      <c r="AT1441" s="110"/>
      <c r="AU1441" s="110"/>
      <c r="AV1441" s="110"/>
      <c r="AW1441" s="110"/>
      <c r="AX1441" s="110"/>
      <c r="AY1441" s="110"/>
      <c r="AZ1441" s="110"/>
      <c r="BA1441" s="110"/>
      <c r="BB1441" s="110"/>
      <c r="BC1441" s="110"/>
      <c r="BD1441" s="110"/>
      <c r="BE1441" s="110"/>
      <c r="BF1441" s="110"/>
      <c r="BG1441" s="110"/>
      <c r="BH1441" s="110"/>
    </row>
    <row r="1442" spans="2:60" x14ac:dyDescent="0.2">
      <c r="B1442" s="123"/>
      <c r="C1442" s="229"/>
      <c r="D1442" s="229"/>
      <c r="E1442" s="229"/>
      <c r="F1442" s="229"/>
      <c r="G1442" s="229"/>
      <c r="H1442" s="124"/>
      <c r="I1442" s="124"/>
      <c r="J1442" s="124"/>
      <c r="K1442" s="124"/>
      <c r="L1442" s="120"/>
      <c r="M1442" s="110"/>
      <c r="N1442" s="110"/>
      <c r="O1442" s="110"/>
      <c r="P1442" s="110"/>
      <c r="Q1442" s="110"/>
      <c r="R1442" s="110"/>
      <c r="S1442" s="110"/>
      <c r="T1442" s="110"/>
      <c r="U1442" s="110"/>
      <c r="V1442" s="110"/>
      <c r="W1442" s="110"/>
      <c r="X1442" s="110"/>
      <c r="Y1442" s="110"/>
      <c r="Z1442" s="110"/>
      <c r="AA1442" s="110"/>
      <c r="AB1442" s="110"/>
      <c r="AC1442" s="110"/>
      <c r="AD1442" s="110"/>
      <c r="AE1442" s="110"/>
      <c r="AF1442" s="110"/>
      <c r="AG1442" s="110"/>
      <c r="AH1442" s="110"/>
      <c r="AI1442" s="110"/>
      <c r="AJ1442" s="110"/>
      <c r="AK1442" s="110"/>
      <c r="AL1442" s="110"/>
      <c r="AM1442" s="110"/>
      <c r="AN1442" s="110"/>
      <c r="AO1442" s="110"/>
      <c r="AP1442" s="110"/>
      <c r="AQ1442" s="110"/>
      <c r="AR1442" s="110"/>
      <c r="AS1442" s="110"/>
      <c r="AT1442" s="110"/>
      <c r="AU1442" s="110"/>
      <c r="AV1442" s="110"/>
      <c r="AW1442" s="110"/>
      <c r="AX1442" s="110"/>
      <c r="AY1442" s="110"/>
      <c r="AZ1442" s="110"/>
      <c r="BA1442" s="110"/>
      <c r="BB1442" s="110"/>
      <c r="BC1442" s="110"/>
      <c r="BD1442" s="110"/>
      <c r="BE1442" s="110"/>
      <c r="BF1442" s="110"/>
      <c r="BG1442" s="110"/>
      <c r="BH1442" s="110"/>
    </row>
    <row r="1443" spans="2:60" x14ac:dyDescent="0.2">
      <c r="B1443" s="123"/>
      <c r="C1443" s="229"/>
      <c r="D1443" s="229"/>
      <c r="E1443" s="229"/>
      <c r="F1443" s="229"/>
      <c r="G1443" s="229"/>
      <c r="H1443" s="124"/>
      <c r="I1443" s="124"/>
      <c r="J1443" s="124"/>
      <c r="K1443" s="124"/>
      <c r="L1443" s="120"/>
      <c r="M1443" s="110"/>
      <c r="N1443" s="110"/>
      <c r="O1443" s="110"/>
      <c r="P1443" s="110"/>
      <c r="Q1443" s="110"/>
      <c r="R1443" s="110"/>
      <c r="S1443" s="110"/>
      <c r="T1443" s="110"/>
      <c r="U1443" s="110"/>
      <c r="V1443" s="110"/>
      <c r="W1443" s="110"/>
      <c r="X1443" s="110"/>
      <c r="Y1443" s="110"/>
      <c r="Z1443" s="110"/>
      <c r="AA1443" s="110"/>
      <c r="AB1443" s="110"/>
      <c r="AC1443" s="110"/>
      <c r="AD1443" s="110"/>
      <c r="AE1443" s="110"/>
      <c r="AF1443" s="110"/>
      <c r="AG1443" s="110"/>
      <c r="AH1443" s="110"/>
      <c r="AI1443" s="110"/>
      <c r="AJ1443" s="110"/>
      <c r="AK1443" s="110"/>
      <c r="AL1443" s="110"/>
      <c r="AM1443" s="110"/>
      <c r="AN1443" s="110"/>
      <c r="AO1443" s="110"/>
      <c r="AP1443" s="110"/>
      <c r="AQ1443" s="110"/>
      <c r="AR1443" s="110"/>
      <c r="AS1443" s="110"/>
      <c r="AT1443" s="110"/>
      <c r="AU1443" s="110"/>
      <c r="AV1443" s="110"/>
      <c r="AW1443" s="110"/>
      <c r="AX1443" s="110"/>
      <c r="AY1443" s="110"/>
      <c r="AZ1443" s="110"/>
      <c r="BA1443" s="110"/>
      <c r="BB1443" s="110"/>
      <c r="BC1443" s="110"/>
      <c r="BD1443" s="110"/>
      <c r="BE1443" s="110"/>
      <c r="BF1443" s="110"/>
      <c r="BG1443" s="110"/>
      <c r="BH1443" s="110"/>
    </row>
    <row r="1444" spans="2:60" x14ac:dyDescent="0.2">
      <c r="B1444" s="123"/>
      <c r="C1444" s="229"/>
      <c r="D1444" s="229"/>
      <c r="E1444" s="229"/>
      <c r="F1444" s="229"/>
      <c r="G1444" s="229"/>
      <c r="H1444" s="124"/>
      <c r="I1444" s="124"/>
      <c r="J1444" s="124"/>
      <c r="K1444" s="124"/>
      <c r="L1444" s="120"/>
      <c r="M1444" s="110"/>
      <c r="N1444" s="110"/>
      <c r="O1444" s="110"/>
      <c r="P1444" s="110"/>
      <c r="Q1444" s="110"/>
      <c r="R1444" s="110"/>
      <c r="S1444" s="110"/>
      <c r="T1444" s="110"/>
      <c r="U1444" s="110"/>
      <c r="V1444" s="110"/>
      <c r="W1444" s="110"/>
      <c r="X1444" s="110"/>
      <c r="Y1444" s="110"/>
      <c r="Z1444" s="110"/>
      <c r="AA1444" s="110"/>
      <c r="AB1444" s="110"/>
      <c r="AC1444" s="110"/>
      <c r="AD1444" s="110"/>
      <c r="AE1444" s="110"/>
      <c r="AF1444" s="110"/>
      <c r="AG1444" s="110"/>
      <c r="AH1444" s="110"/>
      <c r="AI1444" s="110"/>
      <c r="AJ1444" s="110"/>
      <c r="AK1444" s="110"/>
      <c r="AL1444" s="110"/>
      <c r="AM1444" s="110"/>
      <c r="AN1444" s="110"/>
      <c r="AO1444" s="110"/>
      <c r="AP1444" s="110"/>
      <c r="AQ1444" s="110"/>
      <c r="AR1444" s="110"/>
      <c r="AS1444" s="110"/>
      <c r="AT1444" s="110"/>
      <c r="AU1444" s="110"/>
      <c r="AV1444" s="110"/>
      <c r="AW1444" s="110"/>
      <c r="AX1444" s="110"/>
      <c r="AY1444" s="110"/>
      <c r="AZ1444" s="110"/>
      <c r="BA1444" s="110"/>
      <c r="BB1444" s="110"/>
      <c r="BC1444" s="110"/>
      <c r="BD1444" s="110"/>
      <c r="BE1444" s="110"/>
      <c r="BF1444" s="110"/>
      <c r="BG1444" s="110"/>
      <c r="BH1444" s="110"/>
    </row>
    <row r="1445" spans="2:60" x14ac:dyDescent="0.2">
      <c r="B1445" s="123"/>
      <c r="C1445" s="229"/>
      <c r="D1445" s="229"/>
      <c r="E1445" s="229"/>
      <c r="F1445" s="229"/>
      <c r="G1445" s="229"/>
      <c r="H1445" s="124"/>
      <c r="I1445" s="124"/>
      <c r="J1445" s="124"/>
      <c r="K1445" s="124"/>
      <c r="L1445" s="120"/>
      <c r="M1445" s="110"/>
      <c r="N1445" s="110"/>
      <c r="O1445" s="110"/>
      <c r="P1445" s="110"/>
      <c r="Q1445" s="110"/>
      <c r="R1445" s="110"/>
      <c r="S1445" s="110"/>
      <c r="T1445" s="110"/>
      <c r="U1445" s="110"/>
      <c r="V1445" s="110"/>
      <c r="W1445" s="110"/>
      <c r="X1445" s="110"/>
      <c r="Y1445" s="110"/>
      <c r="Z1445" s="110"/>
      <c r="AA1445" s="110"/>
      <c r="AB1445" s="110"/>
      <c r="AC1445" s="110"/>
      <c r="AD1445" s="110"/>
      <c r="AE1445" s="110"/>
      <c r="AF1445" s="110"/>
      <c r="AG1445" s="110"/>
      <c r="AH1445" s="110"/>
      <c r="AI1445" s="110"/>
      <c r="AJ1445" s="110"/>
      <c r="AK1445" s="110"/>
      <c r="AL1445" s="110"/>
      <c r="AM1445" s="110"/>
      <c r="AN1445" s="110"/>
      <c r="AO1445" s="110"/>
      <c r="AP1445" s="110"/>
      <c r="AQ1445" s="110"/>
      <c r="AR1445" s="110"/>
      <c r="AS1445" s="110"/>
      <c r="AT1445" s="110"/>
      <c r="AU1445" s="110"/>
      <c r="AV1445" s="110"/>
      <c r="AW1445" s="110"/>
      <c r="AX1445" s="110"/>
      <c r="AY1445" s="110"/>
      <c r="AZ1445" s="110"/>
      <c r="BA1445" s="110"/>
      <c r="BB1445" s="110"/>
      <c r="BC1445" s="110"/>
      <c r="BD1445" s="110"/>
      <c r="BE1445" s="110"/>
      <c r="BF1445" s="110"/>
      <c r="BG1445" s="110"/>
      <c r="BH1445" s="110"/>
    </row>
    <row r="1446" spans="2:60" x14ac:dyDescent="0.2">
      <c r="B1446" s="123"/>
      <c r="C1446" s="229"/>
      <c r="D1446" s="229"/>
      <c r="E1446" s="229"/>
      <c r="F1446" s="229"/>
      <c r="G1446" s="229"/>
      <c r="H1446" s="124"/>
      <c r="I1446" s="124"/>
      <c r="J1446" s="124"/>
      <c r="K1446" s="124"/>
      <c r="L1446" s="120"/>
      <c r="M1446" s="110"/>
      <c r="N1446" s="110"/>
      <c r="O1446" s="110"/>
      <c r="P1446" s="110"/>
      <c r="Q1446" s="110"/>
      <c r="R1446" s="110"/>
      <c r="S1446" s="110"/>
      <c r="T1446" s="110"/>
      <c r="U1446" s="110"/>
      <c r="V1446" s="110"/>
      <c r="W1446" s="110"/>
      <c r="X1446" s="110"/>
      <c r="Y1446" s="110"/>
      <c r="Z1446" s="110"/>
      <c r="AA1446" s="110"/>
      <c r="AB1446" s="110"/>
      <c r="AC1446" s="110"/>
      <c r="AD1446" s="110"/>
      <c r="AE1446" s="110"/>
      <c r="AF1446" s="110"/>
      <c r="AG1446" s="110"/>
      <c r="AH1446" s="110"/>
      <c r="AI1446" s="110"/>
      <c r="AJ1446" s="110"/>
      <c r="AK1446" s="110"/>
      <c r="AL1446" s="110"/>
      <c r="AM1446" s="110"/>
      <c r="AN1446" s="110"/>
      <c r="AO1446" s="110"/>
      <c r="AP1446" s="110"/>
      <c r="AQ1446" s="110"/>
      <c r="AR1446" s="110"/>
      <c r="AS1446" s="110"/>
      <c r="AT1446" s="110"/>
      <c r="AU1446" s="110"/>
      <c r="AV1446" s="110"/>
      <c r="AW1446" s="110"/>
      <c r="AX1446" s="110"/>
      <c r="AY1446" s="110"/>
      <c r="AZ1446" s="110"/>
      <c r="BA1446" s="110"/>
      <c r="BB1446" s="110"/>
      <c r="BC1446" s="110"/>
      <c r="BD1446" s="110"/>
      <c r="BE1446" s="110"/>
      <c r="BF1446" s="110"/>
      <c r="BG1446" s="110"/>
      <c r="BH1446" s="110"/>
    </row>
    <row r="1447" spans="2:60" x14ac:dyDescent="0.2">
      <c r="B1447" s="123"/>
      <c r="C1447" s="229"/>
      <c r="D1447" s="229"/>
      <c r="E1447" s="229"/>
      <c r="F1447" s="229"/>
      <c r="G1447" s="229"/>
      <c r="H1447" s="124"/>
      <c r="I1447" s="124"/>
      <c r="J1447" s="124"/>
      <c r="K1447" s="124"/>
      <c r="L1447" s="120"/>
      <c r="M1447" s="110"/>
      <c r="N1447" s="110"/>
      <c r="O1447" s="110"/>
      <c r="P1447" s="110"/>
      <c r="Q1447" s="110"/>
      <c r="R1447" s="110"/>
      <c r="S1447" s="110"/>
      <c r="T1447" s="110"/>
      <c r="U1447" s="110"/>
      <c r="V1447" s="110"/>
      <c r="W1447" s="110"/>
      <c r="X1447" s="110"/>
      <c r="Y1447" s="110"/>
      <c r="Z1447" s="110"/>
      <c r="AA1447" s="110"/>
      <c r="AB1447" s="110"/>
      <c r="AC1447" s="110"/>
      <c r="AD1447" s="110"/>
      <c r="AE1447" s="110"/>
      <c r="AF1447" s="110"/>
      <c r="AG1447" s="110"/>
      <c r="AH1447" s="110"/>
      <c r="AI1447" s="110"/>
      <c r="AJ1447" s="110"/>
      <c r="AK1447" s="110"/>
      <c r="AL1447" s="110"/>
      <c r="AM1447" s="110"/>
      <c r="AN1447" s="110"/>
      <c r="AO1447" s="110"/>
      <c r="AP1447" s="110"/>
      <c r="AQ1447" s="110"/>
      <c r="AR1447" s="110"/>
      <c r="AS1447" s="110"/>
      <c r="AT1447" s="110"/>
      <c r="AU1447" s="110"/>
      <c r="AV1447" s="110"/>
      <c r="AW1447" s="110"/>
      <c r="AX1447" s="110"/>
      <c r="AY1447" s="110"/>
      <c r="AZ1447" s="110"/>
      <c r="BA1447" s="110"/>
      <c r="BB1447" s="110"/>
      <c r="BC1447" s="110"/>
      <c r="BD1447" s="110"/>
      <c r="BE1447" s="110"/>
      <c r="BF1447" s="110"/>
      <c r="BG1447" s="110"/>
      <c r="BH1447" s="110"/>
    </row>
    <row r="1448" spans="2:60" x14ac:dyDescent="0.2">
      <c r="B1448" s="123"/>
      <c r="C1448" s="229"/>
      <c r="D1448" s="229"/>
      <c r="E1448" s="229"/>
      <c r="F1448" s="229"/>
      <c r="G1448" s="229"/>
      <c r="H1448" s="124"/>
      <c r="I1448" s="124"/>
      <c r="J1448" s="124"/>
      <c r="K1448" s="124"/>
      <c r="L1448" s="120"/>
      <c r="M1448" s="110"/>
      <c r="N1448" s="110"/>
      <c r="O1448" s="110"/>
      <c r="P1448" s="110"/>
      <c r="Q1448" s="110"/>
      <c r="R1448" s="110"/>
      <c r="S1448" s="110"/>
      <c r="T1448" s="110"/>
      <c r="U1448" s="110"/>
      <c r="V1448" s="110"/>
      <c r="W1448" s="110"/>
      <c r="X1448" s="110"/>
      <c r="Y1448" s="110"/>
      <c r="Z1448" s="110"/>
      <c r="AA1448" s="110"/>
      <c r="AB1448" s="110"/>
      <c r="AC1448" s="110"/>
      <c r="AD1448" s="110"/>
      <c r="AE1448" s="110"/>
      <c r="AF1448" s="110"/>
      <c r="AG1448" s="110"/>
      <c r="AH1448" s="110"/>
      <c r="AI1448" s="110"/>
      <c r="AJ1448" s="110"/>
      <c r="AK1448" s="110"/>
      <c r="AL1448" s="110"/>
      <c r="AM1448" s="110"/>
      <c r="AN1448" s="110"/>
      <c r="AO1448" s="110"/>
      <c r="AP1448" s="110"/>
      <c r="AQ1448" s="110"/>
      <c r="AR1448" s="110"/>
      <c r="AS1448" s="110"/>
      <c r="AT1448" s="110"/>
      <c r="AU1448" s="110"/>
      <c r="AV1448" s="110"/>
      <c r="AW1448" s="110"/>
      <c r="AX1448" s="110"/>
      <c r="AY1448" s="110"/>
      <c r="AZ1448" s="110"/>
      <c r="BA1448" s="110"/>
      <c r="BB1448" s="110"/>
      <c r="BC1448" s="110"/>
      <c r="BD1448" s="110"/>
      <c r="BE1448" s="110"/>
      <c r="BF1448" s="110"/>
      <c r="BG1448" s="110"/>
      <c r="BH1448" s="110"/>
    </row>
    <row r="1449" spans="2:60" x14ac:dyDescent="0.2">
      <c r="B1449" s="123"/>
      <c r="C1449" s="229"/>
      <c r="D1449" s="229"/>
      <c r="E1449" s="229"/>
      <c r="F1449" s="229"/>
      <c r="G1449" s="229"/>
      <c r="H1449" s="124"/>
      <c r="I1449" s="124"/>
      <c r="J1449" s="124"/>
      <c r="K1449" s="124"/>
      <c r="L1449" s="120"/>
      <c r="M1449" s="110"/>
      <c r="N1449" s="110"/>
      <c r="O1449" s="110"/>
      <c r="P1449" s="110"/>
      <c r="Q1449" s="110"/>
      <c r="R1449" s="110"/>
      <c r="S1449" s="110"/>
      <c r="T1449" s="110"/>
      <c r="U1449" s="110"/>
      <c r="V1449" s="110"/>
      <c r="W1449" s="110"/>
      <c r="X1449" s="110"/>
      <c r="Y1449" s="110"/>
      <c r="Z1449" s="110"/>
      <c r="AA1449" s="110"/>
      <c r="AB1449" s="110"/>
      <c r="AC1449" s="110"/>
      <c r="AD1449" s="110"/>
      <c r="AE1449" s="110"/>
      <c r="AF1449" s="110"/>
      <c r="AG1449" s="110"/>
      <c r="AH1449" s="110"/>
      <c r="AI1449" s="110"/>
      <c r="AJ1449" s="110"/>
      <c r="AK1449" s="110"/>
      <c r="AL1449" s="110"/>
      <c r="AM1449" s="110"/>
      <c r="AN1449" s="110"/>
      <c r="AO1449" s="110"/>
      <c r="AP1449" s="110"/>
      <c r="AQ1449" s="110"/>
      <c r="AR1449" s="110"/>
      <c r="AS1449" s="110"/>
      <c r="AT1449" s="110"/>
      <c r="AU1449" s="110"/>
      <c r="AV1449" s="110"/>
      <c r="AW1449" s="110"/>
      <c r="AX1449" s="110"/>
      <c r="AY1449" s="110"/>
      <c r="AZ1449" s="110"/>
      <c r="BA1449" s="110"/>
      <c r="BB1449" s="110"/>
      <c r="BC1449" s="110"/>
      <c r="BD1449" s="110"/>
      <c r="BE1449" s="110"/>
      <c r="BF1449" s="110"/>
      <c r="BG1449" s="110"/>
      <c r="BH1449" s="110"/>
    </row>
    <row r="1450" spans="2:60" x14ac:dyDescent="0.2">
      <c r="B1450" s="123"/>
      <c r="C1450" s="229"/>
      <c r="D1450" s="229"/>
      <c r="E1450" s="229"/>
      <c r="F1450" s="229"/>
      <c r="G1450" s="229"/>
      <c r="H1450" s="124"/>
      <c r="I1450" s="124"/>
      <c r="J1450" s="124"/>
      <c r="K1450" s="124"/>
      <c r="L1450" s="120"/>
      <c r="M1450" s="110"/>
      <c r="N1450" s="110"/>
      <c r="O1450" s="110"/>
      <c r="P1450" s="110"/>
      <c r="Q1450" s="110"/>
      <c r="R1450" s="110"/>
      <c r="S1450" s="110"/>
      <c r="T1450" s="110"/>
      <c r="U1450" s="110"/>
      <c r="V1450" s="110"/>
      <c r="W1450" s="110"/>
      <c r="X1450" s="110"/>
      <c r="Y1450" s="110"/>
      <c r="Z1450" s="110"/>
      <c r="AA1450" s="110"/>
      <c r="AB1450" s="110"/>
      <c r="AC1450" s="110"/>
      <c r="AD1450" s="110"/>
      <c r="AE1450" s="110"/>
      <c r="AF1450" s="110"/>
      <c r="AG1450" s="110"/>
      <c r="AH1450" s="110"/>
      <c r="AI1450" s="110"/>
      <c r="AJ1450" s="110"/>
      <c r="AK1450" s="110"/>
      <c r="AL1450" s="110"/>
      <c r="AM1450" s="110"/>
      <c r="AN1450" s="110"/>
      <c r="AO1450" s="110"/>
      <c r="AP1450" s="110"/>
      <c r="AQ1450" s="110"/>
      <c r="AR1450" s="110"/>
      <c r="AS1450" s="110"/>
      <c r="AT1450" s="110"/>
      <c r="AU1450" s="110"/>
      <c r="AV1450" s="110"/>
      <c r="AW1450" s="110"/>
      <c r="AX1450" s="110"/>
      <c r="AY1450" s="110"/>
      <c r="AZ1450" s="110"/>
      <c r="BA1450" s="110"/>
      <c r="BB1450" s="110"/>
      <c r="BC1450" s="110"/>
      <c r="BD1450" s="110"/>
      <c r="BE1450" s="110"/>
      <c r="BF1450" s="110"/>
      <c r="BG1450" s="110"/>
      <c r="BH1450" s="110"/>
    </row>
    <row r="1451" spans="2:60" x14ac:dyDescent="0.2">
      <c r="B1451" s="123"/>
      <c r="C1451" s="229"/>
      <c r="D1451" s="229"/>
      <c r="E1451" s="229"/>
      <c r="F1451" s="229"/>
      <c r="G1451" s="229"/>
      <c r="H1451" s="124"/>
      <c r="I1451" s="124"/>
      <c r="J1451" s="124"/>
      <c r="K1451" s="124"/>
      <c r="L1451" s="120"/>
      <c r="M1451" s="110"/>
      <c r="N1451" s="110"/>
      <c r="O1451" s="110"/>
      <c r="P1451" s="110"/>
      <c r="Q1451" s="110"/>
      <c r="R1451" s="110"/>
      <c r="S1451" s="110"/>
      <c r="T1451" s="110"/>
      <c r="U1451" s="110"/>
      <c r="V1451" s="110"/>
      <c r="W1451" s="110"/>
      <c r="X1451" s="110"/>
      <c r="Y1451" s="110"/>
      <c r="Z1451" s="110"/>
      <c r="AA1451" s="110"/>
      <c r="AB1451" s="110"/>
      <c r="AC1451" s="110"/>
      <c r="AD1451" s="110"/>
      <c r="AE1451" s="110"/>
      <c r="AF1451" s="110"/>
      <c r="AG1451" s="110"/>
      <c r="AH1451" s="110"/>
      <c r="AI1451" s="110"/>
      <c r="AJ1451" s="110"/>
      <c r="AK1451" s="110"/>
      <c r="AL1451" s="110"/>
      <c r="AM1451" s="110"/>
      <c r="AN1451" s="110"/>
      <c r="AO1451" s="110"/>
      <c r="AP1451" s="110"/>
      <c r="AQ1451" s="110"/>
      <c r="AR1451" s="110"/>
      <c r="AS1451" s="110"/>
      <c r="AT1451" s="110"/>
      <c r="AU1451" s="110"/>
      <c r="AV1451" s="110"/>
      <c r="AW1451" s="110"/>
      <c r="AX1451" s="110"/>
      <c r="AY1451" s="110"/>
      <c r="AZ1451" s="110"/>
      <c r="BA1451" s="110"/>
      <c r="BB1451" s="110"/>
      <c r="BC1451" s="110"/>
      <c r="BD1451" s="110"/>
      <c r="BE1451" s="110"/>
      <c r="BF1451" s="110"/>
      <c r="BG1451" s="110"/>
      <c r="BH1451" s="110"/>
    </row>
    <row r="1452" spans="2:60" x14ac:dyDescent="0.2">
      <c r="B1452" s="123"/>
      <c r="C1452" s="229"/>
      <c r="D1452" s="229"/>
      <c r="E1452" s="229"/>
      <c r="F1452" s="229"/>
      <c r="G1452" s="229"/>
      <c r="H1452" s="124"/>
      <c r="I1452" s="124"/>
      <c r="J1452" s="124"/>
      <c r="K1452" s="124"/>
      <c r="L1452" s="120"/>
      <c r="M1452" s="110"/>
      <c r="N1452" s="110"/>
      <c r="O1452" s="110"/>
      <c r="P1452" s="110"/>
      <c r="Q1452" s="110"/>
      <c r="R1452" s="110"/>
      <c r="S1452" s="110"/>
      <c r="T1452" s="110"/>
      <c r="U1452" s="110"/>
      <c r="V1452" s="110"/>
      <c r="W1452" s="110"/>
      <c r="X1452" s="110"/>
      <c r="Y1452" s="110"/>
      <c r="Z1452" s="110"/>
      <c r="AA1452" s="110"/>
      <c r="AB1452" s="110"/>
      <c r="AC1452" s="110"/>
      <c r="AD1452" s="110"/>
      <c r="AE1452" s="110"/>
      <c r="AF1452" s="110"/>
      <c r="AG1452" s="110"/>
      <c r="AH1452" s="110"/>
      <c r="AI1452" s="110"/>
      <c r="AJ1452" s="110"/>
      <c r="AK1452" s="110"/>
      <c r="AL1452" s="110"/>
      <c r="AM1452" s="110"/>
      <c r="AN1452" s="110"/>
      <c r="AO1452" s="110"/>
      <c r="AP1452" s="110"/>
      <c r="AQ1452" s="110"/>
      <c r="AR1452" s="110"/>
      <c r="AS1452" s="110"/>
      <c r="AT1452" s="110"/>
      <c r="AU1452" s="110"/>
      <c r="AV1452" s="110"/>
      <c r="AW1452" s="110"/>
      <c r="AX1452" s="110"/>
      <c r="AY1452" s="110"/>
      <c r="AZ1452" s="110"/>
      <c r="BA1452" s="110"/>
      <c r="BB1452" s="110"/>
      <c r="BC1452" s="110"/>
      <c r="BD1452" s="110"/>
      <c r="BE1452" s="110"/>
      <c r="BF1452" s="110"/>
      <c r="BG1452" s="110"/>
      <c r="BH1452" s="110"/>
    </row>
    <row r="1453" spans="2:60" x14ac:dyDescent="0.2">
      <c r="B1453" s="123"/>
      <c r="C1453" s="229"/>
      <c r="D1453" s="229"/>
      <c r="E1453" s="229"/>
      <c r="F1453" s="229"/>
      <c r="G1453" s="229"/>
      <c r="H1453" s="124"/>
      <c r="I1453" s="124"/>
      <c r="J1453" s="124"/>
      <c r="K1453" s="124"/>
      <c r="L1453" s="120"/>
      <c r="M1453" s="110"/>
      <c r="N1453" s="110"/>
      <c r="O1453" s="110"/>
      <c r="P1453" s="110"/>
      <c r="Q1453" s="110"/>
      <c r="R1453" s="110"/>
      <c r="S1453" s="110"/>
      <c r="T1453" s="110"/>
      <c r="U1453" s="110"/>
      <c r="V1453" s="110"/>
      <c r="W1453" s="110"/>
      <c r="X1453" s="110"/>
      <c r="Y1453" s="110"/>
      <c r="Z1453" s="110"/>
      <c r="AA1453" s="110"/>
      <c r="AB1453" s="110"/>
      <c r="AC1453" s="110"/>
      <c r="AD1453" s="110"/>
      <c r="AE1453" s="110"/>
      <c r="AF1453" s="110"/>
      <c r="AG1453" s="110"/>
      <c r="AH1453" s="110"/>
      <c r="AI1453" s="110"/>
      <c r="AJ1453" s="110"/>
      <c r="AK1453" s="110"/>
      <c r="AL1453" s="110"/>
      <c r="AM1453" s="110"/>
      <c r="AN1453" s="110"/>
      <c r="AO1453" s="110"/>
      <c r="AP1453" s="110"/>
      <c r="AQ1453" s="110"/>
      <c r="AR1453" s="110"/>
      <c r="AS1453" s="110"/>
      <c r="AT1453" s="110"/>
      <c r="AU1453" s="110"/>
      <c r="AV1453" s="110"/>
      <c r="AW1453" s="110"/>
      <c r="AX1453" s="110"/>
      <c r="AY1453" s="110"/>
      <c r="AZ1453" s="110"/>
      <c r="BA1453" s="110"/>
      <c r="BB1453" s="110"/>
      <c r="BC1453" s="110"/>
      <c r="BD1453" s="110"/>
      <c r="BE1453" s="110"/>
      <c r="BF1453" s="110"/>
      <c r="BG1453" s="110"/>
      <c r="BH1453" s="110"/>
    </row>
    <row r="1454" spans="2:60" x14ac:dyDescent="0.2">
      <c r="B1454" s="123"/>
      <c r="C1454" s="229"/>
      <c r="D1454" s="229"/>
      <c r="E1454" s="229"/>
      <c r="F1454" s="229"/>
      <c r="G1454" s="229"/>
      <c r="H1454" s="124"/>
      <c r="I1454" s="124"/>
      <c r="J1454" s="124"/>
      <c r="K1454" s="124"/>
      <c r="L1454" s="120"/>
      <c r="M1454" s="110"/>
      <c r="N1454" s="110"/>
      <c r="O1454" s="110"/>
      <c r="P1454" s="110"/>
      <c r="Q1454" s="110"/>
      <c r="R1454" s="110"/>
      <c r="S1454" s="110"/>
      <c r="T1454" s="110"/>
      <c r="U1454" s="110"/>
      <c r="V1454" s="110"/>
      <c r="W1454" s="110"/>
      <c r="X1454" s="110"/>
      <c r="Y1454" s="110"/>
      <c r="Z1454" s="110"/>
      <c r="AA1454" s="110"/>
      <c r="AB1454" s="110"/>
      <c r="AC1454" s="110"/>
      <c r="AD1454" s="110"/>
      <c r="AE1454" s="110"/>
      <c r="AF1454" s="110"/>
      <c r="AG1454" s="110"/>
      <c r="AH1454" s="110"/>
      <c r="AI1454" s="110"/>
      <c r="AJ1454" s="110"/>
      <c r="AK1454" s="110"/>
      <c r="AL1454" s="110"/>
      <c r="AM1454" s="110"/>
      <c r="AN1454" s="110"/>
      <c r="AO1454" s="110"/>
      <c r="AP1454" s="110"/>
      <c r="AQ1454" s="110"/>
      <c r="AR1454" s="110"/>
      <c r="AS1454" s="110"/>
      <c r="AT1454" s="110"/>
      <c r="AU1454" s="110"/>
      <c r="AV1454" s="110"/>
      <c r="AW1454" s="110"/>
      <c r="AX1454" s="110"/>
      <c r="AY1454" s="110"/>
      <c r="AZ1454" s="110"/>
      <c r="BA1454" s="110"/>
      <c r="BB1454" s="110"/>
      <c r="BC1454" s="110"/>
      <c r="BD1454" s="110"/>
      <c r="BE1454" s="110"/>
      <c r="BF1454" s="110"/>
      <c r="BG1454" s="110"/>
      <c r="BH1454" s="110"/>
    </row>
    <row r="1455" spans="2:60" x14ac:dyDescent="0.2">
      <c r="B1455" s="123"/>
      <c r="C1455" s="229"/>
      <c r="D1455" s="229"/>
      <c r="E1455" s="229"/>
      <c r="F1455" s="229"/>
      <c r="G1455" s="229"/>
      <c r="H1455" s="124"/>
      <c r="I1455" s="124"/>
      <c r="J1455" s="124"/>
      <c r="K1455" s="124"/>
      <c r="L1455" s="120"/>
      <c r="M1455" s="110"/>
      <c r="N1455" s="110"/>
      <c r="O1455" s="110"/>
      <c r="P1455" s="110"/>
      <c r="Q1455" s="110"/>
      <c r="R1455" s="110"/>
      <c r="S1455" s="110"/>
      <c r="T1455" s="110"/>
      <c r="U1455" s="110"/>
      <c r="V1455" s="110"/>
      <c r="W1455" s="110"/>
      <c r="X1455" s="110"/>
      <c r="Y1455" s="110"/>
      <c r="Z1455" s="110"/>
      <c r="AA1455" s="110"/>
      <c r="AB1455" s="110"/>
      <c r="AC1455" s="110"/>
      <c r="AD1455" s="110"/>
      <c r="AE1455" s="110"/>
      <c r="AF1455" s="110"/>
      <c r="AG1455" s="110"/>
      <c r="AH1455" s="110"/>
      <c r="AI1455" s="110"/>
      <c r="AJ1455" s="110"/>
      <c r="AK1455" s="110"/>
      <c r="AL1455" s="110"/>
      <c r="AM1455" s="110"/>
      <c r="AN1455" s="110"/>
      <c r="AO1455" s="110"/>
      <c r="AP1455" s="110"/>
      <c r="AQ1455" s="110"/>
      <c r="AR1455" s="110"/>
      <c r="AS1455" s="110"/>
      <c r="AT1455" s="110"/>
      <c r="AU1455" s="110"/>
      <c r="AV1455" s="110"/>
      <c r="AW1455" s="110"/>
      <c r="AX1455" s="110"/>
      <c r="AY1455" s="110"/>
      <c r="AZ1455" s="110"/>
      <c r="BA1455" s="110"/>
      <c r="BB1455" s="110"/>
      <c r="BC1455" s="110"/>
      <c r="BD1455" s="110"/>
      <c r="BE1455" s="110"/>
      <c r="BF1455" s="110"/>
      <c r="BG1455" s="110"/>
      <c r="BH1455" s="110"/>
    </row>
    <row r="1456" spans="2:60" x14ac:dyDescent="0.2">
      <c r="B1456" s="123"/>
      <c r="C1456" s="229"/>
      <c r="D1456" s="229"/>
      <c r="E1456" s="229"/>
      <c r="F1456" s="229"/>
      <c r="G1456" s="229"/>
      <c r="H1456" s="124"/>
      <c r="I1456" s="124"/>
      <c r="J1456" s="124"/>
      <c r="K1456" s="124"/>
      <c r="L1456" s="120"/>
      <c r="M1456" s="110"/>
      <c r="N1456" s="110"/>
      <c r="O1456" s="110"/>
      <c r="P1456" s="110"/>
      <c r="Q1456" s="110"/>
      <c r="R1456" s="110"/>
      <c r="S1456" s="110"/>
      <c r="T1456" s="110"/>
      <c r="U1456" s="110"/>
      <c r="V1456" s="110"/>
      <c r="W1456" s="110"/>
      <c r="X1456" s="110"/>
      <c r="Y1456" s="110"/>
      <c r="Z1456" s="110"/>
      <c r="AA1456" s="110"/>
      <c r="AB1456" s="110"/>
      <c r="AC1456" s="110"/>
      <c r="AD1456" s="110"/>
      <c r="AE1456" s="110"/>
      <c r="AF1456" s="110"/>
      <c r="AG1456" s="110"/>
      <c r="AH1456" s="110"/>
      <c r="AI1456" s="110"/>
      <c r="AJ1456" s="110"/>
      <c r="AK1456" s="110"/>
      <c r="AL1456" s="110"/>
      <c r="AM1456" s="110"/>
      <c r="AN1456" s="110"/>
      <c r="AO1456" s="110"/>
      <c r="AP1456" s="110"/>
      <c r="AQ1456" s="110"/>
      <c r="AR1456" s="110"/>
      <c r="AS1456" s="110"/>
      <c r="AT1456" s="110"/>
      <c r="AU1456" s="110"/>
      <c r="AV1456" s="110"/>
      <c r="AW1456" s="110"/>
      <c r="AX1456" s="110"/>
      <c r="AY1456" s="110"/>
      <c r="AZ1456" s="110"/>
      <c r="BA1456" s="110"/>
      <c r="BB1456" s="110"/>
      <c r="BC1456" s="110"/>
      <c r="BD1456" s="110"/>
      <c r="BE1456" s="110"/>
      <c r="BF1456" s="110"/>
      <c r="BG1456" s="110"/>
      <c r="BH1456" s="110"/>
    </row>
    <row r="1457" spans="2:60" x14ac:dyDescent="0.2">
      <c r="B1457" s="123"/>
      <c r="C1457" s="229"/>
      <c r="D1457" s="229"/>
      <c r="E1457" s="229"/>
      <c r="F1457" s="229"/>
      <c r="G1457" s="229"/>
      <c r="H1457" s="124"/>
      <c r="I1457" s="124"/>
      <c r="J1457" s="124"/>
      <c r="K1457" s="124"/>
      <c r="L1457" s="120"/>
      <c r="M1457" s="110"/>
      <c r="N1457" s="110"/>
      <c r="O1457" s="110"/>
      <c r="P1457" s="110"/>
      <c r="Q1457" s="110"/>
      <c r="R1457" s="110"/>
      <c r="S1457" s="110"/>
      <c r="T1457" s="110"/>
      <c r="U1457" s="110"/>
      <c r="V1457" s="110"/>
      <c r="W1457" s="110"/>
      <c r="X1457" s="110"/>
      <c r="Y1457" s="110"/>
      <c r="Z1457" s="110"/>
      <c r="AA1457" s="110"/>
      <c r="AB1457" s="110"/>
      <c r="AC1457" s="110"/>
      <c r="AD1457" s="110"/>
      <c r="AE1457" s="110"/>
      <c r="AF1457" s="110"/>
      <c r="AG1457" s="110"/>
      <c r="AH1457" s="110"/>
      <c r="AI1457" s="110"/>
      <c r="AJ1457" s="110"/>
      <c r="AK1457" s="110"/>
      <c r="AL1457" s="110"/>
      <c r="AM1457" s="110"/>
      <c r="AN1457" s="110"/>
      <c r="AO1457" s="110"/>
      <c r="AP1457" s="110"/>
      <c r="AQ1457" s="110"/>
      <c r="AR1457" s="110"/>
      <c r="AS1457" s="110"/>
      <c r="AT1457" s="110"/>
      <c r="AU1457" s="110"/>
      <c r="AV1457" s="110"/>
      <c r="AW1457" s="110"/>
      <c r="AX1457" s="110"/>
      <c r="AY1457" s="110"/>
      <c r="AZ1457" s="110"/>
      <c r="BA1457" s="110"/>
      <c r="BB1457" s="110"/>
      <c r="BC1457" s="110"/>
      <c r="BD1457" s="110"/>
      <c r="BE1457" s="110"/>
      <c r="BF1457" s="110"/>
      <c r="BG1457" s="110"/>
      <c r="BH1457" s="110"/>
    </row>
    <row r="1458" spans="2:60" x14ac:dyDescent="0.2">
      <c r="B1458" s="123"/>
      <c r="C1458" s="229"/>
      <c r="D1458" s="229"/>
      <c r="E1458" s="229"/>
      <c r="F1458" s="229"/>
      <c r="G1458" s="229"/>
      <c r="H1458" s="124"/>
      <c r="I1458" s="124"/>
      <c r="J1458" s="124"/>
      <c r="K1458" s="124"/>
      <c r="L1458" s="120"/>
      <c r="M1458" s="110"/>
      <c r="N1458" s="110"/>
      <c r="O1458" s="110"/>
      <c r="P1458" s="110"/>
      <c r="Q1458" s="110"/>
      <c r="R1458" s="110"/>
      <c r="S1458" s="110"/>
      <c r="T1458" s="110"/>
      <c r="U1458" s="110"/>
      <c r="V1458" s="110"/>
      <c r="W1458" s="110"/>
      <c r="X1458" s="110"/>
      <c r="Y1458" s="110"/>
      <c r="Z1458" s="110"/>
      <c r="AA1458" s="110"/>
      <c r="AB1458" s="110"/>
      <c r="AC1458" s="110"/>
      <c r="AD1458" s="110"/>
      <c r="AE1458" s="110"/>
      <c r="AF1458" s="110"/>
      <c r="AG1458" s="110"/>
      <c r="AH1458" s="110"/>
      <c r="AI1458" s="110"/>
      <c r="AJ1458" s="110"/>
      <c r="AK1458" s="110"/>
      <c r="AL1458" s="110"/>
      <c r="AM1458" s="110"/>
      <c r="AN1458" s="110"/>
      <c r="AO1458" s="110"/>
      <c r="AP1458" s="110"/>
      <c r="AQ1458" s="110"/>
      <c r="AR1458" s="110"/>
      <c r="AS1458" s="110"/>
      <c r="AT1458" s="110"/>
      <c r="AU1458" s="110"/>
      <c r="AV1458" s="110"/>
      <c r="AW1458" s="110"/>
      <c r="AX1458" s="110"/>
      <c r="AY1458" s="110"/>
      <c r="AZ1458" s="110"/>
      <c r="BA1458" s="110"/>
      <c r="BB1458" s="110"/>
      <c r="BC1458" s="110"/>
      <c r="BD1458" s="110"/>
      <c r="BE1458" s="110"/>
      <c r="BF1458" s="110"/>
      <c r="BG1458" s="110"/>
      <c r="BH1458" s="110"/>
    </row>
    <row r="1459" spans="2:60" x14ac:dyDescent="0.2">
      <c r="B1459" s="123"/>
      <c r="C1459" s="229"/>
      <c r="D1459" s="229"/>
      <c r="E1459" s="229"/>
      <c r="F1459" s="229"/>
      <c r="G1459" s="229"/>
      <c r="H1459" s="124"/>
      <c r="I1459" s="124"/>
      <c r="J1459" s="124"/>
      <c r="K1459" s="124"/>
      <c r="L1459" s="120"/>
      <c r="M1459" s="110"/>
      <c r="N1459" s="110"/>
      <c r="O1459" s="110"/>
      <c r="P1459" s="110"/>
      <c r="Q1459" s="110"/>
      <c r="R1459" s="110"/>
      <c r="S1459" s="110"/>
      <c r="T1459" s="110"/>
      <c r="U1459" s="110"/>
      <c r="V1459" s="110"/>
      <c r="W1459" s="110"/>
      <c r="X1459" s="110"/>
      <c r="Y1459" s="110"/>
      <c r="Z1459" s="110"/>
      <c r="AA1459" s="110"/>
      <c r="AB1459" s="110"/>
      <c r="AC1459" s="110"/>
      <c r="AD1459" s="110"/>
      <c r="AE1459" s="110"/>
      <c r="AF1459" s="110"/>
      <c r="AG1459" s="110"/>
      <c r="AH1459" s="110"/>
      <c r="AI1459" s="110"/>
      <c r="AJ1459" s="110"/>
      <c r="AK1459" s="110"/>
      <c r="AL1459" s="110"/>
      <c r="AM1459" s="110"/>
      <c r="AN1459" s="110"/>
      <c r="AO1459" s="110"/>
      <c r="AP1459" s="110"/>
      <c r="AQ1459" s="110"/>
      <c r="AR1459" s="110"/>
      <c r="AS1459" s="110"/>
      <c r="AT1459" s="110"/>
      <c r="AU1459" s="110"/>
      <c r="AV1459" s="110"/>
      <c r="AW1459" s="110"/>
      <c r="AX1459" s="110"/>
      <c r="AY1459" s="110"/>
      <c r="AZ1459" s="110"/>
      <c r="BA1459" s="110"/>
      <c r="BB1459" s="110"/>
      <c r="BC1459" s="110"/>
      <c r="BD1459" s="110"/>
      <c r="BE1459" s="110"/>
      <c r="BF1459" s="110"/>
      <c r="BG1459" s="110"/>
      <c r="BH1459" s="110"/>
    </row>
    <row r="1460" spans="2:60" x14ac:dyDescent="0.2">
      <c r="B1460" s="123"/>
      <c r="C1460" s="229"/>
      <c r="D1460" s="229"/>
      <c r="E1460" s="229"/>
      <c r="F1460" s="229"/>
      <c r="G1460" s="229"/>
      <c r="H1460" s="124"/>
      <c r="I1460" s="124"/>
      <c r="J1460" s="124"/>
      <c r="K1460" s="124"/>
      <c r="L1460" s="120"/>
      <c r="M1460" s="110"/>
      <c r="N1460" s="110"/>
      <c r="O1460" s="110"/>
      <c r="P1460" s="110"/>
      <c r="Q1460" s="110"/>
      <c r="R1460" s="110"/>
      <c r="S1460" s="110"/>
      <c r="T1460" s="110"/>
      <c r="U1460" s="110"/>
      <c r="V1460" s="110"/>
      <c r="W1460" s="110"/>
      <c r="X1460" s="110"/>
      <c r="Y1460" s="110"/>
      <c r="Z1460" s="110"/>
      <c r="AA1460" s="110"/>
      <c r="AB1460" s="110"/>
      <c r="AC1460" s="110"/>
      <c r="AD1460" s="110"/>
      <c r="AE1460" s="110"/>
      <c r="AF1460" s="110"/>
      <c r="AG1460" s="110"/>
      <c r="AH1460" s="110"/>
      <c r="AI1460" s="110"/>
      <c r="AJ1460" s="110"/>
      <c r="AK1460" s="110"/>
      <c r="AL1460" s="110"/>
      <c r="AM1460" s="110"/>
      <c r="AN1460" s="110"/>
      <c r="AO1460" s="110"/>
      <c r="AP1460" s="110"/>
      <c r="AQ1460" s="110"/>
      <c r="AR1460" s="110"/>
      <c r="AS1460" s="110"/>
      <c r="AT1460" s="110"/>
      <c r="AU1460" s="110"/>
      <c r="AV1460" s="110"/>
      <c r="AW1460" s="110"/>
      <c r="AX1460" s="110"/>
      <c r="AY1460" s="110"/>
      <c r="AZ1460" s="110"/>
      <c r="BA1460" s="110"/>
      <c r="BB1460" s="110"/>
      <c r="BC1460" s="110"/>
      <c r="BD1460" s="110"/>
      <c r="BE1460" s="110"/>
      <c r="BF1460" s="110"/>
      <c r="BG1460" s="110"/>
      <c r="BH1460" s="110"/>
    </row>
    <row r="1461" spans="2:60" x14ac:dyDescent="0.2">
      <c r="B1461" s="123"/>
      <c r="C1461" s="229"/>
      <c r="D1461" s="229"/>
      <c r="E1461" s="229"/>
      <c r="F1461" s="229"/>
      <c r="G1461" s="229"/>
      <c r="H1461" s="124"/>
      <c r="I1461" s="124"/>
      <c r="J1461" s="124"/>
      <c r="K1461" s="124"/>
      <c r="L1461" s="120"/>
      <c r="M1461" s="110"/>
      <c r="N1461" s="110"/>
      <c r="O1461" s="110"/>
      <c r="P1461" s="110"/>
      <c r="Q1461" s="110"/>
      <c r="R1461" s="110"/>
      <c r="S1461" s="110"/>
      <c r="T1461" s="110"/>
      <c r="U1461" s="110"/>
      <c r="V1461" s="110"/>
      <c r="W1461" s="110"/>
      <c r="X1461" s="110"/>
      <c r="Y1461" s="110"/>
      <c r="Z1461" s="110"/>
      <c r="AA1461" s="110"/>
      <c r="AB1461" s="110"/>
      <c r="AC1461" s="110"/>
      <c r="AD1461" s="110"/>
      <c r="AE1461" s="110"/>
      <c r="AF1461" s="110"/>
      <c r="AG1461" s="110"/>
      <c r="AH1461" s="110"/>
      <c r="AI1461" s="110"/>
      <c r="AJ1461" s="110"/>
      <c r="AK1461" s="110"/>
      <c r="AL1461" s="110"/>
      <c r="AM1461" s="110"/>
      <c r="AN1461" s="110"/>
      <c r="AO1461" s="110"/>
      <c r="AP1461" s="110"/>
      <c r="AQ1461" s="110"/>
      <c r="AR1461" s="110"/>
      <c r="AS1461" s="110"/>
      <c r="AT1461" s="110"/>
      <c r="AU1461" s="110"/>
      <c r="AV1461" s="110"/>
      <c r="AW1461" s="110"/>
      <c r="AX1461" s="110"/>
      <c r="AY1461" s="110"/>
      <c r="AZ1461" s="110"/>
      <c r="BA1461" s="110"/>
      <c r="BB1461" s="110"/>
      <c r="BC1461" s="110"/>
      <c r="BD1461" s="110"/>
      <c r="BE1461" s="110"/>
      <c r="BF1461" s="110"/>
      <c r="BG1461" s="110"/>
      <c r="BH1461" s="110"/>
    </row>
    <row r="1462" spans="2:60" x14ac:dyDescent="0.2">
      <c r="B1462" s="123"/>
      <c r="C1462" s="229"/>
      <c r="D1462" s="229"/>
      <c r="E1462" s="229"/>
      <c r="F1462" s="229"/>
      <c r="G1462" s="229"/>
      <c r="H1462" s="124"/>
      <c r="I1462" s="124"/>
      <c r="J1462" s="124"/>
      <c r="K1462" s="124"/>
      <c r="L1462" s="120"/>
      <c r="M1462" s="110"/>
      <c r="N1462" s="110"/>
      <c r="O1462" s="110"/>
      <c r="P1462" s="110"/>
      <c r="Q1462" s="110"/>
      <c r="R1462" s="110"/>
      <c r="S1462" s="110"/>
      <c r="T1462" s="110"/>
      <c r="U1462" s="110"/>
      <c r="V1462" s="110"/>
      <c r="W1462" s="110"/>
      <c r="X1462" s="110"/>
      <c r="Y1462" s="110"/>
      <c r="Z1462" s="110"/>
      <c r="AA1462" s="110"/>
      <c r="AB1462" s="110"/>
      <c r="AC1462" s="110"/>
      <c r="AD1462" s="110"/>
      <c r="AE1462" s="110"/>
      <c r="AF1462" s="110"/>
      <c r="AG1462" s="110"/>
      <c r="AH1462" s="110"/>
      <c r="AI1462" s="110"/>
      <c r="AJ1462" s="110"/>
      <c r="AK1462" s="110"/>
      <c r="AL1462" s="110"/>
      <c r="AM1462" s="110"/>
      <c r="AN1462" s="110"/>
      <c r="AO1462" s="110"/>
      <c r="AP1462" s="110"/>
      <c r="AQ1462" s="110"/>
      <c r="AR1462" s="110"/>
      <c r="AS1462" s="110"/>
      <c r="AT1462" s="110"/>
      <c r="AU1462" s="110"/>
      <c r="AV1462" s="110"/>
      <c r="AW1462" s="110"/>
      <c r="AX1462" s="110"/>
      <c r="AY1462" s="110"/>
      <c r="AZ1462" s="110"/>
      <c r="BA1462" s="110"/>
      <c r="BB1462" s="110"/>
      <c r="BC1462" s="110"/>
      <c r="BD1462" s="110"/>
      <c r="BE1462" s="110"/>
      <c r="BF1462" s="110"/>
      <c r="BG1462" s="110"/>
      <c r="BH1462" s="110"/>
    </row>
    <row r="1463" spans="2:60" x14ac:dyDescent="0.2">
      <c r="B1463" s="123"/>
      <c r="C1463" s="229"/>
      <c r="D1463" s="229"/>
      <c r="E1463" s="229"/>
      <c r="F1463" s="229"/>
      <c r="G1463" s="229"/>
      <c r="H1463" s="124"/>
      <c r="I1463" s="124"/>
      <c r="J1463" s="124"/>
      <c r="K1463" s="124"/>
      <c r="L1463" s="120"/>
      <c r="M1463" s="110"/>
      <c r="N1463" s="110"/>
      <c r="O1463" s="110"/>
      <c r="P1463" s="110"/>
      <c r="Q1463" s="110"/>
      <c r="R1463" s="110"/>
      <c r="S1463" s="110"/>
      <c r="T1463" s="110"/>
      <c r="U1463" s="110"/>
      <c r="V1463" s="110"/>
      <c r="W1463" s="110"/>
      <c r="X1463" s="110"/>
      <c r="Y1463" s="110"/>
      <c r="Z1463" s="110"/>
      <c r="AA1463" s="110"/>
      <c r="AB1463" s="110"/>
      <c r="AC1463" s="110"/>
      <c r="AD1463" s="110"/>
      <c r="AE1463" s="110"/>
      <c r="AF1463" s="110"/>
      <c r="AG1463" s="110"/>
      <c r="AH1463" s="110"/>
      <c r="AI1463" s="110"/>
      <c r="AJ1463" s="110"/>
      <c r="AK1463" s="110"/>
      <c r="AL1463" s="110"/>
      <c r="AM1463" s="110"/>
      <c r="AN1463" s="110"/>
      <c r="AO1463" s="110"/>
      <c r="AP1463" s="110"/>
      <c r="AQ1463" s="110"/>
      <c r="AR1463" s="110"/>
      <c r="AS1463" s="110"/>
      <c r="AT1463" s="110"/>
      <c r="AU1463" s="110"/>
      <c r="AV1463" s="110"/>
      <c r="AW1463" s="110"/>
      <c r="AX1463" s="110"/>
      <c r="AY1463" s="110"/>
      <c r="AZ1463" s="110"/>
      <c r="BA1463" s="110"/>
      <c r="BB1463" s="110"/>
      <c r="BC1463" s="110"/>
      <c r="BD1463" s="110"/>
      <c r="BE1463" s="110"/>
      <c r="BF1463" s="110"/>
      <c r="BG1463" s="110"/>
      <c r="BH1463" s="110"/>
    </row>
    <row r="1464" spans="2:60" x14ac:dyDescent="0.2">
      <c r="B1464" s="123"/>
      <c r="C1464" s="229"/>
      <c r="D1464" s="229"/>
      <c r="E1464" s="229"/>
      <c r="F1464" s="229"/>
      <c r="G1464" s="229"/>
      <c r="H1464" s="124"/>
      <c r="I1464" s="124"/>
      <c r="J1464" s="124"/>
      <c r="K1464" s="124"/>
      <c r="L1464" s="120"/>
      <c r="M1464" s="110"/>
      <c r="N1464" s="110"/>
      <c r="O1464" s="110"/>
      <c r="P1464" s="110"/>
      <c r="Q1464" s="110"/>
      <c r="R1464" s="110"/>
      <c r="S1464" s="110"/>
      <c r="T1464" s="110"/>
      <c r="U1464" s="110"/>
      <c r="V1464" s="110"/>
      <c r="W1464" s="110"/>
      <c r="X1464" s="110"/>
      <c r="Y1464" s="110"/>
      <c r="Z1464" s="110"/>
      <c r="AA1464" s="110"/>
      <c r="AB1464" s="110"/>
      <c r="AC1464" s="110"/>
      <c r="AD1464" s="110"/>
      <c r="AE1464" s="110"/>
      <c r="AF1464" s="110"/>
      <c r="AG1464" s="110"/>
      <c r="AH1464" s="110"/>
      <c r="AI1464" s="110"/>
      <c r="AJ1464" s="110"/>
      <c r="AK1464" s="110"/>
      <c r="AL1464" s="110"/>
      <c r="AM1464" s="110"/>
      <c r="AN1464" s="110"/>
      <c r="AO1464" s="110"/>
      <c r="AP1464" s="110"/>
      <c r="AQ1464" s="110"/>
      <c r="AR1464" s="110"/>
      <c r="AS1464" s="110"/>
      <c r="AT1464" s="110"/>
      <c r="AU1464" s="110"/>
      <c r="AV1464" s="110"/>
      <c r="AW1464" s="110"/>
      <c r="AX1464" s="110"/>
      <c r="AY1464" s="110"/>
      <c r="AZ1464" s="110"/>
      <c r="BA1464" s="110"/>
      <c r="BB1464" s="110"/>
      <c r="BC1464" s="110"/>
      <c r="BD1464" s="110"/>
      <c r="BE1464" s="110"/>
      <c r="BF1464" s="110"/>
      <c r="BG1464" s="110"/>
      <c r="BH1464" s="110"/>
    </row>
    <row r="1465" spans="2:60" x14ac:dyDescent="0.2">
      <c r="B1465" s="123"/>
      <c r="C1465" s="229"/>
      <c r="D1465" s="229"/>
      <c r="E1465" s="229"/>
      <c r="F1465" s="229"/>
      <c r="G1465" s="229"/>
      <c r="H1465" s="124"/>
      <c r="I1465" s="124"/>
      <c r="J1465" s="124"/>
      <c r="K1465" s="124"/>
      <c r="L1465" s="120"/>
      <c r="M1465" s="110"/>
      <c r="N1465" s="110"/>
      <c r="O1465" s="110"/>
      <c r="P1465" s="110"/>
      <c r="Q1465" s="110"/>
      <c r="R1465" s="110"/>
      <c r="S1465" s="110"/>
      <c r="T1465" s="110"/>
      <c r="U1465" s="110"/>
      <c r="V1465" s="110"/>
      <c r="W1465" s="110"/>
      <c r="X1465" s="110"/>
      <c r="Y1465" s="110"/>
      <c r="Z1465" s="110"/>
      <c r="AA1465" s="110"/>
      <c r="AB1465" s="110"/>
      <c r="AC1465" s="110"/>
      <c r="AD1465" s="110"/>
      <c r="AE1465" s="110"/>
      <c r="AF1465" s="110"/>
      <c r="AG1465" s="110"/>
      <c r="AH1465" s="110"/>
      <c r="AI1465" s="110"/>
      <c r="AJ1465" s="110"/>
      <c r="AK1465" s="110"/>
      <c r="AL1465" s="110"/>
      <c r="AM1465" s="110"/>
      <c r="AN1465" s="110"/>
      <c r="AO1465" s="110"/>
      <c r="AP1465" s="110"/>
      <c r="AQ1465" s="110"/>
      <c r="AR1465" s="110"/>
      <c r="AS1465" s="110"/>
      <c r="AT1465" s="110"/>
      <c r="AU1465" s="110"/>
      <c r="AV1465" s="110"/>
      <c r="AW1465" s="110"/>
      <c r="AX1465" s="110"/>
      <c r="AY1465" s="110"/>
      <c r="AZ1465" s="110"/>
      <c r="BA1465" s="110"/>
      <c r="BB1465" s="110"/>
      <c r="BC1465" s="110"/>
      <c r="BD1465" s="110"/>
      <c r="BE1465" s="110"/>
      <c r="BF1465" s="110"/>
      <c r="BG1465" s="110"/>
      <c r="BH1465" s="110"/>
    </row>
    <row r="1466" spans="2:60" x14ac:dyDescent="0.2">
      <c r="B1466" s="123"/>
      <c r="C1466" s="229"/>
      <c r="D1466" s="229"/>
      <c r="E1466" s="229"/>
      <c r="F1466" s="229"/>
      <c r="G1466" s="229"/>
      <c r="H1466" s="124"/>
      <c r="I1466" s="124"/>
      <c r="J1466" s="124"/>
      <c r="K1466" s="124"/>
      <c r="L1466" s="120"/>
      <c r="M1466" s="110"/>
      <c r="N1466" s="110"/>
      <c r="O1466" s="110"/>
      <c r="P1466" s="110"/>
      <c r="Q1466" s="110"/>
      <c r="R1466" s="110"/>
      <c r="S1466" s="110"/>
      <c r="T1466" s="110"/>
      <c r="U1466" s="110"/>
      <c r="V1466" s="110"/>
      <c r="W1466" s="110"/>
      <c r="X1466" s="110"/>
      <c r="Y1466" s="110"/>
      <c r="Z1466" s="110"/>
      <c r="AA1466" s="110"/>
      <c r="AB1466" s="110"/>
      <c r="AC1466" s="110"/>
      <c r="AD1466" s="110"/>
      <c r="AE1466" s="110"/>
      <c r="AF1466" s="110"/>
      <c r="AG1466" s="110"/>
      <c r="AH1466" s="110"/>
      <c r="AI1466" s="110"/>
      <c r="AJ1466" s="110"/>
      <c r="AK1466" s="110"/>
      <c r="AL1466" s="110"/>
      <c r="AM1466" s="110"/>
      <c r="AN1466" s="110"/>
      <c r="AO1466" s="110"/>
      <c r="AP1466" s="110"/>
      <c r="AQ1466" s="110"/>
      <c r="AR1466" s="110"/>
      <c r="AS1466" s="110"/>
      <c r="AT1466" s="110"/>
      <c r="AU1466" s="110"/>
      <c r="AV1466" s="110"/>
      <c r="AW1466" s="110"/>
      <c r="AX1466" s="110"/>
      <c r="AY1466" s="110"/>
      <c r="AZ1466" s="110"/>
      <c r="BA1466" s="110"/>
      <c r="BB1466" s="110"/>
      <c r="BC1466" s="110"/>
      <c r="BD1466" s="110"/>
      <c r="BE1466" s="110"/>
      <c r="BF1466" s="110"/>
      <c r="BG1466" s="110"/>
      <c r="BH1466" s="110"/>
    </row>
    <row r="1467" spans="2:60" x14ac:dyDescent="0.2">
      <c r="B1467" s="123"/>
      <c r="C1467" s="229"/>
      <c r="D1467" s="229"/>
      <c r="E1467" s="229"/>
      <c r="F1467" s="229"/>
      <c r="G1467" s="229"/>
      <c r="H1467" s="124"/>
      <c r="I1467" s="124"/>
      <c r="J1467" s="124"/>
      <c r="K1467" s="124"/>
      <c r="L1467" s="120"/>
      <c r="M1467" s="110"/>
      <c r="N1467" s="110"/>
      <c r="O1467" s="110"/>
      <c r="P1467" s="110"/>
      <c r="Q1467" s="110"/>
      <c r="R1467" s="110"/>
      <c r="S1467" s="110"/>
      <c r="T1467" s="110"/>
      <c r="U1467" s="110"/>
      <c r="V1467" s="110"/>
      <c r="W1467" s="110"/>
      <c r="X1467" s="110"/>
      <c r="Y1467" s="110"/>
      <c r="Z1467" s="110"/>
      <c r="AA1467" s="110"/>
      <c r="AB1467" s="110"/>
      <c r="AC1467" s="110"/>
      <c r="AD1467" s="110"/>
      <c r="AE1467" s="110"/>
      <c r="AF1467" s="110"/>
      <c r="AG1467" s="110"/>
      <c r="AH1467" s="110"/>
      <c r="AI1467" s="110"/>
      <c r="AJ1467" s="110"/>
      <c r="AK1467" s="110"/>
      <c r="AL1467" s="110"/>
      <c r="AM1467" s="110"/>
      <c r="AN1467" s="110"/>
      <c r="AO1467" s="110"/>
      <c r="AP1467" s="110"/>
      <c r="AQ1467" s="110"/>
      <c r="AR1467" s="110"/>
      <c r="AS1467" s="110"/>
      <c r="AT1467" s="110"/>
      <c r="AU1467" s="110"/>
      <c r="AV1467" s="110"/>
      <c r="AW1467" s="110"/>
      <c r="AX1467" s="110"/>
      <c r="AY1467" s="110"/>
      <c r="AZ1467" s="110"/>
      <c r="BA1467" s="110"/>
      <c r="BB1467" s="110"/>
      <c r="BC1467" s="110"/>
      <c r="BD1467" s="110"/>
      <c r="BE1467" s="110"/>
      <c r="BF1467" s="110"/>
      <c r="BG1467" s="110"/>
      <c r="BH1467" s="110"/>
    </row>
    <row r="1468" spans="2:60" x14ac:dyDescent="0.2">
      <c r="B1468" s="123"/>
      <c r="C1468" s="229"/>
      <c r="D1468" s="229"/>
      <c r="E1468" s="229"/>
      <c r="F1468" s="229"/>
      <c r="G1468" s="229"/>
      <c r="H1468" s="124"/>
      <c r="I1468" s="124"/>
      <c r="J1468" s="124"/>
      <c r="K1468" s="124"/>
      <c r="L1468" s="120"/>
      <c r="M1468" s="110"/>
      <c r="N1468" s="110"/>
      <c r="O1468" s="110"/>
      <c r="P1468" s="110"/>
      <c r="Q1468" s="110"/>
      <c r="R1468" s="110"/>
      <c r="S1468" s="110"/>
      <c r="T1468" s="110"/>
      <c r="U1468" s="110"/>
      <c r="V1468" s="110"/>
      <c r="W1468" s="110"/>
      <c r="X1468" s="110"/>
      <c r="Y1468" s="110"/>
      <c r="Z1468" s="110"/>
      <c r="AA1468" s="110"/>
      <c r="AB1468" s="110"/>
      <c r="AC1468" s="110"/>
      <c r="AD1468" s="110"/>
      <c r="AE1468" s="110"/>
      <c r="AF1468" s="110"/>
      <c r="AG1468" s="110"/>
      <c r="AH1468" s="110"/>
      <c r="AI1468" s="110"/>
      <c r="AJ1468" s="110"/>
      <c r="AK1468" s="110"/>
      <c r="AL1468" s="110"/>
      <c r="AM1468" s="110"/>
      <c r="AN1468" s="110"/>
      <c r="AO1468" s="110"/>
      <c r="AP1468" s="110"/>
      <c r="AQ1468" s="110"/>
      <c r="AR1468" s="110"/>
      <c r="AS1468" s="110"/>
      <c r="AT1468" s="110"/>
      <c r="AU1468" s="110"/>
      <c r="AV1468" s="110"/>
      <c r="AW1468" s="110"/>
      <c r="AX1468" s="110"/>
      <c r="AY1468" s="110"/>
      <c r="AZ1468" s="110"/>
      <c r="BA1468" s="110"/>
      <c r="BB1468" s="110"/>
      <c r="BC1468" s="110"/>
      <c r="BD1468" s="110"/>
      <c r="BE1468" s="110"/>
      <c r="BF1468" s="110"/>
      <c r="BG1468" s="110"/>
      <c r="BH1468" s="110"/>
    </row>
    <row r="1469" spans="2:60" x14ac:dyDescent="0.2">
      <c r="B1469" s="123"/>
      <c r="C1469" s="229"/>
      <c r="D1469" s="229"/>
      <c r="E1469" s="229"/>
      <c r="F1469" s="229"/>
      <c r="G1469" s="229"/>
      <c r="H1469" s="124"/>
      <c r="I1469" s="124"/>
      <c r="J1469" s="124"/>
      <c r="K1469" s="124"/>
      <c r="L1469" s="120"/>
      <c r="M1469" s="110"/>
      <c r="N1469" s="110"/>
      <c r="O1469" s="110"/>
      <c r="P1469" s="110"/>
      <c r="Q1469" s="110"/>
      <c r="R1469" s="110"/>
      <c r="S1469" s="110"/>
      <c r="T1469" s="110"/>
      <c r="U1469" s="110"/>
      <c r="V1469" s="110"/>
      <c r="W1469" s="110"/>
      <c r="X1469" s="110"/>
      <c r="Y1469" s="110"/>
      <c r="Z1469" s="110"/>
      <c r="AA1469" s="110"/>
      <c r="AB1469" s="110"/>
      <c r="AC1469" s="110"/>
      <c r="AD1469" s="110"/>
      <c r="AE1469" s="110"/>
      <c r="AF1469" s="110"/>
      <c r="AG1469" s="110"/>
      <c r="AH1469" s="110"/>
      <c r="AI1469" s="110"/>
      <c r="AJ1469" s="110"/>
      <c r="AK1469" s="110"/>
      <c r="AL1469" s="110"/>
      <c r="AM1469" s="110"/>
      <c r="AN1469" s="110"/>
      <c r="AO1469" s="110"/>
      <c r="AP1469" s="110"/>
      <c r="AQ1469" s="110"/>
      <c r="AR1469" s="110"/>
      <c r="AS1469" s="110"/>
      <c r="AT1469" s="110"/>
      <c r="AU1469" s="110"/>
      <c r="AV1469" s="110"/>
      <c r="AW1469" s="110"/>
      <c r="AX1469" s="110"/>
      <c r="AY1469" s="110"/>
      <c r="AZ1469" s="110"/>
      <c r="BA1469" s="110"/>
      <c r="BB1469" s="110"/>
      <c r="BC1469" s="110"/>
      <c r="BD1469" s="110"/>
      <c r="BE1469" s="110"/>
      <c r="BF1469" s="110"/>
      <c r="BG1469" s="110"/>
      <c r="BH1469" s="110"/>
    </row>
    <row r="1470" spans="2:60" x14ac:dyDescent="0.2">
      <c r="B1470" s="123"/>
      <c r="C1470" s="229"/>
      <c r="D1470" s="229"/>
      <c r="E1470" s="229"/>
      <c r="F1470" s="229"/>
      <c r="G1470" s="229"/>
      <c r="H1470" s="124"/>
      <c r="I1470" s="124"/>
      <c r="J1470" s="124"/>
      <c r="K1470" s="124"/>
      <c r="L1470" s="120"/>
      <c r="M1470" s="110"/>
      <c r="N1470" s="110"/>
      <c r="O1470" s="110"/>
      <c r="P1470" s="110"/>
      <c r="Q1470" s="110"/>
      <c r="R1470" s="110"/>
      <c r="S1470" s="110"/>
      <c r="T1470" s="110"/>
      <c r="U1470" s="110"/>
      <c r="V1470" s="110"/>
      <c r="W1470" s="110"/>
      <c r="X1470" s="110"/>
      <c r="Y1470" s="110"/>
      <c r="Z1470" s="110"/>
      <c r="AA1470" s="110"/>
      <c r="AB1470" s="110"/>
      <c r="AC1470" s="110"/>
      <c r="AD1470" s="110"/>
      <c r="AE1470" s="110"/>
      <c r="AF1470" s="110"/>
      <c r="AG1470" s="110"/>
      <c r="AH1470" s="110"/>
      <c r="AI1470" s="110"/>
      <c r="AJ1470" s="110"/>
      <c r="AK1470" s="110"/>
      <c r="AL1470" s="110"/>
      <c r="AM1470" s="110"/>
      <c r="AN1470" s="110"/>
      <c r="AO1470" s="110"/>
      <c r="AP1470" s="110"/>
      <c r="AQ1470" s="110"/>
      <c r="AR1470" s="110"/>
      <c r="AS1470" s="110"/>
      <c r="AT1470" s="110"/>
      <c r="AU1470" s="110"/>
      <c r="AV1470" s="110"/>
      <c r="AW1470" s="110"/>
      <c r="AX1470" s="110"/>
      <c r="AY1470" s="110"/>
      <c r="AZ1470" s="110"/>
      <c r="BA1470" s="110"/>
      <c r="BB1470" s="110"/>
      <c r="BC1470" s="110"/>
      <c r="BD1470" s="110"/>
      <c r="BE1470" s="110"/>
      <c r="BF1470" s="110"/>
      <c r="BG1470" s="110"/>
      <c r="BH1470" s="110"/>
    </row>
    <row r="1471" spans="2:60" x14ac:dyDescent="0.2">
      <c r="B1471" s="123"/>
      <c r="C1471" s="229"/>
      <c r="D1471" s="229"/>
      <c r="E1471" s="229"/>
      <c r="F1471" s="229"/>
      <c r="G1471" s="229"/>
      <c r="H1471" s="124"/>
      <c r="I1471" s="124"/>
      <c r="J1471" s="124"/>
      <c r="K1471" s="124"/>
      <c r="L1471" s="120"/>
      <c r="M1471" s="110"/>
      <c r="N1471" s="110"/>
      <c r="O1471" s="110"/>
      <c r="P1471" s="110"/>
      <c r="Q1471" s="110"/>
      <c r="R1471" s="110"/>
      <c r="S1471" s="110"/>
      <c r="T1471" s="110"/>
      <c r="U1471" s="110"/>
      <c r="V1471" s="110"/>
      <c r="W1471" s="110"/>
      <c r="X1471" s="110"/>
      <c r="Y1471" s="110"/>
      <c r="Z1471" s="110"/>
      <c r="AA1471" s="110"/>
      <c r="AB1471" s="110"/>
      <c r="AC1471" s="110"/>
      <c r="AD1471" s="110"/>
      <c r="AE1471" s="110"/>
      <c r="AF1471" s="110"/>
      <c r="AG1471" s="110"/>
      <c r="AH1471" s="110"/>
      <c r="AI1471" s="110"/>
      <c r="AJ1471" s="110"/>
      <c r="AK1471" s="110"/>
      <c r="AL1471" s="110"/>
      <c r="AM1471" s="110"/>
      <c r="AN1471" s="110"/>
      <c r="AO1471" s="110"/>
      <c r="AP1471" s="110"/>
      <c r="AQ1471" s="110"/>
      <c r="AR1471" s="110"/>
      <c r="AS1471" s="110"/>
      <c r="AT1471" s="110"/>
      <c r="AU1471" s="110"/>
      <c r="AV1471" s="110"/>
      <c r="AW1471" s="110"/>
      <c r="AX1471" s="110"/>
      <c r="AY1471" s="110"/>
      <c r="AZ1471" s="110"/>
      <c r="BA1471" s="110"/>
      <c r="BB1471" s="110"/>
      <c r="BC1471" s="110"/>
      <c r="BD1471" s="110"/>
      <c r="BE1471" s="110"/>
      <c r="BF1471" s="110"/>
      <c r="BG1471" s="110"/>
      <c r="BH1471" s="110"/>
    </row>
    <row r="1472" spans="2:60" x14ac:dyDescent="0.2">
      <c r="B1472" s="123"/>
      <c r="C1472" s="229"/>
      <c r="D1472" s="229"/>
      <c r="E1472" s="229"/>
      <c r="F1472" s="229"/>
      <c r="G1472" s="229"/>
      <c r="H1472" s="124"/>
      <c r="I1472" s="124"/>
      <c r="J1472" s="124"/>
      <c r="K1472" s="124"/>
      <c r="L1472" s="120"/>
      <c r="M1472" s="110"/>
      <c r="N1472" s="110"/>
      <c r="O1472" s="110"/>
      <c r="P1472" s="110"/>
      <c r="Q1472" s="110"/>
      <c r="R1472" s="110"/>
      <c r="S1472" s="110"/>
      <c r="T1472" s="110"/>
      <c r="U1472" s="110"/>
      <c r="V1472" s="110"/>
      <c r="W1472" s="110"/>
      <c r="X1472" s="110"/>
      <c r="Y1472" s="110"/>
      <c r="Z1472" s="110"/>
      <c r="AA1472" s="110"/>
      <c r="AB1472" s="110"/>
      <c r="AC1472" s="110"/>
      <c r="AD1472" s="110"/>
      <c r="AE1472" s="110"/>
      <c r="AF1472" s="110"/>
      <c r="AG1472" s="110"/>
      <c r="AH1472" s="110"/>
      <c r="AI1472" s="110"/>
      <c r="AJ1472" s="110"/>
      <c r="AK1472" s="110"/>
      <c r="AL1472" s="110"/>
      <c r="AM1472" s="110"/>
      <c r="AN1472" s="110"/>
      <c r="AO1472" s="110"/>
      <c r="AP1472" s="110"/>
      <c r="AQ1472" s="110"/>
      <c r="AR1472" s="110"/>
      <c r="AS1472" s="110"/>
      <c r="AT1472" s="110"/>
      <c r="AU1472" s="110"/>
      <c r="AV1472" s="110"/>
      <c r="AW1472" s="110"/>
      <c r="AX1472" s="110"/>
      <c r="AY1472" s="110"/>
      <c r="AZ1472" s="110"/>
      <c r="BA1472" s="110"/>
      <c r="BB1472" s="110"/>
      <c r="BC1472" s="110"/>
      <c r="BD1472" s="110"/>
      <c r="BE1472" s="110"/>
      <c r="BF1472" s="110"/>
      <c r="BG1472" s="110"/>
      <c r="BH1472" s="110"/>
    </row>
    <row r="1473" spans="2:60" x14ac:dyDescent="0.2">
      <c r="B1473" s="123"/>
      <c r="C1473" s="229"/>
      <c r="D1473" s="229"/>
      <c r="E1473" s="229"/>
      <c r="F1473" s="229"/>
      <c r="G1473" s="229"/>
      <c r="H1473" s="124"/>
      <c r="I1473" s="124"/>
      <c r="J1473" s="124"/>
      <c r="K1473" s="124"/>
      <c r="L1473" s="120"/>
      <c r="M1473" s="110"/>
      <c r="N1473" s="110"/>
      <c r="O1473" s="110"/>
      <c r="P1473" s="110"/>
      <c r="Q1473" s="110"/>
      <c r="R1473" s="110"/>
      <c r="S1473" s="110"/>
      <c r="T1473" s="110"/>
      <c r="U1473" s="110"/>
      <c r="V1473" s="110"/>
      <c r="W1473" s="110"/>
      <c r="X1473" s="110"/>
      <c r="Y1473" s="110"/>
      <c r="Z1473" s="110"/>
      <c r="AA1473" s="110"/>
      <c r="AB1473" s="110"/>
      <c r="AC1473" s="110"/>
      <c r="AD1473" s="110"/>
      <c r="AE1473" s="110"/>
      <c r="AF1473" s="110"/>
      <c r="AG1473" s="110"/>
      <c r="AH1473" s="110"/>
      <c r="AI1473" s="110"/>
      <c r="AJ1473" s="110"/>
      <c r="AK1473" s="110"/>
      <c r="AL1473" s="110"/>
      <c r="AM1473" s="110"/>
      <c r="AN1473" s="110"/>
      <c r="AO1473" s="110"/>
      <c r="AP1473" s="110"/>
      <c r="AQ1473" s="110"/>
      <c r="AR1473" s="110"/>
      <c r="AS1473" s="110"/>
      <c r="AT1473" s="110"/>
      <c r="AU1473" s="110"/>
      <c r="AV1473" s="110"/>
      <c r="AW1473" s="110"/>
      <c r="AX1473" s="110"/>
      <c r="AY1473" s="110"/>
      <c r="AZ1473" s="110"/>
      <c r="BA1473" s="110"/>
      <c r="BB1473" s="110"/>
      <c r="BC1473" s="110"/>
      <c r="BD1473" s="110"/>
      <c r="BE1473" s="110"/>
      <c r="BF1473" s="110"/>
      <c r="BG1473" s="110"/>
      <c r="BH1473" s="110"/>
    </row>
    <row r="1474" spans="2:60" x14ac:dyDescent="0.2">
      <c r="B1474" s="123"/>
      <c r="C1474" s="229"/>
      <c r="D1474" s="229"/>
      <c r="E1474" s="229"/>
      <c r="F1474" s="229"/>
      <c r="G1474" s="229"/>
      <c r="H1474" s="124"/>
      <c r="I1474" s="124"/>
      <c r="J1474" s="124"/>
      <c r="K1474" s="124"/>
      <c r="L1474" s="120"/>
      <c r="M1474" s="110"/>
      <c r="N1474" s="110"/>
      <c r="O1474" s="110"/>
      <c r="P1474" s="110"/>
      <c r="Q1474" s="110"/>
      <c r="R1474" s="110"/>
      <c r="S1474" s="110"/>
      <c r="T1474" s="110"/>
      <c r="U1474" s="110"/>
      <c r="V1474" s="110"/>
      <c r="W1474" s="110"/>
      <c r="X1474" s="110"/>
      <c r="Y1474" s="110"/>
      <c r="Z1474" s="110"/>
      <c r="AA1474" s="110"/>
      <c r="AB1474" s="110"/>
      <c r="AC1474" s="110"/>
      <c r="AD1474" s="110"/>
      <c r="AE1474" s="110"/>
      <c r="AF1474" s="110"/>
      <c r="AG1474" s="110"/>
      <c r="AH1474" s="110"/>
      <c r="AI1474" s="110"/>
      <c r="AJ1474" s="110"/>
      <c r="AK1474" s="110"/>
      <c r="AL1474" s="110"/>
      <c r="AM1474" s="110"/>
      <c r="AN1474" s="110"/>
      <c r="AO1474" s="110"/>
      <c r="AP1474" s="110"/>
      <c r="AQ1474" s="110"/>
      <c r="AR1474" s="110"/>
      <c r="AS1474" s="110"/>
      <c r="AT1474" s="110"/>
      <c r="AU1474" s="110"/>
      <c r="AV1474" s="110"/>
      <c r="AW1474" s="110"/>
      <c r="AX1474" s="110"/>
      <c r="AY1474" s="110"/>
      <c r="AZ1474" s="110"/>
      <c r="BA1474" s="110"/>
      <c r="BB1474" s="110"/>
      <c r="BC1474" s="110"/>
      <c r="BD1474" s="110"/>
      <c r="BE1474" s="110"/>
      <c r="BF1474" s="110"/>
      <c r="BG1474" s="110"/>
      <c r="BH1474" s="110"/>
    </row>
    <row r="1475" spans="2:60" x14ac:dyDescent="0.2">
      <c r="B1475" s="123"/>
      <c r="C1475" s="229"/>
      <c r="D1475" s="229"/>
      <c r="E1475" s="229"/>
      <c r="F1475" s="229"/>
      <c r="G1475" s="229"/>
      <c r="H1475" s="124"/>
      <c r="I1475" s="124"/>
      <c r="J1475" s="124"/>
      <c r="K1475" s="124"/>
      <c r="L1475" s="120"/>
      <c r="M1475" s="110"/>
      <c r="N1475" s="110"/>
      <c r="O1475" s="110"/>
      <c r="P1475" s="110"/>
      <c r="Q1475" s="110"/>
      <c r="R1475" s="110"/>
      <c r="S1475" s="110"/>
      <c r="T1475" s="110"/>
      <c r="U1475" s="110"/>
      <c r="V1475" s="110"/>
      <c r="W1475" s="110"/>
      <c r="X1475" s="110"/>
      <c r="Y1475" s="110"/>
      <c r="Z1475" s="110"/>
      <c r="AA1475" s="110"/>
      <c r="AB1475" s="110"/>
      <c r="AC1475" s="110"/>
      <c r="AD1475" s="110"/>
      <c r="AE1475" s="110"/>
      <c r="AF1475" s="110"/>
      <c r="AG1475" s="110"/>
      <c r="AH1475" s="110"/>
      <c r="AI1475" s="110"/>
      <c r="AJ1475" s="110"/>
      <c r="AK1475" s="110"/>
      <c r="AL1475" s="110"/>
      <c r="AM1475" s="110"/>
      <c r="AN1475" s="110"/>
      <c r="AO1475" s="110"/>
      <c r="AP1475" s="110"/>
      <c r="AQ1475" s="110"/>
      <c r="AR1475" s="110"/>
      <c r="AS1475" s="110"/>
      <c r="AT1475" s="110"/>
      <c r="AU1475" s="110"/>
      <c r="AV1475" s="110"/>
      <c r="AW1475" s="110"/>
      <c r="AX1475" s="110"/>
      <c r="AY1475" s="110"/>
      <c r="AZ1475" s="110"/>
      <c r="BA1475" s="110"/>
      <c r="BB1475" s="110"/>
      <c r="BC1475" s="110"/>
      <c r="BD1475" s="110"/>
      <c r="BE1475" s="110"/>
      <c r="BF1475" s="110"/>
      <c r="BG1475" s="110"/>
      <c r="BH1475" s="110"/>
    </row>
    <row r="1476" spans="2:60" x14ac:dyDescent="0.2">
      <c r="B1476" s="123"/>
      <c r="C1476" s="229"/>
      <c r="D1476" s="229"/>
      <c r="E1476" s="229"/>
      <c r="F1476" s="229"/>
      <c r="G1476" s="229"/>
      <c r="H1476" s="124"/>
      <c r="I1476" s="124"/>
      <c r="J1476" s="124"/>
      <c r="K1476" s="124"/>
      <c r="L1476" s="120"/>
      <c r="M1476" s="110"/>
      <c r="N1476" s="110"/>
      <c r="O1476" s="110"/>
      <c r="P1476" s="110"/>
      <c r="Q1476" s="110"/>
      <c r="R1476" s="110"/>
      <c r="S1476" s="110"/>
      <c r="T1476" s="110"/>
      <c r="U1476" s="110"/>
      <c r="V1476" s="110"/>
      <c r="W1476" s="110"/>
      <c r="X1476" s="110"/>
      <c r="Y1476" s="110"/>
      <c r="Z1476" s="110"/>
      <c r="AA1476" s="110"/>
      <c r="AB1476" s="110"/>
      <c r="AC1476" s="110"/>
      <c r="AD1476" s="110"/>
      <c r="AE1476" s="110"/>
      <c r="AF1476" s="110"/>
      <c r="AG1476" s="110"/>
      <c r="AH1476" s="110"/>
      <c r="AI1476" s="110"/>
      <c r="AJ1476" s="110"/>
      <c r="AK1476" s="110"/>
      <c r="AL1476" s="110"/>
      <c r="AM1476" s="110"/>
      <c r="AN1476" s="110"/>
      <c r="AO1476" s="110"/>
      <c r="AP1476" s="110"/>
      <c r="AQ1476" s="110"/>
      <c r="AR1476" s="110"/>
      <c r="AS1476" s="110"/>
      <c r="AT1476" s="110"/>
      <c r="AU1476" s="110"/>
      <c r="AV1476" s="110"/>
      <c r="AW1476" s="110"/>
      <c r="AX1476" s="110"/>
      <c r="AY1476" s="110"/>
      <c r="AZ1476" s="110"/>
      <c r="BA1476" s="110"/>
      <c r="BB1476" s="110"/>
      <c r="BC1476" s="110"/>
      <c r="BD1476" s="110"/>
      <c r="BE1476" s="110"/>
      <c r="BF1476" s="110"/>
      <c r="BG1476" s="110"/>
      <c r="BH1476" s="110"/>
    </row>
    <row r="1477" spans="2:60" x14ac:dyDescent="0.2">
      <c r="B1477" s="123"/>
      <c r="C1477" s="229"/>
      <c r="D1477" s="229"/>
      <c r="E1477" s="229"/>
      <c r="F1477" s="229"/>
      <c r="G1477" s="229"/>
      <c r="H1477" s="124"/>
      <c r="I1477" s="124"/>
      <c r="J1477" s="124"/>
      <c r="K1477" s="124"/>
      <c r="L1477" s="120"/>
      <c r="M1477" s="110"/>
      <c r="N1477" s="110"/>
      <c r="O1477" s="110"/>
      <c r="P1477" s="110"/>
      <c r="Q1477" s="110"/>
      <c r="R1477" s="110"/>
      <c r="S1477" s="110"/>
      <c r="T1477" s="110"/>
      <c r="U1477" s="110"/>
      <c r="V1477" s="110"/>
      <c r="W1477" s="110"/>
      <c r="X1477" s="110"/>
      <c r="Y1477" s="110"/>
      <c r="Z1477" s="110"/>
      <c r="AA1477" s="110"/>
      <c r="AB1477" s="110"/>
      <c r="AC1477" s="110"/>
      <c r="AD1477" s="110"/>
      <c r="AE1477" s="110"/>
      <c r="AF1477" s="110"/>
      <c r="AG1477" s="110"/>
      <c r="AH1477" s="110"/>
      <c r="AI1477" s="110"/>
      <c r="AJ1477" s="110"/>
      <c r="AK1477" s="110"/>
      <c r="AL1477" s="110"/>
      <c r="AM1477" s="110"/>
      <c r="AN1477" s="110"/>
      <c r="AO1477" s="110"/>
      <c r="AP1477" s="110"/>
      <c r="AQ1477" s="110"/>
      <c r="AR1477" s="110"/>
      <c r="AS1477" s="110"/>
      <c r="AT1477" s="110"/>
      <c r="AU1477" s="110"/>
      <c r="AV1477" s="110"/>
      <c r="AW1477" s="110"/>
      <c r="AX1477" s="110"/>
      <c r="AY1477" s="110"/>
      <c r="AZ1477" s="110"/>
      <c r="BA1477" s="110"/>
      <c r="BB1477" s="110"/>
      <c r="BC1477" s="110"/>
      <c r="BD1477" s="110"/>
      <c r="BE1477" s="110"/>
      <c r="BF1477" s="110"/>
      <c r="BG1477" s="110"/>
      <c r="BH1477" s="110"/>
    </row>
    <row r="1478" spans="2:60" x14ac:dyDescent="0.2">
      <c r="B1478" s="123"/>
      <c r="C1478" s="229"/>
      <c r="D1478" s="229"/>
      <c r="E1478" s="229"/>
      <c r="F1478" s="229"/>
      <c r="G1478" s="229"/>
      <c r="H1478" s="124"/>
      <c r="I1478" s="124"/>
      <c r="J1478" s="124"/>
      <c r="K1478" s="124"/>
      <c r="L1478" s="120"/>
      <c r="M1478" s="110"/>
      <c r="N1478" s="110"/>
      <c r="O1478" s="110"/>
      <c r="P1478" s="110"/>
      <c r="Q1478" s="110"/>
      <c r="R1478" s="110"/>
      <c r="S1478" s="110"/>
      <c r="T1478" s="110"/>
      <c r="U1478" s="110"/>
      <c r="V1478" s="110"/>
      <c r="W1478" s="110"/>
      <c r="X1478" s="110"/>
      <c r="Y1478" s="110"/>
      <c r="Z1478" s="110"/>
      <c r="AA1478" s="110"/>
      <c r="AB1478" s="110"/>
      <c r="AC1478" s="110"/>
      <c r="AD1478" s="110"/>
      <c r="AE1478" s="110"/>
      <c r="AF1478" s="110"/>
      <c r="AG1478" s="110"/>
      <c r="AH1478" s="110"/>
      <c r="AI1478" s="110"/>
      <c r="AJ1478" s="110"/>
      <c r="AK1478" s="110"/>
      <c r="AL1478" s="110"/>
      <c r="AM1478" s="110"/>
      <c r="AN1478" s="110"/>
      <c r="AO1478" s="110"/>
      <c r="AP1478" s="110"/>
      <c r="AQ1478" s="110"/>
      <c r="AR1478" s="110"/>
      <c r="AS1478" s="110"/>
      <c r="AT1478" s="110"/>
      <c r="AU1478" s="110"/>
      <c r="AV1478" s="110"/>
      <c r="AW1478" s="110"/>
      <c r="AX1478" s="110"/>
      <c r="AY1478" s="110"/>
      <c r="AZ1478" s="110"/>
      <c r="BA1478" s="110"/>
      <c r="BB1478" s="110"/>
      <c r="BC1478" s="110"/>
      <c r="BD1478" s="110"/>
      <c r="BE1478" s="110"/>
      <c r="BF1478" s="110"/>
      <c r="BG1478" s="110"/>
      <c r="BH1478" s="110"/>
    </row>
    <row r="1479" spans="2:60" x14ac:dyDescent="0.2">
      <c r="B1479" s="123"/>
      <c r="C1479" s="229"/>
      <c r="D1479" s="229"/>
      <c r="E1479" s="229"/>
      <c r="F1479" s="229"/>
      <c r="G1479" s="229"/>
      <c r="H1479" s="124"/>
      <c r="I1479" s="124"/>
      <c r="J1479" s="124"/>
      <c r="K1479" s="124"/>
      <c r="L1479" s="120"/>
      <c r="M1479" s="110"/>
      <c r="N1479" s="110"/>
      <c r="O1479" s="110"/>
      <c r="P1479" s="110"/>
      <c r="Q1479" s="110"/>
      <c r="R1479" s="110"/>
      <c r="S1479" s="110"/>
      <c r="T1479" s="110"/>
      <c r="U1479" s="110"/>
      <c r="V1479" s="110"/>
      <c r="W1479" s="110"/>
      <c r="X1479" s="110"/>
      <c r="Y1479" s="110"/>
      <c r="Z1479" s="110"/>
      <c r="AA1479" s="110"/>
      <c r="AB1479" s="110"/>
      <c r="AC1479" s="110"/>
      <c r="AD1479" s="110"/>
      <c r="AE1479" s="110"/>
      <c r="AF1479" s="110"/>
      <c r="AG1479" s="110"/>
      <c r="AH1479" s="110"/>
      <c r="AI1479" s="110"/>
      <c r="AJ1479" s="110"/>
      <c r="AK1479" s="110"/>
      <c r="AL1479" s="110"/>
      <c r="AM1479" s="110"/>
      <c r="AN1479" s="110"/>
      <c r="AO1479" s="110"/>
      <c r="AP1479" s="110"/>
      <c r="AQ1479" s="110"/>
      <c r="AR1479" s="110"/>
      <c r="AS1479" s="110"/>
      <c r="AT1479" s="110"/>
      <c r="AU1479" s="110"/>
      <c r="AV1479" s="110"/>
      <c r="AW1479" s="110"/>
      <c r="AX1479" s="110"/>
      <c r="AY1479" s="110"/>
      <c r="AZ1479" s="110"/>
      <c r="BA1479" s="110"/>
      <c r="BB1479" s="110"/>
      <c r="BC1479" s="110"/>
      <c r="BD1479" s="110"/>
      <c r="BE1479" s="110"/>
      <c r="BF1479" s="110"/>
      <c r="BG1479" s="110"/>
      <c r="BH1479" s="110"/>
    </row>
    <row r="1480" spans="2:60" x14ac:dyDescent="0.2">
      <c r="B1480" s="123"/>
      <c r="C1480" s="221"/>
      <c r="D1480" s="221"/>
      <c r="E1480" s="226"/>
      <c r="F1480" s="252"/>
      <c r="G1480" s="225"/>
      <c r="H1480" s="124"/>
      <c r="I1480" s="124"/>
      <c r="J1480" s="124"/>
      <c r="K1480" s="124"/>
      <c r="L1480" s="120"/>
      <c r="M1480" s="110"/>
      <c r="N1480" s="110"/>
      <c r="O1480" s="110"/>
      <c r="P1480" s="110"/>
      <c r="Q1480" s="110"/>
      <c r="R1480" s="110"/>
      <c r="S1480" s="110"/>
      <c r="T1480" s="110"/>
      <c r="U1480" s="110"/>
      <c r="V1480" s="110"/>
      <c r="W1480" s="110"/>
      <c r="X1480" s="110"/>
      <c r="Y1480" s="110"/>
      <c r="Z1480" s="110"/>
      <c r="AA1480" s="110"/>
      <c r="AB1480" s="110"/>
      <c r="AC1480" s="110"/>
      <c r="AD1480" s="110"/>
      <c r="AE1480" s="110"/>
      <c r="AF1480" s="110"/>
      <c r="AG1480" s="110"/>
      <c r="AH1480" s="110"/>
      <c r="AI1480" s="110"/>
      <c r="AJ1480" s="110"/>
      <c r="AK1480" s="110"/>
      <c r="AL1480" s="110"/>
      <c r="AM1480" s="110"/>
      <c r="AN1480" s="110"/>
      <c r="AO1480" s="110"/>
      <c r="AP1480" s="110"/>
      <c r="AQ1480" s="110"/>
      <c r="AR1480" s="110"/>
      <c r="AS1480" s="110"/>
      <c r="AT1480" s="110"/>
      <c r="AU1480" s="110"/>
      <c r="AV1480" s="110"/>
      <c r="AW1480" s="110"/>
      <c r="AX1480" s="110"/>
      <c r="AY1480" s="110"/>
      <c r="AZ1480" s="110"/>
      <c r="BA1480" s="110"/>
      <c r="BB1480" s="110"/>
      <c r="BC1480" s="110"/>
      <c r="BD1480" s="110"/>
      <c r="BE1480" s="110"/>
      <c r="BF1480" s="110"/>
      <c r="BG1480" s="110"/>
      <c r="BH1480" s="110"/>
    </row>
    <row r="1481" spans="2:60" x14ac:dyDescent="0.2">
      <c r="B1481" s="123"/>
      <c r="C1481" s="220"/>
      <c r="D1481" s="220"/>
      <c r="E1481" s="222"/>
      <c r="F1481" s="223"/>
      <c r="G1481" s="222"/>
      <c r="H1481" s="124"/>
      <c r="I1481" s="124"/>
      <c r="J1481" s="124"/>
      <c r="K1481" s="124"/>
      <c r="L1481" s="120"/>
      <c r="M1481" s="110"/>
      <c r="N1481" s="110"/>
      <c r="O1481" s="110"/>
      <c r="P1481" s="110"/>
      <c r="Q1481" s="110"/>
      <c r="R1481" s="110"/>
      <c r="S1481" s="110"/>
      <c r="T1481" s="110"/>
      <c r="U1481" s="110"/>
      <c r="V1481" s="110"/>
      <c r="W1481" s="110"/>
      <c r="X1481" s="110"/>
      <c r="Y1481" s="110"/>
      <c r="Z1481" s="110"/>
      <c r="AA1481" s="110"/>
      <c r="AB1481" s="110"/>
      <c r="AC1481" s="110"/>
      <c r="AD1481" s="110"/>
      <c r="AE1481" s="110"/>
      <c r="AF1481" s="110"/>
      <c r="AG1481" s="110"/>
      <c r="AH1481" s="110"/>
      <c r="AI1481" s="110"/>
      <c r="AJ1481" s="110"/>
      <c r="AK1481" s="110"/>
      <c r="AL1481" s="110"/>
      <c r="AM1481" s="110"/>
      <c r="AN1481" s="110"/>
      <c r="AO1481" s="110"/>
      <c r="AP1481" s="110"/>
      <c r="AQ1481" s="110"/>
      <c r="AR1481" s="110"/>
      <c r="AS1481" s="110"/>
      <c r="AT1481" s="110"/>
      <c r="AU1481" s="110"/>
      <c r="AV1481" s="110"/>
      <c r="AW1481" s="110"/>
      <c r="AX1481" s="110"/>
      <c r="AY1481" s="110"/>
      <c r="AZ1481" s="110"/>
      <c r="BA1481" s="110"/>
      <c r="BB1481" s="110"/>
      <c r="BC1481" s="110"/>
      <c r="BD1481" s="110"/>
      <c r="BE1481" s="110"/>
      <c r="BF1481" s="110"/>
      <c r="BG1481" s="110"/>
      <c r="BH1481" s="110"/>
    </row>
    <row r="1482" spans="2:60" x14ac:dyDescent="0.2">
      <c r="B1482" s="123"/>
      <c r="C1482" s="220"/>
      <c r="D1482" s="221"/>
      <c r="E1482" s="222"/>
      <c r="F1482" s="224"/>
      <c r="G1482" s="226"/>
      <c r="H1482" s="124"/>
      <c r="I1482" s="124"/>
      <c r="J1482" s="124"/>
      <c r="K1482" s="124"/>
      <c r="L1482" s="120"/>
      <c r="M1482" s="110"/>
      <c r="N1482" s="110"/>
      <c r="O1482" s="110"/>
      <c r="P1482" s="110"/>
      <c r="Q1482" s="110"/>
      <c r="R1482" s="110"/>
      <c r="S1482" s="110"/>
      <c r="T1482" s="110"/>
      <c r="U1482" s="110"/>
      <c r="V1482" s="110"/>
      <c r="W1482" s="110"/>
      <c r="X1482" s="110"/>
      <c r="Y1482" s="110"/>
      <c r="Z1482" s="110"/>
      <c r="AA1482" s="110"/>
      <c r="AB1482" s="110"/>
      <c r="AC1482" s="110"/>
      <c r="AD1482" s="110"/>
      <c r="AE1482" s="110"/>
      <c r="AF1482" s="110"/>
      <c r="AG1482" s="110"/>
      <c r="AH1482" s="110"/>
      <c r="AI1482" s="110"/>
      <c r="AJ1482" s="110"/>
      <c r="AK1482" s="110"/>
      <c r="AL1482" s="110"/>
      <c r="AM1482" s="110"/>
      <c r="AN1482" s="110"/>
      <c r="AO1482" s="110"/>
      <c r="AP1482" s="110"/>
      <c r="AQ1482" s="110"/>
      <c r="AR1482" s="110"/>
      <c r="AS1482" s="110"/>
      <c r="AT1482" s="110"/>
      <c r="AU1482" s="110"/>
      <c r="AV1482" s="110"/>
      <c r="AW1482" s="110"/>
      <c r="AX1482" s="110"/>
      <c r="AY1482" s="110"/>
      <c r="AZ1482" s="110"/>
      <c r="BA1482" s="110"/>
      <c r="BB1482" s="110"/>
      <c r="BC1482" s="110"/>
      <c r="BD1482" s="110"/>
      <c r="BE1482" s="110"/>
      <c r="BF1482" s="110"/>
      <c r="BG1482" s="110"/>
      <c r="BH1482" s="110"/>
    </row>
    <row r="1483" spans="2:60" x14ac:dyDescent="0.2">
      <c r="B1483" s="123"/>
      <c r="C1483" s="220"/>
      <c r="D1483" s="221"/>
      <c r="E1483" s="222"/>
      <c r="F1483" s="224"/>
      <c r="G1483" s="222"/>
      <c r="H1483" s="124"/>
      <c r="I1483" s="124"/>
      <c r="J1483" s="124"/>
      <c r="K1483" s="124"/>
      <c r="L1483" s="120"/>
      <c r="M1483" s="110"/>
      <c r="N1483" s="110"/>
      <c r="O1483" s="110"/>
      <c r="P1483" s="110"/>
      <c r="Q1483" s="110"/>
      <c r="R1483" s="110"/>
      <c r="S1483" s="110"/>
      <c r="T1483" s="110"/>
      <c r="U1483" s="110"/>
      <c r="V1483" s="110"/>
      <c r="W1483" s="110"/>
      <c r="X1483" s="110"/>
      <c r="Y1483" s="110"/>
      <c r="Z1483" s="110"/>
      <c r="AA1483" s="110"/>
      <c r="AB1483" s="110"/>
      <c r="AC1483" s="110"/>
      <c r="AD1483" s="110"/>
      <c r="AE1483" s="110"/>
      <c r="AF1483" s="110"/>
      <c r="AG1483" s="110"/>
      <c r="AH1483" s="110"/>
      <c r="AI1483" s="110"/>
      <c r="AJ1483" s="110"/>
      <c r="AK1483" s="110"/>
      <c r="AL1483" s="110"/>
      <c r="AM1483" s="110"/>
      <c r="AN1483" s="110"/>
      <c r="AO1483" s="110"/>
      <c r="AP1483" s="110"/>
      <c r="AQ1483" s="110"/>
      <c r="AR1483" s="110"/>
      <c r="AS1483" s="110"/>
      <c r="AT1483" s="110"/>
      <c r="AU1483" s="110"/>
      <c r="AV1483" s="110"/>
      <c r="AW1483" s="110"/>
      <c r="AX1483" s="110"/>
      <c r="AY1483" s="110"/>
      <c r="AZ1483" s="110"/>
      <c r="BA1483" s="110"/>
      <c r="BB1483" s="110"/>
      <c r="BC1483" s="110"/>
      <c r="BD1483" s="110"/>
      <c r="BE1483" s="110"/>
      <c r="BF1483" s="110"/>
      <c r="BG1483" s="110"/>
      <c r="BH1483" s="110"/>
    </row>
    <row r="1484" spans="2:60" x14ac:dyDescent="0.2">
      <c r="B1484" s="123"/>
      <c r="C1484" s="220"/>
      <c r="D1484" s="221"/>
      <c r="E1484" s="226"/>
      <c r="F1484" s="224"/>
      <c r="G1484" s="222"/>
      <c r="H1484" s="124"/>
      <c r="I1484" s="124"/>
      <c r="J1484" s="124"/>
      <c r="K1484" s="124"/>
      <c r="L1484" s="120"/>
      <c r="M1484" s="110"/>
      <c r="N1484" s="110"/>
      <c r="O1484" s="110"/>
      <c r="P1484" s="110"/>
      <c r="Q1484" s="110"/>
      <c r="R1484" s="110"/>
      <c r="S1484" s="110"/>
      <c r="T1484" s="110"/>
      <c r="U1484" s="110"/>
      <c r="V1484" s="110"/>
      <c r="W1484" s="110"/>
      <c r="X1484" s="110"/>
      <c r="Y1484" s="110"/>
      <c r="Z1484" s="110"/>
      <c r="AA1484" s="110"/>
      <c r="AB1484" s="110"/>
      <c r="AC1484" s="110"/>
      <c r="AD1484" s="110"/>
      <c r="AE1484" s="110"/>
      <c r="AF1484" s="110"/>
      <c r="AG1484" s="110"/>
      <c r="AH1484" s="110"/>
      <c r="AI1484" s="110"/>
      <c r="AJ1484" s="110"/>
      <c r="AK1484" s="110"/>
      <c r="AL1484" s="110"/>
      <c r="AM1484" s="110"/>
      <c r="AN1484" s="110"/>
      <c r="AO1484" s="110"/>
      <c r="AP1484" s="110"/>
      <c r="AQ1484" s="110"/>
      <c r="AR1484" s="110"/>
      <c r="AS1484" s="110"/>
      <c r="AT1484" s="110"/>
      <c r="AU1484" s="110"/>
      <c r="AV1484" s="110"/>
      <c r="AW1484" s="110"/>
      <c r="AX1484" s="110"/>
      <c r="AY1484" s="110"/>
      <c r="AZ1484" s="110"/>
      <c r="BA1484" s="110"/>
      <c r="BB1484" s="110"/>
      <c r="BC1484" s="110"/>
      <c r="BD1484" s="110"/>
      <c r="BE1484" s="110"/>
      <c r="BF1484" s="110"/>
      <c r="BG1484" s="110"/>
      <c r="BH1484" s="110"/>
    </row>
    <row r="1485" spans="2:60" x14ac:dyDescent="0.2">
      <c r="B1485" s="123"/>
      <c r="C1485" s="220"/>
      <c r="D1485" s="221"/>
      <c r="E1485" s="222"/>
      <c r="F1485" s="223"/>
      <c r="G1485" s="222"/>
      <c r="H1485" s="124"/>
      <c r="I1485" s="124"/>
      <c r="J1485" s="124"/>
      <c r="K1485" s="124"/>
      <c r="L1485" s="120"/>
      <c r="M1485" s="110"/>
      <c r="N1485" s="110"/>
      <c r="O1485" s="110"/>
      <c r="P1485" s="110"/>
      <c r="Q1485" s="110"/>
      <c r="R1485" s="110"/>
      <c r="S1485" s="110"/>
      <c r="T1485" s="110"/>
      <c r="U1485" s="110"/>
      <c r="V1485" s="110"/>
      <c r="W1485" s="110"/>
      <c r="X1485" s="110"/>
      <c r="Y1485" s="110"/>
      <c r="Z1485" s="110"/>
      <c r="AA1485" s="110"/>
      <c r="AB1485" s="110"/>
      <c r="AC1485" s="110"/>
      <c r="AD1485" s="110"/>
      <c r="AE1485" s="110"/>
      <c r="AF1485" s="110"/>
      <c r="AG1485" s="110"/>
      <c r="AH1485" s="110"/>
      <c r="AI1485" s="110"/>
      <c r="AJ1485" s="110"/>
      <c r="AK1485" s="110"/>
      <c r="AL1485" s="110"/>
      <c r="AM1485" s="110"/>
      <c r="AN1485" s="110"/>
      <c r="AO1485" s="110"/>
      <c r="AP1485" s="110"/>
      <c r="AQ1485" s="110"/>
      <c r="AR1485" s="110"/>
      <c r="AS1485" s="110"/>
      <c r="AT1485" s="110"/>
      <c r="AU1485" s="110"/>
      <c r="AV1485" s="110"/>
      <c r="AW1485" s="110"/>
      <c r="AX1485" s="110"/>
      <c r="AY1485" s="110"/>
      <c r="AZ1485" s="110"/>
      <c r="BA1485" s="110"/>
      <c r="BB1485" s="110"/>
      <c r="BC1485" s="110"/>
      <c r="BD1485" s="110"/>
      <c r="BE1485" s="110"/>
      <c r="BF1485" s="110"/>
      <c r="BG1485" s="110"/>
      <c r="BH1485" s="110"/>
    </row>
    <row r="1486" spans="2:60" x14ac:dyDescent="0.2">
      <c r="B1486" s="123"/>
      <c r="C1486" s="220"/>
      <c r="D1486" s="220"/>
      <c r="E1486" s="222"/>
      <c r="F1486" s="224"/>
      <c r="G1486" s="253"/>
      <c r="H1486" s="124"/>
      <c r="I1486" s="124"/>
      <c r="J1486" s="124"/>
      <c r="K1486" s="124"/>
      <c r="L1486" s="120"/>
      <c r="M1486" s="110"/>
      <c r="N1486" s="110"/>
      <c r="O1486" s="110"/>
      <c r="P1486" s="110"/>
      <c r="Q1486" s="110"/>
      <c r="R1486" s="110"/>
      <c r="S1486" s="110"/>
      <c r="T1486" s="110"/>
      <c r="U1486" s="110"/>
      <c r="V1486" s="110"/>
      <c r="W1486" s="110"/>
      <c r="X1486" s="110"/>
      <c r="Y1486" s="110"/>
      <c r="Z1486" s="110"/>
      <c r="AA1486" s="110"/>
      <c r="AB1486" s="110"/>
      <c r="AC1486" s="110"/>
      <c r="AD1486" s="110"/>
      <c r="AE1486" s="110"/>
      <c r="AF1486" s="110"/>
      <c r="AG1486" s="110"/>
      <c r="AH1486" s="110"/>
      <c r="AI1486" s="110"/>
      <c r="AJ1486" s="110"/>
      <c r="AK1486" s="110"/>
      <c r="AL1486" s="110"/>
      <c r="AM1486" s="110"/>
      <c r="AN1486" s="110"/>
      <c r="AO1486" s="110"/>
      <c r="AP1486" s="110"/>
      <c r="AQ1486" s="110"/>
      <c r="AR1486" s="110"/>
      <c r="AS1486" s="110"/>
      <c r="AT1486" s="110"/>
      <c r="AU1486" s="110"/>
      <c r="AV1486" s="110"/>
      <c r="AW1486" s="110"/>
      <c r="AX1486" s="110"/>
      <c r="AY1486" s="110"/>
      <c r="AZ1486" s="110"/>
      <c r="BA1486" s="110"/>
      <c r="BB1486" s="110"/>
      <c r="BC1486" s="110"/>
      <c r="BD1486" s="110"/>
      <c r="BE1486" s="110"/>
      <c r="BF1486" s="110"/>
      <c r="BG1486" s="110"/>
      <c r="BH1486" s="110"/>
    </row>
    <row r="1487" spans="2:60" x14ac:dyDescent="0.2">
      <c r="B1487" s="123"/>
      <c r="C1487" s="220"/>
      <c r="D1487" s="221"/>
      <c r="E1487" s="222"/>
      <c r="F1487" s="220"/>
      <c r="G1487" s="226"/>
      <c r="H1487" s="124"/>
      <c r="I1487" s="124"/>
      <c r="J1487" s="124"/>
      <c r="K1487" s="124"/>
      <c r="L1487" s="120"/>
      <c r="M1487" s="110"/>
      <c r="N1487" s="110"/>
      <c r="O1487" s="110"/>
      <c r="P1487" s="110"/>
      <c r="Q1487" s="110"/>
      <c r="R1487" s="110"/>
      <c r="S1487" s="110"/>
      <c r="T1487" s="110"/>
      <c r="U1487" s="110"/>
      <c r="V1487" s="110"/>
      <c r="W1487" s="110"/>
      <c r="X1487" s="110"/>
      <c r="Y1487" s="110"/>
      <c r="Z1487" s="110"/>
      <c r="AA1487" s="110"/>
      <c r="AB1487" s="110"/>
      <c r="AC1487" s="110"/>
      <c r="AD1487" s="110"/>
      <c r="AE1487" s="110"/>
      <c r="AF1487" s="110"/>
      <c r="AG1487" s="110"/>
      <c r="AH1487" s="110"/>
      <c r="AI1487" s="110"/>
      <c r="AJ1487" s="110"/>
      <c r="AK1487" s="110"/>
      <c r="AL1487" s="110"/>
      <c r="AM1487" s="110"/>
      <c r="AN1487" s="110"/>
      <c r="AO1487" s="110"/>
      <c r="AP1487" s="110"/>
      <c r="AQ1487" s="110"/>
      <c r="AR1487" s="110"/>
      <c r="AS1487" s="110"/>
      <c r="AT1487" s="110"/>
      <c r="AU1487" s="110"/>
      <c r="AV1487" s="110"/>
      <c r="AW1487" s="110"/>
      <c r="AX1487" s="110"/>
      <c r="AY1487" s="110"/>
      <c r="AZ1487" s="110"/>
      <c r="BA1487" s="110"/>
      <c r="BB1487" s="110"/>
      <c r="BC1487" s="110"/>
      <c r="BD1487" s="110"/>
      <c r="BE1487" s="110"/>
      <c r="BF1487" s="110"/>
      <c r="BG1487" s="110"/>
      <c r="BH1487" s="110"/>
    </row>
    <row r="1488" spans="2:60" x14ac:dyDescent="0.2">
      <c r="B1488" s="123"/>
      <c r="C1488" s="220"/>
      <c r="D1488" s="220"/>
      <c r="E1488" s="222"/>
      <c r="F1488" s="220"/>
      <c r="G1488" s="253"/>
      <c r="H1488" s="124"/>
      <c r="I1488" s="124"/>
      <c r="J1488" s="124"/>
      <c r="K1488" s="124"/>
      <c r="L1488" s="120"/>
      <c r="M1488" s="110"/>
      <c r="N1488" s="110"/>
      <c r="O1488" s="110"/>
      <c r="P1488" s="110"/>
      <c r="Q1488" s="110"/>
      <c r="R1488" s="110"/>
      <c r="S1488" s="110"/>
      <c r="T1488" s="110"/>
      <c r="U1488" s="110"/>
      <c r="V1488" s="110"/>
      <c r="W1488" s="110"/>
      <c r="X1488" s="110"/>
      <c r="Y1488" s="110"/>
      <c r="Z1488" s="110"/>
      <c r="AA1488" s="110"/>
      <c r="AB1488" s="110"/>
      <c r="AC1488" s="110"/>
      <c r="AD1488" s="110"/>
      <c r="AE1488" s="110"/>
      <c r="AF1488" s="110"/>
      <c r="AG1488" s="110"/>
      <c r="AH1488" s="110"/>
      <c r="AI1488" s="110"/>
      <c r="AJ1488" s="110"/>
      <c r="AK1488" s="110"/>
      <c r="AL1488" s="110"/>
      <c r="AM1488" s="110"/>
      <c r="AN1488" s="110"/>
      <c r="AO1488" s="110"/>
      <c r="AP1488" s="110"/>
      <c r="AQ1488" s="110"/>
      <c r="AR1488" s="110"/>
      <c r="AS1488" s="110"/>
      <c r="AT1488" s="110"/>
      <c r="AU1488" s="110"/>
      <c r="AV1488" s="110"/>
      <c r="AW1488" s="110"/>
      <c r="AX1488" s="110"/>
      <c r="AY1488" s="110"/>
      <c r="AZ1488" s="110"/>
      <c r="BA1488" s="110"/>
      <c r="BB1488" s="110"/>
      <c r="BC1488" s="110"/>
      <c r="BD1488" s="110"/>
      <c r="BE1488" s="110"/>
      <c r="BF1488" s="110"/>
      <c r="BG1488" s="110"/>
      <c r="BH1488" s="110"/>
    </row>
    <row r="1489" spans="2:60" x14ac:dyDescent="0.2">
      <c r="B1489" s="123"/>
      <c r="C1489" s="220"/>
      <c r="D1489" s="221"/>
      <c r="E1489" s="222"/>
      <c r="F1489" s="221"/>
      <c r="G1489" s="222"/>
      <c r="H1489" s="124"/>
      <c r="I1489" s="124"/>
      <c r="J1489" s="124"/>
      <c r="K1489" s="124"/>
      <c r="L1489" s="120"/>
      <c r="M1489" s="110"/>
      <c r="N1489" s="110"/>
      <c r="O1489" s="110"/>
      <c r="P1489" s="110"/>
      <c r="Q1489" s="110"/>
      <c r="R1489" s="110"/>
      <c r="S1489" s="110"/>
      <c r="T1489" s="110"/>
      <c r="U1489" s="110"/>
      <c r="V1489" s="110"/>
      <c r="W1489" s="110"/>
      <c r="X1489" s="110"/>
      <c r="Y1489" s="110"/>
      <c r="Z1489" s="110"/>
      <c r="AA1489" s="110"/>
      <c r="AB1489" s="110"/>
      <c r="AC1489" s="110"/>
      <c r="AD1489" s="110"/>
      <c r="AE1489" s="110"/>
      <c r="AF1489" s="110"/>
      <c r="AG1489" s="110"/>
      <c r="AH1489" s="110"/>
      <c r="AI1489" s="110"/>
      <c r="AJ1489" s="110"/>
      <c r="AK1489" s="110"/>
      <c r="AL1489" s="110"/>
      <c r="AM1489" s="110"/>
      <c r="AN1489" s="110"/>
      <c r="AO1489" s="110"/>
      <c r="AP1489" s="110"/>
      <c r="AQ1489" s="110"/>
      <c r="AR1489" s="110"/>
      <c r="AS1489" s="110"/>
      <c r="AT1489" s="110"/>
      <c r="AU1489" s="110"/>
      <c r="AV1489" s="110"/>
      <c r="AW1489" s="110"/>
      <c r="AX1489" s="110"/>
      <c r="AY1489" s="110"/>
      <c r="AZ1489" s="110"/>
      <c r="BA1489" s="110"/>
      <c r="BB1489" s="110"/>
      <c r="BC1489" s="110"/>
      <c r="BD1489" s="110"/>
      <c r="BE1489" s="110"/>
      <c r="BF1489" s="110"/>
      <c r="BG1489" s="110"/>
      <c r="BH1489" s="110"/>
    </row>
    <row r="1490" spans="2:60" x14ac:dyDescent="0.2">
      <c r="B1490" s="123"/>
      <c r="C1490" s="220"/>
      <c r="D1490" s="221"/>
      <c r="E1490" s="222"/>
      <c r="F1490" s="224"/>
      <c r="G1490" s="225"/>
      <c r="H1490" s="124"/>
      <c r="I1490" s="124"/>
      <c r="J1490" s="124"/>
      <c r="K1490" s="124"/>
      <c r="L1490" s="120"/>
      <c r="M1490" s="110"/>
      <c r="N1490" s="110"/>
      <c r="O1490" s="110"/>
      <c r="P1490" s="110"/>
      <c r="Q1490" s="110"/>
      <c r="R1490" s="110"/>
      <c r="S1490" s="110"/>
      <c r="T1490" s="110"/>
      <c r="U1490" s="110"/>
      <c r="V1490" s="110"/>
      <c r="W1490" s="110"/>
      <c r="X1490" s="110"/>
      <c r="Y1490" s="110"/>
      <c r="Z1490" s="110"/>
      <c r="AA1490" s="110"/>
      <c r="AB1490" s="110"/>
      <c r="AC1490" s="110"/>
      <c r="AD1490" s="110"/>
      <c r="AE1490" s="110"/>
      <c r="AF1490" s="110"/>
      <c r="AG1490" s="110"/>
      <c r="AH1490" s="110"/>
      <c r="AI1490" s="110"/>
      <c r="AJ1490" s="110"/>
      <c r="AK1490" s="110"/>
      <c r="AL1490" s="110"/>
      <c r="AM1490" s="110"/>
      <c r="AN1490" s="110"/>
      <c r="AO1490" s="110"/>
      <c r="AP1490" s="110"/>
      <c r="AQ1490" s="110"/>
      <c r="AR1490" s="110"/>
      <c r="AS1490" s="110"/>
      <c r="AT1490" s="110"/>
      <c r="AU1490" s="110"/>
      <c r="AV1490" s="110"/>
      <c r="AW1490" s="110"/>
      <c r="AX1490" s="110"/>
      <c r="AY1490" s="110"/>
      <c r="AZ1490" s="110"/>
      <c r="BA1490" s="110"/>
      <c r="BB1490" s="110"/>
      <c r="BC1490" s="110"/>
      <c r="BD1490" s="110"/>
      <c r="BE1490" s="110"/>
      <c r="BF1490" s="110"/>
      <c r="BG1490" s="110"/>
      <c r="BH1490" s="110"/>
    </row>
    <row r="1491" spans="2:60" x14ac:dyDescent="0.2">
      <c r="B1491" s="123"/>
      <c r="C1491" s="220"/>
      <c r="D1491" s="220"/>
      <c r="E1491" s="222"/>
      <c r="F1491" s="224"/>
      <c r="G1491" s="249"/>
      <c r="H1491" s="124"/>
      <c r="I1491" s="124"/>
      <c r="J1491" s="124"/>
      <c r="K1491" s="124"/>
      <c r="L1491" s="120"/>
      <c r="M1491" s="110"/>
      <c r="N1491" s="110"/>
      <c r="O1491" s="110"/>
      <c r="P1491" s="110"/>
      <c r="Q1491" s="110"/>
      <c r="R1491" s="110"/>
      <c r="S1491" s="110"/>
      <c r="T1491" s="110"/>
      <c r="U1491" s="110"/>
      <c r="V1491" s="110"/>
      <c r="W1491" s="110"/>
      <c r="X1491" s="110"/>
      <c r="Y1491" s="110"/>
      <c r="Z1491" s="110"/>
      <c r="AA1491" s="110"/>
      <c r="AB1491" s="110"/>
      <c r="AC1491" s="110"/>
      <c r="AD1491" s="110"/>
      <c r="AE1491" s="110"/>
      <c r="AF1491" s="110"/>
      <c r="AG1491" s="110"/>
      <c r="AH1491" s="110"/>
      <c r="AI1491" s="110"/>
      <c r="AJ1491" s="110"/>
      <c r="AK1491" s="110"/>
      <c r="AL1491" s="110"/>
      <c r="AM1491" s="110"/>
      <c r="AN1491" s="110"/>
      <c r="AO1491" s="110"/>
      <c r="AP1491" s="110"/>
      <c r="AQ1491" s="110"/>
      <c r="AR1491" s="110"/>
      <c r="AS1491" s="110"/>
      <c r="AT1491" s="110"/>
      <c r="AU1491" s="110"/>
      <c r="AV1491" s="110"/>
      <c r="AW1491" s="110"/>
      <c r="AX1491" s="110"/>
      <c r="AY1491" s="110"/>
      <c r="AZ1491" s="110"/>
      <c r="BA1491" s="110"/>
      <c r="BB1491" s="110"/>
      <c r="BC1491" s="110"/>
      <c r="BD1491" s="110"/>
      <c r="BE1491" s="110"/>
      <c r="BF1491" s="110"/>
      <c r="BG1491" s="110"/>
      <c r="BH1491" s="110"/>
    </row>
    <row r="1492" spans="2:60" x14ac:dyDescent="0.2">
      <c r="B1492" s="123"/>
      <c r="C1492" s="220"/>
      <c r="D1492" s="221"/>
      <c r="E1492" s="222"/>
      <c r="F1492" s="224"/>
      <c r="G1492" s="222"/>
      <c r="H1492" s="124"/>
      <c r="I1492" s="124"/>
      <c r="J1492" s="124"/>
      <c r="K1492" s="124"/>
      <c r="L1492" s="120"/>
      <c r="M1492" s="110"/>
      <c r="N1492" s="110"/>
      <c r="O1492" s="110"/>
      <c r="P1492" s="110"/>
      <c r="Q1492" s="110"/>
      <c r="R1492" s="110"/>
      <c r="S1492" s="110"/>
      <c r="T1492" s="110"/>
      <c r="U1492" s="110"/>
      <c r="V1492" s="110"/>
      <c r="W1492" s="110"/>
      <c r="X1492" s="110"/>
      <c r="Y1492" s="110"/>
      <c r="Z1492" s="110"/>
      <c r="AA1492" s="110"/>
      <c r="AB1492" s="110"/>
      <c r="AC1492" s="110"/>
      <c r="AD1492" s="110"/>
      <c r="AE1492" s="110"/>
      <c r="AF1492" s="110"/>
      <c r="AG1492" s="110"/>
      <c r="AH1492" s="110"/>
      <c r="AI1492" s="110"/>
      <c r="AJ1492" s="110"/>
      <c r="AK1492" s="110"/>
      <c r="AL1492" s="110"/>
      <c r="AM1492" s="110"/>
      <c r="AN1492" s="110"/>
      <c r="AO1492" s="110"/>
      <c r="AP1492" s="110"/>
      <c r="AQ1492" s="110"/>
      <c r="AR1492" s="110"/>
      <c r="AS1492" s="110"/>
      <c r="AT1492" s="110"/>
      <c r="AU1492" s="110"/>
      <c r="AV1492" s="110"/>
      <c r="AW1492" s="110"/>
      <c r="AX1492" s="110"/>
      <c r="AY1492" s="110"/>
      <c r="AZ1492" s="110"/>
      <c r="BA1492" s="110"/>
      <c r="BB1492" s="110"/>
      <c r="BC1492" s="110"/>
      <c r="BD1492" s="110"/>
      <c r="BE1492" s="110"/>
      <c r="BF1492" s="110"/>
      <c r="BG1492" s="110"/>
      <c r="BH1492" s="110"/>
    </row>
    <row r="1493" spans="2:60" x14ac:dyDescent="0.2">
      <c r="B1493" s="123"/>
      <c r="C1493" s="220"/>
      <c r="D1493" s="221"/>
      <c r="E1493" s="222"/>
      <c r="F1493" s="224"/>
      <c r="G1493" s="225"/>
      <c r="H1493" s="124"/>
      <c r="I1493" s="124"/>
      <c r="J1493" s="124"/>
      <c r="K1493" s="124"/>
      <c r="L1493" s="120"/>
      <c r="M1493" s="110"/>
      <c r="N1493" s="110"/>
      <c r="O1493" s="110"/>
      <c r="P1493" s="110"/>
      <c r="Q1493" s="110"/>
      <c r="R1493" s="110"/>
      <c r="S1493" s="110"/>
      <c r="T1493" s="110"/>
      <c r="U1493" s="110"/>
      <c r="V1493" s="110"/>
      <c r="W1493" s="110"/>
      <c r="X1493" s="110"/>
      <c r="Y1493" s="110"/>
      <c r="Z1493" s="110"/>
      <c r="AA1493" s="110"/>
      <c r="AB1493" s="110"/>
      <c r="AC1493" s="110"/>
      <c r="AD1493" s="110"/>
      <c r="AE1493" s="110"/>
      <c r="AF1493" s="110"/>
      <c r="AG1493" s="110"/>
      <c r="AH1493" s="110"/>
      <c r="AI1493" s="110"/>
      <c r="AJ1493" s="110"/>
      <c r="AK1493" s="110"/>
      <c r="AL1493" s="110"/>
      <c r="AM1493" s="110"/>
      <c r="AN1493" s="110"/>
      <c r="AO1493" s="110"/>
      <c r="AP1493" s="110"/>
      <c r="AQ1493" s="110"/>
      <c r="AR1493" s="110"/>
      <c r="AS1493" s="110"/>
      <c r="AT1493" s="110"/>
      <c r="AU1493" s="110"/>
      <c r="AV1493" s="110"/>
      <c r="AW1493" s="110"/>
      <c r="AX1493" s="110"/>
      <c r="AY1493" s="110"/>
      <c r="AZ1493" s="110"/>
      <c r="BA1493" s="110"/>
      <c r="BB1493" s="110"/>
      <c r="BC1493" s="110"/>
      <c r="BD1493" s="110"/>
      <c r="BE1493" s="110"/>
      <c r="BF1493" s="110"/>
      <c r="BG1493" s="110"/>
      <c r="BH1493" s="110"/>
    </row>
    <row r="1494" spans="2:60" x14ac:dyDescent="0.2">
      <c r="B1494" s="123"/>
      <c r="C1494" s="220"/>
      <c r="D1494" s="221"/>
      <c r="E1494" s="222"/>
      <c r="F1494" s="252"/>
      <c r="G1494" s="225"/>
      <c r="H1494" s="124"/>
      <c r="I1494" s="124"/>
      <c r="J1494" s="124"/>
      <c r="K1494" s="124"/>
      <c r="L1494" s="120"/>
      <c r="M1494" s="110"/>
      <c r="N1494" s="110"/>
      <c r="O1494" s="110"/>
      <c r="P1494" s="110"/>
      <c r="Q1494" s="110"/>
      <c r="R1494" s="110"/>
      <c r="S1494" s="110"/>
      <c r="T1494" s="110"/>
      <c r="U1494" s="110"/>
      <c r="V1494" s="110"/>
      <c r="W1494" s="110"/>
      <c r="X1494" s="110"/>
      <c r="Y1494" s="110"/>
      <c r="Z1494" s="110"/>
      <c r="AA1494" s="110"/>
      <c r="AB1494" s="110"/>
      <c r="AC1494" s="110"/>
      <c r="AD1494" s="110"/>
      <c r="AE1494" s="110"/>
      <c r="AF1494" s="110"/>
      <c r="AG1494" s="110"/>
      <c r="AH1494" s="110"/>
      <c r="AI1494" s="110"/>
      <c r="AJ1494" s="110"/>
      <c r="AK1494" s="110"/>
      <c r="AL1494" s="110"/>
      <c r="AM1494" s="110"/>
      <c r="AN1494" s="110"/>
      <c r="AO1494" s="110"/>
      <c r="AP1494" s="110"/>
      <c r="AQ1494" s="110"/>
      <c r="AR1494" s="110"/>
      <c r="AS1494" s="110"/>
      <c r="AT1494" s="110"/>
      <c r="AU1494" s="110"/>
      <c r="AV1494" s="110"/>
      <c r="AW1494" s="110"/>
      <c r="AX1494" s="110"/>
      <c r="AY1494" s="110"/>
      <c r="AZ1494" s="110"/>
      <c r="BA1494" s="110"/>
      <c r="BB1494" s="110"/>
      <c r="BC1494" s="110"/>
      <c r="BD1494" s="110"/>
      <c r="BE1494" s="110"/>
      <c r="BF1494" s="110"/>
      <c r="BG1494" s="110"/>
      <c r="BH1494" s="110"/>
    </row>
    <row r="1495" spans="2:60" x14ac:dyDescent="0.2">
      <c r="B1495" s="123"/>
      <c r="C1495" s="220"/>
      <c r="D1495" s="221"/>
      <c r="E1495" s="222"/>
      <c r="F1495" s="224"/>
      <c r="G1495" s="225"/>
      <c r="H1495" s="124"/>
      <c r="I1495" s="124"/>
      <c r="J1495" s="124"/>
      <c r="K1495" s="124"/>
      <c r="L1495" s="120"/>
      <c r="M1495" s="110"/>
      <c r="N1495" s="110"/>
      <c r="O1495" s="110"/>
      <c r="P1495" s="110"/>
      <c r="Q1495" s="110"/>
      <c r="R1495" s="110"/>
      <c r="S1495" s="110"/>
      <c r="T1495" s="110"/>
      <c r="U1495" s="110"/>
      <c r="V1495" s="110"/>
      <c r="W1495" s="110"/>
      <c r="X1495" s="110"/>
      <c r="Y1495" s="110"/>
      <c r="Z1495" s="110"/>
      <c r="AA1495" s="110"/>
      <c r="AB1495" s="110"/>
      <c r="AC1495" s="110"/>
      <c r="AD1495" s="110"/>
      <c r="AE1495" s="110"/>
      <c r="AF1495" s="110"/>
      <c r="AG1495" s="110"/>
      <c r="AH1495" s="110"/>
      <c r="AI1495" s="110"/>
      <c r="AJ1495" s="110"/>
      <c r="AK1495" s="110"/>
      <c r="AL1495" s="110"/>
      <c r="AM1495" s="110"/>
      <c r="AN1495" s="110"/>
      <c r="AO1495" s="110"/>
      <c r="AP1495" s="110"/>
      <c r="AQ1495" s="110"/>
      <c r="AR1495" s="110"/>
      <c r="AS1495" s="110"/>
      <c r="AT1495" s="110"/>
      <c r="AU1495" s="110"/>
      <c r="AV1495" s="110"/>
      <c r="AW1495" s="110"/>
      <c r="AX1495" s="110"/>
      <c r="AY1495" s="110"/>
      <c r="AZ1495" s="110"/>
      <c r="BA1495" s="110"/>
      <c r="BB1495" s="110"/>
      <c r="BC1495" s="110"/>
      <c r="BD1495" s="110"/>
      <c r="BE1495" s="110"/>
      <c r="BF1495" s="110"/>
      <c r="BG1495" s="110"/>
      <c r="BH1495" s="110"/>
    </row>
    <row r="1496" spans="2:60" x14ac:dyDescent="0.2">
      <c r="B1496" s="123"/>
      <c r="C1496" s="220"/>
      <c r="D1496" s="221"/>
      <c r="E1496" s="222"/>
      <c r="F1496" s="224"/>
      <c r="G1496" s="222"/>
      <c r="H1496" s="124"/>
      <c r="I1496" s="124"/>
      <c r="J1496" s="124"/>
      <c r="K1496" s="124"/>
      <c r="L1496" s="120"/>
      <c r="M1496" s="110"/>
      <c r="N1496" s="110"/>
      <c r="O1496" s="110"/>
      <c r="P1496" s="110"/>
      <c r="Q1496" s="110"/>
      <c r="R1496" s="110"/>
      <c r="S1496" s="110"/>
      <c r="T1496" s="110"/>
      <c r="U1496" s="110"/>
      <c r="V1496" s="110"/>
      <c r="W1496" s="110"/>
      <c r="X1496" s="110"/>
      <c r="Y1496" s="110"/>
      <c r="Z1496" s="110"/>
      <c r="AA1496" s="110"/>
      <c r="AB1496" s="110"/>
      <c r="AC1496" s="110"/>
      <c r="AD1496" s="110"/>
      <c r="AE1496" s="110"/>
      <c r="AF1496" s="110"/>
      <c r="AG1496" s="110"/>
      <c r="AH1496" s="110"/>
      <c r="AI1496" s="110"/>
      <c r="AJ1496" s="110"/>
      <c r="AK1496" s="110"/>
      <c r="AL1496" s="110"/>
      <c r="AM1496" s="110"/>
      <c r="AN1496" s="110"/>
      <c r="AO1496" s="110"/>
      <c r="AP1496" s="110"/>
      <c r="AQ1496" s="110"/>
      <c r="AR1496" s="110"/>
      <c r="AS1496" s="110"/>
      <c r="AT1496" s="110"/>
      <c r="AU1496" s="110"/>
      <c r="AV1496" s="110"/>
      <c r="AW1496" s="110"/>
      <c r="AX1496" s="110"/>
      <c r="AY1496" s="110"/>
      <c r="AZ1496" s="110"/>
      <c r="BA1496" s="110"/>
      <c r="BB1496" s="110"/>
      <c r="BC1496" s="110"/>
      <c r="BD1496" s="110"/>
      <c r="BE1496" s="110"/>
      <c r="BF1496" s="110"/>
      <c r="BG1496" s="110"/>
      <c r="BH1496" s="110"/>
    </row>
    <row r="1497" spans="2:60" x14ac:dyDescent="0.2">
      <c r="B1497" s="123"/>
      <c r="C1497" s="220"/>
      <c r="D1497" s="254"/>
      <c r="E1497" s="222"/>
      <c r="F1497" s="223"/>
      <c r="G1497" s="222"/>
      <c r="H1497" s="124"/>
      <c r="I1497" s="124"/>
      <c r="J1497" s="124"/>
      <c r="K1497" s="124"/>
      <c r="L1497" s="120"/>
      <c r="M1497" s="110"/>
      <c r="N1497" s="110"/>
      <c r="O1497" s="110"/>
      <c r="P1497" s="110"/>
      <c r="Q1497" s="110"/>
      <c r="R1497" s="110"/>
      <c r="S1497" s="110"/>
      <c r="T1497" s="110"/>
      <c r="U1497" s="110"/>
      <c r="V1497" s="110"/>
      <c r="W1497" s="110"/>
      <c r="X1497" s="110"/>
      <c r="Y1497" s="110"/>
      <c r="Z1497" s="110"/>
      <c r="AA1497" s="110"/>
      <c r="AB1497" s="110"/>
      <c r="AC1497" s="110"/>
      <c r="AD1497" s="110"/>
      <c r="AE1497" s="110"/>
      <c r="AF1497" s="110"/>
      <c r="AG1497" s="110"/>
      <c r="AH1497" s="110"/>
      <c r="AI1497" s="110"/>
      <c r="AJ1497" s="110"/>
      <c r="AK1497" s="110"/>
      <c r="AL1497" s="110"/>
      <c r="AM1497" s="110"/>
      <c r="AN1497" s="110"/>
      <c r="AO1497" s="110"/>
      <c r="AP1497" s="110"/>
      <c r="AQ1497" s="110"/>
      <c r="AR1497" s="110"/>
      <c r="AS1497" s="110"/>
      <c r="AT1497" s="110"/>
      <c r="AU1497" s="110"/>
      <c r="AV1497" s="110"/>
      <c r="AW1497" s="110"/>
      <c r="AX1497" s="110"/>
      <c r="AY1497" s="110"/>
      <c r="AZ1497" s="110"/>
      <c r="BA1497" s="110"/>
      <c r="BB1497" s="110"/>
      <c r="BC1497" s="110"/>
      <c r="BD1497" s="110"/>
      <c r="BE1497" s="110"/>
      <c r="BF1497" s="110"/>
      <c r="BG1497" s="110"/>
      <c r="BH1497" s="110"/>
    </row>
    <row r="1498" spans="2:60" x14ac:dyDescent="0.2">
      <c r="B1498" s="123"/>
      <c r="C1498" s="220"/>
      <c r="D1498" s="221"/>
      <c r="E1498" s="222"/>
      <c r="F1498" s="224"/>
      <c r="G1498" s="225"/>
      <c r="H1498" s="124"/>
      <c r="I1498" s="124"/>
      <c r="J1498" s="124"/>
      <c r="K1498" s="124"/>
      <c r="L1498" s="120"/>
      <c r="M1498" s="110"/>
      <c r="N1498" s="110"/>
      <c r="O1498" s="110"/>
      <c r="P1498" s="110"/>
      <c r="Q1498" s="110"/>
      <c r="R1498" s="110"/>
      <c r="S1498" s="110"/>
      <c r="T1498" s="110"/>
      <c r="U1498" s="110"/>
      <c r="V1498" s="110"/>
      <c r="W1498" s="110"/>
      <c r="X1498" s="110"/>
      <c r="Y1498" s="110"/>
      <c r="Z1498" s="110"/>
      <c r="AA1498" s="110"/>
      <c r="AB1498" s="110"/>
      <c r="AC1498" s="110"/>
      <c r="AD1498" s="110"/>
      <c r="AE1498" s="110"/>
      <c r="AF1498" s="110"/>
      <c r="AG1498" s="110"/>
      <c r="AH1498" s="110"/>
      <c r="AI1498" s="110"/>
      <c r="AJ1498" s="110"/>
      <c r="AK1498" s="110"/>
      <c r="AL1498" s="110"/>
      <c r="AM1498" s="110"/>
      <c r="AN1498" s="110"/>
      <c r="AO1498" s="110"/>
      <c r="AP1498" s="110"/>
      <c r="AQ1498" s="110"/>
      <c r="AR1498" s="110"/>
      <c r="AS1498" s="110"/>
      <c r="AT1498" s="110"/>
      <c r="AU1498" s="110"/>
      <c r="AV1498" s="110"/>
      <c r="AW1498" s="110"/>
      <c r="AX1498" s="110"/>
      <c r="AY1498" s="110"/>
      <c r="AZ1498" s="110"/>
      <c r="BA1498" s="110"/>
      <c r="BB1498" s="110"/>
      <c r="BC1498" s="110"/>
      <c r="BD1498" s="110"/>
      <c r="BE1498" s="110"/>
      <c r="BF1498" s="110"/>
      <c r="BG1498" s="110"/>
      <c r="BH1498" s="110"/>
    </row>
    <row r="1499" spans="2:60" x14ac:dyDescent="0.2">
      <c r="B1499" s="123"/>
      <c r="C1499" s="220"/>
      <c r="D1499" s="221"/>
      <c r="E1499" s="222"/>
      <c r="F1499" s="223"/>
      <c r="G1499" s="225"/>
      <c r="H1499" s="124"/>
      <c r="I1499" s="124"/>
      <c r="J1499" s="124"/>
      <c r="K1499" s="124"/>
      <c r="L1499" s="120"/>
      <c r="M1499" s="110"/>
      <c r="N1499" s="110"/>
      <c r="O1499" s="110"/>
      <c r="P1499" s="110"/>
      <c r="Q1499" s="110"/>
      <c r="R1499" s="110"/>
      <c r="S1499" s="110"/>
      <c r="T1499" s="110"/>
      <c r="U1499" s="110"/>
      <c r="V1499" s="110"/>
      <c r="W1499" s="110"/>
      <c r="X1499" s="110"/>
      <c r="Y1499" s="110"/>
      <c r="Z1499" s="110"/>
      <c r="AA1499" s="110"/>
      <c r="AB1499" s="110"/>
      <c r="AC1499" s="110"/>
      <c r="AD1499" s="110"/>
      <c r="AE1499" s="110"/>
      <c r="AF1499" s="110"/>
      <c r="AG1499" s="110"/>
      <c r="AH1499" s="110"/>
      <c r="AI1499" s="110"/>
      <c r="AJ1499" s="110"/>
      <c r="AK1499" s="110"/>
      <c r="AL1499" s="110"/>
      <c r="AM1499" s="110"/>
      <c r="AN1499" s="110"/>
      <c r="AO1499" s="110"/>
      <c r="AP1499" s="110"/>
      <c r="AQ1499" s="110"/>
      <c r="AR1499" s="110"/>
      <c r="AS1499" s="110"/>
      <c r="AT1499" s="110"/>
      <c r="AU1499" s="110"/>
      <c r="AV1499" s="110"/>
      <c r="AW1499" s="110"/>
      <c r="AX1499" s="110"/>
      <c r="AY1499" s="110"/>
      <c r="AZ1499" s="110"/>
      <c r="BA1499" s="110"/>
      <c r="BB1499" s="110"/>
      <c r="BC1499" s="110"/>
      <c r="BD1499" s="110"/>
      <c r="BE1499" s="110"/>
      <c r="BF1499" s="110"/>
      <c r="BG1499" s="110"/>
      <c r="BH1499" s="110"/>
    </row>
    <row r="1500" spans="2:60" x14ac:dyDescent="0.2">
      <c r="B1500" s="123"/>
      <c r="C1500" s="220"/>
      <c r="D1500" s="221"/>
      <c r="E1500" s="222"/>
      <c r="F1500" s="224"/>
      <c r="G1500" s="226"/>
      <c r="H1500" s="124"/>
      <c r="I1500" s="124"/>
      <c r="J1500" s="124"/>
      <c r="K1500" s="124"/>
      <c r="L1500" s="120"/>
      <c r="M1500" s="110"/>
      <c r="N1500" s="110"/>
      <c r="O1500" s="110"/>
      <c r="P1500" s="110"/>
      <c r="Q1500" s="110"/>
      <c r="R1500" s="110"/>
      <c r="S1500" s="110"/>
      <c r="T1500" s="110"/>
      <c r="U1500" s="110"/>
      <c r="V1500" s="110"/>
      <c r="W1500" s="110"/>
      <c r="X1500" s="110"/>
      <c r="Y1500" s="110"/>
      <c r="Z1500" s="110"/>
      <c r="AA1500" s="110"/>
      <c r="AB1500" s="110"/>
      <c r="AC1500" s="110"/>
      <c r="AD1500" s="110"/>
      <c r="AE1500" s="110"/>
      <c r="AF1500" s="110"/>
      <c r="AG1500" s="110"/>
      <c r="AH1500" s="110"/>
      <c r="AI1500" s="110"/>
      <c r="AJ1500" s="110"/>
      <c r="AK1500" s="110"/>
      <c r="AL1500" s="110"/>
      <c r="AM1500" s="110"/>
      <c r="AN1500" s="110"/>
      <c r="AO1500" s="110"/>
      <c r="AP1500" s="110"/>
      <c r="AQ1500" s="110"/>
      <c r="AR1500" s="110"/>
      <c r="AS1500" s="110"/>
      <c r="AT1500" s="110"/>
      <c r="AU1500" s="110"/>
      <c r="AV1500" s="110"/>
      <c r="AW1500" s="110"/>
      <c r="AX1500" s="110"/>
      <c r="AY1500" s="110"/>
      <c r="AZ1500" s="110"/>
      <c r="BA1500" s="110"/>
      <c r="BB1500" s="110"/>
      <c r="BC1500" s="110"/>
      <c r="BD1500" s="110"/>
      <c r="BE1500" s="110"/>
      <c r="BF1500" s="110"/>
      <c r="BG1500" s="110"/>
      <c r="BH1500" s="110"/>
    </row>
    <row r="1501" spans="2:60" x14ac:dyDescent="0.2">
      <c r="B1501" s="123"/>
      <c r="C1501" s="220"/>
      <c r="D1501" s="221"/>
      <c r="E1501" s="222"/>
      <c r="F1501" s="224"/>
      <c r="G1501" s="226"/>
      <c r="H1501" s="124"/>
      <c r="I1501" s="124"/>
      <c r="J1501" s="124"/>
      <c r="K1501" s="124"/>
      <c r="L1501" s="120"/>
      <c r="M1501" s="110"/>
      <c r="N1501" s="110"/>
      <c r="O1501" s="110"/>
      <c r="P1501" s="110"/>
      <c r="Q1501" s="110"/>
      <c r="R1501" s="110"/>
      <c r="S1501" s="110"/>
      <c r="T1501" s="110"/>
      <c r="U1501" s="110"/>
      <c r="V1501" s="110"/>
      <c r="W1501" s="110"/>
      <c r="X1501" s="110"/>
      <c r="Y1501" s="110"/>
      <c r="Z1501" s="110"/>
      <c r="AA1501" s="110"/>
      <c r="AB1501" s="110"/>
      <c r="AC1501" s="110"/>
      <c r="AD1501" s="110"/>
      <c r="AE1501" s="110"/>
      <c r="AF1501" s="110"/>
      <c r="AG1501" s="110"/>
      <c r="AH1501" s="110"/>
      <c r="AI1501" s="110"/>
      <c r="AJ1501" s="110"/>
      <c r="AK1501" s="110"/>
      <c r="AL1501" s="110"/>
      <c r="AM1501" s="110"/>
      <c r="AN1501" s="110"/>
      <c r="AO1501" s="110"/>
      <c r="AP1501" s="110"/>
      <c r="AQ1501" s="110"/>
      <c r="AR1501" s="110"/>
      <c r="AS1501" s="110"/>
      <c r="AT1501" s="110"/>
      <c r="AU1501" s="110"/>
      <c r="AV1501" s="110"/>
      <c r="AW1501" s="110"/>
      <c r="AX1501" s="110"/>
      <c r="AY1501" s="110"/>
      <c r="AZ1501" s="110"/>
      <c r="BA1501" s="110"/>
      <c r="BB1501" s="110"/>
      <c r="BC1501" s="110"/>
      <c r="BD1501" s="110"/>
      <c r="BE1501" s="110"/>
      <c r="BF1501" s="110"/>
      <c r="BG1501" s="110"/>
      <c r="BH1501" s="110"/>
    </row>
    <row r="1502" spans="2:60" x14ac:dyDescent="0.2">
      <c r="B1502" s="123"/>
      <c r="C1502" s="220"/>
      <c r="D1502" s="221"/>
      <c r="E1502" s="222"/>
      <c r="F1502" s="224"/>
      <c r="G1502" s="225"/>
      <c r="H1502" s="124"/>
      <c r="I1502" s="124"/>
      <c r="J1502" s="124"/>
      <c r="K1502" s="124"/>
      <c r="L1502" s="120"/>
      <c r="M1502" s="110"/>
      <c r="N1502" s="110"/>
      <c r="O1502" s="110"/>
      <c r="P1502" s="110"/>
      <c r="Q1502" s="110"/>
      <c r="R1502" s="110"/>
      <c r="S1502" s="110"/>
      <c r="T1502" s="110"/>
      <c r="U1502" s="110"/>
      <c r="V1502" s="110"/>
      <c r="W1502" s="110"/>
      <c r="X1502" s="110"/>
      <c r="Y1502" s="110"/>
      <c r="Z1502" s="110"/>
      <c r="AA1502" s="110"/>
      <c r="AB1502" s="110"/>
      <c r="AC1502" s="110"/>
      <c r="AD1502" s="110"/>
      <c r="AE1502" s="110"/>
      <c r="AF1502" s="110"/>
      <c r="AG1502" s="110"/>
      <c r="AH1502" s="110"/>
      <c r="AI1502" s="110"/>
      <c r="AJ1502" s="110"/>
      <c r="AK1502" s="110"/>
      <c r="AL1502" s="110"/>
      <c r="AM1502" s="110"/>
      <c r="AN1502" s="110"/>
      <c r="AO1502" s="110"/>
      <c r="AP1502" s="110"/>
      <c r="AQ1502" s="110"/>
      <c r="AR1502" s="110"/>
      <c r="AS1502" s="110"/>
      <c r="AT1502" s="110"/>
      <c r="AU1502" s="110"/>
      <c r="AV1502" s="110"/>
      <c r="AW1502" s="110"/>
      <c r="AX1502" s="110"/>
      <c r="AY1502" s="110"/>
      <c r="AZ1502" s="110"/>
      <c r="BA1502" s="110"/>
      <c r="BB1502" s="110"/>
      <c r="BC1502" s="110"/>
      <c r="BD1502" s="110"/>
      <c r="BE1502" s="110"/>
      <c r="BF1502" s="110"/>
      <c r="BG1502" s="110"/>
      <c r="BH1502" s="110"/>
    </row>
    <row r="1503" spans="2:60" x14ac:dyDescent="0.2">
      <c r="B1503" s="123"/>
      <c r="C1503" s="220"/>
      <c r="D1503" s="221"/>
      <c r="E1503" s="222"/>
      <c r="F1503" s="220"/>
      <c r="G1503" s="222"/>
      <c r="H1503" s="124"/>
      <c r="I1503" s="124"/>
      <c r="J1503" s="124"/>
      <c r="K1503" s="124"/>
      <c r="L1503" s="120"/>
      <c r="M1503" s="110"/>
      <c r="N1503" s="110"/>
      <c r="O1503" s="110"/>
      <c r="P1503" s="110"/>
      <c r="Q1503" s="110"/>
      <c r="R1503" s="110"/>
      <c r="S1503" s="110"/>
      <c r="T1503" s="110"/>
      <c r="U1503" s="110"/>
      <c r="V1503" s="110"/>
      <c r="W1503" s="110"/>
      <c r="X1503" s="110"/>
      <c r="Y1503" s="110"/>
      <c r="Z1503" s="110"/>
      <c r="AA1503" s="110"/>
      <c r="AB1503" s="110"/>
      <c r="AC1503" s="110"/>
      <c r="AD1503" s="110"/>
      <c r="AE1503" s="110"/>
      <c r="AF1503" s="110"/>
      <c r="AG1503" s="110"/>
      <c r="AH1503" s="110"/>
      <c r="AI1503" s="110"/>
      <c r="AJ1503" s="110"/>
      <c r="AK1503" s="110"/>
      <c r="AL1503" s="110"/>
      <c r="AM1503" s="110"/>
      <c r="AN1503" s="110"/>
      <c r="AO1503" s="110"/>
      <c r="AP1503" s="110"/>
      <c r="AQ1503" s="110"/>
      <c r="AR1503" s="110"/>
      <c r="AS1503" s="110"/>
      <c r="AT1503" s="110"/>
      <c r="AU1503" s="110"/>
      <c r="AV1503" s="110"/>
      <c r="AW1503" s="110"/>
      <c r="AX1503" s="110"/>
      <c r="AY1503" s="110"/>
      <c r="AZ1503" s="110"/>
      <c r="BA1503" s="110"/>
      <c r="BB1503" s="110"/>
      <c r="BC1503" s="110"/>
      <c r="BD1503" s="110"/>
      <c r="BE1503" s="110"/>
      <c r="BF1503" s="110"/>
      <c r="BG1503" s="110"/>
      <c r="BH1503" s="110"/>
    </row>
    <row r="1504" spans="2:60" x14ac:dyDescent="0.2">
      <c r="B1504" s="123"/>
      <c r="C1504" s="220"/>
      <c r="D1504" s="221"/>
      <c r="E1504" s="222"/>
      <c r="F1504" s="255"/>
      <c r="G1504" s="226"/>
      <c r="H1504" s="124"/>
      <c r="I1504" s="124"/>
      <c r="J1504" s="124"/>
      <c r="K1504" s="124"/>
      <c r="L1504" s="120"/>
      <c r="M1504" s="110"/>
      <c r="N1504" s="110"/>
      <c r="O1504" s="110"/>
      <c r="P1504" s="110"/>
      <c r="Q1504" s="110"/>
      <c r="R1504" s="110"/>
      <c r="S1504" s="110"/>
      <c r="T1504" s="110"/>
      <c r="U1504" s="110"/>
      <c r="V1504" s="110"/>
      <c r="W1504" s="110"/>
      <c r="X1504" s="110"/>
      <c r="Y1504" s="110"/>
      <c r="Z1504" s="110"/>
      <c r="AA1504" s="110"/>
      <c r="AB1504" s="110"/>
      <c r="AC1504" s="110"/>
      <c r="AD1504" s="110"/>
      <c r="AE1504" s="110"/>
      <c r="AF1504" s="110"/>
      <c r="AG1504" s="110"/>
      <c r="AH1504" s="110"/>
      <c r="AI1504" s="110"/>
      <c r="AJ1504" s="110"/>
      <c r="AK1504" s="110"/>
      <c r="AL1504" s="110"/>
      <c r="AM1504" s="110"/>
      <c r="AN1504" s="110"/>
      <c r="AO1504" s="110"/>
      <c r="AP1504" s="110"/>
      <c r="AQ1504" s="110"/>
      <c r="AR1504" s="110"/>
      <c r="AS1504" s="110"/>
      <c r="AT1504" s="110"/>
      <c r="AU1504" s="110"/>
      <c r="AV1504" s="110"/>
      <c r="AW1504" s="110"/>
      <c r="AX1504" s="110"/>
      <c r="AY1504" s="110"/>
      <c r="AZ1504" s="110"/>
      <c r="BA1504" s="110"/>
      <c r="BB1504" s="110"/>
      <c r="BC1504" s="110"/>
      <c r="BD1504" s="110"/>
      <c r="BE1504" s="110"/>
      <c r="BF1504" s="110"/>
      <c r="BG1504" s="110"/>
      <c r="BH1504" s="110"/>
    </row>
    <row r="1505" spans="2:60" x14ac:dyDescent="0.2">
      <c r="B1505" s="123"/>
      <c r="C1505" s="220"/>
      <c r="D1505" s="220"/>
      <c r="E1505" s="222"/>
      <c r="F1505" s="221"/>
      <c r="G1505" s="249"/>
      <c r="H1505" s="124"/>
      <c r="I1505" s="124"/>
      <c r="J1505" s="124"/>
      <c r="K1505" s="124"/>
      <c r="L1505" s="120"/>
      <c r="M1505" s="110"/>
      <c r="N1505" s="110"/>
      <c r="O1505" s="110"/>
      <c r="P1505" s="110"/>
      <c r="Q1505" s="110"/>
      <c r="R1505" s="110"/>
      <c r="S1505" s="110"/>
      <c r="T1505" s="110"/>
      <c r="U1505" s="110"/>
      <c r="V1505" s="110"/>
      <c r="W1505" s="110"/>
      <c r="X1505" s="110"/>
      <c r="Y1505" s="110"/>
      <c r="Z1505" s="110"/>
      <c r="AA1505" s="110"/>
      <c r="AB1505" s="110"/>
      <c r="AC1505" s="110"/>
      <c r="AD1505" s="110"/>
      <c r="AE1505" s="110"/>
      <c r="AF1505" s="110"/>
      <c r="AG1505" s="110"/>
      <c r="AH1505" s="110"/>
      <c r="AI1505" s="110"/>
      <c r="AJ1505" s="110"/>
      <c r="AK1505" s="110"/>
      <c r="AL1505" s="110"/>
      <c r="AM1505" s="110"/>
      <c r="AN1505" s="110"/>
      <c r="AO1505" s="110"/>
      <c r="AP1505" s="110"/>
      <c r="AQ1505" s="110"/>
      <c r="AR1505" s="110"/>
      <c r="AS1505" s="110"/>
      <c r="AT1505" s="110"/>
      <c r="AU1505" s="110"/>
      <c r="AV1505" s="110"/>
      <c r="AW1505" s="110"/>
      <c r="AX1505" s="110"/>
      <c r="AY1505" s="110"/>
      <c r="AZ1505" s="110"/>
      <c r="BA1505" s="110"/>
      <c r="BB1505" s="110"/>
      <c r="BC1505" s="110"/>
      <c r="BD1505" s="110"/>
      <c r="BE1505" s="110"/>
      <c r="BF1505" s="110"/>
      <c r="BG1505" s="110"/>
      <c r="BH1505" s="110"/>
    </row>
    <row r="1506" spans="2:60" x14ac:dyDescent="0.2">
      <c r="B1506" s="123"/>
      <c r="C1506" s="220"/>
      <c r="D1506" s="221"/>
      <c r="E1506" s="222"/>
      <c r="F1506" s="224"/>
      <c r="G1506" s="225"/>
      <c r="H1506" s="124"/>
      <c r="I1506" s="124"/>
      <c r="J1506" s="124"/>
      <c r="K1506" s="124"/>
      <c r="L1506" s="120"/>
      <c r="M1506" s="110"/>
      <c r="N1506" s="110"/>
      <c r="O1506" s="110"/>
      <c r="P1506" s="110"/>
      <c r="Q1506" s="110"/>
      <c r="R1506" s="110"/>
      <c r="S1506" s="110"/>
      <c r="T1506" s="110"/>
      <c r="U1506" s="110"/>
      <c r="V1506" s="110"/>
      <c r="W1506" s="110"/>
      <c r="X1506" s="110"/>
      <c r="Y1506" s="110"/>
      <c r="Z1506" s="110"/>
      <c r="AA1506" s="110"/>
      <c r="AB1506" s="110"/>
      <c r="AC1506" s="110"/>
      <c r="AD1506" s="110"/>
      <c r="AE1506" s="110"/>
      <c r="AF1506" s="110"/>
      <c r="AG1506" s="110"/>
      <c r="AH1506" s="110"/>
      <c r="AI1506" s="110"/>
      <c r="AJ1506" s="110"/>
      <c r="AK1506" s="110"/>
      <c r="AL1506" s="110"/>
      <c r="AM1506" s="110"/>
      <c r="AN1506" s="110"/>
      <c r="AO1506" s="110"/>
      <c r="AP1506" s="110"/>
      <c r="AQ1506" s="110"/>
      <c r="AR1506" s="110"/>
      <c r="AS1506" s="110"/>
      <c r="AT1506" s="110"/>
      <c r="AU1506" s="110"/>
      <c r="AV1506" s="110"/>
      <c r="AW1506" s="110"/>
      <c r="AX1506" s="110"/>
      <c r="AY1506" s="110"/>
      <c r="AZ1506" s="110"/>
      <c r="BA1506" s="110"/>
      <c r="BB1506" s="110"/>
      <c r="BC1506" s="110"/>
      <c r="BD1506" s="110"/>
      <c r="BE1506" s="110"/>
      <c r="BF1506" s="110"/>
      <c r="BG1506" s="110"/>
      <c r="BH1506" s="110"/>
    </row>
    <row r="1507" spans="2:60" x14ac:dyDescent="0.2">
      <c r="B1507" s="123"/>
      <c r="C1507" s="220"/>
      <c r="D1507" s="221"/>
      <c r="E1507" s="222"/>
      <c r="F1507" s="224"/>
      <c r="G1507" s="225"/>
      <c r="H1507" s="124"/>
      <c r="I1507" s="124"/>
      <c r="J1507" s="124"/>
      <c r="K1507" s="124"/>
      <c r="L1507" s="120"/>
      <c r="M1507" s="110"/>
      <c r="N1507" s="110"/>
      <c r="O1507" s="110"/>
      <c r="P1507" s="110"/>
      <c r="Q1507" s="110"/>
      <c r="R1507" s="110"/>
      <c r="S1507" s="110"/>
      <c r="T1507" s="110"/>
      <c r="U1507" s="110"/>
      <c r="V1507" s="110"/>
      <c r="W1507" s="110"/>
      <c r="X1507" s="110"/>
      <c r="Y1507" s="110"/>
      <c r="Z1507" s="110"/>
      <c r="AA1507" s="110"/>
      <c r="AB1507" s="110"/>
      <c r="AC1507" s="110"/>
      <c r="AD1507" s="110"/>
      <c r="AE1507" s="110"/>
      <c r="AF1507" s="110"/>
      <c r="AG1507" s="110"/>
      <c r="AH1507" s="110"/>
      <c r="AI1507" s="110"/>
      <c r="AJ1507" s="110"/>
      <c r="AK1507" s="110"/>
      <c r="AL1507" s="110"/>
      <c r="AM1507" s="110"/>
      <c r="AN1507" s="110"/>
      <c r="AO1507" s="110"/>
      <c r="AP1507" s="110"/>
      <c r="AQ1507" s="110"/>
      <c r="AR1507" s="110"/>
      <c r="AS1507" s="110"/>
      <c r="AT1507" s="110"/>
      <c r="AU1507" s="110"/>
      <c r="AV1507" s="110"/>
      <c r="AW1507" s="110"/>
      <c r="AX1507" s="110"/>
      <c r="AY1507" s="110"/>
      <c r="AZ1507" s="110"/>
      <c r="BA1507" s="110"/>
      <c r="BB1507" s="110"/>
      <c r="BC1507" s="110"/>
      <c r="BD1507" s="110"/>
      <c r="BE1507" s="110"/>
      <c r="BF1507" s="110"/>
      <c r="BG1507" s="110"/>
      <c r="BH1507" s="110"/>
    </row>
    <row r="1508" spans="2:60" x14ac:dyDescent="0.2">
      <c r="B1508" s="123"/>
      <c r="C1508" s="220"/>
      <c r="D1508" s="221"/>
      <c r="E1508" s="226"/>
      <c r="F1508" s="223"/>
      <c r="G1508" s="225"/>
      <c r="H1508" s="124"/>
      <c r="I1508" s="124"/>
      <c r="J1508" s="124"/>
      <c r="K1508" s="124"/>
      <c r="L1508" s="120"/>
      <c r="M1508" s="110"/>
      <c r="N1508" s="110"/>
      <c r="O1508" s="110"/>
      <c r="P1508" s="110"/>
      <c r="Q1508" s="110"/>
      <c r="R1508" s="110"/>
      <c r="S1508" s="110"/>
      <c r="T1508" s="110"/>
      <c r="U1508" s="110"/>
      <c r="V1508" s="110"/>
      <c r="W1508" s="110"/>
      <c r="X1508" s="110"/>
      <c r="Y1508" s="110"/>
      <c r="Z1508" s="110"/>
      <c r="AA1508" s="110"/>
      <c r="AB1508" s="110"/>
      <c r="AC1508" s="110"/>
      <c r="AD1508" s="110"/>
      <c r="AE1508" s="110"/>
      <c r="AF1508" s="110"/>
      <c r="AG1508" s="110"/>
      <c r="AH1508" s="110"/>
      <c r="AI1508" s="110"/>
      <c r="AJ1508" s="110"/>
      <c r="AK1508" s="110"/>
      <c r="AL1508" s="110"/>
      <c r="AM1508" s="110"/>
      <c r="AN1508" s="110"/>
      <c r="AO1508" s="110"/>
      <c r="AP1508" s="110"/>
      <c r="AQ1508" s="110"/>
      <c r="AR1508" s="110"/>
      <c r="AS1508" s="110"/>
      <c r="AT1508" s="110"/>
      <c r="AU1508" s="110"/>
      <c r="AV1508" s="110"/>
      <c r="AW1508" s="110"/>
      <c r="AX1508" s="110"/>
      <c r="AY1508" s="110"/>
      <c r="AZ1508" s="110"/>
      <c r="BA1508" s="110"/>
      <c r="BB1508" s="110"/>
      <c r="BC1508" s="110"/>
      <c r="BD1508" s="110"/>
      <c r="BE1508" s="110"/>
      <c r="BF1508" s="110"/>
      <c r="BG1508" s="110"/>
      <c r="BH1508" s="110"/>
    </row>
    <row r="1509" spans="2:60" x14ac:dyDescent="0.2">
      <c r="B1509" s="123"/>
      <c r="C1509" s="220"/>
      <c r="D1509" s="220"/>
      <c r="E1509" s="226"/>
      <c r="F1509" s="252"/>
      <c r="G1509" s="226"/>
      <c r="H1509" s="124"/>
      <c r="I1509" s="124"/>
      <c r="J1509" s="124"/>
      <c r="K1509" s="124"/>
      <c r="L1509" s="120"/>
      <c r="M1509" s="110"/>
      <c r="N1509" s="110"/>
      <c r="O1509" s="110"/>
      <c r="P1509" s="110"/>
      <c r="Q1509" s="110"/>
      <c r="R1509" s="110"/>
      <c r="S1509" s="110"/>
      <c r="T1509" s="110"/>
      <c r="U1509" s="110"/>
      <c r="V1509" s="110"/>
      <c r="W1509" s="110"/>
      <c r="X1509" s="110"/>
      <c r="Y1509" s="110"/>
      <c r="Z1509" s="110"/>
      <c r="AA1509" s="110"/>
      <c r="AB1509" s="110"/>
      <c r="AC1509" s="110"/>
      <c r="AD1509" s="110"/>
      <c r="AE1509" s="110"/>
      <c r="AF1509" s="110"/>
      <c r="AG1509" s="110"/>
      <c r="AH1509" s="110"/>
      <c r="AI1509" s="110"/>
      <c r="AJ1509" s="110"/>
      <c r="AK1509" s="110"/>
      <c r="AL1509" s="110"/>
      <c r="AM1509" s="110"/>
      <c r="AN1509" s="110"/>
      <c r="AO1509" s="110"/>
      <c r="AP1509" s="110"/>
      <c r="AQ1509" s="110"/>
      <c r="AR1509" s="110"/>
      <c r="AS1509" s="110"/>
      <c r="AT1509" s="110"/>
      <c r="AU1509" s="110"/>
      <c r="AV1509" s="110"/>
      <c r="AW1509" s="110"/>
      <c r="AX1509" s="110"/>
      <c r="AY1509" s="110"/>
      <c r="AZ1509" s="110"/>
      <c r="BA1509" s="110"/>
      <c r="BB1509" s="110"/>
      <c r="BC1509" s="110"/>
      <c r="BD1509" s="110"/>
      <c r="BE1509" s="110"/>
      <c r="BF1509" s="110"/>
      <c r="BG1509" s="110"/>
      <c r="BH1509" s="110"/>
    </row>
    <row r="1510" spans="2:60" x14ac:dyDescent="0.2">
      <c r="B1510" s="123"/>
      <c r="C1510" s="220"/>
      <c r="D1510" s="221"/>
      <c r="E1510" s="222"/>
      <c r="F1510" s="223"/>
      <c r="G1510" s="226"/>
      <c r="H1510" s="124"/>
      <c r="I1510" s="124"/>
      <c r="J1510" s="124"/>
      <c r="K1510" s="124"/>
      <c r="L1510" s="120"/>
      <c r="M1510" s="110"/>
      <c r="N1510" s="110"/>
      <c r="O1510" s="110"/>
      <c r="P1510" s="110"/>
      <c r="Q1510" s="110"/>
      <c r="R1510" s="110"/>
      <c r="S1510" s="110"/>
      <c r="T1510" s="110"/>
      <c r="U1510" s="110"/>
      <c r="V1510" s="110"/>
      <c r="W1510" s="110"/>
      <c r="X1510" s="110"/>
      <c r="Y1510" s="110"/>
      <c r="Z1510" s="110"/>
      <c r="AA1510" s="110"/>
      <c r="AB1510" s="110"/>
      <c r="AC1510" s="110"/>
      <c r="AD1510" s="110"/>
      <c r="AE1510" s="110"/>
      <c r="AF1510" s="110"/>
      <c r="AG1510" s="110"/>
      <c r="AH1510" s="110"/>
      <c r="AI1510" s="110"/>
      <c r="AJ1510" s="110"/>
      <c r="AK1510" s="110"/>
      <c r="AL1510" s="110"/>
      <c r="AM1510" s="110"/>
      <c r="AN1510" s="110"/>
      <c r="AO1510" s="110"/>
      <c r="AP1510" s="110"/>
      <c r="AQ1510" s="110"/>
      <c r="AR1510" s="110"/>
      <c r="AS1510" s="110"/>
      <c r="AT1510" s="110"/>
      <c r="AU1510" s="110"/>
      <c r="AV1510" s="110"/>
      <c r="AW1510" s="110"/>
      <c r="AX1510" s="110"/>
      <c r="AY1510" s="110"/>
      <c r="AZ1510" s="110"/>
      <c r="BA1510" s="110"/>
      <c r="BB1510" s="110"/>
      <c r="BC1510" s="110"/>
      <c r="BD1510" s="110"/>
      <c r="BE1510" s="110"/>
      <c r="BF1510" s="110"/>
      <c r="BG1510" s="110"/>
      <c r="BH1510" s="110"/>
    </row>
    <row r="1511" spans="2:60" x14ac:dyDescent="0.2">
      <c r="B1511" s="123"/>
      <c r="C1511" s="220"/>
      <c r="D1511" s="220"/>
      <c r="E1511" s="222"/>
      <c r="F1511" s="252"/>
      <c r="G1511" s="222"/>
      <c r="H1511" s="124"/>
      <c r="I1511" s="124"/>
      <c r="J1511" s="124"/>
      <c r="K1511" s="124"/>
      <c r="L1511" s="120"/>
      <c r="M1511" s="110"/>
      <c r="N1511" s="110"/>
      <c r="O1511" s="110"/>
      <c r="P1511" s="110"/>
      <c r="Q1511" s="110"/>
      <c r="R1511" s="110"/>
      <c r="S1511" s="110"/>
      <c r="T1511" s="110"/>
      <c r="U1511" s="110"/>
      <c r="V1511" s="110"/>
      <c r="W1511" s="110"/>
      <c r="X1511" s="110"/>
      <c r="Y1511" s="110"/>
      <c r="Z1511" s="110"/>
      <c r="AA1511" s="110"/>
      <c r="AB1511" s="110"/>
      <c r="AC1511" s="110"/>
      <c r="AD1511" s="110"/>
      <c r="AE1511" s="110"/>
      <c r="AF1511" s="110"/>
      <c r="AG1511" s="110"/>
      <c r="AH1511" s="110"/>
      <c r="AI1511" s="110"/>
      <c r="AJ1511" s="110"/>
      <c r="AK1511" s="110"/>
      <c r="AL1511" s="110"/>
      <c r="AM1511" s="110"/>
      <c r="AN1511" s="110"/>
      <c r="AO1511" s="110"/>
      <c r="AP1511" s="110"/>
      <c r="AQ1511" s="110"/>
      <c r="AR1511" s="110"/>
      <c r="AS1511" s="110"/>
      <c r="AT1511" s="110"/>
      <c r="AU1511" s="110"/>
      <c r="AV1511" s="110"/>
      <c r="AW1511" s="110"/>
      <c r="AX1511" s="110"/>
      <c r="AY1511" s="110"/>
      <c r="AZ1511" s="110"/>
      <c r="BA1511" s="110"/>
      <c r="BB1511" s="110"/>
      <c r="BC1511" s="110"/>
      <c r="BD1511" s="110"/>
      <c r="BE1511" s="110"/>
      <c r="BF1511" s="110"/>
      <c r="BG1511" s="110"/>
      <c r="BH1511" s="110"/>
    </row>
    <row r="1512" spans="2:60" x14ac:dyDescent="0.2">
      <c r="B1512" s="123"/>
      <c r="C1512" s="220"/>
      <c r="D1512" s="220"/>
      <c r="E1512" s="222"/>
      <c r="F1512" s="221"/>
      <c r="G1512" s="222"/>
      <c r="H1512" s="124"/>
      <c r="I1512" s="124"/>
      <c r="J1512" s="124"/>
      <c r="K1512" s="124"/>
      <c r="L1512" s="120"/>
      <c r="M1512" s="110"/>
      <c r="N1512" s="110"/>
      <c r="O1512" s="110"/>
      <c r="P1512" s="110"/>
      <c r="Q1512" s="110"/>
      <c r="R1512" s="110"/>
      <c r="S1512" s="110"/>
      <c r="T1512" s="110"/>
      <c r="U1512" s="110"/>
      <c r="V1512" s="110"/>
      <c r="W1512" s="110"/>
      <c r="X1512" s="110"/>
      <c r="Y1512" s="110"/>
      <c r="Z1512" s="110"/>
      <c r="AA1512" s="110"/>
      <c r="AB1512" s="110"/>
      <c r="AC1512" s="110"/>
      <c r="AD1512" s="110"/>
      <c r="AE1512" s="110"/>
      <c r="AF1512" s="110"/>
      <c r="AG1512" s="110"/>
      <c r="AH1512" s="110"/>
      <c r="AI1512" s="110"/>
      <c r="AJ1512" s="110"/>
      <c r="AK1512" s="110"/>
      <c r="AL1512" s="110"/>
      <c r="AM1512" s="110"/>
      <c r="AN1512" s="110"/>
      <c r="AO1512" s="110"/>
      <c r="AP1512" s="110"/>
      <c r="AQ1512" s="110"/>
      <c r="AR1512" s="110"/>
      <c r="AS1512" s="110"/>
      <c r="AT1512" s="110"/>
      <c r="AU1512" s="110"/>
      <c r="AV1512" s="110"/>
      <c r="AW1512" s="110"/>
      <c r="AX1512" s="110"/>
      <c r="AY1512" s="110"/>
      <c r="AZ1512" s="110"/>
      <c r="BA1512" s="110"/>
      <c r="BB1512" s="110"/>
      <c r="BC1512" s="110"/>
      <c r="BD1512" s="110"/>
      <c r="BE1512" s="110"/>
      <c r="BF1512" s="110"/>
      <c r="BG1512" s="110"/>
      <c r="BH1512" s="110"/>
    </row>
    <row r="1513" spans="2:60" x14ac:dyDescent="0.2">
      <c r="B1513" s="123"/>
      <c r="C1513" s="220"/>
      <c r="D1513" s="221"/>
      <c r="E1513" s="222"/>
      <c r="F1513" s="252"/>
      <c r="G1513" s="222"/>
      <c r="H1513" s="124"/>
      <c r="I1513" s="124"/>
      <c r="J1513" s="124"/>
      <c r="K1513" s="124"/>
      <c r="L1513" s="120"/>
      <c r="M1513" s="110"/>
      <c r="N1513" s="110"/>
      <c r="O1513" s="110"/>
      <c r="P1513" s="110"/>
      <c r="Q1513" s="110"/>
      <c r="R1513" s="110"/>
      <c r="S1513" s="110"/>
      <c r="T1513" s="110"/>
      <c r="U1513" s="110"/>
      <c r="V1513" s="110"/>
      <c r="W1513" s="110"/>
      <c r="X1513" s="110"/>
      <c r="Y1513" s="110"/>
      <c r="Z1513" s="110"/>
      <c r="AA1513" s="110"/>
      <c r="AB1513" s="110"/>
      <c r="AC1513" s="110"/>
      <c r="AD1513" s="110"/>
      <c r="AE1513" s="110"/>
      <c r="AF1513" s="110"/>
      <c r="AG1513" s="110"/>
      <c r="AH1513" s="110"/>
      <c r="AI1513" s="110"/>
      <c r="AJ1513" s="110"/>
      <c r="AK1513" s="110"/>
      <c r="AL1513" s="110"/>
      <c r="AM1513" s="110"/>
      <c r="AN1513" s="110"/>
      <c r="AO1513" s="110"/>
      <c r="AP1513" s="110"/>
      <c r="AQ1513" s="110"/>
      <c r="AR1513" s="110"/>
      <c r="AS1513" s="110"/>
      <c r="AT1513" s="110"/>
      <c r="AU1513" s="110"/>
      <c r="AV1513" s="110"/>
      <c r="AW1513" s="110"/>
      <c r="AX1513" s="110"/>
      <c r="AY1513" s="110"/>
      <c r="AZ1513" s="110"/>
      <c r="BA1513" s="110"/>
      <c r="BB1513" s="110"/>
      <c r="BC1513" s="110"/>
      <c r="BD1513" s="110"/>
      <c r="BE1513" s="110"/>
      <c r="BF1513" s="110"/>
      <c r="BG1513" s="110"/>
      <c r="BH1513" s="110"/>
    </row>
    <row r="1514" spans="2:60" x14ac:dyDescent="0.2">
      <c r="B1514" s="123"/>
      <c r="C1514" s="220"/>
      <c r="D1514" s="221"/>
      <c r="E1514" s="222"/>
      <c r="F1514" s="224"/>
      <c r="G1514" s="222"/>
      <c r="H1514" s="124"/>
      <c r="I1514" s="124"/>
      <c r="J1514" s="124"/>
      <c r="K1514" s="124"/>
      <c r="L1514" s="120"/>
      <c r="M1514" s="110"/>
      <c r="N1514" s="110"/>
      <c r="O1514" s="110"/>
      <c r="P1514" s="110"/>
      <c r="Q1514" s="110"/>
      <c r="R1514" s="110"/>
      <c r="S1514" s="110"/>
      <c r="T1514" s="110"/>
      <c r="U1514" s="110"/>
      <c r="V1514" s="110"/>
      <c r="W1514" s="110"/>
      <c r="X1514" s="110"/>
      <c r="Y1514" s="110"/>
      <c r="Z1514" s="110"/>
      <c r="AA1514" s="110"/>
      <c r="AB1514" s="110"/>
      <c r="AC1514" s="110"/>
      <c r="AD1514" s="110"/>
      <c r="AE1514" s="110"/>
      <c r="AF1514" s="110"/>
      <c r="AG1514" s="110"/>
      <c r="AH1514" s="110"/>
      <c r="AI1514" s="110"/>
      <c r="AJ1514" s="110"/>
      <c r="AK1514" s="110"/>
      <c r="AL1514" s="110"/>
      <c r="AM1514" s="110"/>
      <c r="AN1514" s="110"/>
      <c r="AO1514" s="110"/>
      <c r="AP1514" s="110"/>
      <c r="AQ1514" s="110"/>
      <c r="AR1514" s="110"/>
      <c r="AS1514" s="110"/>
      <c r="AT1514" s="110"/>
      <c r="AU1514" s="110"/>
      <c r="AV1514" s="110"/>
      <c r="AW1514" s="110"/>
      <c r="AX1514" s="110"/>
      <c r="AY1514" s="110"/>
      <c r="AZ1514" s="110"/>
      <c r="BA1514" s="110"/>
      <c r="BB1514" s="110"/>
      <c r="BC1514" s="110"/>
      <c r="BD1514" s="110"/>
      <c r="BE1514" s="110"/>
      <c r="BF1514" s="110"/>
      <c r="BG1514" s="110"/>
      <c r="BH1514" s="110"/>
    </row>
    <row r="1515" spans="2:60" x14ac:dyDescent="0.2">
      <c r="B1515" s="123"/>
      <c r="C1515" s="220"/>
      <c r="D1515" s="221"/>
      <c r="E1515" s="222"/>
      <c r="F1515" s="220"/>
      <c r="G1515" s="225"/>
      <c r="H1515" s="124"/>
      <c r="I1515" s="124"/>
      <c r="J1515" s="124"/>
      <c r="K1515" s="124"/>
      <c r="L1515" s="120"/>
      <c r="M1515" s="110"/>
      <c r="N1515" s="110"/>
      <c r="O1515" s="110"/>
      <c r="P1515" s="110"/>
      <c r="Q1515" s="110"/>
      <c r="R1515" s="110"/>
      <c r="S1515" s="110"/>
      <c r="T1515" s="110"/>
      <c r="U1515" s="110"/>
      <c r="V1515" s="110"/>
      <c r="W1515" s="110"/>
      <c r="X1515" s="110"/>
      <c r="Y1515" s="110"/>
      <c r="Z1515" s="110"/>
      <c r="AA1515" s="110"/>
      <c r="AB1515" s="110"/>
      <c r="AC1515" s="110"/>
      <c r="AD1515" s="110"/>
      <c r="AE1515" s="110"/>
      <c r="AF1515" s="110"/>
      <c r="AG1515" s="110"/>
      <c r="AH1515" s="110"/>
      <c r="AI1515" s="110"/>
      <c r="AJ1515" s="110"/>
      <c r="AK1515" s="110"/>
      <c r="AL1515" s="110"/>
      <c r="AM1515" s="110"/>
      <c r="AN1515" s="110"/>
      <c r="AO1515" s="110"/>
      <c r="AP1515" s="110"/>
      <c r="AQ1515" s="110"/>
      <c r="AR1515" s="110"/>
      <c r="AS1515" s="110"/>
      <c r="AT1515" s="110"/>
      <c r="AU1515" s="110"/>
      <c r="AV1515" s="110"/>
      <c r="AW1515" s="110"/>
      <c r="AX1515" s="110"/>
      <c r="AY1515" s="110"/>
      <c r="AZ1515" s="110"/>
      <c r="BA1515" s="110"/>
      <c r="BB1515" s="110"/>
      <c r="BC1515" s="110"/>
      <c r="BD1515" s="110"/>
      <c r="BE1515" s="110"/>
      <c r="BF1515" s="110"/>
      <c r="BG1515" s="110"/>
      <c r="BH1515" s="110"/>
    </row>
    <row r="1516" spans="2:60" x14ac:dyDescent="0.2">
      <c r="B1516" s="123"/>
      <c r="C1516" s="220"/>
      <c r="D1516" s="221"/>
      <c r="E1516" s="222"/>
      <c r="F1516" s="252"/>
      <c r="G1516" s="222"/>
      <c r="H1516" s="124"/>
      <c r="I1516" s="124"/>
      <c r="J1516" s="124"/>
      <c r="K1516" s="124"/>
      <c r="L1516" s="120"/>
      <c r="M1516" s="110"/>
      <c r="N1516" s="110"/>
      <c r="O1516" s="110"/>
      <c r="P1516" s="110"/>
      <c r="Q1516" s="110"/>
      <c r="R1516" s="110"/>
      <c r="S1516" s="110"/>
      <c r="T1516" s="110"/>
      <c r="U1516" s="110"/>
      <c r="V1516" s="110"/>
      <c r="W1516" s="110"/>
      <c r="X1516" s="110"/>
      <c r="Y1516" s="110"/>
      <c r="Z1516" s="110"/>
      <c r="AA1516" s="110"/>
      <c r="AB1516" s="110"/>
      <c r="AC1516" s="110"/>
      <c r="AD1516" s="110"/>
      <c r="AE1516" s="110"/>
      <c r="AF1516" s="110"/>
      <c r="AG1516" s="110"/>
      <c r="AH1516" s="110"/>
      <c r="AI1516" s="110"/>
      <c r="AJ1516" s="110"/>
      <c r="AK1516" s="110"/>
      <c r="AL1516" s="110"/>
      <c r="AM1516" s="110"/>
      <c r="AN1516" s="110"/>
      <c r="AO1516" s="110"/>
      <c r="AP1516" s="110"/>
      <c r="AQ1516" s="110"/>
      <c r="AR1516" s="110"/>
      <c r="AS1516" s="110"/>
      <c r="AT1516" s="110"/>
      <c r="AU1516" s="110"/>
      <c r="AV1516" s="110"/>
      <c r="AW1516" s="110"/>
      <c r="AX1516" s="110"/>
      <c r="AY1516" s="110"/>
      <c r="AZ1516" s="110"/>
      <c r="BA1516" s="110"/>
      <c r="BB1516" s="110"/>
      <c r="BC1516" s="110"/>
      <c r="BD1516" s="110"/>
      <c r="BE1516" s="110"/>
      <c r="BF1516" s="110"/>
      <c r="BG1516" s="110"/>
      <c r="BH1516" s="110"/>
    </row>
    <row r="1517" spans="2:60" x14ac:dyDescent="0.2">
      <c r="B1517" s="123"/>
      <c r="C1517" s="220"/>
      <c r="D1517" s="254"/>
      <c r="E1517" s="226"/>
      <c r="F1517" s="223"/>
      <c r="G1517" s="226"/>
      <c r="H1517" s="124"/>
      <c r="I1517" s="124"/>
      <c r="J1517" s="124"/>
      <c r="K1517" s="124"/>
      <c r="L1517" s="120"/>
      <c r="M1517" s="110"/>
      <c r="N1517" s="110"/>
      <c r="O1517" s="110"/>
      <c r="P1517" s="110"/>
      <c r="Q1517" s="110"/>
      <c r="R1517" s="110"/>
      <c r="S1517" s="110"/>
      <c r="T1517" s="110"/>
      <c r="U1517" s="110"/>
      <c r="V1517" s="110"/>
      <c r="W1517" s="110"/>
      <c r="X1517" s="110"/>
      <c r="Y1517" s="110"/>
      <c r="Z1517" s="110"/>
      <c r="AA1517" s="110"/>
      <c r="AB1517" s="110"/>
      <c r="AC1517" s="110"/>
      <c r="AD1517" s="110"/>
      <c r="AE1517" s="110"/>
      <c r="AF1517" s="110"/>
      <c r="AG1517" s="110"/>
      <c r="AH1517" s="110"/>
      <c r="AI1517" s="110"/>
      <c r="AJ1517" s="110"/>
      <c r="AK1517" s="110"/>
      <c r="AL1517" s="110"/>
      <c r="AM1517" s="110"/>
      <c r="AN1517" s="110"/>
      <c r="AO1517" s="110"/>
      <c r="AP1517" s="110"/>
      <c r="AQ1517" s="110"/>
      <c r="AR1517" s="110"/>
      <c r="AS1517" s="110"/>
      <c r="AT1517" s="110"/>
      <c r="AU1517" s="110"/>
      <c r="AV1517" s="110"/>
      <c r="AW1517" s="110"/>
      <c r="AX1517" s="110"/>
      <c r="AY1517" s="110"/>
      <c r="AZ1517" s="110"/>
      <c r="BA1517" s="110"/>
      <c r="BB1517" s="110"/>
      <c r="BC1517" s="110"/>
      <c r="BD1517" s="110"/>
      <c r="BE1517" s="110"/>
      <c r="BF1517" s="110"/>
      <c r="BG1517" s="110"/>
      <c r="BH1517" s="110"/>
    </row>
    <row r="1518" spans="2:60" x14ac:dyDescent="0.2">
      <c r="B1518" s="123"/>
      <c r="C1518" s="220"/>
      <c r="D1518" s="221"/>
      <c r="E1518" s="222"/>
      <c r="F1518" s="223"/>
      <c r="G1518" s="225"/>
      <c r="H1518" s="124"/>
      <c r="I1518" s="124"/>
      <c r="J1518" s="124"/>
      <c r="K1518" s="124"/>
      <c r="L1518" s="120"/>
      <c r="M1518" s="110"/>
      <c r="N1518" s="110"/>
      <c r="O1518" s="110"/>
      <c r="P1518" s="110"/>
      <c r="Q1518" s="110"/>
      <c r="R1518" s="110"/>
      <c r="S1518" s="110"/>
      <c r="T1518" s="110"/>
      <c r="U1518" s="110"/>
      <c r="V1518" s="110"/>
      <c r="W1518" s="110"/>
      <c r="X1518" s="110"/>
      <c r="Y1518" s="110"/>
      <c r="Z1518" s="110"/>
      <c r="AA1518" s="110"/>
      <c r="AB1518" s="110"/>
      <c r="AC1518" s="110"/>
      <c r="AD1518" s="110"/>
      <c r="AE1518" s="110"/>
      <c r="AF1518" s="110"/>
      <c r="AG1518" s="110"/>
      <c r="AH1518" s="110"/>
      <c r="AI1518" s="110"/>
      <c r="AJ1518" s="110"/>
      <c r="AK1518" s="110"/>
      <c r="AL1518" s="110"/>
      <c r="AM1518" s="110"/>
      <c r="AN1518" s="110"/>
      <c r="AO1518" s="110"/>
      <c r="AP1518" s="110"/>
      <c r="AQ1518" s="110"/>
      <c r="AR1518" s="110"/>
      <c r="AS1518" s="110"/>
      <c r="AT1518" s="110"/>
      <c r="AU1518" s="110"/>
      <c r="AV1518" s="110"/>
      <c r="AW1518" s="110"/>
      <c r="AX1518" s="110"/>
      <c r="AY1518" s="110"/>
      <c r="AZ1518" s="110"/>
      <c r="BA1518" s="110"/>
      <c r="BB1518" s="110"/>
      <c r="BC1518" s="110"/>
      <c r="BD1518" s="110"/>
      <c r="BE1518" s="110"/>
      <c r="BF1518" s="110"/>
      <c r="BG1518" s="110"/>
      <c r="BH1518" s="110"/>
    </row>
    <row r="1519" spans="2:60" x14ac:dyDescent="0.2">
      <c r="B1519" s="123"/>
      <c r="C1519" s="220"/>
      <c r="D1519" s="221"/>
      <c r="E1519" s="222"/>
      <c r="F1519" s="252"/>
      <c r="G1519" s="222"/>
      <c r="H1519" s="124"/>
      <c r="I1519" s="124"/>
      <c r="J1519" s="124"/>
      <c r="K1519" s="124"/>
      <c r="L1519" s="120"/>
      <c r="M1519" s="110"/>
      <c r="N1519" s="110"/>
      <c r="O1519" s="110"/>
      <c r="P1519" s="110"/>
      <c r="Q1519" s="110"/>
      <c r="R1519" s="110"/>
      <c r="S1519" s="110"/>
      <c r="T1519" s="110"/>
      <c r="U1519" s="110"/>
      <c r="V1519" s="110"/>
      <c r="W1519" s="110"/>
      <c r="X1519" s="110"/>
      <c r="Y1519" s="110"/>
      <c r="Z1519" s="110"/>
      <c r="AA1519" s="110"/>
      <c r="AB1519" s="110"/>
      <c r="AC1519" s="110"/>
      <c r="AD1519" s="110"/>
      <c r="AE1519" s="110"/>
      <c r="AF1519" s="110"/>
      <c r="AG1519" s="110"/>
      <c r="AH1519" s="110"/>
      <c r="AI1519" s="110"/>
      <c r="AJ1519" s="110"/>
      <c r="AK1519" s="110"/>
      <c r="AL1519" s="110"/>
      <c r="AM1519" s="110"/>
      <c r="AN1519" s="110"/>
      <c r="AO1519" s="110"/>
      <c r="AP1519" s="110"/>
      <c r="AQ1519" s="110"/>
      <c r="AR1519" s="110"/>
      <c r="AS1519" s="110"/>
      <c r="AT1519" s="110"/>
      <c r="AU1519" s="110"/>
      <c r="AV1519" s="110"/>
      <c r="AW1519" s="110"/>
      <c r="AX1519" s="110"/>
      <c r="AY1519" s="110"/>
      <c r="AZ1519" s="110"/>
      <c r="BA1519" s="110"/>
      <c r="BB1519" s="110"/>
      <c r="BC1519" s="110"/>
      <c r="BD1519" s="110"/>
      <c r="BE1519" s="110"/>
      <c r="BF1519" s="110"/>
      <c r="BG1519" s="110"/>
      <c r="BH1519" s="110"/>
    </row>
    <row r="1520" spans="2:60" x14ac:dyDescent="0.2">
      <c r="B1520" s="123"/>
      <c r="C1520" s="220"/>
      <c r="D1520" s="220"/>
      <c r="E1520" s="222"/>
      <c r="F1520" s="223"/>
      <c r="G1520" s="222"/>
      <c r="H1520" s="124"/>
      <c r="I1520" s="124"/>
      <c r="J1520" s="124"/>
      <c r="K1520" s="124"/>
      <c r="L1520" s="120"/>
      <c r="M1520" s="110"/>
      <c r="N1520" s="110"/>
      <c r="O1520" s="110"/>
      <c r="P1520" s="110"/>
      <c r="Q1520" s="110"/>
      <c r="R1520" s="110"/>
      <c r="S1520" s="110"/>
      <c r="T1520" s="110"/>
      <c r="U1520" s="110"/>
      <c r="V1520" s="110"/>
      <c r="W1520" s="110"/>
      <c r="X1520" s="110"/>
      <c r="Y1520" s="110"/>
      <c r="Z1520" s="110"/>
      <c r="AA1520" s="110"/>
      <c r="AB1520" s="110"/>
      <c r="AC1520" s="110"/>
      <c r="AD1520" s="110"/>
      <c r="AE1520" s="110"/>
      <c r="AF1520" s="110"/>
      <c r="AG1520" s="110"/>
      <c r="AH1520" s="110"/>
      <c r="AI1520" s="110"/>
      <c r="AJ1520" s="110"/>
      <c r="AK1520" s="110"/>
      <c r="AL1520" s="110"/>
      <c r="AM1520" s="110"/>
      <c r="AN1520" s="110"/>
      <c r="AO1520" s="110"/>
      <c r="AP1520" s="110"/>
      <c r="AQ1520" s="110"/>
      <c r="AR1520" s="110"/>
      <c r="AS1520" s="110"/>
      <c r="AT1520" s="110"/>
      <c r="AU1520" s="110"/>
      <c r="AV1520" s="110"/>
      <c r="AW1520" s="110"/>
      <c r="AX1520" s="110"/>
      <c r="AY1520" s="110"/>
      <c r="AZ1520" s="110"/>
      <c r="BA1520" s="110"/>
      <c r="BB1520" s="110"/>
      <c r="BC1520" s="110"/>
      <c r="BD1520" s="110"/>
      <c r="BE1520" s="110"/>
      <c r="BF1520" s="110"/>
      <c r="BG1520" s="110"/>
      <c r="BH1520" s="110"/>
    </row>
    <row r="1521" spans="2:60" x14ac:dyDescent="0.2">
      <c r="B1521" s="123"/>
      <c r="C1521" s="220"/>
      <c r="D1521" s="221"/>
      <c r="E1521" s="222"/>
      <c r="F1521" s="224"/>
      <c r="G1521" s="222"/>
      <c r="H1521" s="124"/>
      <c r="I1521" s="124"/>
      <c r="J1521" s="124"/>
      <c r="K1521" s="124"/>
      <c r="L1521" s="120"/>
      <c r="M1521" s="110"/>
      <c r="N1521" s="110"/>
      <c r="O1521" s="110"/>
      <c r="P1521" s="110"/>
      <c r="Q1521" s="110"/>
      <c r="R1521" s="110"/>
      <c r="S1521" s="110"/>
      <c r="T1521" s="110"/>
      <c r="U1521" s="110"/>
      <c r="V1521" s="110"/>
      <c r="W1521" s="110"/>
      <c r="X1521" s="110"/>
      <c r="Y1521" s="110"/>
      <c r="Z1521" s="110"/>
      <c r="AA1521" s="110"/>
      <c r="AB1521" s="110"/>
      <c r="AC1521" s="110"/>
      <c r="AD1521" s="110"/>
      <c r="AE1521" s="110"/>
      <c r="AF1521" s="110"/>
      <c r="AG1521" s="110"/>
      <c r="AH1521" s="110"/>
      <c r="AI1521" s="110"/>
      <c r="AJ1521" s="110"/>
      <c r="AK1521" s="110"/>
      <c r="AL1521" s="110"/>
      <c r="AM1521" s="110"/>
      <c r="AN1521" s="110"/>
      <c r="AO1521" s="110"/>
      <c r="AP1521" s="110"/>
      <c r="AQ1521" s="110"/>
      <c r="AR1521" s="110"/>
      <c r="AS1521" s="110"/>
      <c r="AT1521" s="110"/>
      <c r="AU1521" s="110"/>
      <c r="AV1521" s="110"/>
      <c r="AW1521" s="110"/>
      <c r="AX1521" s="110"/>
      <c r="AY1521" s="110"/>
      <c r="AZ1521" s="110"/>
      <c r="BA1521" s="110"/>
      <c r="BB1521" s="110"/>
      <c r="BC1521" s="110"/>
      <c r="BD1521" s="110"/>
      <c r="BE1521" s="110"/>
      <c r="BF1521" s="110"/>
      <c r="BG1521" s="110"/>
      <c r="BH1521" s="110"/>
    </row>
    <row r="1522" spans="2:60" x14ac:dyDescent="0.2">
      <c r="B1522" s="123"/>
      <c r="C1522" s="220"/>
      <c r="D1522" s="221"/>
      <c r="E1522" s="222"/>
      <c r="F1522" s="224"/>
      <c r="G1522" s="226"/>
      <c r="H1522" s="124"/>
      <c r="I1522" s="124"/>
      <c r="J1522" s="124"/>
      <c r="K1522" s="124"/>
      <c r="L1522" s="120"/>
      <c r="M1522" s="110"/>
      <c r="N1522" s="110"/>
      <c r="O1522" s="110"/>
      <c r="P1522" s="110"/>
      <c r="Q1522" s="110"/>
      <c r="R1522" s="110"/>
      <c r="S1522" s="110"/>
      <c r="T1522" s="110"/>
      <c r="U1522" s="110"/>
      <c r="V1522" s="110"/>
      <c r="W1522" s="110"/>
      <c r="X1522" s="110"/>
      <c r="Y1522" s="110"/>
      <c r="Z1522" s="110"/>
      <c r="AA1522" s="110"/>
      <c r="AB1522" s="110"/>
      <c r="AC1522" s="110"/>
      <c r="AD1522" s="110"/>
      <c r="AE1522" s="110"/>
      <c r="AF1522" s="110"/>
      <c r="AG1522" s="110"/>
      <c r="AH1522" s="110"/>
      <c r="AI1522" s="110"/>
      <c r="AJ1522" s="110"/>
      <c r="AK1522" s="110"/>
      <c r="AL1522" s="110"/>
      <c r="AM1522" s="110"/>
      <c r="AN1522" s="110"/>
      <c r="AO1522" s="110"/>
      <c r="AP1522" s="110"/>
      <c r="AQ1522" s="110"/>
      <c r="AR1522" s="110"/>
      <c r="AS1522" s="110"/>
      <c r="AT1522" s="110"/>
      <c r="AU1522" s="110"/>
      <c r="AV1522" s="110"/>
      <c r="AW1522" s="110"/>
      <c r="AX1522" s="110"/>
      <c r="AY1522" s="110"/>
      <c r="AZ1522" s="110"/>
      <c r="BA1522" s="110"/>
      <c r="BB1522" s="110"/>
      <c r="BC1522" s="110"/>
      <c r="BD1522" s="110"/>
      <c r="BE1522" s="110"/>
      <c r="BF1522" s="110"/>
      <c r="BG1522" s="110"/>
      <c r="BH1522" s="110"/>
    </row>
    <row r="1523" spans="2:60" x14ac:dyDescent="0.2">
      <c r="B1523" s="123"/>
      <c r="C1523" s="220"/>
      <c r="D1523" s="221"/>
      <c r="E1523" s="222"/>
      <c r="F1523" s="223"/>
      <c r="G1523" s="225"/>
      <c r="H1523" s="124"/>
      <c r="I1523" s="124"/>
      <c r="J1523" s="124"/>
      <c r="K1523" s="124"/>
      <c r="L1523" s="120"/>
      <c r="M1523" s="110"/>
      <c r="N1523" s="110"/>
      <c r="O1523" s="110"/>
      <c r="P1523" s="110"/>
      <c r="Q1523" s="110"/>
      <c r="R1523" s="110"/>
      <c r="S1523" s="110"/>
      <c r="T1523" s="110"/>
      <c r="U1523" s="110"/>
      <c r="V1523" s="110"/>
      <c r="W1523" s="110"/>
      <c r="X1523" s="110"/>
      <c r="Y1523" s="110"/>
      <c r="Z1523" s="110"/>
      <c r="AA1523" s="110"/>
      <c r="AB1523" s="110"/>
      <c r="AC1523" s="110"/>
      <c r="AD1523" s="110"/>
      <c r="AE1523" s="110"/>
      <c r="AF1523" s="110"/>
      <c r="AG1523" s="110"/>
      <c r="AH1523" s="110"/>
      <c r="AI1523" s="110"/>
      <c r="AJ1523" s="110"/>
      <c r="AK1523" s="110"/>
      <c r="AL1523" s="110"/>
      <c r="AM1523" s="110"/>
      <c r="AN1523" s="110"/>
      <c r="AO1523" s="110"/>
      <c r="AP1523" s="110"/>
      <c r="AQ1523" s="110"/>
      <c r="AR1523" s="110"/>
      <c r="AS1523" s="110"/>
      <c r="AT1523" s="110"/>
      <c r="AU1523" s="110"/>
      <c r="AV1523" s="110"/>
      <c r="AW1523" s="110"/>
      <c r="AX1523" s="110"/>
      <c r="AY1523" s="110"/>
      <c r="AZ1523" s="110"/>
      <c r="BA1523" s="110"/>
      <c r="BB1523" s="110"/>
      <c r="BC1523" s="110"/>
      <c r="BD1523" s="110"/>
      <c r="BE1523" s="110"/>
      <c r="BF1523" s="110"/>
      <c r="BG1523" s="110"/>
      <c r="BH1523" s="110"/>
    </row>
    <row r="1524" spans="2:60" x14ac:dyDescent="0.2">
      <c r="B1524" s="123"/>
      <c r="C1524" s="220"/>
      <c r="D1524" s="221"/>
      <c r="E1524" s="222"/>
      <c r="F1524" s="224"/>
      <c r="G1524" s="225"/>
      <c r="H1524" s="124"/>
      <c r="I1524" s="124"/>
      <c r="J1524" s="124"/>
      <c r="K1524" s="124"/>
      <c r="L1524" s="120"/>
      <c r="M1524" s="110"/>
      <c r="N1524" s="110"/>
      <c r="O1524" s="110"/>
      <c r="P1524" s="110"/>
      <c r="Q1524" s="110"/>
      <c r="R1524" s="110"/>
      <c r="S1524" s="110"/>
      <c r="T1524" s="110"/>
      <c r="U1524" s="110"/>
      <c r="V1524" s="110"/>
      <c r="W1524" s="110"/>
      <c r="X1524" s="110"/>
      <c r="Y1524" s="110"/>
      <c r="Z1524" s="110"/>
      <c r="AA1524" s="110"/>
      <c r="AB1524" s="110"/>
      <c r="AC1524" s="110"/>
      <c r="AD1524" s="110"/>
      <c r="AE1524" s="110"/>
      <c r="AF1524" s="110"/>
      <c r="AG1524" s="110"/>
      <c r="AH1524" s="110"/>
      <c r="AI1524" s="110"/>
      <c r="AJ1524" s="110"/>
      <c r="AK1524" s="110"/>
      <c r="AL1524" s="110"/>
      <c r="AM1524" s="110"/>
      <c r="AN1524" s="110"/>
      <c r="AO1524" s="110"/>
      <c r="AP1524" s="110"/>
      <c r="AQ1524" s="110"/>
      <c r="AR1524" s="110"/>
      <c r="AS1524" s="110"/>
      <c r="AT1524" s="110"/>
      <c r="AU1524" s="110"/>
      <c r="AV1524" s="110"/>
      <c r="AW1524" s="110"/>
      <c r="AX1524" s="110"/>
      <c r="AY1524" s="110"/>
      <c r="AZ1524" s="110"/>
      <c r="BA1524" s="110"/>
      <c r="BB1524" s="110"/>
      <c r="BC1524" s="110"/>
      <c r="BD1524" s="110"/>
      <c r="BE1524" s="110"/>
      <c r="BF1524" s="110"/>
      <c r="BG1524" s="110"/>
      <c r="BH1524" s="110"/>
    </row>
    <row r="1525" spans="2:60" x14ac:dyDescent="0.2">
      <c r="B1525" s="123"/>
      <c r="C1525" s="220"/>
      <c r="D1525" s="221"/>
      <c r="E1525" s="222"/>
      <c r="F1525" s="224"/>
      <c r="G1525" s="225"/>
      <c r="H1525" s="124"/>
      <c r="I1525" s="124"/>
      <c r="J1525" s="124"/>
      <c r="K1525" s="124"/>
      <c r="L1525" s="120"/>
      <c r="M1525" s="110"/>
      <c r="N1525" s="110"/>
      <c r="O1525" s="110"/>
      <c r="P1525" s="110"/>
      <c r="Q1525" s="110"/>
      <c r="R1525" s="110"/>
      <c r="S1525" s="110"/>
      <c r="T1525" s="110"/>
      <c r="U1525" s="110"/>
      <c r="V1525" s="110"/>
      <c r="W1525" s="110"/>
      <c r="X1525" s="110"/>
      <c r="Y1525" s="110"/>
      <c r="Z1525" s="110"/>
      <c r="AA1525" s="110"/>
      <c r="AB1525" s="110"/>
      <c r="AC1525" s="110"/>
      <c r="AD1525" s="110"/>
      <c r="AE1525" s="110"/>
      <c r="AF1525" s="110"/>
      <c r="AG1525" s="110"/>
      <c r="AH1525" s="110"/>
      <c r="AI1525" s="110"/>
      <c r="AJ1525" s="110"/>
      <c r="AK1525" s="110"/>
      <c r="AL1525" s="110"/>
      <c r="AM1525" s="110"/>
      <c r="AN1525" s="110"/>
      <c r="AO1525" s="110"/>
      <c r="AP1525" s="110"/>
      <c r="AQ1525" s="110"/>
      <c r="AR1525" s="110"/>
      <c r="AS1525" s="110"/>
      <c r="AT1525" s="110"/>
      <c r="AU1525" s="110"/>
      <c r="AV1525" s="110"/>
      <c r="AW1525" s="110"/>
      <c r="AX1525" s="110"/>
      <c r="AY1525" s="110"/>
      <c r="AZ1525" s="110"/>
      <c r="BA1525" s="110"/>
      <c r="BB1525" s="110"/>
      <c r="BC1525" s="110"/>
      <c r="BD1525" s="110"/>
      <c r="BE1525" s="110"/>
      <c r="BF1525" s="110"/>
      <c r="BG1525" s="110"/>
      <c r="BH1525" s="110"/>
    </row>
    <row r="1526" spans="2:60" x14ac:dyDescent="0.2">
      <c r="B1526" s="123"/>
      <c r="C1526" s="220"/>
      <c r="D1526" s="221"/>
      <c r="E1526" s="222"/>
      <c r="F1526" s="224"/>
      <c r="G1526" s="222"/>
      <c r="H1526" s="124"/>
      <c r="I1526" s="124"/>
      <c r="J1526" s="124"/>
      <c r="K1526" s="124"/>
      <c r="L1526" s="120"/>
      <c r="M1526" s="110"/>
      <c r="N1526" s="110"/>
      <c r="O1526" s="110"/>
      <c r="P1526" s="110"/>
      <c r="Q1526" s="110"/>
      <c r="R1526" s="110"/>
      <c r="S1526" s="110"/>
      <c r="T1526" s="110"/>
      <c r="U1526" s="110"/>
      <c r="V1526" s="110"/>
      <c r="W1526" s="110"/>
      <c r="X1526" s="110"/>
      <c r="Y1526" s="110"/>
      <c r="Z1526" s="110"/>
      <c r="AA1526" s="110"/>
      <c r="AB1526" s="110"/>
      <c r="AC1526" s="110"/>
      <c r="AD1526" s="110"/>
      <c r="AE1526" s="110"/>
      <c r="AF1526" s="110"/>
      <c r="AG1526" s="110"/>
      <c r="AH1526" s="110"/>
      <c r="AI1526" s="110"/>
      <c r="AJ1526" s="110"/>
      <c r="AK1526" s="110"/>
      <c r="AL1526" s="110"/>
      <c r="AM1526" s="110"/>
      <c r="AN1526" s="110"/>
      <c r="AO1526" s="110"/>
      <c r="AP1526" s="110"/>
      <c r="AQ1526" s="110"/>
      <c r="AR1526" s="110"/>
      <c r="AS1526" s="110"/>
      <c r="AT1526" s="110"/>
      <c r="AU1526" s="110"/>
      <c r="AV1526" s="110"/>
      <c r="AW1526" s="110"/>
      <c r="AX1526" s="110"/>
      <c r="AY1526" s="110"/>
      <c r="AZ1526" s="110"/>
      <c r="BA1526" s="110"/>
      <c r="BB1526" s="110"/>
      <c r="BC1526" s="110"/>
      <c r="BD1526" s="110"/>
      <c r="BE1526" s="110"/>
      <c r="BF1526" s="110"/>
      <c r="BG1526" s="110"/>
      <c r="BH1526" s="110"/>
    </row>
    <row r="1527" spans="2:60" x14ac:dyDescent="0.2">
      <c r="B1527" s="123"/>
      <c r="C1527" s="220"/>
      <c r="D1527" s="221"/>
      <c r="E1527" s="222"/>
      <c r="F1527" s="223"/>
      <c r="G1527" s="222"/>
      <c r="H1527" s="124"/>
      <c r="I1527" s="124"/>
      <c r="J1527" s="124"/>
      <c r="K1527" s="124"/>
      <c r="L1527" s="120"/>
      <c r="M1527" s="110"/>
      <c r="N1527" s="110"/>
      <c r="O1527" s="110"/>
      <c r="P1527" s="110"/>
      <c r="Q1527" s="110"/>
      <c r="R1527" s="110"/>
      <c r="S1527" s="110"/>
      <c r="T1527" s="110"/>
      <c r="U1527" s="110"/>
      <c r="V1527" s="110"/>
      <c r="W1527" s="110"/>
      <c r="X1527" s="110"/>
      <c r="Y1527" s="110"/>
      <c r="Z1527" s="110"/>
      <c r="AA1527" s="110"/>
      <c r="AB1527" s="110"/>
      <c r="AC1527" s="110"/>
      <c r="AD1527" s="110"/>
      <c r="AE1527" s="110"/>
      <c r="AF1527" s="110"/>
      <c r="AG1527" s="110"/>
      <c r="AH1527" s="110"/>
      <c r="AI1527" s="110"/>
      <c r="AJ1527" s="110"/>
      <c r="AK1527" s="110"/>
      <c r="AL1527" s="110"/>
      <c r="AM1527" s="110"/>
      <c r="AN1527" s="110"/>
      <c r="AO1527" s="110"/>
      <c r="AP1527" s="110"/>
      <c r="AQ1527" s="110"/>
      <c r="AR1527" s="110"/>
      <c r="AS1527" s="110"/>
      <c r="AT1527" s="110"/>
      <c r="AU1527" s="110"/>
      <c r="AV1527" s="110"/>
      <c r="AW1527" s="110"/>
      <c r="AX1527" s="110"/>
      <c r="AY1527" s="110"/>
      <c r="AZ1527" s="110"/>
      <c r="BA1527" s="110"/>
      <c r="BB1527" s="110"/>
      <c r="BC1527" s="110"/>
      <c r="BD1527" s="110"/>
      <c r="BE1527" s="110"/>
      <c r="BF1527" s="110"/>
      <c r="BG1527" s="110"/>
      <c r="BH1527" s="110"/>
    </row>
    <row r="1528" spans="2:60" x14ac:dyDescent="0.2">
      <c r="B1528" s="123"/>
      <c r="C1528" s="220"/>
      <c r="D1528" s="221"/>
      <c r="E1528" s="222"/>
      <c r="F1528" s="223"/>
      <c r="G1528" s="225"/>
      <c r="H1528" s="124"/>
      <c r="I1528" s="124"/>
      <c r="J1528" s="124"/>
      <c r="K1528" s="124"/>
      <c r="L1528" s="120"/>
      <c r="M1528" s="110"/>
      <c r="N1528" s="110"/>
      <c r="O1528" s="110"/>
      <c r="P1528" s="110"/>
      <c r="Q1528" s="110"/>
      <c r="R1528" s="110"/>
      <c r="S1528" s="110"/>
      <c r="T1528" s="110"/>
      <c r="U1528" s="110"/>
      <c r="V1528" s="110"/>
      <c r="W1528" s="110"/>
      <c r="X1528" s="110"/>
      <c r="Y1528" s="110"/>
      <c r="Z1528" s="110"/>
      <c r="AA1528" s="110"/>
      <c r="AB1528" s="110"/>
      <c r="AC1528" s="110"/>
      <c r="AD1528" s="110"/>
      <c r="AE1528" s="110"/>
      <c r="AF1528" s="110"/>
      <c r="AG1528" s="110"/>
      <c r="AH1528" s="110"/>
      <c r="AI1528" s="110"/>
      <c r="AJ1528" s="110"/>
      <c r="AK1528" s="110"/>
      <c r="AL1528" s="110"/>
      <c r="AM1528" s="110"/>
      <c r="AN1528" s="110"/>
      <c r="AO1528" s="110"/>
      <c r="AP1528" s="110"/>
      <c r="AQ1528" s="110"/>
      <c r="AR1528" s="110"/>
      <c r="AS1528" s="110"/>
      <c r="AT1528" s="110"/>
      <c r="AU1528" s="110"/>
      <c r="AV1528" s="110"/>
      <c r="AW1528" s="110"/>
      <c r="AX1528" s="110"/>
      <c r="AY1528" s="110"/>
      <c r="AZ1528" s="110"/>
      <c r="BA1528" s="110"/>
      <c r="BB1528" s="110"/>
      <c r="BC1528" s="110"/>
      <c r="BD1528" s="110"/>
      <c r="BE1528" s="110"/>
      <c r="BF1528" s="110"/>
      <c r="BG1528" s="110"/>
      <c r="BH1528" s="110"/>
    </row>
    <row r="1529" spans="2:60" x14ac:dyDescent="0.2">
      <c r="B1529" s="123"/>
      <c r="C1529" s="220"/>
      <c r="D1529" s="221"/>
      <c r="E1529" s="222"/>
      <c r="F1529" s="223"/>
      <c r="G1529" s="225"/>
      <c r="H1529" s="124"/>
      <c r="I1529" s="124"/>
      <c r="J1529" s="124"/>
      <c r="K1529" s="124"/>
      <c r="L1529" s="120"/>
      <c r="M1529" s="110"/>
      <c r="N1529" s="110"/>
      <c r="O1529" s="110"/>
      <c r="P1529" s="110"/>
      <c r="Q1529" s="110"/>
      <c r="R1529" s="110"/>
      <c r="S1529" s="110"/>
      <c r="T1529" s="110"/>
      <c r="U1529" s="110"/>
      <c r="V1529" s="110"/>
      <c r="W1529" s="110"/>
      <c r="X1529" s="110"/>
      <c r="Y1529" s="110"/>
      <c r="Z1529" s="110"/>
      <c r="AA1529" s="110"/>
      <c r="AB1529" s="110"/>
      <c r="AC1529" s="110"/>
      <c r="AD1529" s="110"/>
      <c r="AE1529" s="110"/>
      <c r="AF1529" s="110"/>
      <c r="AG1529" s="110"/>
      <c r="AH1529" s="110"/>
      <c r="AI1529" s="110"/>
      <c r="AJ1529" s="110"/>
      <c r="AK1529" s="110"/>
      <c r="AL1529" s="110"/>
      <c r="AM1529" s="110"/>
      <c r="AN1529" s="110"/>
      <c r="AO1529" s="110"/>
      <c r="AP1529" s="110"/>
      <c r="AQ1529" s="110"/>
      <c r="AR1529" s="110"/>
      <c r="AS1529" s="110"/>
      <c r="AT1529" s="110"/>
      <c r="AU1529" s="110"/>
      <c r="AV1529" s="110"/>
      <c r="AW1529" s="110"/>
      <c r="AX1529" s="110"/>
      <c r="AY1529" s="110"/>
      <c r="AZ1529" s="110"/>
      <c r="BA1529" s="110"/>
      <c r="BB1529" s="110"/>
      <c r="BC1529" s="110"/>
      <c r="BD1529" s="110"/>
      <c r="BE1529" s="110"/>
      <c r="BF1529" s="110"/>
      <c r="BG1529" s="110"/>
      <c r="BH1529" s="110"/>
    </row>
    <row r="1530" spans="2:60" x14ac:dyDescent="0.2">
      <c r="B1530" s="123"/>
      <c r="C1530" s="220"/>
      <c r="D1530" s="221"/>
      <c r="E1530" s="222"/>
      <c r="F1530" s="224"/>
      <c r="G1530" s="222"/>
      <c r="H1530" s="124"/>
      <c r="I1530" s="124"/>
      <c r="J1530" s="124"/>
      <c r="K1530" s="124"/>
      <c r="L1530" s="120"/>
      <c r="M1530" s="110"/>
      <c r="N1530" s="110"/>
      <c r="O1530" s="110"/>
      <c r="P1530" s="110"/>
      <c r="Q1530" s="110"/>
      <c r="R1530" s="110"/>
      <c r="S1530" s="110"/>
      <c r="T1530" s="110"/>
      <c r="U1530" s="110"/>
      <c r="V1530" s="110"/>
      <c r="W1530" s="110"/>
      <c r="X1530" s="110"/>
      <c r="Y1530" s="110"/>
      <c r="Z1530" s="110"/>
      <c r="AA1530" s="110"/>
      <c r="AB1530" s="110"/>
      <c r="AC1530" s="110"/>
      <c r="AD1530" s="110"/>
      <c r="AE1530" s="110"/>
      <c r="AF1530" s="110"/>
      <c r="AG1530" s="110"/>
      <c r="AH1530" s="110"/>
      <c r="AI1530" s="110"/>
      <c r="AJ1530" s="110"/>
      <c r="AK1530" s="110"/>
      <c r="AL1530" s="110"/>
      <c r="AM1530" s="110"/>
      <c r="AN1530" s="110"/>
      <c r="AO1530" s="110"/>
      <c r="AP1530" s="110"/>
      <c r="AQ1530" s="110"/>
      <c r="AR1530" s="110"/>
      <c r="AS1530" s="110"/>
      <c r="AT1530" s="110"/>
      <c r="AU1530" s="110"/>
      <c r="AV1530" s="110"/>
      <c r="AW1530" s="110"/>
      <c r="AX1530" s="110"/>
      <c r="AY1530" s="110"/>
      <c r="AZ1530" s="110"/>
      <c r="BA1530" s="110"/>
      <c r="BB1530" s="110"/>
      <c r="BC1530" s="110"/>
      <c r="BD1530" s="110"/>
      <c r="BE1530" s="110"/>
      <c r="BF1530" s="110"/>
      <c r="BG1530" s="110"/>
      <c r="BH1530" s="110"/>
    </row>
    <row r="1531" spans="2:60" x14ac:dyDescent="0.2">
      <c r="B1531" s="123"/>
      <c r="C1531" s="220"/>
      <c r="D1531" s="221"/>
      <c r="E1531" s="222"/>
      <c r="F1531" s="224"/>
      <c r="G1531" s="226"/>
      <c r="H1531" s="124"/>
      <c r="I1531" s="124"/>
      <c r="J1531" s="124"/>
      <c r="K1531" s="124"/>
      <c r="L1531" s="120"/>
      <c r="M1531" s="110"/>
      <c r="N1531" s="110"/>
      <c r="O1531" s="110"/>
      <c r="P1531" s="110"/>
      <c r="Q1531" s="110"/>
      <c r="R1531" s="110"/>
      <c r="S1531" s="110"/>
      <c r="T1531" s="110"/>
      <c r="U1531" s="110"/>
      <c r="V1531" s="110"/>
      <c r="W1531" s="110"/>
      <c r="X1531" s="110"/>
      <c r="Y1531" s="110"/>
      <c r="Z1531" s="110"/>
      <c r="AA1531" s="110"/>
      <c r="AB1531" s="110"/>
      <c r="AC1531" s="110"/>
      <c r="AD1531" s="110"/>
      <c r="AE1531" s="110"/>
      <c r="AF1531" s="110"/>
      <c r="AG1531" s="110"/>
      <c r="AH1531" s="110"/>
      <c r="AI1531" s="110"/>
      <c r="AJ1531" s="110"/>
      <c r="AK1531" s="110"/>
      <c r="AL1531" s="110"/>
      <c r="AM1531" s="110"/>
      <c r="AN1531" s="110"/>
      <c r="AO1531" s="110"/>
      <c r="AP1531" s="110"/>
      <c r="AQ1531" s="110"/>
      <c r="AR1531" s="110"/>
      <c r="AS1531" s="110"/>
      <c r="AT1531" s="110"/>
      <c r="AU1531" s="110"/>
      <c r="AV1531" s="110"/>
      <c r="AW1531" s="110"/>
      <c r="AX1531" s="110"/>
      <c r="AY1531" s="110"/>
      <c r="AZ1531" s="110"/>
      <c r="BA1531" s="110"/>
      <c r="BB1531" s="110"/>
      <c r="BC1531" s="110"/>
      <c r="BD1531" s="110"/>
      <c r="BE1531" s="110"/>
      <c r="BF1531" s="110"/>
      <c r="BG1531" s="110"/>
      <c r="BH1531" s="110"/>
    </row>
    <row r="1532" spans="2:60" x14ac:dyDescent="0.2">
      <c r="B1532" s="123"/>
      <c r="C1532" s="220"/>
      <c r="D1532" s="221"/>
      <c r="E1532" s="222"/>
      <c r="F1532" s="224"/>
      <c r="G1532" s="225"/>
      <c r="H1532" s="124"/>
      <c r="I1532" s="124"/>
      <c r="J1532" s="124"/>
      <c r="K1532" s="124"/>
      <c r="L1532" s="120"/>
      <c r="M1532" s="110"/>
      <c r="N1532" s="110"/>
      <c r="O1532" s="110"/>
      <c r="P1532" s="110"/>
      <c r="Q1532" s="110"/>
      <c r="R1532" s="110"/>
      <c r="S1532" s="110"/>
      <c r="T1532" s="110"/>
      <c r="U1532" s="110"/>
      <c r="V1532" s="110"/>
      <c r="W1532" s="110"/>
      <c r="X1532" s="110"/>
      <c r="Y1532" s="110"/>
      <c r="Z1532" s="110"/>
      <c r="AA1532" s="110"/>
      <c r="AB1532" s="110"/>
      <c r="AC1532" s="110"/>
      <c r="AD1532" s="110"/>
      <c r="AE1532" s="110"/>
      <c r="AF1532" s="110"/>
      <c r="AG1532" s="110"/>
      <c r="AH1532" s="110"/>
      <c r="AI1532" s="110"/>
      <c r="AJ1532" s="110"/>
      <c r="AK1532" s="110"/>
      <c r="AL1532" s="110"/>
      <c r="AM1532" s="110"/>
      <c r="AN1532" s="110"/>
      <c r="AO1532" s="110"/>
      <c r="AP1532" s="110"/>
      <c r="AQ1532" s="110"/>
      <c r="AR1532" s="110"/>
      <c r="AS1532" s="110"/>
      <c r="AT1532" s="110"/>
      <c r="AU1532" s="110"/>
      <c r="AV1532" s="110"/>
      <c r="AW1532" s="110"/>
      <c r="AX1532" s="110"/>
      <c r="AY1532" s="110"/>
      <c r="AZ1532" s="110"/>
      <c r="BA1532" s="110"/>
      <c r="BB1532" s="110"/>
      <c r="BC1532" s="110"/>
      <c r="BD1532" s="110"/>
      <c r="BE1532" s="110"/>
      <c r="BF1532" s="110"/>
      <c r="BG1532" s="110"/>
      <c r="BH1532" s="110"/>
    </row>
    <row r="1533" spans="2:60" x14ac:dyDescent="0.2">
      <c r="B1533" s="123"/>
      <c r="C1533" s="220"/>
      <c r="D1533" s="254"/>
      <c r="E1533" s="222"/>
      <c r="F1533" s="220"/>
      <c r="G1533" s="222"/>
      <c r="H1533" s="124"/>
      <c r="I1533" s="124"/>
      <c r="J1533" s="124"/>
      <c r="K1533" s="124"/>
      <c r="L1533" s="120"/>
      <c r="M1533" s="110"/>
      <c r="N1533" s="110"/>
      <c r="O1533" s="110"/>
      <c r="P1533" s="110"/>
      <c r="Q1533" s="110"/>
      <c r="R1533" s="110"/>
      <c r="S1533" s="110"/>
      <c r="T1533" s="110"/>
      <c r="U1533" s="110"/>
      <c r="V1533" s="110"/>
      <c r="W1533" s="110"/>
      <c r="X1533" s="110"/>
      <c r="Y1533" s="110"/>
      <c r="Z1533" s="110"/>
      <c r="AA1533" s="110"/>
      <c r="AB1533" s="110"/>
      <c r="AC1533" s="110"/>
      <c r="AD1533" s="110"/>
      <c r="AE1533" s="110"/>
      <c r="AF1533" s="110"/>
      <c r="AG1533" s="110"/>
      <c r="AH1533" s="110"/>
      <c r="AI1533" s="110"/>
      <c r="AJ1533" s="110"/>
      <c r="AK1533" s="110"/>
      <c r="AL1533" s="110"/>
      <c r="AM1533" s="110"/>
      <c r="AN1533" s="110"/>
      <c r="AO1533" s="110"/>
      <c r="AP1533" s="110"/>
      <c r="AQ1533" s="110"/>
      <c r="AR1533" s="110"/>
      <c r="AS1533" s="110"/>
      <c r="AT1533" s="110"/>
      <c r="AU1533" s="110"/>
      <c r="AV1533" s="110"/>
      <c r="AW1533" s="110"/>
      <c r="AX1533" s="110"/>
      <c r="AY1533" s="110"/>
      <c r="AZ1533" s="110"/>
      <c r="BA1533" s="110"/>
      <c r="BB1533" s="110"/>
      <c r="BC1533" s="110"/>
      <c r="BD1533" s="110"/>
      <c r="BE1533" s="110"/>
      <c r="BF1533" s="110"/>
      <c r="BG1533" s="110"/>
      <c r="BH1533" s="110"/>
    </row>
    <row r="1534" spans="2:60" x14ac:dyDescent="0.2">
      <c r="B1534" s="123"/>
      <c r="C1534" s="220"/>
      <c r="D1534" s="220"/>
      <c r="E1534" s="222"/>
      <c r="F1534" s="224"/>
      <c r="G1534" s="249"/>
      <c r="H1534" s="124"/>
      <c r="I1534" s="124"/>
      <c r="J1534" s="124"/>
      <c r="K1534" s="124"/>
      <c r="L1534" s="120"/>
      <c r="M1534" s="110"/>
      <c r="N1534" s="110"/>
      <c r="O1534" s="110"/>
      <c r="P1534" s="110"/>
      <c r="Q1534" s="110"/>
      <c r="R1534" s="110"/>
      <c r="S1534" s="110"/>
      <c r="T1534" s="110"/>
      <c r="U1534" s="110"/>
      <c r="V1534" s="110"/>
      <c r="W1534" s="110"/>
      <c r="X1534" s="110"/>
      <c r="Y1534" s="110"/>
      <c r="Z1534" s="110"/>
      <c r="AA1534" s="110"/>
      <c r="AB1534" s="110"/>
      <c r="AC1534" s="110"/>
      <c r="AD1534" s="110"/>
      <c r="AE1534" s="110"/>
      <c r="AF1534" s="110"/>
      <c r="AG1534" s="110"/>
      <c r="AH1534" s="110"/>
      <c r="AI1534" s="110"/>
      <c r="AJ1534" s="110"/>
      <c r="AK1534" s="110"/>
      <c r="AL1534" s="110"/>
      <c r="AM1534" s="110"/>
      <c r="AN1534" s="110"/>
      <c r="AO1534" s="110"/>
      <c r="AP1534" s="110"/>
      <c r="AQ1534" s="110"/>
      <c r="AR1534" s="110"/>
      <c r="AS1534" s="110"/>
      <c r="AT1534" s="110"/>
      <c r="AU1534" s="110"/>
      <c r="AV1534" s="110"/>
      <c r="AW1534" s="110"/>
      <c r="AX1534" s="110"/>
      <c r="AY1534" s="110"/>
      <c r="AZ1534" s="110"/>
      <c r="BA1534" s="110"/>
      <c r="BB1534" s="110"/>
      <c r="BC1534" s="110"/>
      <c r="BD1534" s="110"/>
      <c r="BE1534" s="110"/>
      <c r="BF1534" s="110"/>
      <c r="BG1534" s="110"/>
      <c r="BH1534" s="110"/>
    </row>
    <row r="1535" spans="2:60" x14ac:dyDescent="0.2">
      <c r="B1535" s="123"/>
      <c r="C1535" s="220"/>
      <c r="D1535" s="220"/>
      <c r="E1535" s="226"/>
      <c r="F1535" s="224"/>
      <c r="G1535" s="226"/>
      <c r="H1535" s="124"/>
      <c r="I1535" s="124"/>
      <c r="J1535" s="124"/>
      <c r="K1535" s="124"/>
      <c r="L1535" s="120"/>
      <c r="M1535" s="110"/>
      <c r="N1535" s="110"/>
      <c r="O1535" s="110"/>
      <c r="P1535" s="110"/>
      <c r="Q1535" s="110"/>
      <c r="R1535" s="110"/>
      <c r="S1535" s="110"/>
      <c r="T1535" s="110"/>
      <c r="U1535" s="110"/>
      <c r="V1535" s="110"/>
      <c r="W1535" s="110"/>
      <c r="X1535" s="110"/>
      <c r="Y1535" s="110"/>
      <c r="Z1535" s="110"/>
      <c r="AA1535" s="110"/>
      <c r="AB1535" s="110"/>
      <c r="AC1535" s="110"/>
      <c r="AD1535" s="110"/>
      <c r="AE1535" s="110"/>
      <c r="AF1535" s="110"/>
      <c r="AG1535" s="110"/>
      <c r="AH1535" s="110"/>
      <c r="AI1535" s="110"/>
      <c r="AJ1535" s="110"/>
      <c r="AK1535" s="110"/>
      <c r="AL1535" s="110"/>
      <c r="AM1535" s="110"/>
      <c r="AN1535" s="110"/>
      <c r="AO1535" s="110"/>
      <c r="AP1535" s="110"/>
      <c r="AQ1535" s="110"/>
      <c r="AR1535" s="110"/>
      <c r="AS1535" s="110"/>
      <c r="AT1535" s="110"/>
      <c r="AU1535" s="110"/>
      <c r="AV1535" s="110"/>
      <c r="AW1535" s="110"/>
      <c r="AX1535" s="110"/>
      <c r="AY1535" s="110"/>
      <c r="AZ1535" s="110"/>
      <c r="BA1535" s="110"/>
      <c r="BB1535" s="110"/>
      <c r="BC1535" s="110"/>
      <c r="BD1535" s="110"/>
      <c r="BE1535" s="110"/>
      <c r="BF1535" s="110"/>
      <c r="BG1535" s="110"/>
      <c r="BH1535" s="110"/>
    </row>
    <row r="1536" spans="2:60" x14ac:dyDescent="0.2">
      <c r="B1536" s="123"/>
      <c r="C1536" s="220"/>
      <c r="D1536" s="221"/>
      <c r="E1536" s="222"/>
      <c r="F1536" s="252"/>
      <c r="G1536" s="222"/>
      <c r="H1536" s="124"/>
      <c r="I1536" s="124"/>
      <c r="J1536" s="124"/>
      <c r="K1536" s="124"/>
      <c r="L1536" s="120"/>
      <c r="M1536" s="110"/>
      <c r="N1536" s="110"/>
      <c r="O1536" s="110"/>
      <c r="P1536" s="110"/>
      <c r="Q1536" s="110"/>
      <c r="R1536" s="110"/>
      <c r="S1536" s="110"/>
      <c r="T1536" s="110"/>
      <c r="U1536" s="110"/>
      <c r="V1536" s="110"/>
      <c r="W1536" s="110"/>
      <c r="X1536" s="110"/>
      <c r="Y1536" s="110"/>
      <c r="Z1536" s="110"/>
      <c r="AA1536" s="110"/>
      <c r="AB1536" s="110"/>
      <c r="AC1536" s="110"/>
      <c r="AD1536" s="110"/>
      <c r="AE1536" s="110"/>
      <c r="AF1536" s="110"/>
      <c r="AG1536" s="110"/>
      <c r="AH1536" s="110"/>
      <c r="AI1536" s="110"/>
      <c r="AJ1536" s="110"/>
      <c r="AK1536" s="110"/>
      <c r="AL1536" s="110"/>
      <c r="AM1536" s="110"/>
      <c r="AN1536" s="110"/>
      <c r="AO1536" s="110"/>
      <c r="AP1536" s="110"/>
      <c r="AQ1536" s="110"/>
      <c r="AR1536" s="110"/>
      <c r="AS1536" s="110"/>
      <c r="AT1536" s="110"/>
      <c r="AU1536" s="110"/>
      <c r="AV1536" s="110"/>
      <c r="AW1536" s="110"/>
      <c r="AX1536" s="110"/>
      <c r="AY1536" s="110"/>
      <c r="AZ1536" s="110"/>
      <c r="BA1536" s="110"/>
      <c r="BB1536" s="110"/>
      <c r="BC1536" s="110"/>
      <c r="BD1536" s="110"/>
      <c r="BE1536" s="110"/>
      <c r="BF1536" s="110"/>
      <c r="BG1536" s="110"/>
      <c r="BH1536" s="110"/>
    </row>
    <row r="1537" spans="2:60" x14ac:dyDescent="0.2">
      <c r="B1537" s="123"/>
      <c r="C1537" s="220"/>
      <c r="D1537" s="220"/>
      <c r="E1537" s="222"/>
      <c r="F1537" s="255"/>
      <c r="G1537" s="253"/>
      <c r="H1537" s="124"/>
      <c r="I1537" s="124"/>
      <c r="J1537" s="124"/>
      <c r="K1537" s="124"/>
      <c r="L1537" s="120"/>
      <c r="M1537" s="110"/>
      <c r="N1537" s="110"/>
      <c r="O1537" s="110"/>
      <c r="P1537" s="110"/>
      <c r="Q1537" s="110"/>
      <c r="R1537" s="110"/>
      <c r="S1537" s="110"/>
      <c r="T1537" s="110"/>
      <c r="U1537" s="110"/>
      <c r="V1537" s="110"/>
      <c r="W1537" s="110"/>
      <c r="X1537" s="110"/>
      <c r="Y1537" s="110"/>
      <c r="Z1537" s="110"/>
      <c r="AA1537" s="110"/>
      <c r="AB1537" s="110"/>
      <c r="AC1537" s="110"/>
      <c r="AD1537" s="110"/>
      <c r="AE1537" s="110"/>
      <c r="AF1537" s="110"/>
      <c r="AG1537" s="110"/>
      <c r="AH1537" s="110"/>
      <c r="AI1537" s="110"/>
      <c r="AJ1537" s="110"/>
      <c r="AK1537" s="110"/>
      <c r="AL1537" s="110"/>
      <c r="AM1537" s="110"/>
      <c r="AN1537" s="110"/>
      <c r="AO1537" s="110"/>
      <c r="AP1537" s="110"/>
      <c r="AQ1537" s="110"/>
      <c r="AR1537" s="110"/>
      <c r="AS1537" s="110"/>
      <c r="AT1537" s="110"/>
      <c r="AU1537" s="110"/>
      <c r="AV1537" s="110"/>
      <c r="AW1537" s="110"/>
      <c r="AX1537" s="110"/>
      <c r="AY1537" s="110"/>
      <c r="AZ1537" s="110"/>
      <c r="BA1537" s="110"/>
      <c r="BB1537" s="110"/>
      <c r="BC1537" s="110"/>
      <c r="BD1537" s="110"/>
      <c r="BE1537" s="110"/>
      <c r="BF1537" s="110"/>
      <c r="BG1537" s="110"/>
      <c r="BH1537" s="110"/>
    </row>
    <row r="1538" spans="2:60" x14ac:dyDescent="0.2">
      <c r="B1538" s="123"/>
      <c r="C1538" s="220"/>
      <c r="D1538" s="221"/>
      <c r="E1538" s="222"/>
      <c r="F1538" s="224"/>
      <c r="G1538" s="222"/>
      <c r="H1538" s="124"/>
      <c r="I1538" s="124"/>
      <c r="J1538" s="124"/>
      <c r="K1538" s="124"/>
      <c r="L1538" s="120"/>
      <c r="M1538" s="110"/>
      <c r="N1538" s="110"/>
      <c r="O1538" s="110"/>
      <c r="P1538" s="110"/>
      <c r="Q1538" s="110"/>
      <c r="R1538" s="110"/>
      <c r="S1538" s="110"/>
      <c r="T1538" s="110"/>
      <c r="U1538" s="110"/>
      <c r="V1538" s="110"/>
      <c r="W1538" s="110"/>
      <c r="X1538" s="110"/>
      <c r="Y1538" s="110"/>
      <c r="Z1538" s="110"/>
      <c r="AA1538" s="110"/>
      <c r="AB1538" s="110"/>
      <c r="AC1538" s="110"/>
      <c r="AD1538" s="110"/>
      <c r="AE1538" s="110"/>
      <c r="AF1538" s="110"/>
      <c r="AG1538" s="110"/>
      <c r="AH1538" s="110"/>
      <c r="AI1538" s="110"/>
      <c r="AJ1538" s="110"/>
      <c r="AK1538" s="110"/>
      <c r="AL1538" s="110"/>
      <c r="AM1538" s="110"/>
      <c r="AN1538" s="110"/>
      <c r="AO1538" s="110"/>
      <c r="AP1538" s="110"/>
      <c r="AQ1538" s="110"/>
      <c r="AR1538" s="110"/>
      <c r="AS1538" s="110"/>
      <c r="AT1538" s="110"/>
      <c r="AU1538" s="110"/>
      <c r="AV1538" s="110"/>
      <c r="AW1538" s="110"/>
      <c r="AX1538" s="110"/>
      <c r="AY1538" s="110"/>
      <c r="AZ1538" s="110"/>
      <c r="BA1538" s="110"/>
      <c r="BB1538" s="110"/>
      <c r="BC1538" s="110"/>
      <c r="BD1538" s="110"/>
      <c r="BE1538" s="110"/>
      <c r="BF1538" s="110"/>
      <c r="BG1538" s="110"/>
      <c r="BH1538" s="110"/>
    </row>
    <row r="1539" spans="2:60" x14ac:dyDescent="0.2">
      <c r="B1539" s="123"/>
      <c r="C1539" s="221"/>
      <c r="D1539" s="221"/>
      <c r="E1539" s="226"/>
      <c r="F1539" s="224"/>
      <c r="G1539" s="222"/>
      <c r="H1539" s="124"/>
      <c r="I1539" s="124"/>
      <c r="J1539" s="124"/>
      <c r="K1539" s="124"/>
      <c r="L1539" s="120"/>
      <c r="M1539" s="110"/>
      <c r="N1539" s="110"/>
      <c r="O1539" s="110"/>
      <c r="P1539" s="110"/>
      <c r="Q1539" s="110"/>
      <c r="R1539" s="110"/>
      <c r="S1539" s="110"/>
      <c r="T1539" s="110"/>
      <c r="U1539" s="110"/>
      <c r="V1539" s="110"/>
      <c r="W1539" s="110"/>
      <c r="X1539" s="110"/>
      <c r="Y1539" s="110"/>
      <c r="Z1539" s="110"/>
      <c r="AA1539" s="110"/>
      <c r="AB1539" s="110"/>
      <c r="AC1539" s="110"/>
      <c r="AD1539" s="110"/>
      <c r="AE1539" s="110"/>
      <c r="AF1539" s="110"/>
      <c r="AG1539" s="110"/>
      <c r="AH1539" s="110"/>
      <c r="AI1539" s="110"/>
      <c r="AJ1539" s="110"/>
      <c r="AK1539" s="110"/>
      <c r="AL1539" s="110"/>
      <c r="AM1539" s="110"/>
      <c r="AN1539" s="110"/>
      <c r="AO1539" s="110"/>
      <c r="AP1539" s="110"/>
      <c r="AQ1539" s="110"/>
      <c r="AR1539" s="110"/>
      <c r="AS1539" s="110"/>
      <c r="AT1539" s="110"/>
      <c r="AU1539" s="110"/>
      <c r="AV1539" s="110"/>
      <c r="AW1539" s="110"/>
      <c r="AX1539" s="110"/>
      <c r="AY1539" s="110"/>
      <c r="AZ1539" s="110"/>
      <c r="BA1539" s="110"/>
      <c r="BB1539" s="110"/>
      <c r="BC1539" s="110"/>
      <c r="BD1539" s="110"/>
      <c r="BE1539" s="110"/>
      <c r="BF1539" s="110"/>
      <c r="BG1539" s="110"/>
      <c r="BH1539" s="110"/>
    </row>
    <row r="1540" spans="2:60" x14ac:dyDescent="0.2">
      <c r="B1540" s="123"/>
      <c r="C1540" s="220"/>
      <c r="D1540" s="221"/>
      <c r="E1540" s="222"/>
      <c r="F1540" s="252"/>
      <c r="G1540" s="225"/>
      <c r="H1540" s="124"/>
      <c r="I1540" s="124"/>
      <c r="J1540" s="124"/>
      <c r="K1540" s="124"/>
      <c r="L1540" s="120"/>
      <c r="M1540" s="110"/>
      <c r="N1540" s="110"/>
      <c r="O1540" s="110"/>
      <c r="P1540" s="110"/>
      <c r="Q1540" s="110"/>
      <c r="R1540" s="110"/>
      <c r="S1540" s="110"/>
      <c r="T1540" s="110"/>
      <c r="U1540" s="110"/>
      <c r="V1540" s="110"/>
      <c r="W1540" s="110"/>
      <c r="X1540" s="110"/>
      <c r="Y1540" s="110"/>
      <c r="Z1540" s="110"/>
      <c r="AA1540" s="110"/>
      <c r="AB1540" s="110"/>
      <c r="AC1540" s="110"/>
      <c r="AD1540" s="110"/>
      <c r="AE1540" s="110"/>
      <c r="AF1540" s="110"/>
      <c r="AG1540" s="110"/>
      <c r="AH1540" s="110"/>
      <c r="AI1540" s="110"/>
      <c r="AJ1540" s="110"/>
      <c r="AK1540" s="110"/>
      <c r="AL1540" s="110"/>
      <c r="AM1540" s="110"/>
      <c r="AN1540" s="110"/>
      <c r="AO1540" s="110"/>
      <c r="AP1540" s="110"/>
      <c r="AQ1540" s="110"/>
      <c r="AR1540" s="110"/>
      <c r="AS1540" s="110"/>
      <c r="AT1540" s="110"/>
      <c r="AU1540" s="110"/>
      <c r="AV1540" s="110"/>
      <c r="AW1540" s="110"/>
      <c r="AX1540" s="110"/>
      <c r="AY1540" s="110"/>
      <c r="AZ1540" s="110"/>
      <c r="BA1540" s="110"/>
      <c r="BB1540" s="110"/>
      <c r="BC1540" s="110"/>
      <c r="BD1540" s="110"/>
      <c r="BE1540" s="110"/>
      <c r="BF1540" s="110"/>
      <c r="BG1540" s="110"/>
      <c r="BH1540" s="110"/>
    </row>
    <row r="1541" spans="2:60" x14ac:dyDescent="0.2">
      <c r="B1541" s="123"/>
      <c r="C1541" s="220"/>
      <c r="D1541" s="220"/>
      <c r="E1541" s="222"/>
      <c r="F1541" s="221"/>
      <c r="G1541" s="249"/>
      <c r="H1541" s="124"/>
      <c r="I1541" s="124"/>
      <c r="J1541" s="124"/>
      <c r="K1541" s="124"/>
      <c r="L1541" s="120"/>
      <c r="M1541" s="110"/>
      <c r="N1541" s="110"/>
      <c r="O1541" s="110"/>
      <c r="P1541" s="110"/>
      <c r="Q1541" s="110"/>
      <c r="R1541" s="110"/>
      <c r="S1541" s="110"/>
      <c r="T1541" s="110"/>
      <c r="U1541" s="110"/>
      <c r="V1541" s="110"/>
      <c r="W1541" s="110"/>
      <c r="X1541" s="110"/>
      <c r="Y1541" s="110"/>
      <c r="Z1541" s="110"/>
      <c r="AA1541" s="110"/>
      <c r="AB1541" s="110"/>
      <c r="AC1541" s="110"/>
      <c r="AD1541" s="110"/>
      <c r="AE1541" s="110"/>
      <c r="AF1541" s="110"/>
      <c r="AG1541" s="110"/>
      <c r="AH1541" s="110"/>
      <c r="AI1541" s="110"/>
      <c r="AJ1541" s="110"/>
      <c r="AK1541" s="110"/>
      <c r="AL1541" s="110"/>
      <c r="AM1541" s="110"/>
      <c r="AN1541" s="110"/>
      <c r="AO1541" s="110"/>
      <c r="AP1541" s="110"/>
      <c r="AQ1541" s="110"/>
      <c r="AR1541" s="110"/>
      <c r="AS1541" s="110"/>
      <c r="AT1541" s="110"/>
      <c r="AU1541" s="110"/>
      <c r="AV1541" s="110"/>
      <c r="AW1541" s="110"/>
      <c r="AX1541" s="110"/>
      <c r="AY1541" s="110"/>
      <c r="AZ1541" s="110"/>
      <c r="BA1541" s="110"/>
      <c r="BB1541" s="110"/>
      <c r="BC1541" s="110"/>
      <c r="BD1541" s="110"/>
      <c r="BE1541" s="110"/>
      <c r="BF1541" s="110"/>
      <c r="BG1541" s="110"/>
      <c r="BH1541" s="110"/>
    </row>
    <row r="1542" spans="2:60" x14ac:dyDescent="0.2">
      <c r="B1542" s="123"/>
      <c r="C1542" s="256"/>
      <c r="D1542" s="256"/>
      <c r="E1542" s="257"/>
      <c r="F1542" s="224"/>
      <c r="G1542" s="222"/>
      <c r="H1542" s="124"/>
      <c r="I1542" s="124"/>
      <c r="J1542" s="124"/>
      <c r="K1542" s="124"/>
      <c r="L1542" s="120"/>
      <c r="M1542" s="110"/>
      <c r="N1542" s="110"/>
      <c r="O1542" s="110"/>
      <c r="P1542" s="110"/>
      <c r="Q1542" s="110"/>
      <c r="R1542" s="110"/>
      <c r="S1542" s="110"/>
      <c r="T1542" s="110"/>
      <c r="U1542" s="110"/>
      <c r="V1542" s="110"/>
      <c r="W1542" s="110"/>
      <c r="X1542" s="110"/>
      <c r="Y1542" s="110"/>
      <c r="Z1542" s="110"/>
      <c r="AA1542" s="110"/>
      <c r="AB1542" s="110"/>
      <c r="AC1542" s="110"/>
      <c r="AD1542" s="110"/>
      <c r="AE1542" s="110"/>
      <c r="AF1542" s="110"/>
      <c r="AG1542" s="110"/>
      <c r="AH1542" s="110"/>
      <c r="AI1542" s="110"/>
      <c r="AJ1542" s="110"/>
      <c r="AK1542" s="110"/>
      <c r="AL1542" s="110"/>
      <c r="AM1542" s="110"/>
      <c r="AN1542" s="110"/>
      <c r="AO1542" s="110"/>
      <c r="AP1542" s="110"/>
      <c r="AQ1542" s="110"/>
      <c r="AR1542" s="110"/>
      <c r="AS1542" s="110"/>
      <c r="AT1542" s="110"/>
      <c r="AU1542" s="110"/>
      <c r="AV1542" s="110"/>
      <c r="AW1542" s="110"/>
      <c r="AX1542" s="110"/>
      <c r="AY1542" s="110"/>
      <c r="AZ1542" s="110"/>
      <c r="BA1542" s="110"/>
      <c r="BB1542" s="110"/>
      <c r="BC1542" s="110"/>
      <c r="BD1542" s="110"/>
      <c r="BE1542" s="110"/>
      <c r="BF1542" s="110"/>
      <c r="BG1542" s="110"/>
      <c r="BH1542" s="110"/>
    </row>
    <row r="1543" spans="2:60" x14ac:dyDescent="0.2">
      <c r="B1543" s="123"/>
      <c r="C1543" s="220"/>
      <c r="D1543" s="221"/>
      <c r="E1543" s="226"/>
      <c r="F1543" s="224"/>
      <c r="G1543" s="222"/>
      <c r="H1543" s="124"/>
      <c r="I1543" s="124"/>
      <c r="J1543" s="124"/>
      <c r="K1543" s="124"/>
      <c r="L1543" s="120"/>
      <c r="M1543" s="110"/>
      <c r="N1543" s="110"/>
      <c r="O1543" s="110"/>
      <c r="P1543" s="110"/>
      <c r="Q1543" s="110"/>
      <c r="R1543" s="110"/>
      <c r="S1543" s="110"/>
      <c r="T1543" s="110"/>
      <c r="U1543" s="110"/>
      <c r="V1543" s="110"/>
      <c r="W1543" s="110"/>
      <c r="X1543" s="110"/>
      <c r="Y1543" s="110"/>
      <c r="Z1543" s="110"/>
      <c r="AA1543" s="110"/>
      <c r="AB1543" s="110"/>
      <c r="AC1543" s="110"/>
      <c r="AD1543" s="110"/>
      <c r="AE1543" s="110"/>
      <c r="AF1543" s="110"/>
      <c r="AG1543" s="110"/>
      <c r="AH1543" s="110"/>
      <c r="AI1543" s="110"/>
      <c r="AJ1543" s="110"/>
      <c r="AK1543" s="110"/>
      <c r="AL1543" s="110"/>
      <c r="AM1543" s="110"/>
      <c r="AN1543" s="110"/>
      <c r="AO1543" s="110"/>
      <c r="AP1543" s="110"/>
      <c r="AQ1543" s="110"/>
      <c r="AR1543" s="110"/>
      <c r="AS1543" s="110"/>
      <c r="AT1543" s="110"/>
      <c r="AU1543" s="110"/>
      <c r="AV1543" s="110"/>
      <c r="AW1543" s="110"/>
      <c r="AX1543" s="110"/>
      <c r="AY1543" s="110"/>
      <c r="AZ1543" s="110"/>
      <c r="BA1543" s="110"/>
      <c r="BB1543" s="110"/>
      <c r="BC1543" s="110"/>
      <c r="BD1543" s="110"/>
      <c r="BE1543" s="110"/>
      <c r="BF1543" s="110"/>
      <c r="BG1543" s="110"/>
      <c r="BH1543" s="110"/>
    </row>
    <row r="1544" spans="2:60" x14ac:dyDescent="0.2">
      <c r="B1544" s="123"/>
      <c r="C1544" s="220"/>
      <c r="D1544" s="221"/>
      <c r="E1544" s="226"/>
      <c r="F1544" s="224"/>
      <c r="G1544" s="222"/>
      <c r="H1544" s="124"/>
      <c r="I1544" s="124"/>
      <c r="J1544" s="124"/>
      <c r="K1544" s="124"/>
      <c r="L1544" s="120"/>
      <c r="M1544" s="110"/>
      <c r="N1544" s="110"/>
      <c r="O1544" s="110"/>
      <c r="P1544" s="110"/>
      <c r="Q1544" s="110"/>
      <c r="R1544" s="110"/>
      <c r="S1544" s="110"/>
      <c r="T1544" s="110"/>
      <c r="U1544" s="110"/>
      <c r="V1544" s="110"/>
      <c r="W1544" s="110"/>
      <c r="X1544" s="110"/>
      <c r="Y1544" s="110"/>
      <c r="Z1544" s="110"/>
      <c r="AA1544" s="110"/>
      <c r="AB1544" s="110"/>
      <c r="AC1544" s="110"/>
      <c r="AD1544" s="110"/>
      <c r="AE1544" s="110"/>
      <c r="AF1544" s="110"/>
      <c r="AG1544" s="110"/>
      <c r="AH1544" s="110"/>
      <c r="AI1544" s="110"/>
      <c r="AJ1544" s="110"/>
      <c r="AK1544" s="110"/>
      <c r="AL1544" s="110"/>
      <c r="AM1544" s="110"/>
      <c r="AN1544" s="110"/>
      <c r="AO1544" s="110"/>
      <c r="AP1544" s="110"/>
      <c r="AQ1544" s="110"/>
      <c r="AR1544" s="110"/>
      <c r="AS1544" s="110"/>
      <c r="AT1544" s="110"/>
      <c r="AU1544" s="110"/>
      <c r="AV1544" s="110"/>
      <c r="AW1544" s="110"/>
      <c r="AX1544" s="110"/>
      <c r="AY1544" s="110"/>
      <c r="AZ1544" s="110"/>
      <c r="BA1544" s="110"/>
      <c r="BB1544" s="110"/>
      <c r="BC1544" s="110"/>
      <c r="BD1544" s="110"/>
      <c r="BE1544" s="110"/>
      <c r="BF1544" s="110"/>
      <c r="BG1544" s="110"/>
      <c r="BH1544" s="110"/>
    </row>
    <row r="1545" spans="2:60" x14ac:dyDescent="0.2">
      <c r="B1545" s="123"/>
      <c r="C1545" s="220"/>
      <c r="D1545" s="221"/>
      <c r="E1545" s="257"/>
      <c r="F1545" s="224"/>
      <c r="G1545" s="226"/>
      <c r="H1545" s="124"/>
      <c r="I1545" s="124"/>
      <c r="J1545" s="124"/>
      <c r="K1545" s="124"/>
      <c r="L1545" s="120"/>
      <c r="M1545" s="110"/>
      <c r="N1545" s="110"/>
      <c r="O1545" s="110"/>
      <c r="P1545" s="110"/>
      <c r="Q1545" s="110"/>
      <c r="R1545" s="110"/>
      <c r="S1545" s="110"/>
      <c r="T1545" s="110"/>
      <c r="U1545" s="110"/>
      <c r="V1545" s="110"/>
      <c r="W1545" s="110"/>
      <c r="X1545" s="110"/>
      <c r="Y1545" s="110"/>
      <c r="Z1545" s="110"/>
      <c r="AA1545" s="110"/>
      <c r="AB1545" s="110"/>
      <c r="AC1545" s="110"/>
      <c r="AD1545" s="110"/>
      <c r="AE1545" s="110"/>
      <c r="AF1545" s="110"/>
      <c r="AG1545" s="110"/>
      <c r="AH1545" s="110"/>
      <c r="AI1545" s="110"/>
      <c r="AJ1545" s="110"/>
      <c r="AK1545" s="110"/>
      <c r="AL1545" s="110"/>
      <c r="AM1545" s="110"/>
      <c r="AN1545" s="110"/>
      <c r="AO1545" s="110"/>
      <c r="AP1545" s="110"/>
      <c r="AQ1545" s="110"/>
      <c r="AR1545" s="110"/>
      <c r="AS1545" s="110"/>
      <c r="AT1545" s="110"/>
      <c r="AU1545" s="110"/>
      <c r="AV1545" s="110"/>
      <c r="AW1545" s="110"/>
      <c r="AX1545" s="110"/>
      <c r="AY1545" s="110"/>
      <c r="AZ1545" s="110"/>
      <c r="BA1545" s="110"/>
      <c r="BB1545" s="110"/>
      <c r="BC1545" s="110"/>
      <c r="BD1545" s="110"/>
      <c r="BE1545" s="110"/>
      <c r="BF1545" s="110"/>
      <c r="BG1545" s="110"/>
      <c r="BH1545" s="110"/>
    </row>
    <row r="1546" spans="2:60" x14ac:dyDescent="0.2">
      <c r="B1546" s="123"/>
      <c r="C1546" s="221"/>
      <c r="D1546" s="221"/>
      <c r="E1546" s="226"/>
      <c r="F1546" s="221"/>
      <c r="G1546" s="226"/>
      <c r="H1546" s="124"/>
      <c r="I1546" s="124"/>
      <c r="J1546" s="124"/>
      <c r="K1546" s="124"/>
      <c r="L1546" s="120"/>
      <c r="M1546" s="110"/>
      <c r="N1546" s="110"/>
      <c r="O1546" s="110"/>
      <c r="P1546" s="110"/>
      <c r="Q1546" s="110"/>
      <c r="R1546" s="110"/>
      <c r="S1546" s="110"/>
      <c r="T1546" s="110"/>
      <c r="U1546" s="110"/>
      <c r="V1546" s="110"/>
      <c r="W1546" s="110"/>
      <c r="X1546" s="110"/>
      <c r="Y1546" s="110"/>
      <c r="Z1546" s="110"/>
      <c r="AA1546" s="110"/>
      <c r="AB1546" s="110"/>
      <c r="AC1546" s="110"/>
      <c r="AD1546" s="110"/>
      <c r="AE1546" s="110"/>
      <c r="AF1546" s="110"/>
      <c r="AG1546" s="110"/>
      <c r="AH1546" s="110"/>
      <c r="AI1546" s="110"/>
      <c r="AJ1546" s="110"/>
      <c r="AK1546" s="110"/>
      <c r="AL1546" s="110"/>
      <c r="AM1546" s="110"/>
      <c r="AN1546" s="110"/>
      <c r="AO1546" s="110"/>
      <c r="AP1546" s="110"/>
      <c r="AQ1546" s="110"/>
      <c r="AR1546" s="110"/>
      <c r="AS1546" s="110"/>
      <c r="AT1546" s="110"/>
      <c r="AU1546" s="110"/>
      <c r="AV1546" s="110"/>
      <c r="AW1546" s="110"/>
      <c r="AX1546" s="110"/>
      <c r="AY1546" s="110"/>
      <c r="AZ1546" s="110"/>
      <c r="BA1546" s="110"/>
      <c r="BB1546" s="110"/>
      <c r="BC1546" s="110"/>
      <c r="BD1546" s="110"/>
      <c r="BE1546" s="110"/>
      <c r="BF1546" s="110"/>
      <c r="BG1546" s="110"/>
      <c r="BH1546" s="110"/>
    </row>
    <row r="1547" spans="2:60" x14ac:dyDescent="0.2">
      <c r="B1547" s="123"/>
      <c r="C1547" s="221"/>
      <c r="D1547" s="221"/>
      <c r="E1547" s="226"/>
      <c r="F1547" s="224"/>
      <c r="G1547" s="225"/>
      <c r="H1547" s="124"/>
      <c r="I1547" s="124"/>
      <c r="J1547" s="124"/>
      <c r="K1547" s="124"/>
      <c r="L1547" s="120"/>
      <c r="M1547" s="110"/>
      <c r="N1547" s="110"/>
      <c r="O1547" s="110"/>
      <c r="P1547" s="110"/>
      <c r="Q1547" s="110"/>
      <c r="R1547" s="110"/>
      <c r="S1547" s="110"/>
      <c r="T1547" s="110"/>
      <c r="U1547" s="110"/>
      <c r="V1547" s="110"/>
      <c r="W1547" s="110"/>
      <c r="X1547" s="110"/>
      <c r="Y1547" s="110"/>
      <c r="Z1547" s="110"/>
      <c r="AA1547" s="110"/>
      <c r="AB1547" s="110"/>
      <c r="AC1547" s="110"/>
      <c r="AD1547" s="110"/>
      <c r="AE1547" s="110"/>
      <c r="AF1547" s="110"/>
      <c r="AG1547" s="110"/>
      <c r="AH1547" s="110"/>
      <c r="AI1547" s="110"/>
      <c r="AJ1547" s="110"/>
      <c r="AK1547" s="110"/>
      <c r="AL1547" s="110"/>
      <c r="AM1547" s="110"/>
      <c r="AN1547" s="110"/>
      <c r="AO1547" s="110"/>
      <c r="AP1547" s="110"/>
      <c r="AQ1547" s="110"/>
      <c r="AR1547" s="110"/>
      <c r="AS1547" s="110"/>
      <c r="AT1547" s="110"/>
      <c r="AU1547" s="110"/>
      <c r="AV1547" s="110"/>
      <c r="AW1547" s="110"/>
      <c r="AX1547" s="110"/>
      <c r="AY1547" s="110"/>
      <c r="AZ1547" s="110"/>
      <c r="BA1547" s="110"/>
      <c r="BB1547" s="110"/>
      <c r="BC1547" s="110"/>
      <c r="BD1547" s="110"/>
      <c r="BE1547" s="110"/>
      <c r="BF1547" s="110"/>
      <c r="BG1547" s="110"/>
      <c r="BH1547" s="110"/>
    </row>
    <row r="1548" spans="2:60" x14ac:dyDescent="0.2">
      <c r="B1548" s="123"/>
      <c r="C1548" s="220"/>
      <c r="D1548" s="221"/>
      <c r="E1548" s="222"/>
      <c r="F1548" s="223"/>
      <c r="G1548" s="226"/>
      <c r="H1548" s="124"/>
      <c r="I1548" s="124"/>
      <c r="J1548" s="124"/>
      <c r="K1548" s="124"/>
      <c r="L1548" s="120"/>
      <c r="M1548" s="110"/>
      <c r="N1548" s="110"/>
      <c r="O1548" s="110"/>
      <c r="P1548" s="110"/>
      <c r="Q1548" s="110"/>
      <c r="R1548" s="110"/>
      <c r="S1548" s="110"/>
      <c r="T1548" s="110"/>
      <c r="U1548" s="110"/>
      <c r="V1548" s="110"/>
      <c r="W1548" s="110"/>
      <c r="X1548" s="110"/>
      <c r="Y1548" s="110"/>
      <c r="Z1548" s="110"/>
      <c r="AA1548" s="110"/>
      <c r="AB1548" s="110"/>
      <c r="AC1548" s="110"/>
      <c r="AD1548" s="110"/>
      <c r="AE1548" s="110"/>
      <c r="AF1548" s="110"/>
      <c r="AG1548" s="110"/>
      <c r="AH1548" s="110"/>
      <c r="AI1548" s="110"/>
      <c r="AJ1548" s="110"/>
      <c r="AK1548" s="110"/>
      <c r="AL1548" s="110"/>
      <c r="AM1548" s="110"/>
      <c r="AN1548" s="110"/>
      <c r="AO1548" s="110"/>
      <c r="AP1548" s="110"/>
      <c r="AQ1548" s="110"/>
      <c r="AR1548" s="110"/>
      <c r="AS1548" s="110"/>
      <c r="AT1548" s="110"/>
      <c r="AU1548" s="110"/>
      <c r="AV1548" s="110"/>
      <c r="AW1548" s="110"/>
      <c r="AX1548" s="110"/>
      <c r="AY1548" s="110"/>
      <c r="AZ1548" s="110"/>
      <c r="BA1548" s="110"/>
      <c r="BB1548" s="110"/>
      <c r="BC1548" s="110"/>
      <c r="BD1548" s="110"/>
      <c r="BE1548" s="110"/>
      <c r="BF1548" s="110"/>
      <c r="BG1548" s="110"/>
      <c r="BH1548" s="110"/>
    </row>
    <row r="1549" spans="2:60" x14ac:dyDescent="0.2">
      <c r="B1549" s="123"/>
      <c r="C1549" s="220"/>
      <c r="D1549" s="220"/>
      <c r="E1549" s="257"/>
      <c r="F1549" s="223"/>
      <c r="G1549" s="225"/>
      <c r="H1549" s="124"/>
      <c r="I1549" s="124"/>
      <c r="J1549" s="124"/>
      <c r="K1549" s="124"/>
      <c r="L1549" s="120"/>
      <c r="M1549" s="110"/>
      <c r="N1549" s="110"/>
      <c r="O1549" s="110"/>
      <c r="P1549" s="110"/>
      <c r="Q1549" s="110"/>
      <c r="R1549" s="110"/>
      <c r="S1549" s="110"/>
      <c r="T1549" s="110"/>
      <c r="U1549" s="110"/>
      <c r="V1549" s="110"/>
      <c r="W1549" s="110"/>
      <c r="X1549" s="110"/>
      <c r="Y1549" s="110"/>
      <c r="Z1549" s="110"/>
      <c r="AA1549" s="110"/>
      <c r="AB1549" s="110"/>
      <c r="AC1549" s="110"/>
      <c r="AD1549" s="110"/>
      <c r="AE1549" s="110"/>
      <c r="AF1549" s="110"/>
      <c r="AG1549" s="110"/>
      <c r="AH1549" s="110"/>
      <c r="AI1549" s="110"/>
      <c r="AJ1549" s="110"/>
      <c r="AK1549" s="110"/>
      <c r="AL1549" s="110"/>
      <c r="AM1549" s="110"/>
      <c r="AN1549" s="110"/>
      <c r="AO1549" s="110"/>
      <c r="AP1549" s="110"/>
      <c r="AQ1549" s="110"/>
      <c r="AR1549" s="110"/>
      <c r="AS1549" s="110"/>
      <c r="AT1549" s="110"/>
      <c r="AU1549" s="110"/>
      <c r="AV1549" s="110"/>
      <c r="AW1549" s="110"/>
      <c r="AX1549" s="110"/>
      <c r="AY1549" s="110"/>
      <c r="AZ1549" s="110"/>
      <c r="BA1549" s="110"/>
      <c r="BB1549" s="110"/>
      <c r="BC1549" s="110"/>
      <c r="BD1549" s="110"/>
      <c r="BE1549" s="110"/>
      <c r="BF1549" s="110"/>
      <c r="BG1549" s="110"/>
      <c r="BH1549" s="110"/>
    </row>
    <row r="1550" spans="2:60" x14ac:dyDescent="0.2">
      <c r="B1550" s="123"/>
      <c r="C1550" s="220"/>
      <c r="D1550" s="256"/>
      <c r="E1550" s="226"/>
      <c r="F1550" s="223"/>
      <c r="G1550" s="222"/>
      <c r="H1550" s="124"/>
      <c r="I1550" s="124"/>
      <c r="J1550" s="124"/>
      <c r="K1550" s="124"/>
      <c r="L1550" s="120"/>
      <c r="M1550" s="110"/>
      <c r="N1550" s="110"/>
      <c r="O1550" s="110"/>
      <c r="P1550" s="110"/>
      <c r="Q1550" s="110"/>
      <c r="R1550" s="110"/>
      <c r="S1550" s="110"/>
      <c r="T1550" s="110"/>
      <c r="U1550" s="110"/>
      <c r="V1550" s="110"/>
      <c r="W1550" s="110"/>
      <c r="X1550" s="110"/>
      <c r="Y1550" s="110"/>
      <c r="Z1550" s="110"/>
      <c r="AA1550" s="110"/>
      <c r="AB1550" s="110"/>
      <c r="AC1550" s="110"/>
      <c r="AD1550" s="110"/>
      <c r="AE1550" s="110"/>
      <c r="AF1550" s="110"/>
      <c r="AG1550" s="110"/>
      <c r="AH1550" s="110"/>
      <c r="AI1550" s="110"/>
      <c r="AJ1550" s="110"/>
      <c r="AK1550" s="110"/>
      <c r="AL1550" s="110"/>
      <c r="AM1550" s="110"/>
      <c r="AN1550" s="110"/>
      <c r="AO1550" s="110"/>
      <c r="AP1550" s="110"/>
      <c r="AQ1550" s="110"/>
      <c r="AR1550" s="110"/>
      <c r="AS1550" s="110"/>
      <c r="AT1550" s="110"/>
      <c r="AU1550" s="110"/>
      <c r="AV1550" s="110"/>
      <c r="AW1550" s="110"/>
      <c r="AX1550" s="110"/>
      <c r="AY1550" s="110"/>
      <c r="AZ1550" s="110"/>
      <c r="BA1550" s="110"/>
      <c r="BB1550" s="110"/>
      <c r="BC1550" s="110"/>
      <c r="BD1550" s="110"/>
      <c r="BE1550" s="110"/>
      <c r="BF1550" s="110"/>
      <c r="BG1550" s="110"/>
      <c r="BH1550" s="110"/>
    </row>
    <row r="1551" spans="2:60" x14ac:dyDescent="0.2">
      <c r="B1551" s="123"/>
      <c r="C1551" s="220"/>
      <c r="D1551" s="221"/>
      <c r="E1551" s="226"/>
      <c r="F1551" s="224"/>
      <c r="G1551" s="225"/>
      <c r="H1551" s="124"/>
      <c r="I1551" s="124"/>
      <c r="J1551" s="124"/>
      <c r="K1551" s="124"/>
      <c r="L1551" s="120"/>
      <c r="M1551" s="110"/>
      <c r="N1551" s="110"/>
      <c r="O1551" s="110"/>
      <c r="P1551" s="110"/>
      <c r="Q1551" s="110"/>
      <c r="R1551" s="110"/>
      <c r="S1551" s="110"/>
      <c r="T1551" s="110"/>
      <c r="U1551" s="110"/>
      <c r="V1551" s="110"/>
      <c r="W1551" s="110"/>
      <c r="X1551" s="110"/>
      <c r="Y1551" s="110"/>
      <c r="Z1551" s="110"/>
      <c r="AA1551" s="110"/>
      <c r="AB1551" s="110"/>
      <c r="AC1551" s="110"/>
      <c r="AD1551" s="110"/>
      <c r="AE1551" s="110"/>
      <c r="AF1551" s="110"/>
      <c r="AG1551" s="110"/>
      <c r="AH1551" s="110"/>
      <c r="AI1551" s="110"/>
      <c r="AJ1551" s="110"/>
      <c r="AK1551" s="110"/>
      <c r="AL1551" s="110"/>
      <c r="AM1551" s="110"/>
      <c r="AN1551" s="110"/>
      <c r="AO1551" s="110"/>
      <c r="AP1551" s="110"/>
      <c r="AQ1551" s="110"/>
      <c r="AR1551" s="110"/>
      <c r="AS1551" s="110"/>
      <c r="AT1551" s="110"/>
      <c r="AU1551" s="110"/>
      <c r="AV1551" s="110"/>
      <c r="AW1551" s="110"/>
      <c r="AX1551" s="110"/>
      <c r="AY1551" s="110"/>
      <c r="AZ1551" s="110"/>
      <c r="BA1551" s="110"/>
      <c r="BB1551" s="110"/>
      <c r="BC1551" s="110"/>
      <c r="BD1551" s="110"/>
      <c r="BE1551" s="110"/>
      <c r="BF1551" s="110"/>
      <c r="BG1551" s="110"/>
      <c r="BH1551" s="110"/>
    </row>
    <row r="1552" spans="2:60" x14ac:dyDescent="0.2">
      <c r="B1552" s="123"/>
      <c r="C1552" s="220"/>
      <c r="D1552" s="221"/>
      <c r="E1552" s="222"/>
      <c r="F1552" s="252"/>
      <c r="G1552" s="222"/>
      <c r="H1552" s="124"/>
      <c r="I1552" s="124"/>
      <c r="J1552" s="124"/>
      <c r="K1552" s="124"/>
      <c r="L1552" s="120"/>
      <c r="M1552" s="110"/>
      <c r="N1552" s="110"/>
      <c r="O1552" s="110"/>
      <c r="P1552" s="110"/>
      <c r="Q1552" s="110"/>
      <c r="R1552" s="110"/>
      <c r="S1552" s="110"/>
      <c r="T1552" s="110"/>
      <c r="U1552" s="110"/>
      <c r="V1552" s="110"/>
      <c r="W1552" s="110"/>
      <c r="X1552" s="110"/>
      <c r="Y1552" s="110"/>
      <c r="Z1552" s="110"/>
      <c r="AA1552" s="110"/>
      <c r="AB1552" s="110"/>
      <c r="AC1552" s="110"/>
      <c r="AD1552" s="110"/>
      <c r="AE1552" s="110"/>
      <c r="AF1552" s="110"/>
      <c r="AG1552" s="110"/>
      <c r="AH1552" s="110"/>
      <c r="AI1552" s="110"/>
      <c r="AJ1552" s="110"/>
      <c r="AK1552" s="110"/>
      <c r="AL1552" s="110"/>
      <c r="AM1552" s="110"/>
      <c r="AN1552" s="110"/>
      <c r="AO1552" s="110"/>
      <c r="AP1552" s="110"/>
      <c r="AQ1552" s="110"/>
      <c r="AR1552" s="110"/>
      <c r="AS1552" s="110"/>
      <c r="AT1552" s="110"/>
      <c r="AU1552" s="110"/>
      <c r="AV1552" s="110"/>
      <c r="AW1552" s="110"/>
      <c r="AX1552" s="110"/>
      <c r="AY1552" s="110"/>
      <c r="AZ1552" s="110"/>
      <c r="BA1552" s="110"/>
      <c r="BB1552" s="110"/>
      <c r="BC1552" s="110"/>
      <c r="BD1552" s="110"/>
      <c r="BE1552" s="110"/>
      <c r="BF1552" s="110"/>
      <c r="BG1552" s="110"/>
      <c r="BH1552" s="110"/>
    </row>
    <row r="1553" spans="2:60" x14ac:dyDescent="0.2">
      <c r="B1553" s="123"/>
      <c r="C1553" s="220"/>
      <c r="D1553" s="221"/>
      <c r="E1553" s="226"/>
      <c r="F1553" s="252"/>
      <c r="G1553" s="225"/>
      <c r="H1553" s="124"/>
      <c r="I1553" s="124"/>
      <c r="J1553" s="124"/>
      <c r="K1553" s="124"/>
      <c r="L1553" s="120"/>
      <c r="M1553" s="110"/>
      <c r="N1553" s="110"/>
      <c r="O1553" s="110"/>
      <c r="P1553" s="110"/>
      <c r="Q1553" s="110"/>
      <c r="R1553" s="110"/>
      <c r="S1553" s="110"/>
      <c r="T1553" s="110"/>
      <c r="U1553" s="110"/>
      <c r="V1553" s="110"/>
      <c r="W1553" s="110"/>
      <c r="X1553" s="110"/>
      <c r="Y1553" s="110"/>
      <c r="Z1553" s="110"/>
      <c r="AA1553" s="110"/>
      <c r="AB1553" s="110"/>
      <c r="AC1553" s="110"/>
      <c r="AD1553" s="110"/>
      <c r="AE1553" s="110"/>
      <c r="AF1553" s="110"/>
      <c r="AG1553" s="110"/>
      <c r="AH1553" s="110"/>
      <c r="AI1553" s="110"/>
      <c r="AJ1553" s="110"/>
      <c r="AK1553" s="110"/>
      <c r="AL1553" s="110"/>
      <c r="AM1553" s="110"/>
      <c r="AN1553" s="110"/>
      <c r="AO1553" s="110"/>
      <c r="AP1553" s="110"/>
      <c r="AQ1553" s="110"/>
      <c r="AR1553" s="110"/>
      <c r="AS1553" s="110"/>
      <c r="AT1553" s="110"/>
      <c r="AU1553" s="110"/>
      <c r="AV1553" s="110"/>
      <c r="AW1553" s="110"/>
      <c r="AX1553" s="110"/>
      <c r="AY1553" s="110"/>
      <c r="AZ1553" s="110"/>
      <c r="BA1553" s="110"/>
      <c r="BB1553" s="110"/>
      <c r="BC1553" s="110"/>
      <c r="BD1553" s="110"/>
      <c r="BE1553" s="110"/>
      <c r="BF1553" s="110"/>
      <c r="BG1553" s="110"/>
      <c r="BH1553" s="110"/>
    </row>
    <row r="1554" spans="2:60" x14ac:dyDescent="0.2">
      <c r="B1554" s="123"/>
      <c r="C1554" s="221"/>
      <c r="D1554" s="221"/>
      <c r="E1554" s="222"/>
      <c r="F1554" s="221"/>
      <c r="G1554" s="226"/>
      <c r="H1554" s="124"/>
      <c r="I1554" s="124"/>
      <c r="J1554" s="124"/>
      <c r="K1554" s="124"/>
      <c r="L1554" s="120"/>
      <c r="M1554" s="110"/>
      <c r="N1554" s="110"/>
      <c r="O1554" s="110"/>
      <c r="P1554" s="110"/>
      <c r="Q1554" s="110"/>
      <c r="R1554" s="110"/>
      <c r="S1554" s="110"/>
      <c r="T1554" s="110"/>
      <c r="U1554" s="110"/>
      <c r="V1554" s="110"/>
      <c r="W1554" s="110"/>
      <c r="X1554" s="110"/>
      <c r="Y1554" s="110"/>
      <c r="Z1554" s="110"/>
      <c r="AA1554" s="110"/>
      <c r="AB1554" s="110"/>
      <c r="AC1554" s="110"/>
      <c r="AD1554" s="110"/>
      <c r="AE1554" s="110"/>
      <c r="AF1554" s="110"/>
      <c r="AG1554" s="110"/>
      <c r="AH1554" s="110"/>
      <c r="AI1554" s="110"/>
      <c r="AJ1554" s="110"/>
      <c r="AK1554" s="110"/>
      <c r="AL1554" s="110"/>
      <c r="AM1554" s="110"/>
      <c r="AN1554" s="110"/>
      <c r="AO1554" s="110"/>
      <c r="AP1554" s="110"/>
      <c r="AQ1554" s="110"/>
      <c r="AR1554" s="110"/>
      <c r="AS1554" s="110"/>
      <c r="AT1554" s="110"/>
      <c r="AU1554" s="110"/>
      <c r="AV1554" s="110"/>
      <c r="AW1554" s="110"/>
      <c r="AX1554" s="110"/>
      <c r="AY1554" s="110"/>
      <c r="AZ1554" s="110"/>
      <c r="BA1554" s="110"/>
      <c r="BB1554" s="110"/>
      <c r="BC1554" s="110"/>
      <c r="BD1554" s="110"/>
      <c r="BE1554" s="110"/>
      <c r="BF1554" s="110"/>
      <c r="BG1554" s="110"/>
      <c r="BH1554" s="110"/>
    </row>
    <row r="1555" spans="2:60" x14ac:dyDescent="0.2">
      <c r="B1555" s="123"/>
      <c r="C1555" s="220"/>
      <c r="D1555" s="221"/>
      <c r="E1555" s="222"/>
      <c r="F1555" s="224"/>
      <c r="G1555" s="225"/>
      <c r="H1555" s="124"/>
      <c r="I1555" s="124"/>
      <c r="J1555" s="124"/>
      <c r="K1555" s="124"/>
      <c r="L1555" s="120"/>
      <c r="M1555" s="110"/>
      <c r="N1555" s="110"/>
      <c r="O1555" s="110"/>
      <c r="P1555" s="110"/>
      <c r="Q1555" s="110"/>
      <c r="R1555" s="110"/>
      <c r="S1555" s="110"/>
      <c r="T1555" s="110"/>
      <c r="U1555" s="110"/>
      <c r="V1555" s="110"/>
      <c r="W1555" s="110"/>
      <c r="X1555" s="110"/>
      <c r="Y1555" s="110"/>
      <c r="Z1555" s="110"/>
      <c r="AA1555" s="110"/>
      <c r="AB1555" s="110"/>
      <c r="AC1555" s="110"/>
      <c r="AD1555" s="110"/>
      <c r="AE1555" s="110"/>
      <c r="AF1555" s="110"/>
      <c r="AG1555" s="110"/>
      <c r="AH1555" s="110"/>
      <c r="AI1555" s="110"/>
      <c r="AJ1555" s="110"/>
      <c r="AK1555" s="110"/>
      <c r="AL1555" s="110"/>
      <c r="AM1555" s="110"/>
      <c r="AN1555" s="110"/>
      <c r="AO1555" s="110"/>
      <c r="AP1555" s="110"/>
      <c r="AQ1555" s="110"/>
      <c r="AR1555" s="110"/>
      <c r="AS1555" s="110"/>
      <c r="AT1555" s="110"/>
      <c r="AU1555" s="110"/>
      <c r="AV1555" s="110"/>
      <c r="AW1555" s="110"/>
      <c r="AX1555" s="110"/>
      <c r="AY1555" s="110"/>
      <c r="AZ1555" s="110"/>
      <c r="BA1555" s="110"/>
      <c r="BB1555" s="110"/>
      <c r="BC1555" s="110"/>
      <c r="BD1555" s="110"/>
      <c r="BE1555" s="110"/>
      <c r="BF1555" s="110"/>
      <c r="BG1555" s="110"/>
      <c r="BH1555" s="110"/>
    </row>
    <row r="1556" spans="2:60" x14ac:dyDescent="0.2">
      <c r="B1556" s="123"/>
      <c r="C1556" s="220"/>
      <c r="D1556" s="221"/>
      <c r="E1556" s="222"/>
      <c r="F1556" s="223"/>
      <c r="G1556" s="225"/>
      <c r="H1556" s="124"/>
      <c r="I1556" s="124"/>
      <c r="J1556" s="124"/>
      <c r="K1556" s="124"/>
      <c r="L1556" s="120"/>
      <c r="M1556" s="110"/>
      <c r="N1556" s="110"/>
      <c r="O1556" s="110"/>
      <c r="P1556" s="110"/>
      <c r="Q1556" s="110"/>
      <c r="R1556" s="110"/>
      <c r="S1556" s="110"/>
      <c r="T1556" s="110"/>
      <c r="U1556" s="110"/>
      <c r="V1556" s="110"/>
      <c r="W1556" s="110"/>
      <c r="X1556" s="110"/>
      <c r="Y1556" s="110"/>
      <c r="Z1556" s="110"/>
      <c r="AA1556" s="110"/>
      <c r="AB1556" s="110"/>
      <c r="AC1556" s="110"/>
      <c r="AD1556" s="110"/>
      <c r="AE1556" s="110"/>
      <c r="AF1556" s="110"/>
      <c r="AG1556" s="110"/>
      <c r="AH1556" s="110"/>
      <c r="AI1556" s="110"/>
      <c r="AJ1556" s="110"/>
      <c r="AK1556" s="110"/>
      <c r="AL1556" s="110"/>
      <c r="AM1556" s="110"/>
      <c r="AN1556" s="110"/>
      <c r="AO1556" s="110"/>
      <c r="AP1556" s="110"/>
      <c r="AQ1556" s="110"/>
      <c r="AR1556" s="110"/>
      <c r="AS1556" s="110"/>
      <c r="AT1556" s="110"/>
      <c r="AU1556" s="110"/>
      <c r="AV1556" s="110"/>
      <c r="AW1556" s="110"/>
      <c r="AX1556" s="110"/>
      <c r="AY1556" s="110"/>
      <c r="AZ1556" s="110"/>
      <c r="BA1556" s="110"/>
      <c r="BB1556" s="110"/>
      <c r="BC1556" s="110"/>
      <c r="BD1556" s="110"/>
      <c r="BE1556" s="110"/>
      <c r="BF1556" s="110"/>
      <c r="BG1556" s="110"/>
      <c r="BH1556" s="110"/>
    </row>
    <row r="1557" spans="2:60" x14ac:dyDescent="0.2">
      <c r="B1557" s="123"/>
      <c r="C1557" s="220"/>
      <c r="D1557" s="220"/>
      <c r="E1557" s="222"/>
      <c r="F1557" s="224"/>
      <c r="G1557" s="253"/>
      <c r="H1557" s="124"/>
      <c r="I1557" s="124"/>
      <c r="J1557" s="124"/>
      <c r="K1557" s="124"/>
      <c r="L1557" s="120"/>
      <c r="M1557" s="110"/>
      <c r="N1557" s="110"/>
      <c r="O1557" s="110"/>
      <c r="P1557" s="110"/>
      <c r="Q1557" s="110"/>
      <c r="R1557" s="110"/>
      <c r="S1557" s="110"/>
      <c r="T1557" s="110"/>
      <c r="U1557" s="110"/>
      <c r="V1557" s="110"/>
      <c r="W1557" s="110"/>
      <c r="X1557" s="110"/>
      <c r="Y1557" s="110"/>
      <c r="Z1557" s="110"/>
      <c r="AA1557" s="110"/>
      <c r="AB1557" s="110"/>
      <c r="AC1557" s="110"/>
      <c r="AD1557" s="110"/>
      <c r="AE1557" s="110"/>
      <c r="AF1557" s="110"/>
      <c r="AG1557" s="110"/>
      <c r="AH1557" s="110"/>
      <c r="AI1557" s="110"/>
      <c r="AJ1557" s="110"/>
      <c r="AK1557" s="110"/>
      <c r="AL1557" s="110"/>
      <c r="AM1557" s="110"/>
      <c r="AN1557" s="110"/>
      <c r="AO1557" s="110"/>
      <c r="AP1557" s="110"/>
      <c r="AQ1557" s="110"/>
      <c r="AR1557" s="110"/>
      <c r="AS1557" s="110"/>
      <c r="AT1557" s="110"/>
      <c r="AU1557" s="110"/>
      <c r="AV1557" s="110"/>
      <c r="AW1557" s="110"/>
      <c r="AX1557" s="110"/>
      <c r="AY1557" s="110"/>
      <c r="AZ1557" s="110"/>
      <c r="BA1557" s="110"/>
      <c r="BB1557" s="110"/>
      <c r="BC1557" s="110"/>
      <c r="BD1557" s="110"/>
      <c r="BE1557" s="110"/>
      <c r="BF1557" s="110"/>
      <c r="BG1557" s="110"/>
      <c r="BH1557" s="110"/>
    </row>
    <row r="1558" spans="2:60" x14ac:dyDescent="0.2">
      <c r="B1558" s="123"/>
      <c r="C1558" s="220"/>
      <c r="D1558" s="221"/>
      <c r="E1558" s="222"/>
      <c r="F1558" s="220"/>
      <c r="G1558" s="222"/>
      <c r="H1558" s="124"/>
      <c r="I1558" s="124"/>
      <c r="J1558" s="124"/>
      <c r="K1558" s="124"/>
      <c r="L1558" s="120"/>
      <c r="M1558" s="110"/>
      <c r="N1558" s="110"/>
      <c r="O1558" s="110"/>
      <c r="P1558" s="110"/>
      <c r="Q1558" s="110"/>
      <c r="R1558" s="110"/>
      <c r="S1558" s="110"/>
      <c r="T1558" s="110"/>
      <c r="U1558" s="110"/>
      <c r="V1558" s="110"/>
      <c r="W1558" s="110"/>
      <c r="X1558" s="110"/>
      <c r="Y1558" s="110"/>
      <c r="Z1558" s="110"/>
      <c r="AA1558" s="110"/>
      <c r="AB1558" s="110"/>
      <c r="AC1558" s="110"/>
      <c r="AD1558" s="110"/>
      <c r="AE1558" s="110"/>
      <c r="AF1558" s="110"/>
      <c r="AG1558" s="110"/>
      <c r="AH1558" s="110"/>
      <c r="AI1558" s="110"/>
      <c r="AJ1558" s="110"/>
      <c r="AK1558" s="110"/>
      <c r="AL1558" s="110"/>
      <c r="AM1558" s="110"/>
      <c r="AN1558" s="110"/>
      <c r="AO1558" s="110"/>
      <c r="AP1558" s="110"/>
      <c r="AQ1558" s="110"/>
      <c r="AR1558" s="110"/>
      <c r="AS1558" s="110"/>
      <c r="AT1558" s="110"/>
      <c r="AU1558" s="110"/>
      <c r="AV1558" s="110"/>
      <c r="AW1558" s="110"/>
      <c r="AX1558" s="110"/>
      <c r="AY1558" s="110"/>
      <c r="AZ1558" s="110"/>
      <c r="BA1558" s="110"/>
      <c r="BB1558" s="110"/>
      <c r="BC1558" s="110"/>
      <c r="BD1558" s="110"/>
      <c r="BE1558" s="110"/>
      <c r="BF1558" s="110"/>
      <c r="BG1558" s="110"/>
      <c r="BH1558" s="110"/>
    </row>
    <row r="1559" spans="2:60" x14ac:dyDescent="0.2">
      <c r="B1559" s="123"/>
      <c r="C1559" s="220"/>
      <c r="D1559" s="221"/>
      <c r="E1559" s="222"/>
      <c r="F1559" s="224"/>
      <c r="G1559" s="226"/>
      <c r="H1559" s="124"/>
      <c r="I1559" s="124"/>
      <c r="J1559" s="124"/>
      <c r="K1559" s="124"/>
      <c r="L1559" s="120"/>
      <c r="M1559" s="110"/>
      <c r="N1559" s="110"/>
      <c r="O1559" s="110"/>
      <c r="P1559" s="110"/>
      <c r="Q1559" s="110"/>
      <c r="R1559" s="110"/>
      <c r="S1559" s="110"/>
      <c r="T1559" s="110"/>
      <c r="U1559" s="110"/>
      <c r="V1559" s="110"/>
      <c r="W1559" s="110"/>
      <c r="X1559" s="110"/>
      <c r="Y1559" s="110"/>
      <c r="Z1559" s="110"/>
      <c r="AA1559" s="110"/>
      <c r="AB1559" s="110"/>
      <c r="AC1559" s="110"/>
      <c r="AD1559" s="110"/>
      <c r="AE1559" s="110"/>
      <c r="AF1559" s="110"/>
      <c r="AG1559" s="110"/>
      <c r="AH1559" s="110"/>
      <c r="AI1559" s="110"/>
      <c r="AJ1559" s="110"/>
      <c r="AK1559" s="110"/>
      <c r="AL1559" s="110"/>
      <c r="AM1559" s="110"/>
      <c r="AN1559" s="110"/>
      <c r="AO1559" s="110"/>
      <c r="AP1559" s="110"/>
      <c r="AQ1559" s="110"/>
      <c r="AR1559" s="110"/>
      <c r="AS1559" s="110"/>
      <c r="AT1559" s="110"/>
      <c r="AU1559" s="110"/>
      <c r="AV1559" s="110"/>
      <c r="AW1559" s="110"/>
      <c r="AX1559" s="110"/>
      <c r="AY1559" s="110"/>
      <c r="AZ1559" s="110"/>
      <c r="BA1559" s="110"/>
      <c r="BB1559" s="110"/>
      <c r="BC1559" s="110"/>
      <c r="BD1559" s="110"/>
      <c r="BE1559" s="110"/>
      <c r="BF1559" s="110"/>
      <c r="BG1559" s="110"/>
      <c r="BH1559" s="110"/>
    </row>
    <row r="1560" spans="2:60" x14ac:dyDescent="0.2">
      <c r="B1560" s="123"/>
      <c r="C1560" s="220"/>
      <c r="D1560" s="221"/>
      <c r="E1560" s="222"/>
      <c r="F1560" s="223"/>
      <c r="G1560" s="226"/>
      <c r="H1560" s="124"/>
      <c r="I1560" s="124"/>
      <c r="J1560" s="124"/>
      <c r="K1560" s="124"/>
      <c r="L1560" s="120"/>
      <c r="M1560" s="110"/>
      <c r="N1560" s="110"/>
      <c r="O1560" s="110"/>
      <c r="P1560" s="110"/>
      <c r="Q1560" s="110"/>
      <c r="R1560" s="110"/>
      <c r="S1560" s="110"/>
      <c r="T1560" s="110"/>
      <c r="U1560" s="110"/>
      <c r="V1560" s="110"/>
      <c r="W1560" s="110"/>
      <c r="X1560" s="110"/>
      <c r="Y1560" s="110"/>
      <c r="Z1560" s="110"/>
      <c r="AA1560" s="110"/>
      <c r="AB1560" s="110"/>
      <c r="AC1560" s="110"/>
      <c r="AD1560" s="110"/>
      <c r="AE1560" s="110"/>
      <c r="AF1560" s="110"/>
      <c r="AG1560" s="110"/>
      <c r="AH1560" s="110"/>
      <c r="AI1560" s="110"/>
      <c r="AJ1560" s="110"/>
      <c r="AK1560" s="110"/>
      <c r="AL1560" s="110"/>
      <c r="AM1560" s="110"/>
      <c r="AN1560" s="110"/>
      <c r="AO1560" s="110"/>
      <c r="AP1560" s="110"/>
      <c r="AQ1560" s="110"/>
      <c r="AR1560" s="110"/>
      <c r="AS1560" s="110"/>
      <c r="AT1560" s="110"/>
      <c r="AU1560" s="110"/>
      <c r="AV1560" s="110"/>
      <c r="AW1560" s="110"/>
      <c r="AX1560" s="110"/>
      <c r="AY1560" s="110"/>
      <c r="AZ1560" s="110"/>
      <c r="BA1560" s="110"/>
      <c r="BB1560" s="110"/>
      <c r="BC1560" s="110"/>
      <c r="BD1560" s="110"/>
      <c r="BE1560" s="110"/>
      <c r="BF1560" s="110"/>
      <c r="BG1560" s="110"/>
      <c r="BH1560" s="110"/>
    </row>
    <row r="1561" spans="2:60" x14ac:dyDescent="0.2">
      <c r="B1561" s="123"/>
      <c r="C1561" s="220"/>
      <c r="D1561" s="220"/>
      <c r="E1561" s="222"/>
      <c r="F1561" s="255"/>
      <c r="G1561" s="222"/>
      <c r="H1561" s="124"/>
      <c r="I1561" s="124"/>
      <c r="J1561" s="124"/>
      <c r="K1561" s="124"/>
      <c r="L1561" s="120"/>
      <c r="M1561" s="110"/>
      <c r="N1561" s="110"/>
      <c r="O1561" s="110"/>
      <c r="P1561" s="110"/>
      <c r="Q1561" s="110"/>
      <c r="R1561" s="110"/>
      <c r="S1561" s="110"/>
      <c r="T1561" s="110"/>
      <c r="U1561" s="110"/>
      <c r="V1561" s="110"/>
      <c r="W1561" s="110"/>
      <c r="X1561" s="110"/>
      <c r="Y1561" s="110"/>
      <c r="Z1561" s="110"/>
      <c r="AA1561" s="110"/>
      <c r="AB1561" s="110"/>
      <c r="AC1561" s="110"/>
      <c r="AD1561" s="110"/>
      <c r="AE1561" s="110"/>
      <c r="AF1561" s="110"/>
      <c r="AG1561" s="110"/>
      <c r="AH1561" s="110"/>
      <c r="AI1561" s="110"/>
      <c r="AJ1561" s="110"/>
      <c r="AK1561" s="110"/>
      <c r="AL1561" s="110"/>
      <c r="AM1561" s="110"/>
      <c r="AN1561" s="110"/>
      <c r="AO1561" s="110"/>
      <c r="AP1561" s="110"/>
      <c r="AQ1561" s="110"/>
      <c r="AR1561" s="110"/>
      <c r="AS1561" s="110"/>
      <c r="AT1561" s="110"/>
      <c r="AU1561" s="110"/>
      <c r="AV1561" s="110"/>
      <c r="AW1561" s="110"/>
      <c r="AX1561" s="110"/>
      <c r="AY1561" s="110"/>
      <c r="AZ1561" s="110"/>
      <c r="BA1561" s="110"/>
      <c r="BB1561" s="110"/>
      <c r="BC1561" s="110"/>
      <c r="BD1561" s="110"/>
      <c r="BE1561" s="110"/>
      <c r="BF1561" s="110"/>
      <c r="BG1561" s="110"/>
      <c r="BH1561" s="110"/>
    </row>
    <row r="1562" spans="2:60" x14ac:dyDescent="0.2">
      <c r="B1562" s="123"/>
      <c r="C1562" s="220"/>
      <c r="D1562" s="254"/>
      <c r="E1562" s="222"/>
      <c r="F1562" s="224"/>
      <c r="G1562" s="222"/>
      <c r="H1562" s="124"/>
      <c r="I1562" s="124"/>
      <c r="J1562" s="124"/>
      <c r="K1562" s="124"/>
      <c r="L1562" s="120"/>
      <c r="M1562" s="110"/>
      <c r="N1562" s="110"/>
      <c r="O1562" s="110"/>
      <c r="P1562" s="110"/>
      <c r="Q1562" s="110"/>
      <c r="R1562" s="110"/>
      <c r="S1562" s="110"/>
      <c r="T1562" s="110"/>
      <c r="U1562" s="110"/>
      <c r="V1562" s="110"/>
      <c r="W1562" s="110"/>
      <c r="X1562" s="110"/>
      <c r="Y1562" s="110"/>
      <c r="Z1562" s="110"/>
      <c r="AA1562" s="110"/>
      <c r="AB1562" s="110"/>
      <c r="AC1562" s="110"/>
      <c r="AD1562" s="110"/>
      <c r="AE1562" s="110"/>
      <c r="AF1562" s="110"/>
      <c r="AG1562" s="110"/>
      <c r="AH1562" s="110"/>
      <c r="AI1562" s="110"/>
      <c r="AJ1562" s="110"/>
      <c r="AK1562" s="110"/>
      <c r="AL1562" s="110"/>
      <c r="AM1562" s="110"/>
      <c r="AN1562" s="110"/>
      <c r="AO1562" s="110"/>
      <c r="AP1562" s="110"/>
      <c r="AQ1562" s="110"/>
      <c r="AR1562" s="110"/>
      <c r="AS1562" s="110"/>
      <c r="AT1562" s="110"/>
      <c r="AU1562" s="110"/>
      <c r="AV1562" s="110"/>
      <c r="AW1562" s="110"/>
      <c r="AX1562" s="110"/>
      <c r="AY1562" s="110"/>
      <c r="AZ1562" s="110"/>
      <c r="BA1562" s="110"/>
      <c r="BB1562" s="110"/>
      <c r="BC1562" s="110"/>
      <c r="BD1562" s="110"/>
      <c r="BE1562" s="110"/>
      <c r="BF1562" s="110"/>
      <c r="BG1562" s="110"/>
      <c r="BH1562" s="110"/>
    </row>
    <row r="1563" spans="2:60" x14ac:dyDescent="0.2">
      <c r="B1563" s="123"/>
      <c r="C1563" s="220"/>
      <c r="D1563" s="221"/>
      <c r="E1563" s="222"/>
      <c r="F1563" s="221"/>
      <c r="G1563" s="225"/>
      <c r="H1563" s="124"/>
      <c r="I1563" s="124"/>
      <c r="J1563" s="124"/>
      <c r="K1563" s="124"/>
      <c r="L1563" s="120"/>
      <c r="M1563" s="110"/>
      <c r="N1563" s="110"/>
      <c r="O1563" s="110"/>
      <c r="P1563" s="110"/>
      <c r="Q1563" s="110"/>
      <c r="R1563" s="110"/>
      <c r="S1563" s="110"/>
      <c r="T1563" s="110"/>
      <c r="U1563" s="110"/>
      <c r="V1563" s="110"/>
      <c r="W1563" s="110"/>
      <c r="X1563" s="110"/>
      <c r="Y1563" s="110"/>
      <c r="Z1563" s="110"/>
      <c r="AA1563" s="110"/>
      <c r="AB1563" s="110"/>
      <c r="AC1563" s="110"/>
      <c r="AD1563" s="110"/>
      <c r="AE1563" s="110"/>
      <c r="AF1563" s="110"/>
      <c r="AG1563" s="110"/>
      <c r="AH1563" s="110"/>
      <c r="AI1563" s="110"/>
      <c r="AJ1563" s="110"/>
      <c r="AK1563" s="110"/>
      <c r="AL1563" s="110"/>
      <c r="AM1563" s="110"/>
      <c r="AN1563" s="110"/>
      <c r="AO1563" s="110"/>
      <c r="AP1563" s="110"/>
      <c r="AQ1563" s="110"/>
      <c r="AR1563" s="110"/>
      <c r="AS1563" s="110"/>
      <c r="AT1563" s="110"/>
      <c r="AU1563" s="110"/>
      <c r="AV1563" s="110"/>
      <c r="AW1563" s="110"/>
      <c r="AX1563" s="110"/>
      <c r="AY1563" s="110"/>
      <c r="AZ1563" s="110"/>
      <c r="BA1563" s="110"/>
      <c r="BB1563" s="110"/>
      <c r="BC1563" s="110"/>
      <c r="BD1563" s="110"/>
      <c r="BE1563" s="110"/>
      <c r="BF1563" s="110"/>
      <c r="BG1563" s="110"/>
      <c r="BH1563" s="110"/>
    </row>
    <row r="1564" spans="2:60" x14ac:dyDescent="0.2">
      <c r="B1564" s="123"/>
      <c r="C1564" s="220"/>
      <c r="D1564" s="221"/>
      <c r="E1564" s="222"/>
      <c r="F1564" s="224"/>
      <c r="G1564" s="225"/>
      <c r="H1564" s="124"/>
      <c r="I1564" s="124"/>
      <c r="J1564" s="124"/>
      <c r="K1564" s="124"/>
      <c r="L1564" s="120"/>
      <c r="M1564" s="110"/>
      <c r="N1564" s="110"/>
      <c r="O1564" s="110"/>
      <c r="P1564" s="110"/>
      <c r="Q1564" s="110"/>
      <c r="R1564" s="110"/>
      <c r="S1564" s="110"/>
      <c r="T1564" s="110"/>
      <c r="U1564" s="110"/>
      <c r="V1564" s="110"/>
      <c r="W1564" s="110"/>
      <c r="X1564" s="110"/>
      <c r="Y1564" s="110"/>
      <c r="Z1564" s="110"/>
      <c r="AA1564" s="110"/>
      <c r="AB1564" s="110"/>
      <c r="AC1564" s="110"/>
      <c r="AD1564" s="110"/>
      <c r="AE1564" s="110"/>
      <c r="AF1564" s="110"/>
      <c r="AG1564" s="110"/>
      <c r="AH1564" s="110"/>
      <c r="AI1564" s="110"/>
      <c r="AJ1564" s="110"/>
      <c r="AK1564" s="110"/>
      <c r="AL1564" s="110"/>
      <c r="AM1564" s="110"/>
      <c r="AN1564" s="110"/>
      <c r="AO1564" s="110"/>
      <c r="AP1564" s="110"/>
      <c r="AQ1564" s="110"/>
      <c r="AR1564" s="110"/>
      <c r="AS1564" s="110"/>
      <c r="AT1564" s="110"/>
      <c r="AU1564" s="110"/>
      <c r="AV1564" s="110"/>
      <c r="AW1564" s="110"/>
      <c r="AX1564" s="110"/>
      <c r="AY1564" s="110"/>
      <c r="AZ1564" s="110"/>
      <c r="BA1564" s="110"/>
      <c r="BB1564" s="110"/>
      <c r="BC1564" s="110"/>
      <c r="BD1564" s="110"/>
      <c r="BE1564" s="110"/>
      <c r="BF1564" s="110"/>
      <c r="BG1564" s="110"/>
      <c r="BH1564" s="110"/>
    </row>
    <row r="1565" spans="2:60" x14ac:dyDescent="0.2">
      <c r="B1565" s="123"/>
      <c r="C1565" s="220"/>
      <c r="D1565" s="220"/>
      <c r="E1565" s="222"/>
      <c r="F1565" s="224"/>
      <c r="G1565" s="253"/>
      <c r="H1565" s="124"/>
      <c r="I1565" s="124"/>
      <c r="J1565" s="124"/>
      <c r="K1565" s="124"/>
      <c r="L1565" s="120"/>
      <c r="M1565" s="110"/>
      <c r="N1565" s="110"/>
      <c r="O1565" s="110"/>
      <c r="P1565" s="110"/>
      <c r="Q1565" s="110"/>
      <c r="R1565" s="110"/>
      <c r="S1565" s="110"/>
      <c r="T1565" s="110"/>
      <c r="U1565" s="110"/>
      <c r="V1565" s="110"/>
      <c r="W1565" s="110"/>
      <c r="X1565" s="110"/>
      <c r="Y1565" s="110"/>
      <c r="Z1565" s="110"/>
      <c r="AA1565" s="110"/>
      <c r="AB1565" s="110"/>
      <c r="AC1565" s="110"/>
      <c r="AD1565" s="110"/>
      <c r="AE1565" s="110"/>
      <c r="AF1565" s="110"/>
      <c r="AG1565" s="110"/>
      <c r="AH1565" s="110"/>
      <c r="AI1565" s="110"/>
      <c r="AJ1565" s="110"/>
      <c r="AK1565" s="110"/>
      <c r="AL1565" s="110"/>
      <c r="AM1565" s="110"/>
      <c r="AN1565" s="110"/>
      <c r="AO1565" s="110"/>
      <c r="AP1565" s="110"/>
      <c r="AQ1565" s="110"/>
      <c r="AR1565" s="110"/>
      <c r="AS1565" s="110"/>
      <c r="AT1565" s="110"/>
      <c r="AU1565" s="110"/>
      <c r="AV1565" s="110"/>
      <c r="AW1565" s="110"/>
      <c r="AX1565" s="110"/>
      <c r="AY1565" s="110"/>
      <c r="AZ1565" s="110"/>
      <c r="BA1565" s="110"/>
      <c r="BB1565" s="110"/>
      <c r="BC1565" s="110"/>
      <c r="BD1565" s="110"/>
      <c r="BE1565" s="110"/>
      <c r="BF1565" s="110"/>
      <c r="BG1565" s="110"/>
      <c r="BH1565" s="110"/>
    </row>
    <row r="1566" spans="2:60" x14ac:dyDescent="0.2">
      <c r="B1566" s="123"/>
      <c r="C1566" s="220"/>
      <c r="D1566" s="221"/>
      <c r="E1566" s="222"/>
      <c r="F1566" s="221"/>
      <c r="G1566" s="225"/>
      <c r="H1566" s="124"/>
      <c r="I1566" s="124"/>
      <c r="J1566" s="124"/>
      <c r="K1566" s="124"/>
      <c r="L1566" s="120"/>
      <c r="M1566" s="110"/>
      <c r="N1566" s="110"/>
      <c r="O1566" s="110"/>
      <c r="P1566" s="110"/>
      <c r="Q1566" s="110"/>
      <c r="R1566" s="110"/>
      <c r="S1566" s="110"/>
      <c r="T1566" s="110"/>
      <c r="U1566" s="110"/>
      <c r="V1566" s="110"/>
      <c r="W1566" s="110"/>
      <c r="X1566" s="110"/>
      <c r="Y1566" s="110"/>
      <c r="Z1566" s="110"/>
      <c r="AA1566" s="110"/>
      <c r="AB1566" s="110"/>
      <c r="AC1566" s="110"/>
      <c r="AD1566" s="110"/>
      <c r="AE1566" s="110"/>
      <c r="AF1566" s="110"/>
      <c r="AG1566" s="110"/>
      <c r="AH1566" s="110"/>
      <c r="AI1566" s="110"/>
      <c r="AJ1566" s="110"/>
      <c r="AK1566" s="110"/>
      <c r="AL1566" s="110"/>
      <c r="AM1566" s="110"/>
      <c r="AN1566" s="110"/>
      <c r="AO1566" s="110"/>
      <c r="AP1566" s="110"/>
      <c r="AQ1566" s="110"/>
      <c r="AR1566" s="110"/>
      <c r="AS1566" s="110"/>
      <c r="AT1566" s="110"/>
      <c r="AU1566" s="110"/>
      <c r="AV1566" s="110"/>
      <c r="AW1566" s="110"/>
      <c r="AX1566" s="110"/>
      <c r="AY1566" s="110"/>
      <c r="AZ1566" s="110"/>
      <c r="BA1566" s="110"/>
      <c r="BB1566" s="110"/>
      <c r="BC1566" s="110"/>
      <c r="BD1566" s="110"/>
      <c r="BE1566" s="110"/>
      <c r="BF1566" s="110"/>
      <c r="BG1566" s="110"/>
      <c r="BH1566" s="110"/>
    </row>
    <row r="1567" spans="2:60" x14ac:dyDescent="0.2">
      <c r="B1567" s="123"/>
      <c r="C1567" s="220"/>
      <c r="D1567" s="221"/>
      <c r="E1567" s="222"/>
      <c r="F1567" s="223"/>
      <c r="G1567" s="225"/>
      <c r="H1567" s="124"/>
      <c r="I1567" s="124"/>
      <c r="J1567" s="124"/>
      <c r="K1567" s="124"/>
      <c r="L1567" s="120"/>
      <c r="M1567" s="110"/>
      <c r="N1567" s="110"/>
      <c r="O1567" s="110"/>
      <c r="P1567" s="110"/>
      <c r="Q1567" s="110"/>
      <c r="R1567" s="110"/>
      <c r="S1567" s="110"/>
      <c r="T1567" s="110"/>
      <c r="U1567" s="110"/>
      <c r="V1567" s="110"/>
      <c r="W1567" s="110"/>
      <c r="X1567" s="110"/>
      <c r="Y1567" s="110"/>
      <c r="Z1567" s="110"/>
      <c r="AA1567" s="110"/>
      <c r="AB1567" s="110"/>
      <c r="AC1567" s="110"/>
      <c r="AD1567" s="110"/>
      <c r="AE1567" s="110"/>
      <c r="AF1567" s="110"/>
      <c r="AG1567" s="110"/>
      <c r="AH1567" s="110"/>
      <c r="AI1567" s="110"/>
      <c r="AJ1567" s="110"/>
      <c r="AK1567" s="110"/>
      <c r="AL1567" s="110"/>
      <c r="AM1567" s="110"/>
      <c r="AN1567" s="110"/>
      <c r="AO1567" s="110"/>
      <c r="AP1567" s="110"/>
      <c r="AQ1567" s="110"/>
      <c r="AR1567" s="110"/>
      <c r="AS1567" s="110"/>
      <c r="AT1567" s="110"/>
      <c r="AU1567" s="110"/>
      <c r="AV1567" s="110"/>
      <c r="AW1567" s="110"/>
      <c r="AX1567" s="110"/>
      <c r="AY1567" s="110"/>
      <c r="AZ1567" s="110"/>
      <c r="BA1567" s="110"/>
      <c r="BB1567" s="110"/>
      <c r="BC1567" s="110"/>
      <c r="BD1567" s="110"/>
      <c r="BE1567" s="110"/>
      <c r="BF1567" s="110"/>
      <c r="BG1567" s="110"/>
      <c r="BH1567" s="110"/>
    </row>
    <row r="1568" spans="2:60" x14ac:dyDescent="0.2">
      <c r="B1568" s="123"/>
      <c r="C1568" s="220"/>
      <c r="D1568" s="220"/>
      <c r="E1568" s="222"/>
      <c r="F1568" s="220"/>
      <c r="G1568" s="222"/>
      <c r="H1568" s="124"/>
      <c r="I1568" s="124"/>
      <c r="J1568" s="124"/>
      <c r="K1568" s="124"/>
      <c r="L1568" s="120"/>
      <c r="M1568" s="110"/>
      <c r="N1568" s="110"/>
      <c r="O1568" s="110"/>
      <c r="P1568" s="110"/>
      <c r="Q1568" s="110"/>
      <c r="R1568" s="110"/>
      <c r="S1568" s="110"/>
      <c r="T1568" s="110"/>
      <c r="U1568" s="110"/>
      <c r="V1568" s="110"/>
      <c r="W1568" s="110"/>
      <c r="X1568" s="110"/>
      <c r="Y1568" s="110"/>
      <c r="Z1568" s="110"/>
      <c r="AA1568" s="110"/>
      <c r="AB1568" s="110"/>
      <c r="AC1568" s="110"/>
      <c r="AD1568" s="110"/>
      <c r="AE1568" s="110"/>
      <c r="AF1568" s="110"/>
      <c r="AG1568" s="110"/>
      <c r="AH1568" s="110"/>
      <c r="AI1568" s="110"/>
      <c r="AJ1568" s="110"/>
      <c r="AK1568" s="110"/>
      <c r="AL1568" s="110"/>
      <c r="AM1568" s="110"/>
      <c r="AN1568" s="110"/>
      <c r="AO1568" s="110"/>
      <c r="AP1568" s="110"/>
      <c r="AQ1568" s="110"/>
      <c r="AR1568" s="110"/>
      <c r="AS1568" s="110"/>
      <c r="AT1568" s="110"/>
      <c r="AU1568" s="110"/>
      <c r="AV1568" s="110"/>
      <c r="AW1568" s="110"/>
      <c r="AX1568" s="110"/>
      <c r="AY1568" s="110"/>
      <c r="AZ1568" s="110"/>
      <c r="BA1568" s="110"/>
      <c r="BB1568" s="110"/>
      <c r="BC1568" s="110"/>
      <c r="BD1568" s="110"/>
      <c r="BE1568" s="110"/>
      <c r="BF1568" s="110"/>
      <c r="BG1568" s="110"/>
      <c r="BH1568" s="110"/>
    </row>
    <row r="1569" spans="2:60" x14ac:dyDescent="0.2">
      <c r="B1569" s="123"/>
      <c r="C1569" s="220"/>
      <c r="D1569" s="221"/>
      <c r="E1569" s="222"/>
      <c r="F1569" s="224"/>
      <c r="G1569" s="225"/>
      <c r="H1569" s="124"/>
      <c r="I1569" s="124"/>
      <c r="J1569" s="124"/>
      <c r="K1569" s="124"/>
      <c r="L1569" s="120"/>
      <c r="M1569" s="110"/>
      <c r="N1569" s="110"/>
      <c r="O1569" s="110"/>
      <c r="P1569" s="110"/>
      <c r="Q1569" s="110"/>
      <c r="R1569" s="110"/>
      <c r="S1569" s="110"/>
      <c r="T1569" s="110"/>
      <c r="U1569" s="110"/>
      <c r="V1569" s="110"/>
      <c r="W1569" s="110"/>
      <c r="X1569" s="110"/>
      <c r="Y1569" s="110"/>
      <c r="Z1569" s="110"/>
      <c r="AA1569" s="110"/>
      <c r="AB1569" s="110"/>
      <c r="AC1569" s="110"/>
      <c r="AD1569" s="110"/>
      <c r="AE1569" s="110"/>
      <c r="AF1569" s="110"/>
      <c r="AG1569" s="110"/>
      <c r="AH1569" s="110"/>
      <c r="AI1569" s="110"/>
      <c r="AJ1569" s="110"/>
      <c r="AK1569" s="110"/>
      <c r="AL1569" s="110"/>
      <c r="AM1569" s="110"/>
      <c r="AN1569" s="110"/>
      <c r="AO1569" s="110"/>
      <c r="AP1569" s="110"/>
      <c r="AQ1569" s="110"/>
      <c r="AR1569" s="110"/>
      <c r="AS1569" s="110"/>
      <c r="AT1569" s="110"/>
      <c r="AU1569" s="110"/>
      <c r="AV1569" s="110"/>
      <c r="AW1569" s="110"/>
      <c r="AX1569" s="110"/>
      <c r="AY1569" s="110"/>
      <c r="AZ1569" s="110"/>
      <c r="BA1569" s="110"/>
      <c r="BB1569" s="110"/>
      <c r="BC1569" s="110"/>
      <c r="BD1569" s="110"/>
      <c r="BE1569" s="110"/>
      <c r="BF1569" s="110"/>
      <c r="BG1569" s="110"/>
      <c r="BH1569" s="110"/>
    </row>
    <row r="1570" spans="2:60" x14ac:dyDescent="0.2">
      <c r="B1570" s="123"/>
      <c r="C1570" s="220"/>
      <c r="D1570" s="221"/>
      <c r="E1570" s="222"/>
      <c r="F1570" s="252"/>
      <c r="G1570" s="222"/>
      <c r="H1570" s="124"/>
      <c r="I1570" s="124"/>
      <c r="J1570" s="124"/>
      <c r="K1570" s="124"/>
      <c r="L1570" s="120"/>
      <c r="M1570" s="110"/>
      <c r="N1570" s="110"/>
      <c r="O1570" s="110"/>
      <c r="P1570" s="110"/>
      <c r="Q1570" s="110"/>
      <c r="R1570" s="110"/>
      <c r="S1570" s="110"/>
      <c r="T1570" s="110"/>
      <c r="U1570" s="110"/>
      <c r="V1570" s="110"/>
      <c r="W1570" s="110"/>
      <c r="X1570" s="110"/>
      <c r="Y1570" s="110"/>
      <c r="Z1570" s="110"/>
      <c r="AA1570" s="110"/>
      <c r="AB1570" s="110"/>
      <c r="AC1570" s="110"/>
      <c r="AD1570" s="110"/>
      <c r="AE1570" s="110"/>
      <c r="AF1570" s="110"/>
      <c r="AG1570" s="110"/>
      <c r="AH1570" s="110"/>
      <c r="AI1570" s="110"/>
      <c r="AJ1570" s="110"/>
      <c r="AK1570" s="110"/>
      <c r="AL1570" s="110"/>
      <c r="AM1570" s="110"/>
      <c r="AN1570" s="110"/>
      <c r="AO1570" s="110"/>
      <c r="AP1570" s="110"/>
      <c r="AQ1570" s="110"/>
      <c r="AR1570" s="110"/>
      <c r="AS1570" s="110"/>
      <c r="AT1570" s="110"/>
      <c r="AU1570" s="110"/>
      <c r="AV1570" s="110"/>
      <c r="AW1570" s="110"/>
      <c r="AX1570" s="110"/>
      <c r="AY1570" s="110"/>
      <c r="AZ1570" s="110"/>
      <c r="BA1570" s="110"/>
      <c r="BB1570" s="110"/>
      <c r="BC1570" s="110"/>
      <c r="BD1570" s="110"/>
      <c r="BE1570" s="110"/>
      <c r="BF1570" s="110"/>
      <c r="BG1570" s="110"/>
      <c r="BH1570" s="110"/>
    </row>
    <row r="1571" spans="2:60" x14ac:dyDescent="0.2">
      <c r="B1571" s="123"/>
      <c r="C1571" s="220"/>
      <c r="D1571" s="221"/>
      <c r="E1571" s="222"/>
      <c r="F1571" s="220"/>
      <c r="G1571" s="225"/>
      <c r="H1571" s="124"/>
      <c r="I1571" s="124"/>
      <c r="J1571" s="124"/>
      <c r="K1571" s="124"/>
      <c r="L1571" s="120"/>
      <c r="M1571" s="110"/>
      <c r="N1571" s="110"/>
      <c r="O1571" s="110"/>
      <c r="P1571" s="110"/>
      <c r="Q1571" s="110"/>
      <c r="R1571" s="110"/>
      <c r="S1571" s="110"/>
      <c r="T1571" s="110"/>
      <c r="U1571" s="110"/>
      <c r="V1571" s="110"/>
      <c r="W1571" s="110"/>
      <c r="X1571" s="110"/>
      <c r="Y1571" s="110"/>
      <c r="Z1571" s="110"/>
      <c r="AA1571" s="110"/>
      <c r="AB1571" s="110"/>
      <c r="AC1571" s="110"/>
      <c r="AD1571" s="110"/>
      <c r="AE1571" s="110"/>
      <c r="AF1571" s="110"/>
      <c r="AG1571" s="110"/>
      <c r="AH1571" s="110"/>
      <c r="AI1571" s="110"/>
      <c r="AJ1571" s="110"/>
      <c r="AK1571" s="110"/>
      <c r="AL1571" s="110"/>
      <c r="AM1571" s="110"/>
      <c r="AN1571" s="110"/>
      <c r="AO1571" s="110"/>
      <c r="AP1571" s="110"/>
      <c r="AQ1571" s="110"/>
      <c r="AR1571" s="110"/>
      <c r="AS1571" s="110"/>
      <c r="AT1571" s="110"/>
      <c r="AU1571" s="110"/>
      <c r="AV1571" s="110"/>
      <c r="AW1571" s="110"/>
      <c r="AX1571" s="110"/>
      <c r="AY1571" s="110"/>
      <c r="AZ1571" s="110"/>
      <c r="BA1571" s="110"/>
      <c r="BB1571" s="110"/>
      <c r="BC1571" s="110"/>
      <c r="BD1571" s="110"/>
      <c r="BE1571" s="110"/>
      <c r="BF1571" s="110"/>
      <c r="BG1571" s="110"/>
      <c r="BH1571" s="110"/>
    </row>
    <row r="1572" spans="2:60" x14ac:dyDescent="0.2">
      <c r="B1572" s="123"/>
      <c r="C1572" s="220"/>
      <c r="D1572" s="221"/>
      <c r="E1572" s="222"/>
      <c r="F1572" s="224"/>
      <c r="G1572" s="225"/>
      <c r="H1572" s="124"/>
      <c r="I1572" s="124"/>
      <c r="J1572" s="124"/>
      <c r="K1572" s="124"/>
      <c r="L1572" s="120"/>
      <c r="M1572" s="110"/>
      <c r="N1572" s="110"/>
      <c r="O1572" s="110"/>
      <c r="P1572" s="110"/>
      <c r="Q1572" s="110"/>
      <c r="R1572" s="110"/>
      <c r="S1572" s="110"/>
      <c r="T1572" s="110"/>
      <c r="U1572" s="110"/>
      <c r="V1572" s="110"/>
      <c r="W1572" s="110"/>
      <c r="X1572" s="110"/>
      <c r="Y1572" s="110"/>
      <c r="Z1572" s="110"/>
      <c r="AA1572" s="110"/>
      <c r="AB1572" s="110"/>
      <c r="AC1572" s="110"/>
      <c r="AD1572" s="110"/>
      <c r="AE1572" s="110"/>
      <c r="AF1572" s="110"/>
      <c r="AG1572" s="110"/>
      <c r="AH1572" s="110"/>
      <c r="AI1572" s="110"/>
      <c r="AJ1572" s="110"/>
      <c r="AK1572" s="110"/>
      <c r="AL1572" s="110"/>
      <c r="AM1572" s="110"/>
      <c r="AN1572" s="110"/>
      <c r="AO1572" s="110"/>
      <c r="AP1572" s="110"/>
      <c r="AQ1572" s="110"/>
      <c r="AR1572" s="110"/>
      <c r="AS1572" s="110"/>
      <c r="AT1572" s="110"/>
      <c r="AU1572" s="110"/>
      <c r="AV1572" s="110"/>
      <c r="AW1572" s="110"/>
      <c r="AX1572" s="110"/>
      <c r="AY1572" s="110"/>
      <c r="AZ1572" s="110"/>
      <c r="BA1572" s="110"/>
      <c r="BB1572" s="110"/>
      <c r="BC1572" s="110"/>
      <c r="BD1572" s="110"/>
      <c r="BE1572" s="110"/>
      <c r="BF1572" s="110"/>
      <c r="BG1572" s="110"/>
      <c r="BH1572" s="110"/>
    </row>
    <row r="1573" spans="2:60" x14ac:dyDescent="0.2">
      <c r="B1573" s="123"/>
      <c r="C1573" s="220"/>
      <c r="D1573" s="221"/>
      <c r="E1573" s="222"/>
      <c r="F1573" s="223"/>
      <c r="G1573" s="225"/>
      <c r="H1573" s="124"/>
      <c r="I1573" s="124"/>
      <c r="J1573" s="124"/>
      <c r="K1573" s="124"/>
      <c r="L1573" s="120"/>
      <c r="M1573" s="110"/>
      <c r="N1573" s="110"/>
      <c r="O1573" s="110"/>
      <c r="P1573" s="110"/>
      <c r="Q1573" s="110"/>
      <c r="R1573" s="110"/>
      <c r="S1573" s="110"/>
      <c r="T1573" s="110"/>
      <c r="U1573" s="110"/>
      <c r="V1573" s="110"/>
      <c r="W1573" s="110"/>
      <c r="X1573" s="110"/>
      <c r="Y1573" s="110"/>
      <c r="Z1573" s="110"/>
      <c r="AA1573" s="110"/>
      <c r="AB1573" s="110"/>
      <c r="AC1573" s="110"/>
      <c r="AD1573" s="110"/>
      <c r="AE1573" s="110"/>
      <c r="AF1573" s="110"/>
      <c r="AG1573" s="110"/>
      <c r="AH1573" s="110"/>
      <c r="AI1573" s="110"/>
      <c r="AJ1573" s="110"/>
      <c r="AK1573" s="110"/>
      <c r="AL1573" s="110"/>
      <c r="AM1573" s="110"/>
      <c r="AN1573" s="110"/>
      <c r="AO1573" s="110"/>
      <c r="AP1573" s="110"/>
      <c r="AQ1573" s="110"/>
      <c r="AR1573" s="110"/>
      <c r="AS1573" s="110"/>
      <c r="AT1573" s="110"/>
      <c r="AU1573" s="110"/>
      <c r="AV1573" s="110"/>
      <c r="AW1573" s="110"/>
      <c r="AX1573" s="110"/>
      <c r="AY1573" s="110"/>
      <c r="AZ1573" s="110"/>
      <c r="BA1573" s="110"/>
      <c r="BB1573" s="110"/>
      <c r="BC1573" s="110"/>
      <c r="BD1573" s="110"/>
      <c r="BE1573" s="110"/>
      <c r="BF1573" s="110"/>
      <c r="BG1573" s="110"/>
      <c r="BH1573" s="110"/>
    </row>
    <row r="1574" spans="2:60" x14ac:dyDescent="0.2">
      <c r="B1574" s="123"/>
      <c r="C1574" s="221"/>
      <c r="D1574" s="221"/>
      <c r="E1574" s="222"/>
      <c r="F1574" s="221"/>
      <c r="G1574" s="222"/>
      <c r="H1574" s="124"/>
      <c r="I1574" s="124"/>
      <c r="J1574" s="124"/>
      <c r="K1574" s="124"/>
      <c r="L1574" s="120"/>
      <c r="M1574" s="110"/>
      <c r="N1574" s="110"/>
      <c r="O1574" s="110"/>
      <c r="P1574" s="110"/>
      <c r="Q1574" s="110"/>
      <c r="R1574" s="110"/>
      <c r="S1574" s="110"/>
      <c r="T1574" s="110"/>
      <c r="U1574" s="110"/>
      <c r="V1574" s="110"/>
      <c r="W1574" s="110"/>
      <c r="X1574" s="110"/>
      <c r="Y1574" s="110"/>
      <c r="Z1574" s="110"/>
      <c r="AA1574" s="110"/>
      <c r="AB1574" s="110"/>
      <c r="AC1574" s="110"/>
      <c r="AD1574" s="110"/>
      <c r="AE1574" s="110"/>
      <c r="AF1574" s="110"/>
      <c r="AG1574" s="110"/>
      <c r="AH1574" s="110"/>
      <c r="AI1574" s="110"/>
      <c r="AJ1574" s="110"/>
      <c r="AK1574" s="110"/>
      <c r="AL1574" s="110"/>
      <c r="AM1574" s="110"/>
      <c r="AN1574" s="110"/>
      <c r="AO1574" s="110"/>
      <c r="AP1574" s="110"/>
      <c r="AQ1574" s="110"/>
      <c r="AR1574" s="110"/>
      <c r="AS1574" s="110"/>
      <c r="AT1574" s="110"/>
      <c r="AU1574" s="110"/>
      <c r="AV1574" s="110"/>
      <c r="AW1574" s="110"/>
      <c r="AX1574" s="110"/>
      <c r="AY1574" s="110"/>
      <c r="AZ1574" s="110"/>
      <c r="BA1574" s="110"/>
      <c r="BB1574" s="110"/>
      <c r="BC1574" s="110"/>
      <c r="BD1574" s="110"/>
      <c r="BE1574" s="110"/>
      <c r="BF1574" s="110"/>
      <c r="BG1574" s="110"/>
      <c r="BH1574" s="110"/>
    </row>
    <row r="1575" spans="2:60" x14ac:dyDescent="0.2">
      <c r="B1575" s="123"/>
      <c r="C1575" s="220"/>
      <c r="D1575" s="254"/>
      <c r="E1575" s="222"/>
      <c r="F1575" s="224"/>
      <c r="G1575" s="225"/>
      <c r="H1575" s="124"/>
      <c r="I1575" s="124"/>
      <c r="J1575" s="124"/>
      <c r="K1575" s="124"/>
      <c r="L1575" s="120"/>
      <c r="M1575" s="110"/>
      <c r="N1575" s="110"/>
      <c r="O1575" s="110"/>
      <c r="P1575" s="110"/>
      <c r="Q1575" s="110"/>
      <c r="R1575" s="110"/>
      <c r="S1575" s="110"/>
      <c r="T1575" s="110"/>
      <c r="U1575" s="110"/>
      <c r="V1575" s="110"/>
      <c r="W1575" s="110"/>
      <c r="X1575" s="110"/>
      <c r="Y1575" s="110"/>
      <c r="Z1575" s="110"/>
      <c r="AA1575" s="110"/>
      <c r="AB1575" s="110"/>
      <c r="AC1575" s="110"/>
      <c r="AD1575" s="110"/>
      <c r="AE1575" s="110"/>
      <c r="AF1575" s="110"/>
      <c r="AG1575" s="110"/>
      <c r="AH1575" s="110"/>
      <c r="AI1575" s="110"/>
      <c r="AJ1575" s="110"/>
      <c r="AK1575" s="110"/>
      <c r="AL1575" s="110"/>
      <c r="AM1575" s="110"/>
      <c r="AN1575" s="110"/>
      <c r="AO1575" s="110"/>
      <c r="AP1575" s="110"/>
      <c r="AQ1575" s="110"/>
      <c r="AR1575" s="110"/>
      <c r="AS1575" s="110"/>
      <c r="AT1575" s="110"/>
      <c r="AU1575" s="110"/>
      <c r="AV1575" s="110"/>
      <c r="AW1575" s="110"/>
      <c r="AX1575" s="110"/>
      <c r="AY1575" s="110"/>
      <c r="AZ1575" s="110"/>
      <c r="BA1575" s="110"/>
      <c r="BB1575" s="110"/>
      <c r="BC1575" s="110"/>
      <c r="BD1575" s="110"/>
      <c r="BE1575" s="110"/>
      <c r="BF1575" s="110"/>
      <c r="BG1575" s="110"/>
      <c r="BH1575" s="110"/>
    </row>
    <row r="1576" spans="2:60" x14ac:dyDescent="0.2">
      <c r="B1576" s="123"/>
      <c r="C1576" s="220"/>
      <c r="D1576" s="220"/>
      <c r="E1576" s="222"/>
      <c r="F1576" s="220"/>
      <c r="G1576" s="253"/>
      <c r="H1576" s="124"/>
      <c r="I1576" s="124"/>
      <c r="J1576" s="124"/>
      <c r="K1576" s="124"/>
      <c r="L1576" s="120"/>
      <c r="M1576" s="110"/>
      <c r="N1576" s="110"/>
      <c r="O1576" s="110"/>
      <c r="P1576" s="110"/>
      <c r="Q1576" s="110"/>
      <c r="R1576" s="110"/>
      <c r="S1576" s="110"/>
      <c r="T1576" s="110"/>
      <c r="U1576" s="110"/>
      <c r="V1576" s="110"/>
      <c r="W1576" s="110"/>
      <c r="X1576" s="110"/>
      <c r="Y1576" s="110"/>
      <c r="Z1576" s="110"/>
      <c r="AA1576" s="110"/>
      <c r="AB1576" s="110"/>
      <c r="AC1576" s="110"/>
      <c r="AD1576" s="110"/>
      <c r="AE1576" s="110"/>
      <c r="AF1576" s="110"/>
      <c r="AG1576" s="110"/>
      <c r="AH1576" s="110"/>
      <c r="AI1576" s="110"/>
      <c r="AJ1576" s="110"/>
      <c r="AK1576" s="110"/>
      <c r="AL1576" s="110"/>
      <c r="AM1576" s="110"/>
      <c r="AN1576" s="110"/>
      <c r="AO1576" s="110"/>
      <c r="AP1576" s="110"/>
      <c r="AQ1576" s="110"/>
      <c r="AR1576" s="110"/>
      <c r="AS1576" s="110"/>
      <c r="AT1576" s="110"/>
      <c r="AU1576" s="110"/>
      <c r="AV1576" s="110"/>
      <c r="AW1576" s="110"/>
      <c r="AX1576" s="110"/>
      <c r="AY1576" s="110"/>
      <c r="AZ1576" s="110"/>
      <c r="BA1576" s="110"/>
      <c r="BB1576" s="110"/>
      <c r="BC1576" s="110"/>
      <c r="BD1576" s="110"/>
      <c r="BE1576" s="110"/>
      <c r="BF1576" s="110"/>
      <c r="BG1576" s="110"/>
      <c r="BH1576" s="110"/>
    </row>
    <row r="1577" spans="2:60" x14ac:dyDescent="0.2">
      <c r="B1577" s="123"/>
      <c r="C1577" s="220"/>
      <c r="D1577" s="220"/>
      <c r="E1577" s="222"/>
      <c r="F1577" s="255"/>
      <c r="G1577" s="222"/>
      <c r="H1577" s="124"/>
      <c r="I1577" s="124"/>
      <c r="J1577" s="124"/>
      <c r="K1577" s="124"/>
      <c r="L1577" s="120"/>
      <c r="M1577" s="110"/>
      <c r="N1577" s="110"/>
      <c r="O1577" s="110"/>
      <c r="P1577" s="110"/>
      <c r="Q1577" s="110"/>
      <c r="R1577" s="110"/>
      <c r="S1577" s="110"/>
      <c r="T1577" s="110"/>
      <c r="U1577" s="110"/>
      <c r="V1577" s="110"/>
      <c r="W1577" s="110"/>
      <c r="X1577" s="110"/>
      <c r="Y1577" s="110"/>
      <c r="Z1577" s="110"/>
      <c r="AA1577" s="110"/>
      <c r="AB1577" s="110"/>
      <c r="AC1577" s="110"/>
      <c r="AD1577" s="110"/>
      <c r="AE1577" s="110"/>
      <c r="AF1577" s="110"/>
      <c r="AG1577" s="110"/>
      <c r="AH1577" s="110"/>
      <c r="AI1577" s="110"/>
      <c r="AJ1577" s="110"/>
      <c r="AK1577" s="110"/>
      <c r="AL1577" s="110"/>
      <c r="AM1577" s="110"/>
      <c r="AN1577" s="110"/>
      <c r="AO1577" s="110"/>
      <c r="AP1577" s="110"/>
      <c r="AQ1577" s="110"/>
      <c r="AR1577" s="110"/>
      <c r="AS1577" s="110"/>
      <c r="AT1577" s="110"/>
      <c r="AU1577" s="110"/>
      <c r="AV1577" s="110"/>
      <c r="AW1577" s="110"/>
      <c r="AX1577" s="110"/>
      <c r="AY1577" s="110"/>
      <c r="AZ1577" s="110"/>
      <c r="BA1577" s="110"/>
      <c r="BB1577" s="110"/>
      <c r="BC1577" s="110"/>
      <c r="BD1577" s="110"/>
      <c r="BE1577" s="110"/>
      <c r="BF1577" s="110"/>
      <c r="BG1577" s="110"/>
      <c r="BH1577" s="110"/>
    </row>
    <row r="1578" spans="2:60" x14ac:dyDescent="0.2">
      <c r="B1578" s="123"/>
      <c r="C1578" s="220"/>
      <c r="D1578" s="221"/>
      <c r="E1578" s="222"/>
      <c r="F1578" s="221"/>
      <c r="G1578" s="222"/>
      <c r="H1578" s="124"/>
      <c r="I1578" s="124"/>
      <c r="J1578" s="124"/>
      <c r="K1578" s="124"/>
      <c r="L1578" s="120"/>
      <c r="M1578" s="110"/>
      <c r="N1578" s="110"/>
      <c r="O1578" s="110"/>
      <c r="P1578" s="110"/>
      <c r="Q1578" s="110"/>
      <c r="R1578" s="110"/>
      <c r="S1578" s="110"/>
      <c r="T1578" s="110"/>
      <c r="U1578" s="110"/>
      <c r="V1578" s="110"/>
      <c r="W1578" s="110"/>
      <c r="X1578" s="110"/>
      <c r="Y1578" s="110"/>
      <c r="Z1578" s="110"/>
      <c r="AA1578" s="110"/>
      <c r="AB1578" s="110"/>
      <c r="AC1578" s="110"/>
      <c r="AD1578" s="110"/>
      <c r="AE1578" s="110"/>
      <c r="AF1578" s="110"/>
      <c r="AG1578" s="110"/>
      <c r="AH1578" s="110"/>
      <c r="AI1578" s="110"/>
      <c r="AJ1578" s="110"/>
      <c r="AK1578" s="110"/>
      <c r="AL1578" s="110"/>
      <c r="AM1578" s="110"/>
      <c r="AN1578" s="110"/>
      <c r="AO1578" s="110"/>
      <c r="AP1578" s="110"/>
      <c r="AQ1578" s="110"/>
      <c r="AR1578" s="110"/>
      <c r="AS1578" s="110"/>
      <c r="AT1578" s="110"/>
      <c r="AU1578" s="110"/>
      <c r="AV1578" s="110"/>
      <c r="AW1578" s="110"/>
      <c r="AX1578" s="110"/>
      <c r="AY1578" s="110"/>
      <c r="AZ1578" s="110"/>
      <c r="BA1578" s="110"/>
      <c r="BB1578" s="110"/>
      <c r="BC1578" s="110"/>
      <c r="BD1578" s="110"/>
      <c r="BE1578" s="110"/>
      <c r="BF1578" s="110"/>
      <c r="BG1578" s="110"/>
      <c r="BH1578" s="110"/>
    </row>
    <row r="1579" spans="2:60" x14ac:dyDescent="0.2">
      <c r="B1579" s="123"/>
      <c r="C1579" s="220"/>
      <c r="D1579" s="221"/>
      <c r="E1579" s="222"/>
      <c r="F1579" s="252"/>
      <c r="G1579" s="222"/>
      <c r="H1579" s="124"/>
      <c r="I1579" s="124"/>
      <c r="J1579" s="124"/>
      <c r="K1579" s="124"/>
      <c r="L1579" s="120"/>
      <c r="M1579" s="110"/>
      <c r="N1579" s="110"/>
      <c r="O1579" s="110"/>
      <c r="P1579" s="110"/>
      <c r="Q1579" s="110"/>
      <c r="R1579" s="110"/>
      <c r="S1579" s="110"/>
      <c r="T1579" s="110"/>
      <c r="U1579" s="110"/>
      <c r="V1579" s="110"/>
      <c r="W1579" s="110"/>
      <c r="X1579" s="110"/>
      <c r="Y1579" s="110"/>
      <c r="Z1579" s="110"/>
      <c r="AA1579" s="110"/>
      <c r="AB1579" s="110"/>
      <c r="AC1579" s="110"/>
      <c r="AD1579" s="110"/>
      <c r="AE1579" s="110"/>
      <c r="AF1579" s="110"/>
      <c r="AG1579" s="110"/>
      <c r="AH1579" s="110"/>
      <c r="AI1579" s="110"/>
      <c r="AJ1579" s="110"/>
      <c r="AK1579" s="110"/>
      <c r="AL1579" s="110"/>
      <c r="AM1579" s="110"/>
      <c r="AN1579" s="110"/>
      <c r="AO1579" s="110"/>
      <c r="AP1579" s="110"/>
      <c r="AQ1579" s="110"/>
      <c r="AR1579" s="110"/>
      <c r="AS1579" s="110"/>
      <c r="AT1579" s="110"/>
      <c r="AU1579" s="110"/>
      <c r="AV1579" s="110"/>
      <c r="AW1579" s="110"/>
      <c r="AX1579" s="110"/>
      <c r="AY1579" s="110"/>
      <c r="AZ1579" s="110"/>
      <c r="BA1579" s="110"/>
      <c r="BB1579" s="110"/>
      <c r="BC1579" s="110"/>
      <c r="BD1579" s="110"/>
      <c r="BE1579" s="110"/>
      <c r="BF1579" s="110"/>
      <c r="BG1579" s="110"/>
      <c r="BH1579" s="110"/>
    </row>
    <row r="1580" spans="2:60" x14ac:dyDescent="0.2">
      <c r="B1580" s="123"/>
      <c r="C1580" s="220"/>
      <c r="D1580" s="254"/>
      <c r="E1580" s="222"/>
      <c r="F1580" s="224"/>
      <c r="G1580" s="222"/>
      <c r="H1580" s="124"/>
      <c r="I1580" s="124"/>
      <c r="J1580" s="124"/>
      <c r="K1580" s="124"/>
      <c r="L1580" s="120"/>
      <c r="M1580" s="110"/>
      <c r="N1580" s="110"/>
      <c r="O1580" s="110"/>
      <c r="P1580" s="110"/>
      <c r="Q1580" s="110"/>
      <c r="R1580" s="110"/>
      <c r="S1580" s="110"/>
      <c r="T1580" s="110"/>
      <c r="U1580" s="110"/>
      <c r="V1580" s="110"/>
      <c r="W1580" s="110"/>
      <c r="X1580" s="110"/>
      <c r="Y1580" s="110"/>
      <c r="Z1580" s="110"/>
      <c r="AA1580" s="110"/>
      <c r="AB1580" s="110"/>
      <c r="AC1580" s="110"/>
      <c r="AD1580" s="110"/>
      <c r="AE1580" s="110"/>
      <c r="AF1580" s="110"/>
      <c r="AG1580" s="110"/>
      <c r="AH1580" s="110"/>
      <c r="AI1580" s="110"/>
      <c r="AJ1580" s="110"/>
      <c r="AK1580" s="110"/>
      <c r="AL1580" s="110"/>
      <c r="AM1580" s="110"/>
      <c r="AN1580" s="110"/>
      <c r="AO1580" s="110"/>
      <c r="AP1580" s="110"/>
      <c r="AQ1580" s="110"/>
      <c r="AR1580" s="110"/>
      <c r="AS1580" s="110"/>
      <c r="AT1580" s="110"/>
      <c r="AU1580" s="110"/>
      <c r="AV1580" s="110"/>
      <c r="AW1580" s="110"/>
      <c r="AX1580" s="110"/>
      <c r="AY1580" s="110"/>
      <c r="AZ1580" s="110"/>
      <c r="BA1580" s="110"/>
      <c r="BB1580" s="110"/>
      <c r="BC1580" s="110"/>
      <c r="BD1580" s="110"/>
      <c r="BE1580" s="110"/>
      <c r="BF1580" s="110"/>
      <c r="BG1580" s="110"/>
      <c r="BH1580" s="110"/>
    </row>
    <row r="1581" spans="2:60" x14ac:dyDescent="0.2">
      <c r="B1581" s="123"/>
      <c r="C1581" s="220"/>
      <c r="D1581" s="221"/>
      <c r="E1581" s="222"/>
      <c r="F1581" s="252"/>
      <c r="G1581" s="222"/>
      <c r="H1581" s="124"/>
      <c r="I1581" s="124"/>
      <c r="J1581" s="124"/>
      <c r="K1581" s="124"/>
      <c r="L1581" s="120"/>
      <c r="M1581" s="110"/>
      <c r="N1581" s="110"/>
      <c r="O1581" s="110"/>
      <c r="P1581" s="110"/>
      <c r="Q1581" s="110"/>
      <c r="R1581" s="110"/>
      <c r="S1581" s="110"/>
      <c r="T1581" s="110"/>
      <c r="U1581" s="110"/>
      <c r="V1581" s="110"/>
      <c r="W1581" s="110"/>
      <c r="X1581" s="110"/>
      <c r="Y1581" s="110"/>
      <c r="Z1581" s="110"/>
      <c r="AA1581" s="110"/>
      <c r="AB1581" s="110"/>
      <c r="AC1581" s="110"/>
      <c r="AD1581" s="110"/>
      <c r="AE1581" s="110"/>
      <c r="AF1581" s="110"/>
      <c r="AG1581" s="110"/>
      <c r="AH1581" s="110"/>
      <c r="AI1581" s="110"/>
      <c r="AJ1581" s="110"/>
      <c r="AK1581" s="110"/>
      <c r="AL1581" s="110"/>
      <c r="AM1581" s="110"/>
      <c r="AN1581" s="110"/>
      <c r="AO1581" s="110"/>
      <c r="AP1581" s="110"/>
      <c r="AQ1581" s="110"/>
      <c r="AR1581" s="110"/>
      <c r="AS1581" s="110"/>
      <c r="AT1581" s="110"/>
      <c r="AU1581" s="110"/>
      <c r="AV1581" s="110"/>
      <c r="AW1581" s="110"/>
      <c r="AX1581" s="110"/>
      <c r="AY1581" s="110"/>
      <c r="AZ1581" s="110"/>
      <c r="BA1581" s="110"/>
      <c r="BB1581" s="110"/>
      <c r="BC1581" s="110"/>
      <c r="BD1581" s="110"/>
      <c r="BE1581" s="110"/>
      <c r="BF1581" s="110"/>
      <c r="BG1581" s="110"/>
      <c r="BH1581" s="110"/>
    </row>
    <row r="1582" spans="2:60" x14ac:dyDescent="0.2">
      <c r="B1582" s="123"/>
      <c r="C1582" s="220"/>
      <c r="D1582" s="221"/>
      <c r="E1582" s="222"/>
      <c r="F1582" s="221"/>
      <c r="G1582" s="225"/>
      <c r="H1582" s="124"/>
      <c r="I1582" s="124"/>
      <c r="J1582" s="124"/>
      <c r="K1582" s="124"/>
      <c r="L1582" s="120"/>
      <c r="M1582" s="110"/>
      <c r="N1582" s="110"/>
      <c r="O1582" s="110"/>
      <c r="P1582" s="110"/>
      <c r="Q1582" s="110"/>
      <c r="R1582" s="110"/>
      <c r="S1582" s="110"/>
      <c r="T1582" s="110"/>
      <c r="U1582" s="110"/>
      <c r="V1582" s="110"/>
      <c r="W1582" s="110"/>
      <c r="X1582" s="110"/>
      <c r="Y1582" s="110"/>
      <c r="Z1582" s="110"/>
      <c r="AA1582" s="110"/>
      <c r="AB1582" s="110"/>
      <c r="AC1582" s="110"/>
      <c r="AD1582" s="110"/>
      <c r="AE1582" s="110"/>
      <c r="AF1582" s="110"/>
      <c r="AG1582" s="110"/>
      <c r="AH1582" s="110"/>
      <c r="AI1582" s="110"/>
      <c r="AJ1582" s="110"/>
      <c r="AK1582" s="110"/>
      <c r="AL1582" s="110"/>
      <c r="AM1582" s="110"/>
      <c r="AN1582" s="110"/>
      <c r="AO1582" s="110"/>
      <c r="AP1582" s="110"/>
      <c r="AQ1582" s="110"/>
      <c r="AR1582" s="110"/>
      <c r="AS1582" s="110"/>
      <c r="AT1582" s="110"/>
      <c r="AU1582" s="110"/>
      <c r="AV1582" s="110"/>
      <c r="AW1582" s="110"/>
      <c r="AX1582" s="110"/>
      <c r="AY1582" s="110"/>
      <c r="AZ1582" s="110"/>
      <c r="BA1582" s="110"/>
      <c r="BB1582" s="110"/>
      <c r="BC1582" s="110"/>
      <c r="BD1582" s="110"/>
      <c r="BE1582" s="110"/>
      <c r="BF1582" s="110"/>
      <c r="BG1582" s="110"/>
      <c r="BH1582" s="110"/>
    </row>
    <row r="1583" spans="2:60" x14ac:dyDescent="0.2">
      <c r="B1583" s="123"/>
      <c r="C1583" s="221"/>
      <c r="D1583" s="221"/>
      <c r="E1583" s="222"/>
      <c r="F1583" s="224"/>
      <c r="G1583" s="226"/>
      <c r="H1583" s="124"/>
      <c r="I1583" s="124"/>
      <c r="J1583" s="124"/>
      <c r="K1583" s="124"/>
      <c r="L1583" s="120"/>
      <c r="M1583" s="110"/>
      <c r="N1583" s="110"/>
      <c r="O1583" s="110"/>
      <c r="P1583" s="110"/>
      <c r="Q1583" s="110"/>
      <c r="R1583" s="110"/>
      <c r="S1583" s="110"/>
      <c r="T1583" s="110"/>
      <c r="U1583" s="110"/>
      <c r="V1583" s="110"/>
      <c r="W1583" s="110"/>
      <c r="X1583" s="110"/>
      <c r="Y1583" s="110"/>
      <c r="Z1583" s="110"/>
      <c r="AA1583" s="110"/>
      <c r="AB1583" s="110"/>
      <c r="AC1583" s="110"/>
      <c r="AD1583" s="110"/>
      <c r="AE1583" s="110"/>
      <c r="AF1583" s="110"/>
      <c r="AG1583" s="110"/>
      <c r="AH1583" s="110"/>
      <c r="AI1583" s="110"/>
      <c r="AJ1583" s="110"/>
      <c r="AK1583" s="110"/>
      <c r="AL1583" s="110"/>
      <c r="AM1583" s="110"/>
      <c r="AN1583" s="110"/>
      <c r="AO1583" s="110"/>
      <c r="AP1583" s="110"/>
      <c r="AQ1583" s="110"/>
      <c r="AR1583" s="110"/>
      <c r="AS1583" s="110"/>
      <c r="AT1583" s="110"/>
      <c r="AU1583" s="110"/>
      <c r="AV1583" s="110"/>
      <c r="AW1583" s="110"/>
      <c r="AX1583" s="110"/>
      <c r="AY1583" s="110"/>
      <c r="AZ1583" s="110"/>
      <c r="BA1583" s="110"/>
      <c r="BB1583" s="110"/>
      <c r="BC1583" s="110"/>
      <c r="BD1583" s="110"/>
      <c r="BE1583" s="110"/>
      <c r="BF1583" s="110"/>
      <c r="BG1583" s="110"/>
      <c r="BH1583" s="110"/>
    </row>
    <row r="1584" spans="2:60" x14ac:dyDescent="0.2">
      <c r="B1584" s="123"/>
      <c r="C1584" s="220"/>
      <c r="D1584" s="221"/>
      <c r="E1584" s="222"/>
      <c r="F1584" s="224"/>
      <c r="G1584" s="225"/>
      <c r="H1584" s="124"/>
      <c r="I1584" s="124"/>
      <c r="J1584" s="124"/>
      <c r="K1584" s="124"/>
      <c r="L1584" s="120"/>
      <c r="M1584" s="110"/>
      <c r="N1584" s="110"/>
      <c r="O1584" s="110"/>
      <c r="P1584" s="110"/>
      <c r="Q1584" s="110"/>
      <c r="R1584" s="110"/>
      <c r="S1584" s="110"/>
      <c r="T1584" s="110"/>
      <c r="U1584" s="110"/>
      <c r="V1584" s="110"/>
      <c r="W1584" s="110"/>
      <c r="X1584" s="110"/>
      <c r="Y1584" s="110"/>
      <c r="Z1584" s="110"/>
      <c r="AA1584" s="110"/>
      <c r="AB1584" s="110"/>
      <c r="AC1584" s="110"/>
      <c r="AD1584" s="110"/>
      <c r="AE1584" s="110"/>
      <c r="AF1584" s="110"/>
      <c r="AG1584" s="110"/>
      <c r="AH1584" s="110"/>
      <c r="AI1584" s="110"/>
      <c r="AJ1584" s="110"/>
      <c r="AK1584" s="110"/>
      <c r="AL1584" s="110"/>
      <c r="AM1584" s="110"/>
      <c r="AN1584" s="110"/>
      <c r="AO1584" s="110"/>
      <c r="AP1584" s="110"/>
      <c r="AQ1584" s="110"/>
      <c r="AR1584" s="110"/>
      <c r="AS1584" s="110"/>
      <c r="AT1584" s="110"/>
      <c r="AU1584" s="110"/>
      <c r="AV1584" s="110"/>
      <c r="AW1584" s="110"/>
      <c r="AX1584" s="110"/>
      <c r="AY1584" s="110"/>
      <c r="AZ1584" s="110"/>
      <c r="BA1584" s="110"/>
      <c r="BB1584" s="110"/>
      <c r="BC1584" s="110"/>
      <c r="BD1584" s="110"/>
      <c r="BE1584" s="110"/>
      <c r="BF1584" s="110"/>
      <c r="BG1584" s="110"/>
      <c r="BH1584" s="110"/>
    </row>
    <row r="1585" spans="2:60" x14ac:dyDescent="0.2">
      <c r="B1585" s="123"/>
      <c r="C1585" s="220"/>
      <c r="D1585" s="221"/>
      <c r="E1585" s="222"/>
      <c r="F1585" s="224"/>
      <c r="G1585" s="222"/>
      <c r="H1585" s="124"/>
      <c r="I1585" s="124"/>
      <c r="J1585" s="124"/>
      <c r="K1585" s="124"/>
      <c r="L1585" s="120"/>
      <c r="M1585" s="110"/>
      <c r="N1585" s="110"/>
      <c r="O1585" s="110"/>
      <c r="P1585" s="110"/>
      <c r="Q1585" s="110"/>
      <c r="R1585" s="110"/>
      <c r="S1585" s="110"/>
      <c r="T1585" s="110"/>
      <c r="U1585" s="110"/>
      <c r="V1585" s="110"/>
      <c r="W1585" s="110"/>
      <c r="X1585" s="110"/>
      <c r="Y1585" s="110"/>
      <c r="Z1585" s="110"/>
      <c r="AA1585" s="110"/>
      <c r="AB1585" s="110"/>
      <c r="AC1585" s="110"/>
      <c r="AD1585" s="110"/>
      <c r="AE1585" s="110"/>
      <c r="AF1585" s="110"/>
      <c r="AG1585" s="110"/>
      <c r="AH1585" s="110"/>
      <c r="AI1585" s="110"/>
      <c r="AJ1585" s="110"/>
      <c r="AK1585" s="110"/>
      <c r="AL1585" s="110"/>
      <c r="AM1585" s="110"/>
      <c r="AN1585" s="110"/>
      <c r="AO1585" s="110"/>
      <c r="AP1585" s="110"/>
      <c r="AQ1585" s="110"/>
      <c r="AR1585" s="110"/>
      <c r="AS1585" s="110"/>
      <c r="AT1585" s="110"/>
      <c r="AU1585" s="110"/>
      <c r="AV1585" s="110"/>
      <c r="AW1585" s="110"/>
      <c r="AX1585" s="110"/>
      <c r="AY1585" s="110"/>
      <c r="AZ1585" s="110"/>
      <c r="BA1585" s="110"/>
      <c r="BB1585" s="110"/>
      <c r="BC1585" s="110"/>
      <c r="BD1585" s="110"/>
      <c r="BE1585" s="110"/>
      <c r="BF1585" s="110"/>
      <c r="BG1585" s="110"/>
      <c r="BH1585" s="110"/>
    </row>
    <row r="1586" spans="2:60" x14ac:dyDescent="0.2">
      <c r="B1586" s="123"/>
      <c r="C1586" s="220"/>
      <c r="D1586" s="221"/>
      <c r="E1586" s="222"/>
      <c r="F1586" s="252"/>
      <c r="G1586" s="222"/>
      <c r="H1586" s="124"/>
      <c r="I1586" s="124"/>
      <c r="J1586" s="124"/>
      <c r="K1586" s="124"/>
      <c r="L1586" s="120"/>
      <c r="M1586" s="110"/>
      <c r="N1586" s="110"/>
      <c r="O1586" s="110"/>
      <c r="P1586" s="110"/>
      <c r="Q1586" s="110"/>
      <c r="R1586" s="110"/>
      <c r="S1586" s="110"/>
      <c r="T1586" s="110"/>
      <c r="U1586" s="110"/>
      <c r="V1586" s="110"/>
      <c r="W1586" s="110"/>
      <c r="X1586" s="110"/>
      <c r="Y1586" s="110"/>
      <c r="Z1586" s="110"/>
      <c r="AA1586" s="110"/>
      <c r="AB1586" s="110"/>
      <c r="AC1586" s="110"/>
      <c r="AD1586" s="110"/>
      <c r="AE1586" s="110"/>
      <c r="AF1586" s="110"/>
      <c r="AG1586" s="110"/>
      <c r="AH1586" s="110"/>
      <c r="AI1586" s="110"/>
      <c r="AJ1586" s="110"/>
      <c r="AK1586" s="110"/>
      <c r="AL1586" s="110"/>
      <c r="AM1586" s="110"/>
      <c r="AN1586" s="110"/>
      <c r="AO1586" s="110"/>
      <c r="AP1586" s="110"/>
      <c r="AQ1586" s="110"/>
      <c r="AR1586" s="110"/>
      <c r="AS1586" s="110"/>
      <c r="AT1586" s="110"/>
      <c r="AU1586" s="110"/>
      <c r="AV1586" s="110"/>
      <c r="AW1586" s="110"/>
      <c r="AX1586" s="110"/>
      <c r="AY1586" s="110"/>
      <c r="AZ1586" s="110"/>
      <c r="BA1586" s="110"/>
      <c r="BB1586" s="110"/>
      <c r="BC1586" s="110"/>
      <c r="BD1586" s="110"/>
      <c r="BE1586" s="110"/>
      <c r="BF1586" s="110"/>
      <c r="BG1586" s="110"/>
      <c r="BH1586" s="110"/>
    </row>
    <row r="1587" spans="2:60" x14ac:dyDescent="0.2">
      <c r="B1587" s="123"/>
      <c r="C1587" s="220"/>
      <c r="D1587" s="221"/>
      <c r="E1587" s="222"/>
      <c r="F1587" s="252"/>
      <c r="G1587" s="222"/>
      <c r="H1587" s="124"/>
      <c r="I1587" s="124"/>
      <c r="J1587" s="124"/>
      <c r="K1587" s="124"/>
      <c r="L1587" s="120"/>
      <c r="M1587" s="110"/>
      <c r="N1587" s="110"/>
      <c r="O1587" s="110"/>
      <c r="P1587" s="110"/>
      <c r="Q1587" s="110"/>
      <c r="R1587" s="110"/>
      <c r="S1587" s="110"/>
      <c r="T1587" s="110"/>
      <c r="U1587" s="110"/>
      <c r="V1587" s="110"/>
      <c r="W1587" s="110"/>
      <c r="X1587" s="110"/>
      <c r="Y1587" s="110"/>
      <c r="Z1587" s="110"/>
      <c r="AA1587" s="110"/>
      <c r="AB1587" s="110"/>
      <c r="AC1587" s="110"/>
      <c r="AD1587" s="110"/>
      <c r="AE1587" s="110"/>
      <c r="AF1587" s="110"/>
      <c r="AG1587" s="110"/>
      <c r="AH1587" s="110"/>
      <c r="AI1587" s="110"/>
      <c r="AJ1587" s="110"/>
      <c r="AK1587" s="110"/>
      <c r="AL1587" s="110"/>
      <c r="AM1587" s="110"/>
      <c r="AN1587" s="110"/>
      <c r="AO1587" s="110"/>
      <c r="AP1587" s="110"/>
      <c r="AQ1587" s="110"/>
      <c r="AR1587" s="110"/>
      <c r="AS1587" s="110"/>
      <c r="AT1587" s="110"/>
      <c r="AU1587" s="110"/>
      <c r="AV1587" s="110"/>
      <c r="AW1587" s="110"/>
      <c r="AX1587" s="110"/>
      <c r="AY1587" s="110"/>
      <c r="AZ1587" s="110"/>
      <c r="BA1587" s="110"/>
      <c r="BB1587" s="110"/>
      <c r="BC1587" s="110"/>
      <c r="BD1587" s="110"/>
      <c r="BE1587" s="110"/>
      <c r="BF1587" s="110"/>
      <c r="BG1587" s="110"/>
      <c r="BH1587" s="110"/>
    </row>
    <row r="1588" spans="2:60" x14ac:dyDescent="0.2">
      <c r="B1588" s="123"/>
      <c r="C1588" s="220"/>
      <c r="D1588" s="221"/>
      <c r="E1588" s="222"/>
      <c r="F1588" s="224"/>
      <c r="G1588" s="222"/>
      <c r="H1588" s="124"/>
      <c r="I1588" s="124"/>
      <c r="J1588" s="124"/>
      <c r="K1588" s="124"/>
      <c r="L1588" s="120"/>
      <c r="M1588" s="110"/>
      <c r="N1588" s="110"/>
      <c r="O1588" s="110"/>
      <c r="P1588" s="110"/>
      <c r="Q1588" s="110"/>
      <c r="R1588" s="110"/>
      <c r="S1588" s="110"/>
      <c r="T1588" s="110"/>
      <c r="U1588" s="110"/>
      <c r="V1588" s="110"/>
      <c r="W1588" s="110"/>
      <c r="X1588" s="110"/>
      <c r="Y1588" s="110"/>
      <c r="Z1588" s="110"/>
      <c r="AA1588" s="110"/>
      <c r="AB1588" s="110"/>
      <c r="AC1588" s="110"/>
      <c r="AD1588" s="110"/>
      <c r="AE1588" s="110"/>
      <c r="AF1588" s="110"/>
      <c r="AG1588" s="110"/>
      <c r="AH1588" s="110"/>
      <c r="AI1588" s="110"/>
      <c r="AJ1588" s="110"/>
      <c r="AK1588" s="110"/>
      <c r="AL1588" s="110"/>
      <c r="AM1588" s="110"/>
      <c r="AN1588" s="110"/>
      <c r="AO1588" s="110"/>
      <c r="AP1588" s="110"/>
      <c r="AQ1588" s="110"/>
      <c r="AR1588" s="110"/>
      <c r="AS1588" s="110"/>
      <c r="AT1588" s="110"/>
      <c r="AU1588" s="110"/>
      <c r="AV1588" s="110"/>
      <c r="AW1588" s="110"/>
      <c r="AX1588" s="110"/>
      <c r="AY1588" s="110"/>
      <c r="AZ1588" s="110"/>
      <c r="BA1588" s="110"/>
      <c r="BB1588" s="110"/>
      <c r="BC1588" s="110"/>
      <c r="BD1588" s="110"/>
      <c r="BE1588" s="110"/>
      <c r="BF1588" s="110"/>
      <c r="BG1588" s="110"/>
      <c r="BH1588" s="110"/>
    </row>
    <row r="1589" spans="2:60" x14ac:dyDescent="0.2">
      <c r="B1589" s="123"/>
      <c r="C1589" s="221"/>
      <c r="D1589" s="221"/>
      <c r="E1589" s="222"/>
      <c r="F1589" s="224"/>
      <c r="G1589" s="226"/>
      <c r="H1589" s="124"/>
      <c r="I1589" s="124"/>
      <c r="J1589" s="124"/>
      <c r="K1589" s="124"/>
      <c r="L1589" s="120"/>
      <c r="M1589" s="110"/>
      <c r="N1589" s="110"/>
      <c r="O1589" s="110"/>
      <c r="P1589" s="110"/>
      <c r="Q1589" s="110"/>
      <c r="R1589" s="110"/>
      <c r="S1589" s="110"/>
      <c r="T1589" s="110"/>
      <c r="U1589" s="110"/>
      <c r="V1589" s="110"/>
      <c r="W1589" s="110"/>
      <c r="X1589" s="110"/>
      <c r="Y1589" s="110"/>
      <c r="Z1589" s="110"/>
      <c r="AA1589" s="110"/>
      <c r="AB1589" s="110"/>
      <c r="AC1589" s="110"/>
      <c r="AD1589" s="110"/>
      <c r="AE1589" s="110"/>
      <c r="AF1589" s="110"/>
      <c r="AG1589" s="110"/>
      <c r="AH1589" s="110"/>
      <c r="AI1589" s="110"/>
      <c r="AJ1589" s="110"/>
      <c r="AK1589" s="110"/>
      <c r="AL1589" s="110"/>
      <c r="AM1589" s="110"/>
      <c r="AN1589" s="110"/>
      <c r="AO1589" s="110"/>
      <c r="AP1589" s="110"/>
      <c r="AQ1589" s="110"/>
      <c r="AR1589" s="110"/>
      <c r="AS1589" s="110"/>
      <c r="AT1589" s="110"/>
      <c r="AU1589" s="110"/>
      <c r="AV1589" s="110"/>
      <c r="AW1589" s="110"/>
      <c r="AX1589" s="110"/>
      <c r="AY1589" s="110"/>
      <c r="AZ1589" s="110"/>
      <c r="BA1589" s="110"/>
      <c r="BB1589" s="110"/>
      <c r="BC1589" s="110"/>
      <c r="BD1589" s="110"/>
      <c r="BE1589" s="110"/>
      <c r="BF1589" s="110"/>
      <c r="BG1589" s="110"/>
      <c r="BH1589" s="110"/>
    </row>
    <row r="1590" spans="2:60" x14ac:dyDescent="0.2">
      <c r="B1590" s="123"/>
      <c r="C1590" s="220"/>
      <c r="D1590" s="221"/>
      <c r="E1590" s="222"/>
      <c r="F1590" s="223"/>
      <c r="G1590" s="225"/>
      <c r="H1590" s="124"/>
      <c r="I1590" s="124"/>
      <c r="J1590" s="124"/>
      <c r="K1590" s="124"/>
      <c r="L1590" s="120"/>
      <c r="M1590" s="110"/>
      <c r="N1590" s="110"/>
      <c r="O1590" s="110"/>
      <c r="P1590" s="110"/>
      <c r="Q1590" s="110"/>
      <c r="R1590" s="110"/>
      <c r="S1590" s="110"/>
      <c r="T1590" s="110"/>
      <c r="U1590" s="110"/>
      <c r="V1590" s="110"/>
      <c r="W1590" s="110"/>
      <c r="X1590" s="110"/>
      <c r="Y1590" s="110"/>
      <c r="Z1590" s="110"/>
      <c r="AA1590" s="110"/>
      <c r="AB1590" s="110"/>
      <c r="AC1590" s="110"/>
      <c r="AD1590" s="110"/>
      <c r="AE1590" s="110"/>
      <c r="AF1590" s="110"/>
      <c r="AG1590" s="110"/>
      <c r="AH1590" s="110"/>
      <c r="AI1590" s="110"/>
      <c r="AJ1590" s="110"/>
      <c r="AK1590" s="110"/>
      <c r="AL1590" s="110"/>
      <c r="AM1590" s="110"/>
      <c r="AN1590" s="110"/>
      <c r="AO1590" s="110"/>
      <c r="AP1590" s="110"/>
      <c r="AQ1590" s="110"/>
      <c r="AR1590" s="110"/>
      <c r="AS1590" s="110"/>
      <c r="AT1590" s="110"/>
      <c r="AU1590" s="110"/>
      <c r="AV1590" s="110"/>
      <c r="AW1590" s="110"/>
      <c r="AX1590" s="110"/>
      <c r="AY1590" s="110"/>
      <c r="AZ1590" s="110"/>
      <c r="BA1590" s="110"/>
      <c r="BB1590" s="110"/>
      <c r="BC1590" s="110"/>
      <c r="BD1590" s="110"/>
      <c r="BE1590" s="110"/>
      <c r="BF1590" s="110"/>
      <c r="BG1590" s="110"/>
      <c r="BH1590" s="110"/>
    </row>
    <row r="1591" spans="2:60" x14ac:dyDescent="0.2">
      <c r="B1591" s="123"/>
      <c r="C1591" s="220"/>
      <c r="D1591" s="220"/>
      <c r="E1591" s="222"/>
      <c r="F1591" s="252"/>
      <c r="G1591" s="253"/>
      <c r="H1591" s="124"/>
      <c r="I1591" s="124"/>
      <c r="J1591" s="124"/>
      <c r="K1591" s="124"/>
      <c r="L1591" s="120"/>
      <c r="M1591" s="110"/>
      <c r="N1591" s="110"/>
      <c r="O1591" s="110"/>
      <c r="P1591" s="110"/>
      <c r="Q1591" s="110"/>
      <c r="R1591" s="110"/>
      <c r="S1591" s="110"/>
      <c r="T1591" s="110"/>
      <c r="U1591" s="110"/>
      <c r="V1591" s="110"/>
      <c r="W1591" s="110"/>
      <c r="X1591" s="110"/>
      <c r="Y1591" s="110"/>
      <c r="Z1591" s="110"/>
      <c r="AA1591" s="110"/>
      <c r="AB1591" s="110"/>
      <c r="AC1591" s="110"/>
      <c r="AD1591" s="110"/>
      <c r="AE1591" s="110"/>
      <c r="AF1591" s="110"/>
      <c r="AG1591" s="110"/>
      <c r="AH1591" s="110"/>
      <c r="AI1591" s="110"/>
      <c r="AJ1591" s="110"/>
      <c r="AK1591" s="110"/>
      <c r="AL1591" s="110"/>
      <c r="AM1591" s="110"/>
      <c r="AN1591" s="110"/>
      <c r="AO1591" s="110"/>
      <c r="AP1591" s="110"/>
      <c r="AQ1591" s="110"/>
      <c r="AR1591" s="110"/>
      <c r="AS1591" s="110"/>
      <c r="AT1591" s="110"/>
      <c r="AU1591" s="110"/>
      <c r="AV1591" s="110"/>
      <c r="AW1591" s="110"/>
      <c r="AX1591" s="110"/>
      <c r="AY1591" s="110"/>
      <c r="AZ1591" s="110"/>
      <c r="BA1591" s="110"/>
      <c r="BB1591" s="110"/>
      <c r="BC1591" s="110"/>
      <c r="BD1591" s="110"/>
      <c r="BE1591" s="110"/>
      <c r="BF1591" s="110"/>
      <c r="BG1591" s="110"/>
      <c r="BH1591" s="110"/>
    </row>
    <row r="1592" spans="2:60" x14ac:dyDescent="0.2">
      <c r="B1592" s="123"/>
      <c r="C1592" s="221"/>
      <c r="D1592" s="221"/>
      <c r="E1592" s="222"/>
      <c r="F1592" s="223"/>
      <c r="G1592" s="222"/>
      <c r="H1592" s="124"/>
      <c r="I1592" s="124"/>
      <c r="J1592" s="124"/>
      <c r="K1592" s="124"/>
      <c r="L1592" s="120"/>
      <c r="M1592" s="110"/>
      <c r="N1592" s="110"/>
      <c r="O1592" s="110"/>
      <c r="P1592" s="110"/>
      <c r="Q1592" s="110"/>
      <c r="R1592" s="110"/>
      <c r="S1592" s="110"/>
      <c r="T1592" s="110"/>
      <c r="U1592" s="110"/>
      <c r="V1592" s="110"/>
      <c r="W1592" s="110"/>
      <c r="X1592" s="110"/>
      <c r="Y1592" s="110"/>
      <c r="Z1592" s="110"/>
      <c r="AA1592" s="110"/>
      <c r="AB1592" s="110"/>
      <c r="AC1592" s="110"/>
      <c r="AD1592" s="110"/>
      <c r="AE1592" s="110"/>
      <c r="AF1592" s="110"/>
      <c r="AG1592" s="110"/>
      <c r="AH1592" s="110"/>
      <c r="AI1592" s="110"/>
      <c r="AJ1592" s="110"/>
      <c r="AK1592" s="110"/>
      <c r="AL1592" s="110"/>
      <c r="AM1592" s="110"/>
      <c r="AN1592" s="110"/>
      <c r="AO1592" s="110"/>
      <c r="AP1592" s="110"/>
      <c r="AQ1592" s="110"/>
      <c r="AR1592" s="110"/>
      <c r="AS1592" s="110"/>
      <c r="AT1592" s="110"/>
      <c r="AU1592" s="110"/>
      <c r="AV1592" s="110"/>
      <c r="AW1592" s="110"/>
      <c r="AX1592" s="110"/>
      <c r="AY1592" s="110"/>
      <c r="AZ1592" s="110"/>
      <c r="BA1592" s="110"/>
      <c r="BB1592" s="110"/>
      <c r="BC1592" s="110"/>
      <c r="BD1592" s="110"/>
      <c r="BE1592" s="110"/>
      <c r="BF1592" s="110"/>
      <c r="BG1592" s="110"/>
      <c r="BH1592" s="110"/>
    </row>
    <row r="1593" spans="2:60" x14ac:dyDescent="0.2">
      <c r="B1593" s="123"/>
      <c r="C1593" s="220"/>
      <c r="D1593" s="221"/>
      <c r="E1593" s="226"/>
      <c r="F1593" s="224"/>
      <c r="G1593" s="226"/>
      <c r="H1593" s="124"/>
      <c r="I1593" s="124"/>
      <c r="J1593" s="124"/>
      <c r="K1593" s="124"/>
      <c r="L1593" s="120"/>
      <c r="M1593" s="110"/>
      <c r="N1593" s="110"/>
      <c r="O1593" s="110"/>
      <c r="P1593" s="110"/>
      <c r="Q1593" s="110"/>
      <c r="R1593" s="110"/>
      <c r="S1593" s="110"/>
      <c r="T1593" s="110"/>
      <c r="U1593" s="110"/>
      <c r="V1593" s="110"/>
      <c r="W1593" s="110"/>
      <c r="X1593" s="110"/>
      <c r="Y1593" s="110"/>
      <c r="Z1593" s="110"/>
      <c r="AA1593" s="110"/>
      <c r="AB1593" s="110"/>
      <c r="AC1593" s="110"/>
      <c r="AD1593" s="110"/>
      <c r="AE1593" s="110"/>
      <c r="AF1593" s="110"/>
      <c r="AG1593" s="110"/>
      <c r="AH1593" s="110"/>
      <c r="AI1593" s="110"/>
      <c r="AJ1593" s="110"/>
      <c r="AK1593" s="110"/>
      <c r="AL1593" s="110"/>
      <c r="AM1593" s="110"/>
      <c r="AN1593" s="110"/>
      <c r="AO1593" s="110"/>
      <c r="AP1593" s="110"/>
      <c r="AQ1593" s="110"/>
      <c r="AR1593" s="110"/>
      <c r="AS1593" s="110"/>
      <c r="AT1593" s="110"/>
      <c r="AU1593" s="110"/>
      <c r="AV1593" s="110"/>
      <c r="AW1593" s="110"/>
      <c r="AX1593" s="110"/>
      <c r="AY1593" s="110"/>
      <c r="AZ1593" s="110"/>
      <c r="BA1593" s="110"/>
      <c r="BB1593" s="110"/>
      <c r="BC1593" s="110"/>
      <c r="BD1593" s="110"/>
      <c r="BE1593" s="110"/>
      <c r="BF1593" s="110"/>
      <c r="BG1593" s="110"/>
      <c r="BH1593" s="110"/>
    </row>
    <row r="1594" spans="2:60" x14ac:dyDescent="0.2">
      <c r="B1594" s="123"/>
      <c r="C1594" s="220"/>
      <c r="D1594" s="221"/>
      <c r="E1594" s="222"/>
      <c r="F1594" s="252"/>
      <c r="G1594" s="222"/>
      <c r="H1594" s="124"/>
      <c r="I1594" s="124"/>
      <c r="J1594" s="124"/>
      <c r="K1594" s="124"/>
      <c r="L1594" s="120"/>
      <c r="M1594" s="110"/>
      <c r="N1594" s="110"/>
      <c r="O1594" s="110"/>
      <c r="P1594" s="110"/>
      <c r="Q1594" s="110"/>
      <c r="R1594" s="110"/>
      <c r="S1594" s="110"/>
      <c r="T1594" s="110"/>
      <c r="U1594" s="110"/>
      <c r="V1594" s="110"/>
      <c r="W1594" s="110"/>
      <c r="X1594" s="110"/>
      <c r="Y1594" s="110"/>
      <c r="Z1594" s="110"/>
      <c r="AA1594" s="110"/>
      <c r="AB1594" s="110"/>
      <c r="AC1594" s="110"/>
      <c r="AD1594" s="110"/>
      <c r="AE1594" s="110"/>
      <c r="AF1594" s="110"/>
      <c r="AG1594" s="110"/>
      <c r="AH1594" s="110"/>
      <c r="AI1594" s="110"/>
      <c r="AJ1594" s="110"/>
      <c r="AK1594" s="110"/>
      <c r="AL1594" s="110"/>
      <c r="AM1594" s="110"/>
      <c r="AN1594" s="110"/>
      <c r="AO1594" s="110"/>
      <c r="AP1594" s="110"/>
      <c r="AQ1594" s="110"/>
      <c r="AR1594" s="110"/>
      <c r="AS1594" s="110"/>
      <c r="AT1594" s="110"/>
      <c r="AU1594" s="110"/>
      <c r="AV1594" s="110"/>
      <c r="AW1594" s="110"/>
      <c r="AX1594" s="110"/>
      <c r="AY1594" s="110"/>
      <c r="AZ1594" s="110"/>
      <c r="BA1594" s="110"/>
      <c r="BB1594" s="110"/>
      <c r="BC1594" s="110"/>
      <c r="BD1594" s="110"/>
      <c r="BE1594" s="110"/>
      <c r="BF1594" s="110"/>
      <c r="BG1594" s="110"/>
      <c r="BH1594" s="110"/>
    </row>
    <row r="1595" spans="2:60" x14ac:dyDescent="0.2">
      <c r="B1595" s="123"/>
      <c r="C1595" s="220"/>
      <c r="D1595" s="221"/>
      <c r="E1595" s="222"/>
      <c r="F1595" s="224"/>
      <c r="G1595" s="226"/>
      <c r="H1595" s="124"/>
      <c r="I1595" s="124"/>
      <c r="J1595" s="124"/>
      <c r="K1595" s="124"/>
      <c r="L1595" s="120"/>
      <c r="M1595" s="110"/>
      <c r="N1595" s="110"/>
      <c r="O1595" s="110"/>
      <c r="P1595" s="110"/>
      <c r="Q1595" s="110"/>
      <c r="R1595" s="110"/>
      <c r="S1595" s="110"/>
      <c r="T1595" s="110"/>
      <c r="U1595" s="110"/>
      <c r="V1595" s="110"/>
      <c r="W1595" s="110"/>
      <c r="X1595" s="110"/>
      <c r="Y1595" s="110"/>
      <c r="Z1595" s="110"/>
      <c r="AA1595" s="110"/>
      <c r="AB1595" s="110"/>
      <c r="AC1595" s="110"/>
      <c r="AD1595" s="110"/>
      <c r="AE1595" s="110"/>
      <c r="AF1595" s="110"/>
      <c r="AG1595" s="110"/>
      <c r="AH1595" s="110"/>
      <c r="AI1595" s="110"/>
      <c r="AJ1595" s="110"/>
      <c r="AK1595" s="110"/>
      <c r="AL1595" s="110"/>
      <c r="AM1595" s="110"/>
      <c r="AN1595" s="110"/>
      <c r="AO1595" s="110"/>
      <c r="AP1595" s="110"/>
      <c r="AQ1595" s="110"/>
      <c r="AR1595" s="110"/>
      <c r="AS1595" s="110"/>
      <c r="AT1595" s="110"/>
      <c r="AU1595" s="110"/>
      <c r="AV1595" s="110"/>
      <c r="AW1595" s="110"/>
      <c r="AX1595" s="110"/>
      <c r="AY1595" s="110"/>
      <c r="AZ1595" s="110"/>
      <c r="BA1595" s="110"/>
      <c r="BB1595" s="110"/>
      <c r="BC1595" s="110"/>
      <c r="BD1595" s="110"/>
      <c r="BE1595" s="110"/>
      <c r="BF1595" s="110"/>
      <c r="BG1595" s="110"/>
      <c r="BH1595" s="110"/>
    </row>
    <row r="1596" spans="2:60" x14ac:dyDescent="0.2">
      <c r="B1596" s="123"/>
      <c r="C1596" s="220"/>
      <c r="D1596" s="221"/>
      <c r="E1596" s="222"/>
      <c r="F1596" s="252"/>
      <c r="G1596" s="222"/>
      <c r="H1596" s="124"/>
      <c r="I1596" s="124"/>
      <c r="J1596" s="124"/>
      <c r="K1596" s="124"/>
      <c r="L1596" s="120"/>
      <c r="M1596" s="110"/>
      <c r="N1596" s="110"/>
      <c r="O1596" s="110"/>
      <c r="P1596" s="110"/>
      <c r="Q1596" s="110"/>
      <c r="R1596" s="110"/>
      <c r="S1596" s="110"/>
      <c r="T1596" s="110"/>
      <c r="U1596" s="110"/>
      <c r="V1596" s="110"/>
      <c r="W1596" s="110"/>
      <c r="X1596" s="110"/>
      <c r="Y1596" s="110"/>
      <c r="Z1596" s="110"/>
      <c r="AA1596" s="110"/>
      <c r="AB1596" s="110"/>
      <c r="AC1596" s="110"/>
      <c r="AD1596" s="110"/>
      <c r="AE1596" s="110"/>
      <c r="AF1596" s="110"/>
      <c r="AG1596" s="110"/>
      <c r="AH1596" s="110"/>
      <c r="AI1596" s="110"/>
      <c r="AJ1596" s="110"/>
      <c r="AK1596" s="110"/>
      <c r="AL1596" s="110"/>
      <c r="AM1596" s="110"/>
      <c r="AN1596" s="110"/>
      <c r="AO1596" s="110"/>
      <c r="AP1596" s="110"/>
      <c r="AQ1596" s="110"/>
      <c r="AR1596" s="110"/>
      <c r="AS1596" s="110"/>
      <c r="AT1596" s="110"/>
      <c r="AU1596" s="110"/>
      <c r="AV1596" s="110"/>
      <c r="AW1596" s="110"/>
      <c r="AX1596" s="110"/>
      <c r="AY1596" s="110"/>
      <c r="AZ1596" s="110"/>
      <c r="BA1596" s="110"/>
      <c r="BB1596" s="110"/>
      <c r="BC1596" s="110"/>
      <c r="BD1596" s="110"/>
      <c r="BE1596" s="110"/>
      <c r="BF1596" s="110"/>
      <c r="BG1596" s="110"/>
      <c r="BH1596" s="110"/>
    </row>
    <row r="1597" spans="2:60" x14ac:dyDescent="0.2">
      <c r="B1597" s="123"/>
      <c r="C1597" s="220"/>
      <c r="D1597" s="221"/>
      <c r="E1597" s="222"/>
      <c r="F1597" s="224"/>
      <c r="G1597" s="225"/>
      <c r="H1597" s="124"/>
      <c r="I1597" s="124"/>
      <c r="J1597" s="124"/>
      <c r="K1597" s="124"/>
      <c r="L1597" s="120"/>
      <c r="M1597" s="110"/>
      <c r="N1597" s="110"/>
      <c r="O1597" s="110"/>
      <c r="P1597" s="110"/>
      <c r="Q1597" s="110"/>
      <c r="R1597" s="110"/>
      <c r="S1597" s="110"/>
      <c r="T1597" s="110"/>
      <c r="U1597" s="110"/>
      <c r="V1597" s="110"/>
      <c r="W1597" s="110"/>
      <c r="X1597" s="110"/>
      <c r="Y1597" s="110"/>
      <c r="Z1597" s="110"/>
      <c r="AA1597" s="110"/>
      <c r="AB1597" s="110"/>
      <c r="AC1597" s="110"/>
      <c r="AD1597" s="110"/>
      <c r="AE1597" s="110"/>
      <c r="AF1597" s="110"/>
      <c r="AG1597" s="110"/>
      <c r="AH1597" s="110"/>
      <c r="AI1597" s="110"/>
      <c r="AJ1597" s="110"/>
      <c r="AK1597" s="110"/>
      <c r="AL1597" s="110"/>
      <c r="AM1597" s="110"/>
      <c r="AN1597" s="110"/>
      <c r="AO1597" s="110"/>
      <c r="AP1597" s="110"/>
      <c r="AQ1597" s="110"/>
      <c r="AR1597" s="110"/>
      <c r="AS1597" s="110"/>
      <c r="AT1597" s="110"/>
      <c r="AU1597" s="110"/>
      <c r="AV1597" s="110"/>
      <c r="AW1597" s="110"/>
      <c r="AX1597" s="110"/>
      <c r="AY1597" s="110"/>
      <c r="AZ1597" s="110"/>
      <c r="BA1597" s="110"/>
      <c r="BB1597" s="110"/>
      <c r="BC1597" s="110"/>
      <c r="BD1597" s="110"/>
      <c r="BE1597" s="110"/>
      <c r="BF1597" s="110"/>
      <c r="BG1597" s="110"/>
      <c r="BH1597" s="110"/>
    </row>
    <row r="1598" spans="2:60" x14ac:dyDescent="0.2">
      <c r="B1598" s="123"/>
      <c r="C1598" s="220"/>
      <c r="D1598" s="254"/>
      <c r="E1598" s="226"/>
      <c r="F1598" s="223"/>
      <c r="G1598" s="225"/>
      <c r="H1598" s="124"/>
      <c r="I1598" s="124"/>
      <c r="J1598" s="124"/>
      <c r="K1598" s="124"/>
      <c r="L1598" s="120"/>
      <c r="M1598" s="110"/>
      <c r="N1598" s="110"/>
      <c r="O1598" s="110"/>
      <c r="P1598" s="110"/>
      <c r="Q1598" s="110"/>
      <c r="R1598" s="110"/>
      <c r="S1598" s="110"/>
      <c r="T1598" s="110"/>
      <c r="U1598" s="110"/>
      <c r="V1598" s="110"/>
      <c r="W1598" s="110"/>
      <c r="X1598" s="110"/>
      <c r="Y1598" s="110"/>
      <c r="Z1598" s="110"/>
      <c r="AA1598" s="110"/>
      <c r="AB1598" s="110"/>
      <c r="AC1598" s="110"/>
      <c r="AD1598" s="110"/>
      <c r="AE1598" s="110"/>
      <c r="AF1598" s="110"/>
      <c r="AG1598" s="110"/>
      <c r="AH1598" s="110"/>
      <c r="AI1598" s="110"/>
      <c r="AJ1598" s="110"/>
      <c r="AK1598" s="110"/>
      <c r="AL1598" s="110"/>
      <c r="AM1598" s="110"/>
      <c r="AN1598" s="110"/>
      <c r="AO1598" s="110"/>
      <c r="AP1598" s="110"/>
      <c r="AQ1598" s="110"/>
      <c r="AR1598" s="110"/>
      <c r="AS1598" s="110"/>
      <c r="AT1598" s="110"/>
      <c r="AU1598" s="110"/>
      <c r="AV1598" s="110"/>
      <c r="AW1598" s="110"/>
      <c r="AX1598" s="110"/>
      <c r="AY1598" s="110"/>
      <c r="AZ1598" s="110"/>
      <c r="BA1598" s="110"/>
      <c r="BB1598" s="110"/>
      <c r="BC1598" s="110"/>
      <c r="BD1598" s="110"/>
      <c r="BE1598" s="110"/>
      <c r="BF1598" s="110"/>
      <c r="BG1598" s="110"/>
      <c r="BH1598" s="110"/>
    </row>
    <row r="1599" spans="2:60" x14ac:dyDescent="0.2">
      <c r="B1599" s="123"/>
      <c r="C1599" s="220"/>
      <c r="D1599" s="221"/>
      <c r="E1599" s="222"/>
      <c r="F1599" s="221"/>
      <c r="G1599" s="225"/>
      <c r="H1599" s="124"/>
      <c r="I1599" s="124"/>
      <c r="J1599" s="124"/>
      <c r="K1599" s="124"/>
      <c r="L1599" s="120"/>
      <c r="M1599" s="110"/>
      <c r="N1599" s="110"/>
      <c r="O1599" s="110"/>
      <c r="P1599" s="110"/>
      <c r="Q1599" s="110"/>
      <c r="R1599" s="110"/>
      <c r="S1599" s="110"/>
      <c r="T1599" s="110"/>
      <c r="U1599" s="110"/>
      <c r="V1599" s="110"/>
      <c r="W1599" s="110"/>
      <c r="X1599" s="110"/>
      <c r="Y1599" s="110"/>
      <c r="Z1599" s="110"/>
      <c r="AA1599" s="110"/>
      <c r="AB1599" s="110"/>
      <c r="AC1599" s="110"/>
      <c r="AD1599" s="110"/>
      <c r="AE1599" s="110"/>
      <c r="AF1599" s="110"/>
      <c r="AG1599" s="110"/>
      <c r="AH1599" s="110"/>
      <c r="AI1599" s="110"/>
      <c r="AJ1599" s="110"/>
      <c r="AK1599" s="110"/>
      <c r="AL1599" s="110"/>
      <c r="AM1599" s="110"/>
      <c r="AN1599" s="110"/>
      <c r="AO1599" s="110"/>
      <c r="AP1599" s="110"/>
      <c r="AQ1599" s="110"/>
      <c r="AR1599" s="110"/>
      <c r="AS1599" s="110"/>
      <c r="AT1599" s="110"/>
      <c r="AU1599" s="110"/>
      <c r="AV1599" s="110"/>
      <c r="AW1599" s="110"/>
      <c r="AX1599" s="110"/>
      <c r="AY1599" s="110"/>
      <c r="AZ1599" s="110"/>
      <c r="BA1599" s="110"/>
      <c r="BB1599" s="110"/>
      <c r="BC1599" s="110"/>
      <c r="BD1599" s="110"/>
      <c r="BE1599" s="110"/>
      <c r="BF1599" s="110"/>
      <c r="BG1599" s="110"/>
      <c r="BH1599" s="110"/>
    </row>
    <row r="1600" spans="2:60" x14ac:dyDescent="0.2">
      <c r="B1600" s="123"/>
      <c r="C1600" s="220"/>
      <c r="D1600" s="221"/>
      <c r="E1600" s="222"/>
      <c r="F1600" s="255"/>
      <c r="G1600" s="225"/>
      <c r="H1600" s="124"/>
      <c r="I1600" s="124"/>
      <c r="J1600" s="124"/>
      <c r="K1600" s="124"/>
      <c r="L1600" s="120"/>
      <c r="M1600" s="110"/>
      <c r="N1600" s="110"/>
      <c r="O1600" s="110"/>
      <c r="P1600" s="110"/>
      <c r="Q1600" s="110"/>
      <c r="R1600" s="110"/>
      <c r="S1600" s="110"/>
      <c r="T1600" s="110"/>
      <c r="U1600" s="110"/>
      <c r="V1600" s="110"/>
      <c r="W1600" s="110"/>
      <c r="X1600" s="110"/>
      <c r="Y1600" s="110"/>
      <c r="Z1600" s="110"/>
      <c r="AA1600" s="110"/>
      <c r="AB1600" s="110"/>
      <c r="AC1600" s="110"/>
      <c r="AD1600" s="110"/>
      <c r="AE1600" s="110"/>
      <c r="AF1600" s="110"/>
      <c r="AG1600" s="110"/>
      <c r="AH1600" s="110"/>
      <c r="AI1600" s="110"/>
      <c r="AJ1600" s="110"/>
      <c r="AK1600" s="110"/>
      <c r="AL1600" s="110"/>
      <c r="AM1600" s="110"/>
      <c r="AN1600" s="110"/>
      <c r="AO1600" s="110"/>
      <c r="AP1600" s="110"/>
      <c r="AQ1600" s="110"/>
      <c r="AR1600" s="110"/>
      <c r="AS1600" s="110"/>
      <c r="AT1600" s="110"/>
      <c r="AU1600" s="110"/>
      <c r="AV1600" s="110"/>
      <c r="AW1600" s="110"/>
      <c r="AX1600" s="110"/>
      <c r="AY1600" s="110"/>
      <c r="AZ1600" s="110"/>
      <c r="BA1600" s="110"/>
      <c r="BB1600" s="110"/>
      <c r="BC1600" s="110"/>
      <c r="BD1600" s="110"/>
      <c r="BE1600" s="110"/>
      <c r="BF1600" s="110"/>
      <c r="BG1600" s="110"/>
      <c r="BH1600" s="110"/>
    </row>
    <row r="1601" spans="2:60" x14ac:dyDescent="0.2">
      <c r="B1601" s="123"/>
      <c r="C1601" s="220"/>
      <c r="D1601" s="221"/>
      <c r="E1601" s="222"/>
      <c r="F1601" s="252"/>
      <c r="G1601" s="222"/>
      <c r="H1601" s="124"/>
      <c r="I1601" s="124"/>
      <c r="J1601" s="124"/>
      <c r="K1601" s="124"/>
      <c r="L1601" s="120"/>
      <c r="M1601" s="110"/>
      <c r="N1601" s="110"/>
      <c r="O1601" s="110"/>
      <c r="P1601" s="110"/>
      <c r="Q1601" s="110"/>
      <c r="R1601" s="110"/>
      <c r="S1601" s="110"/>
      <c r="T1601" s="110"/>
      <c r="U1601" s="110"/>
      <c r="V1601" s="110"/>
      <c r="W1601" s="110"/>
      <c r="X1601" s="110"/>
      <c r="Y1601" s="110"/>
      <c r="Z1601" s="110"/>
      <c r="AA1601" s="110"/>
      <c r="AB1601" s="110"/>
      <c r="AC1601" s="110"/>
      <c r="AD1601" s="110"/>
      <c r="AE1601" s="110"/>
      <c r="AF1601" s="110"/>
      <c r="AG1601" s="110"/>
      <c r="AH1601" s="110"/>
      <c r="AI1601" s="110"/>
      <c r="AJ1601" s="110"/>
      <c r="AK1601" s="110"/>
      <c r="AL1601" s="110"/>
      <c r="AM1601" s="110"/>
      <c r="AN1601" s="110"/>
      <c r="AO1601" s="110"/>
      <c r="AP1601" s="110"/>
      <c r="AQ1601" s="110"/>
      <c r="AR1601" s="110"/>
      <c r="AS1601" s="110"/>
      <c r="AT1601" s="110"/>
      <c r="AU1601" s="110"/>
      <c r="AV1601" s="110"/>
      <c r="AW1601" s="110"/>
      <c r="AX1601" s="110"/>
      <c r="AY1601" s="110"/>
      <c r="AZ1601" s="110"/>
      <c r="BA1601" s="110"/>
      <c r="BB1601" s="110"/>
      <c r="BC1601" s="110"/>
      <c r="BD1601" s="110"/>
      <c r="BE1601" s="110"/>
      <c r="BF1601" s="110"/>
      <c r="BG1601" s="110"/>
      <c r="BH1601" s="110"/>
    </row>
    <row r="1602" spans="2:60" x14ac:dyDescent="0.2">
      <c r="B1602" s="123"/>
      <c r="C1602" s="220"/>
      <c r="D1602" s="221"/>
      <c r="E1602" s="222"/>
      <c r="F1602" s="224"/>
      <c r="G1602" s="225"/>
      <c r="H1602" s="124"/>
      <c r="I1602" s="124"/>
      <c r="J1602" s="124"/>
      <c r="K1602" s="124"/>
      <c r="L1602" s="120"/>
      <c r="M1602" s="110"/>
      <c r="N1602" s="110"/>
      <c r="O1602" s="110"/>
      <c r="P1602" s="110"/>
      <c r="Q1602" s="110"/>
      <c r="R1602" s="110"/>
      <c r="S1602" s="110"/>
      <c r="T1602" s="110"/>
      <c r="U1602" s="110"/>
      <c r="V1602" s="110"/>
      <c r="W1602" s="110"/>
      <c r="X1602" s="110"/>
      <c r="Y1602" s="110"/>
      <c r="Z1602" s="110"/>
      <c r="AA1602" s="110"/>
      <c r="AB1602" s="110"/>
      <c r="AC1602" s="110"/>
      <c r="AD1602" s="110"/>
      <c r="AE1602" s="110"/>
      <c r="AF1602" s="110"/>
      <c r="AG1602" s="110"/>
      <c r="AH1602" s="110"/>
      <c r="AI1602" s="110"/>
      <c r="AJ1602" s="110"/>
      <c r="AK1602" s="110"/>
      <c r="AL1602" s="110"/>
      <c r="AM1602" s="110"/>
      <c r="AN1602" s="110"/>
      <c r="AO1602" s="110"/>
      <c r="AP1602" s="110"/>
      <c r="AQ1602" s="110"/>
      <c r="AR1602" s="110"/>
      <c r="AS1602" s="110"/>
      <c r="AT1602" s="110"/>
      <c r="AU1602" s="110"/>
      <c r="AV1602" s="110"/>
      <c r="AW1602" s="110"/>
      <c r="AX1602" s="110"/>
      <c r="AY1602" s="110"/>
      <c r="AZ1602" s="110"/>
      <c r="BA1602" s="110"/>
      <c r="BB1602" s="110"/>
      <c r="BC1602" s="110"/>
      <c r="BD1602" s="110"/>
      <c r="BE1602" s="110"/>
      <c r="BF1602" s="110"/>
      <c r="BG1602" s="110"/>
      <c r="BH1602" s="110"/>
    </row>
    <row r="1603" spans="2:60" x14ac:dyDescent="0.2">
      <c r="B1603" s="123"/>
      <c r="C1603" s="220"/>
      <c r="D1603" s="220"/>
      <c r="E1603" s="222"/>
      <c r="F1603" s="221"/>
      <c r="G1603" s="222"/>
      <c r="H1603" s="124"/>
      <c r="I1603" s="124"/>
      <c r="J1603" s="124"/>
      <c r="K1603" s="124"/>
      <c r="L1603" s="120"/>
      <c r="M1603" s="110"/>
      <c r="N1603" s="110"/>
      <c r="O1603" s="110"/>
      <c r="P1603" s="110"/>
      <c r="Q1603" s="110"/>
      <c r="R1603" s="110"/>
      <c r="S1603" s="110"/>
      <c r="T1603" s="110"/>
      <c r="U1603" s="110"/>
      <c r="V1603" s="110"/>
      <c r="W1603" s="110"/>
      <c r="X1603" s="110"/>
      <c r="Y1603" s="110"/>
      <c r="Z1603" s="110"/>
      <c r="AA1603" s="110"/>
      <c r="AB1603" s="110"/>
      <c r="AC1603" s="110"/>
      <c r="AD1603" s="110"/>
      <c r="AE1603" s="110"/>
      <c r="AF1603" s="110"/>
      <c r="AG1603" s="110"/>
      <c r="AH1603" s="110"/>
      <c r="AI1603" s="110"/>
      <c r="AJ1603" s="110"/>
      <c r="AK1603" s="110"/>
      <c r="AL1603" s="110"/>
      <c r="AM1603" s="110"/>
      <c r="AN1603" s="110"/>
      <c r="AO1603" s="110"/>
      <c r="AP1603" s="110"/>
      <c r="AQ1603" s="110"/>
      <c r="AR1603" s="110"/>
      <c r="AS1603" s="110"/>
      <c r="AT1603" s="110"/>
      <c r="AU1603" s="110"/>
      <c r="AV1603" s="110"/>
      <c r="AW1603" s="110"/>
      <c r="AX1603" s="110"/>
      <c r="AY1603" s="110"/>
      <c r="AZ1603" s="110"/>
      <c r="BA1603" s="110"/>
      <c r="BB1603" s="110"/>
      <c r="BC1603" s="110"/>
      <c r="BD1603" s="110"/>
      <c r="BE1603" s="110"/>
      <c r="BF1603" s="110"/>
      <c r="BG1603" s="110"/>
      <c r="BH1603" s="110"/>
    </row>
    <row r="1604" spans="2:60" x14ac:dyDescent="0.2">
      <c r="B1604" s="123"/>
      <c r="C1604" s="220"/>
      <c r="D1604" s="221"/>
      <c r="E1604" s="222"/>
      <c r="F1604" s="224"/>
      <c r="G1604" s="225"/>
      <c r="H1604" s="124"/>
      <c r="I1604" s="124"/>
      <c r="J1604" s="124"/>
      <c r="K1604" s="124"/>
      <c r="L1604" s="120"/>
      <c r="M1604" s="110"/>
      <c r="N1604" s="110"/>
      <c r="O1604" s="110"/>
      <c r="P1604" s="110"/>
      <c r="Q1604" s="110"/>
      <c r="R1604" s="110"/>
      <c r="S1604" s="110"/>
      <c r="T1604" s="110"/>
      <c r="U1604" s="110"/>
      <c r="V1604" s="110"/>
      <c r="W1604" s="110"/>
      <c r="X1604" s="110"/>
      <c r="Y1604" s="110"/>
      <c r="Z1604" s="110"/>
      <c r="AA1604" s="110"/>
      <c r="AB1604" s="110"/>
      <c r="AC1604" s="110"/>
      <c r="AD1604" s="110"/>
      <c r="AE1604" s="110"/>
      <c r="AF1604" s="110"/>
      <c r="AG1604" s="110"/>
      <c r="AH1604" s="110"/>
      <c r="AI1604" s="110"/>
      <c r="AJ1604" s="110"/>
      <c r="AK1604" s="110"/>
      <c r="AL1604" s="110"/>
      <c r="AM1604" s="110"/>
      <c r="AN1604" s="110"/>
      <c r="AO1604" s="110"/>
      <c r="AP1604" s="110"/>
      <c r="AQ1604" s="110"/>
      <c r="AR1604" s="110"/>
      <c r="AS1604" s="110"/>
      <c r="AT1604" s="110"/>
      <c r="AU1604" s="110"/>
      <c r="AV1604" s="110"/>
      <c r="AW1604" s="110"/>
      <c r="AX1604" s="110"/>
      <c r="AY1604" s="110"/>
      <c r="AZ1604" s="110"/>
      <c r="BA1604" s="110"/>
      <c r="BB1604" s="110"/>
      <c r="BC1604" s="110"/>
      <c r="BD1604" s="110"/>
      <c r="BE1604" s="110"/>
      <c r="BF1604" s="110"/>
      <c r="BG1604" s="110"/>
      <c r="BH1604" s="110"/>
    </row>
    <row r="1605" spans="2:60" x14ac:dyDescent="0.2">
      <c r="B1605" s="123"/>
      <c r="C1605" s="220"/>
      <c r="D1605" s="221"/>
      <c r="E1605" s="222"/>
      <c r="F1605" s="223"/>
      <c r="G1605" s="222"/>
      <c r="H1605" s="124"/>
      <c r="I1605" s="124"/>
      <c r="J1605" s="124"/>
      <c r="K1605" s="124"/>
      <c r="L1605" s="120"/>
      <c r="M1605" s="110"/>
      <c r="N1605" s="110"/>
      <c r="O1605" s="110"/>
      <c r="P1605" s="110"/>
      <c r="Q1605" s="110"/>
      <c r="R1605" s="110"/>
      <c r="S1605" s="110"/>
      <c r="T1605" s="110"/>
      <c r="U1605" s="110"/>
      <c r="V1605" s="110"/>
      <c r="W1605" s="110"/>
      <c r="X1605" s="110"/>
      <c r="Y1605" s="110"/>
      <c r="Z1605" s="110"/>
      <c r="AA1605" s="110"/>
      <c r="AB1605" s="110"/>
      <c r="AC1605" s="110"/>
      <c r="AD1605" s="110"/>
      <c r="AE1605" s="110"/>
      <c r="AF1605" s="110"/>
      <c r="AG1605" s="110"/>
      <c r="AH1605" s="110"/>
      <c r="AI1605" s="110"/>
      <c r="AJ1605" s="110"/>
      <c r="AK1605" s="110"/>
      <c r="AL1605" s="110"/>
      <c r="AM1605" s="110"/>
      <c r="AN1605" s="110"/>
      <c r="AO1605" s="110"/>
      <c r="AP1605" s="110"/>
      <c r="AQ1605" s="110"/>
      <c r="AR1605" s="110"/>
      <c r="AS1605" s="110"/>
      <c r="AT1605" s="110"/>
      <c r="AU1605" s="110"/>
      <c r="AV1605" s="110"/>
      <c r="AW1605" s="110"/>
      <c r="AX1605" s="110"/>
      <c r="AY1605" s="110"/>
      <c r="AZ1605" s="110"/>
      <c r="BA1605" s="110"/>
      <c r="BB1605" s="110"/>
      <c r="BC1605" s="110"/>
      <c r="BD1605" s="110"/>
      <c r="BE1605" s="110"/>
      <c r="BF1605" s="110"/>
      <c r="BG1605" s="110"/>
      <c r="BH1605" s="110"/>
    </row>
    <row r="1606" spans="2:60" x14ac:dyDescent="0.2">
      <c r="B1606" s="123"/>
      <c r="C1606" s="220"/>
      <c r="D1606" s="221"/>
      <c r="E1606" s="222"/>
      <c r="F1606" s="224"/>
      <c r="G1606" s="225"/>
      <c r="H1606" s="124"/>
      <c r="I1606" s="124"/>
      <c r="J1606" s="124"/>
      <c r="K1606" s="124"/>
      <c r="L1606" s="120"/>
      <c r="M1606" s="110"/>
      <c r="N1606" s="110"/>
      <c r="O1606" s="110"/>
      <c r="P1606" s="110"/>
      <c r="Q1606" s="110"/>
      <c r="R1606" s="110"/>
      <c r="S1606" s="110"/>
      <c r="T1606" s="110"/>
      <c r="U1606" s="110"/>
      <c r="V1606" s="110"/>
      <c r="W1606" s="110"/>
      <c r="X1606" s="110"/>
      <c r="Y1606" s="110"/>
      <c r="Z1606" s="110"/>
      <c r="AA1606" s="110"/>
      <c r="AB1606" s="110"/>
      <c r="AC1606" s="110"/>
      <c r="AD1606" s="110"/>
      <c r="AE1606" s="110"/>
      <c r="AF1606" s="110"/>
      <c r="AG1606" s="110"/>
      <c r="AH1606" s="110"/>
      <c r="AI1606" s="110"/>
      <c r="AJ1606" s="110"/>
      <c r="AK1606" s="110"/>
      <c r="AL1606" s="110"/>
      <c r="AM1606" s="110"/>
      <c r="AN1606" s="110"/>
      <c r="AO1606" s="110"/>
      <c r="AP1606" s="110"/>
      <c r="AQ1606" s="110"/>
      <c r="AR1606" s="110"/>
      <c r="AS1606" s="110"/>
      <c r="AT1606" s="110"/>
      <c r="AU1606" s="110"/>
      <c r="AV1606" s="110"/>
      <c r="AW1606" s="110"/>
      <c r="AX1606" s="110"/>
      <c r="AY1606" s="110"/>
      <c r="AZ1606" s="110"/>
      <c r="BA1606" s="110"/>
      <c r="BB1606" s="110"/>
      <c r="BC1606" s="110"/>
      <c r="BD1606" s="110"/>
      <c r="BE1606" s="110"/>
      <c r="BF1606" s="110"/>
      <c r="BG1606" s="110"/>
      <c r="BH1606" s="110"/>
    </row>
    <row r="1607" spans="2:60" x14ac:dyDescent="0.2">
      <c r="B1607" s="123"/>
      <c r="C1607" s="220"/>
      <c r="D1607" s="220"/>
      <c r="E1607" s="222"/>
      <c r="F1607" s="255"/>
      <c r="G1607" s="253"/>
      <c r="H1607" s="124"/>
      <c r="I1607" s="124"/>
      <c r="J1607" s="124"/>
      <c r="K1607" s="124"/>
      <c r="L1607" s="120"/>
      <c r="M1607" s="110"/>
      <c r="N1607" s="110"/>
      <c r="O1607" s="110"/>
      <c r="P1607" s="110"/>
      <c r="Q1607" s="110"/>
      <c r="R1607" s="110"/>
      <c r="S1607" s="110"/>
      <c r="T1607" s="110"/>
      <c r="U1607" s="110"/>
      <c r="V1607" s="110"/>
      <c r="W1607" s="110"/>
      <c r="X1607" s="110"/>
      <c r="Y1607" s="110"/>
      <c r="Z1607" s="110"/>
      <c r="AA1607" s="110"/>
      <c r="AB1607" s="110"/>
      <c r="AC1607" s="110"/>
      <c r="AD1607" s="110"/>
      <c r="AE1607" s="110"/>
      <c r="AF1607" s="110"/>
      <c r="AG1607" s="110"/>
      <c r="AH1607" s="110"/>
      <c r="AI1607" s="110"/>
      <c r="AJ1607" s="110"/>
      <c r="AK1607" s="110"/>
      <c r="AL1607" s="110"/>
      <c r="AM1607" s="110"/>
      <c r="AN1607" s="110"/>
      <c r="AO1607" s="110"/>
      <c r="AP1607" s="110"/>
      <c r="AQ1607" s="110"/>
      <c r="AR1607" s="110"/>
      <c r="AS1607" s="110"/>
      <c r="AT1607" s="110"/>
      <c r="AU1607" s="110"/>
      <c r="AV1607" s="110"/>
      <c r="AW1607" s="110"/>
      <c r="AX1607" s="110"/>
      <c r="AY1607" s="110"/>
      <c r="AZ1607" s="110"/>
      <c r="BA1607" s="110"/>
      <c r="BB1607" s="110"/>
      <c r="BC1607" s="110"/>
      <c r="BD1607" s="110"/>
      <c r="BE1607" s="110"/>
      <c r="BF1607" s="110"/>
      <c r="BG1607" s="110"/>
      <c r="BH1607" s="110"/>
    </row>
    <row r="1608" spans="2:60" x14ac:dyDescent="0.2">
      <c r="B1608" s="123"/>
      <c r="C1608" s="220"/>
      <c r="D1608" s="220"/>
      <c r="E1608" s="222"/>
      <c r="F1608" s="224"/>
      <c r="G1608" s="222"/>
      <c r="H1608" s="124"/>
      <c r="I1608" s="124"/>
      <c r="J1608" s="124"/>
      <c r="K1608" s="124"/>
      <c r="L1608" s="120"/>
      <c r="M1608" s="110"/>
      <c r="N1608" s="110"/>
      <c r="O1608" s="110"/>
      <c r="P1608" s="110"/>
      <c r="Q1608" s="110"/>
      <c r="R1608" s="110"/>
      <c r="S1608" s="110"/>
      <c r="T1608" s="110"/>
      <c r="U1608" s="110"/>
      <c r="V1608" s="110"/>
      <c r="W1608" s="110"/>
      <c r="X1608" s="110"/>
      <c r="Y1608" s="110"/>
      <c r="Z1608" s="110"/>
      <c r="AA1608" s="110"/>
      <c r="AB1608" s="110"/>
      <c r="AC1608" s="110"/>
      <c r="AD1608" s="110"/>
      <c r="AE1608" s="110"/>
      <c r="AF1608" s="110"/>
      <c r="AG1608" s="110"/>
      <c r="AH1608" s="110"/>
      <c r="AI1608" s="110"/>
      <c r="AJ1608" s="110"/>
      <c r="AK1608" s="110"/>
      <c r="AL1608" s="110"/>
      <c r="AM1608" s="110"/>
      <c r="AN1608" s="110"/>
      <c r="AO1608" s="110"/>
      <c r="AP1608" s="110"/>
      <c r="AQ1608" s="110"/>
      <c r="AR1608" s="110"/>
      <c r="AS1608" s="110"/>
      <c r="AT1608" s="110"/>
      <c r="AU1608" s="110"/>
      <c r="AV1608" s="110"/>
      <c r="AW1608" s="110"/>
      <c r="AX1608" s="110"/>
      <c r="AY1608" s="110"/>
      <c r="AZ1608" s="110"/>
      <c r="BA1608" s="110"/>
      <c r="BB1608" s="110"/>
      <c r="BC1608" s="110"/>
      <c r="BD1608" s="110"/>
      <c r="BE1608" s="110"/>
      <c r="BF1608" s="110"/>
      <c r="BG1608" s="110"/>
      <c r="BH1608" s="110"/>
    </row>
    <row r="1609" spans="2:60" x14ac:dyDescent="0.2">
      <c r="B1609" s="123"/>
      <c r="C1609" s="220"/>
      <c r="D1609" s="220"/>
      <c r="E1609" s="226"/>
      <c r="F1609" s="221"/>
      <c r="G1609" s="222"/>
      <c r="H1609" s="124"/>
      <c r="I1609" s="124"/>
      <c r="J1609" s="124"/>
      <c r="K1609" s="124"/>
      <c r="L1609" s="120"/>
      <c r="M1609" s="110"/>
      <c r="N1609" s="110"/>
      <c r="O1609" s="110"/>
      <c r="P1609" s="110"/>
      <c r="Q1609" s="110"/>
      <c r="R1609" s="110"/>
      <c r="S1609" s="110"/>
      <c r="T1609" s="110"/>
      <c r="U1609" s="110"/>
      <c r="V1609" s="110"/>
      <c r="W1609" s="110"/>
      <c r="X1609" s="110"/>
      <c r="Y1609" s="110"/>
      <c r="Z1609" s="110"/>
      <c r="AA1609" s="110"/>
      <c r="AB1609" s="110"/>
      <c r="AC1609" s="110"/>
      <c r="AD1609" s="110"/>
      <c r="AE1609" s="110"/>
      <c r="AF1609" s="110"/>
      <c r="AG1609" s="110"/>
      <c r="AH1609" s="110"/>
      <c r="AI1609" s="110"/>
      <c r="AJ1609" s="110"/>
      <c r="AK1609" s="110"/>
      <c r="AL1609" s="110"/>
      <c r="AM1609" s="110"/>
      <c r="AN1609" s="110"/>
      <c r="AO1609" s="110"/>
      <c r="AP1609" s="110"/>
      <c r="AQ1609" s="110"/>
      <c r="AR1609" s="110"/>
      <c r="AS1609" s="110"/>
      <c r="AT1609" s="110"/>
      <c r="AU1609" s="110"/>
      <c r="AV1609" s="110"/>
      <c r="AW1609" s="110"/>
      <c r="AX1609" s="110"/>
      <c r="AY1609" s="110"/>
      <c r="AZ1609" s="110"/>
      <c r="BA1609" s="110"/>
      <c r="BB1609" s="110"/>
      <c r="BC1609" s="110"/>
      <c r="BD1609" s="110"/>
      <c r="BE1609" s="110"/>
      <c r="BF1609" s="110"/>
      <c r="BG1609" s="110"/>
      <c r="BH1609" s="110"/>
    </row>
    <row r="1610" spans="2:60" x14ac:dyDescent="0.2">
      <c r="B1610" s="123"/>
      <c r="C1610" s="220"/>
      <c r="D1610" s="221"/>
      <c r="E1610" s="222"/>
      <c r="F1610" s="224"/>
      <c r="G1610" s="222"/>
      <c r="H1610" s="124"/>
      <c r="I1610" s="124"/>
      <c r="J1610" s="124"/>
      <c r="K1610" s="124"/>
      <c r="L1610" s="120"/>
      <c r="M1610" s="110"/>
      <c r="N1610" s="110"/>
      <c r="O1610" s="110"/>
      <c r="P1610" s="110"/>
      <c r="Q1610" s="110"/>
      <c r="R1610" s="110"/>
      <c r="S1610" s="110"/>
      <c r="T1610" s="110"/>
      <c r="U1610" s="110"/>
      <c r="V1610" s="110"/>
      <c r="W1610" s="110"/>
      <c r="X1610" s="110"/>
      <c r="Y1610" s="110"/>
      <c r="Z1610" s="110"/>
      <c r="AA1610" s="110"/>
      <c r="AB1610" s="110"/>
      <c r="AC1610" s="110"/>
      <c r="AD1610" s="110"/>
      <c r="AE1610" s="110"/>
      <c r="AF1610" s="110"/>
      <c r="AG1610" s="110"/>
      <c r="AH1610" s="110"/>
      <c r="AI1610" s="110"/>
      <c r="AJ1610" s="110"/>
      <c r="AK1610" s="110"/>
      <c r="AL1610" s="110"/>
      <c r="AM1610" s="110"/>
      <c r="AN1610" s="110"/>
      <c r="AO1610" s="110"/>
      <c r="AP1610" s="110"/>
      <c r="AQ1610" s="110"/>
      <c r="AR1610" s="110"/>
      <c r="AS1610" s="110"/>
      <c r="AT1610" s="110"/>
      <c r="AU1610" s="110"/>
      <c r="AV1610" s="110"/>
      <c r="AW1610" s="110"/>
      <c r="AX1610" s="110"/>
      <c r="AY1610" s="110"/>
      <c r="AZ1610" s="110"/>
      <c r="BA1610" s="110"/>
      <c r="BB1610" s="110"/>
      <c r="BC1610" s="110"/>
      <c r="BD1610" s="110"/>
      <c r="BE1610" s="110"/>
      <c r="BF1610" s="110"/>
      <c r="BG1610" s="110"/>
      <c r="BH1610" s="110"/>
    </row>
    <row r="1611" spans="2:60" x14ac:dyDescent="0.2">
      <c r="B1611" s="123"/>
      <c r="C1611" s="220"/>
      <c r="D1611" s="220"/>
      <c r="E1611" s="222"/>
      <c r="F1611" s="224"/>
      <c r="G1611" s="222"/>
      <c r="H1611" s="124"/>
      <c r="I1611" s="124"/>
      <c r="J1611" s="124"/>
      <c r="K1611" s="124"/>
      <c r="L1611" s="120"/>
      <c r="M1611" s="110"/>
      <c r="N1611" s="110"/>
      <c r="O1611" s="110"/>
      <c r="P1611" s="110"/>
      <c r="Q1611" s="110"/>
      <c r="R1611" s="110"/>
      <c r="S1611" s="110"/>
      <c r="T1611" s="110"/>
      <c r="U1611" s="110"/>
      <c r="V1611" s="110"/>
      <c r="W1611" s="110"/>
      <c r="X1611" s="110"/>
      <c r="Y1611" s="110"/>
      <c r="Z1611" s="110"/>
      <c r="AA1611" s="110"/>
      <c r="AB1611" s="110"/>
      <c r="AC1611" s="110"/>
      <c r="AD1611" s="110"/>
      <c r="AE1611" s="110"/>
      <c r="AF1611" s="110"/>
      <c r="AG1611" s="110"/>
      <c r="AH1611" s="110"/>
      <c r="AI1611" s="110"/>
      <c r="AJ1611" s="110"/>
      <c r="AK1611" s="110"/>
      <c r="AL1611" s="110"/>
      <c r="AM1611" s="110"/>
      <c r="AN1611" s="110"/>
      <c r="AO1611" s="110"/>
      <c r="AP1611" s="110"/>
      <c r="AQ1611" s="110"/>
      <c r="AR1611" s="110"/>
      <c r="AS1611" s="110"/>
      <c r="AT1611" s="110"/>
      <c r="AU1611" s="110"/>
      <c r="AV1611" s="110"/>
      <c r="AW1611" s="110"/>
      <c r="AX1611" s="110"/>
      <c r="AY1611" s="110"/>
      <c r="AZ1611" s="110"/>
      <c r="BA1611" s="110"/>
      <c r="BB1611" s="110"/>
      <c r="BC1611" s="110"/>
      <c r="BD1611" s="110"/>
      <c r="BE1611" s="110"/>
      <c r="BF1611" s="110"/>
      <c r="BG1611" s="110"/>
      <c r="BH1611" s="110"/>
    </row>
    <row r="1612" spans="2:60" x14ac:dyDescent="0.2">
      <c r="B1612" s="123"/>
      <c r="C1612" s="220"/>
      <c r="D1612" s="221"/>
      <c r="E1612" s="222"/>
      <c r="F1612" s="224"/>
      <c r="G1612" s="222"/>
      <c r="H1612" s="124"/>
      <c r="I1612" s="124"/>
      <c r="J1612" s="124"/>
      <c r="K1612" s="124"/>
      <c r="L1612" s="120"/>
      <c r="M1612" s="110"/>
      <c r="N1612" s="110"/>
      <c r="O1612" s="110"/>
      <c r="P1612" s="110"/>
      <c r="Q1612" s="110"/>
      <c r="R1612" s="110"/>
      <c r="S1612" s="110"/>
      <c r="T1612" s="110"/>
      <c r="U1612" s="110"/>
      <c r="V1612" s="110"/>
      <c r="W1612" s="110"/>
      <c r="X1612" s="110"/>
      <c r="Y1612" s="110"/>
      <c r="Z1612" s="110"/>
      <c r="AA1612" s="110"/>
      <c r="AB1612" s="110"/>
      <c r="AC1612" s="110"/>
      <c r="AD1612" s="110"/>
      <c r="AE1612" s="110"/>
      <c r="AF1612" s="110"/>
      <c r="AG1612" s="110"/>
      <c r="AH1612" s="110"/>
      <c r="AI1612" s="110"/>
      <c r="AJ1612" s="110"/>
      <c r="AK1612" s="110"/>
      <c r="AL1612" s="110"/>
      <c r="AM1612" s="110"/>
      <c r="AN1612" s="110"/>
      <c r="AO1612" s="110"/>
      <c r="AP1612" s="110"/>
      <c r="AQ1612" s="110"/>
      <c r="AR1612" s="110"/>
      <c r="AS1612" s="110"/>
      <c r="AT1612" s="110"/>
      <c r="AU1612" s="110"/>
      <c r="AV1612" s="110"/>
      <c r="AW1612" s="110"/>
      <c r="AX1612" s="110"/>
      <c r="AY1612" s="110"/>
      <c r="AZ1612" s="110"/>
      <c r="BA1612" s="110"/>
      <c r="BB1612" s="110"/>
      <c r="BC1612" s="110"/>
      <c r="BD1612" s="110"/>
      <c r="BE1612" s="110"/>
      <c r="BF1612" s="110"/>
      <c r="BG1612" s="110"/>
      <c r="BH1612" s="110"/>
    </row>
    <row r="1613" spans="2:60" x14ac:dyDescent="0.2">
      <c r="B1613" s="123"/>
      <c r="C1613" s="220"/>
      <c r="D1613" s="221"/>
      <c r="E1613" s="222"/>
      <c r="F1613" s="252"/>
      <c r="G1613" s="222"/>
      <c r="H1613" s="124"/>
      <c r="I1613" s="124"/>
      <c r="J1613" s="124"/>
      <c r="K1613" s="124"/>
      <c r="L1613" s="120"/>
      <c r="M1613" s="110"/>
      <c r="N1613" s="110"/>
      <c r="O1613" s="110"/>
      <c r="P1613" s="110"/>
      <c r="Q1613" s="110"/>
      <c r="R1613" s="110"/>
      <c r="S1613" s="110"/>
      <c r="T1613" s="110"/>
      <c r="U1613" s="110"/>
      <c r="V1613" s="110"/>
      <c r="W1613" s="110"/>
      <c r="X1613" s="110"/>
      <c r="Y1613" s="110"/>
      <c r="Z1613" s="110"/>
      <c r="AA1613" s="110"/>
      <c r="AB1613" s="110"/>
      <c r="AC1613" s="110"/>
      <c r="AD1613" s="110"/>
      <c r="AE1613" s="110"/>
      <c r="AF1613" s="110"/>
      <c r="AG1613" s="110"/>
      <c r="AH1613" s="110"/>
      <c r="AI1613" s="110"/>
      <c r="AJ1613" s="110"/>
      <c r="AK1613" s="110"/>
      <c r="AL1613" s="110"/>
      <c r="AM1613" s="110"/>
      <c r="AN1613" s="110"/>
      <c r="AO1613" s="110"/>
      <c r="AP1613" s="110"/>
      <c r="AQ1613" s="110"/>
      <c r="AR1613" s="110"/>
      <c r="AS1613" s="110"/>
      <c r="AT1613" s="110"/>
      <c r="AU1613" s="110"/>
      <c r="AV1613" s="110"/>
      <c r="AW1613" s="110"/>
      <c r="AX1613" s="110"/>
      <c r="AY1613" s="110"/>
      <c r="AZ1613" s="110"/>
      <c r="BA1613" s="110"/>
      <c r="BB1613" s="110"/>
      <c r="BC1613" s="110"/>
      <c r="BD1613" s="110"/>
      <c r="BE1613" s="110"/>
      <c r="BF1613" s="110"/>
      <c r="BG1613" s="110"/>
      <c r="BH1613" s="110"/>
    </row>
    <row r="1614" spans="2:60" x14ac:dyDescent="0.2">
      <c r="B1614" s="123"/>
      <c r="C1614" s="220"/>
      <c r="D1614" s="220"/>
      <c r="E1614" s="222"/>
      <c r="F1614" s="224"/>
      <c r="G1614" s="222"/>
      <c r="H1614" s="124"/>
      <c r="I1614" s="124"/>
      <c r="J1614" s="124"/>
      <c r="K1614" s="124"/>
      <c r="L1614" s="120"/>
      <c r="M1614" s="110"/>
      <c r="N1614" s="110"/>
      <c r="O1614" s="110"/>
      <c r="P1614" s="110"/>
      <c r="Q1614" s="110"/>
      <c r="R1614" s="110"/>
      <c r="S1614" s="110"/>
      <c r="T1614" s="110"/>
      <c r="U1614" s="110"/>
      <c r="V1614" s="110"/>
      <c r="W1614" s="110"/>
      <c r="X1614" s="110"/>
      <c r="Y1614" s="110"/>
      <c r="Z1614" s="110"/>
      <c r="AA1614" s="110"/>
      <c r="AB1614" s="110"/>
      <c r="AC1614" s="110"/>
      <c r="AD1614" s="110"/>
      <c r="AE1614" s="110"/>
      <c r="AF1614" s="110"/>
      <c r="AG1614" s="110"/>
      <c r="AH1614" s="110"/>
      <c r="AI1614" s="110"/>
      <c r="AJ1614" s="110"/>
      <c r="AK1614" s="110"/>
      <c r="AL1614" s="110"/>
      <c r="AM1614" s="110"/>
      <c r="AN1614" s="110"/>
      <c r="AO1614" s="110"/>
      <c r="AP1614" s="110"/>
      <c r="AQ1614" s="110"/>
      <c r="AR1614" s="110"/>
      <c r="AS1614" s="110"/>
      <c r="AT1614" s="110"/>
      <c r="AU1614" s="110"/>
      <c r="AV1614" s="110"/>
      <c r="AW1614" s="110"/>
      <c r="AX1614" s="110"/>
      <c r="AY1614" s="110"/>
      <c r="AZ1614" s="110"/>
      <c r="BA1614" s="110"/>
      <c r="BB1614" s="110"/>
      <c r="BC1614" s="110"/>
      <c r="BD1614" s="110"/>
      <c r="BE1614" s="110"/>
      <c r="BF1614" s="110"/>
      <c r="BG1614" s="110"/>
      <c r="BH1614" s="110"/>
    </row>
    <row r="1615" spans="2:60" x14ac:dyDescent="0.2">
      <c r="B1615" s="123"/>
      <c r="C1615" s="220"/>
      <c r="D1615" s="220"/>
      <c r="E1615" s="222"/>
      <c r="F1615" s="252"/>
      <c r="G1615" s="225"/>
      <c r="H1615" s="124"/>
      <c r="I1615" s="124"/>
      <c r="J1615" s="124"/>
      <c r="K1615" s="124"/>
      <c r="L1615" s="120"/>
      <c r="M1615" s="110"/>
      <c r="N1615" s="110"/>
      <c r="O1615" s="110"/>
      <c r="P1615" s="110"/>
      <c r="Q1615" s="110"/>
      <c r="R1615" s="110"/>
      <c r="S1615" s="110"/>
      <c r="T1615" s="110"/>
      <c r="U1615" s="110"/>
      <c r="V1615" s="110"/>
      <c r="W1615" s="110"/>
      <c r="X1615" s="110"/>
      <c r="Y1615" s="110"/>
      <c r="Z1615" s="110"/>
      <c r="AA1615" s="110"/>
      <c r="AB1615" s="110"/>
      <c r="AC1615" s="110"/>
      <c r="AD1615" s="110"/>
      <c r="AE1615" s="110"/>
      <c r="AF1615" s="110"/>
      <c r="AG1615" s="110"/>
      <c r="AH1615" s="110"/>
      <c r="AI1615" s="110"/>
      <c r="AJ1615" s="110"/>
      <c r="AK1615" s="110"/>
      <c r="AL1615" s="110"/>
      <c r="AM1615" s="110"/>
      <c r="AN1615" s="110"/>
      <c r="AO1615" s="110"/>
      <c r="AP1615" s="110"/>
      <c r="AQ1615" s="110"/>
      <c r="AR1615" s="110"/>
      <c r="AS1615" s="110"/>
      <c r="AT1615" s="110"/>
      <c r="AU1615" s="110"/>
      <c r="AV1615" s="110"/>
      <c r="AW1615" s="110"/>
      <c r="AX1615" s="110"/>
      <c r="AY1615" s="110"/>
      <c r="AZ1615" s="110"/>
      <c r="BA1615" s="110"/>
      <c r="BB1615" s="110"/>
      <c r="BC1615" s="110"/>
      <c r="BD1615" s="110"/>
      <c r="BE1615" s="110"/>
      <c r="BF1615" s="110"/>
      <c r="BG1615" s="110"/>
      <c r="BH1615" s="110"/>
    </row>
    <row r="1616" spans="2:60" x14ac:dyDescent="0.2">
      <c r="B1616" s="123"/>
      <c r="C1616" s="220"/>
      <c r="D1616" s="221"/>
      <c r="E1616" s="222"/>
      <c r="F1616" s="224"/>
      <c r="G1616" s="226"/>
      <c r="H1616" s="124"/>
      <c r="I1616" s="124"/>
      <c r="J1616" s="124"/>
      <c r="K1616" s="124"/>
      <c r="L1616" s="120"/>
      <c r="M1616" s="110"/>
      <c r="N1616" s="110"/>
      <c r="O1616" s="110"/>
      <c r="P1616" s="110"/>
      <c r="Q1616" s="110"/>
      <c r="R1616" s="110"/>
      <c r="S1616" s="110"/>
      <c r="T1616" s="110"/>
      <c r="U1616" s="110"/>
      <c r="V1616" s="110"/>
      <c r="W1616" s="110"/>
      <c r="X1616" s="110"/>
      <c r="Y1616" s="110"/>
      <c r="Z1616" s="110"/>
      <c r="AA1616" s="110"/>
      <c r="AB1616" s="110"/>
      <c r="AC1616" s="110"/>
      <c r="AD1616" s="110"/>
      <c r="AE1616" s="110"/>
      <c r="AF1616" s="110"/>
      <c r="AG1616" s="110"/>
      <c r="AH1616" s="110"/>
      <c r="AI1616" s="110"/>
      <c r="AJ1616" s="110"/>
      <c r="AK1616" s="110"/>
      <c r="AL1616" s="110"/>
      <c r="AM1616" s="110"/>
      <c r="AN1616" s="110"/>
      <c r="AO1616" s="110"/>
      <c r="AP1616" s="110"/>
      <c r="AQ1616" s="110"/>
      <c r="AR1616" s="110"/>
      <c r="AS1616" s="110"/>
      <c r="AT1616" s="110"/>
      <c r="AU1616" s="110"/>
      <c r="AV1616" s="110"/>
      <c r="AW1616" s="110"/>
      <c r="AX1616" s="110"/>
      <c r="AY1616" s="110"/>
      <c r="AZ1616" s="110"/>
      <c r="BA1616" s="110"/>
      <c r="BB1616" s="110"/>
      <c r="BC1616" s="110"/>
      <c r="BD1616" s="110"/>
      <c r="BE1616" s="110"/>
      <c r="BF1616" s="110"/>
      <c r="BG1616" s="110"/>
      <c r="BH1616" s="110"/>
    </row>
    <row r="1617" spans="2:60" x14ac:dyDescent="0.2">
      <c r="B1617" s="123"/>
      <c r="C1617" s="220"/>
      <c r="D1617" s="221"/>
      <c r="E1617" s="222"/>
      <c r="F1617" s="224"/>
      <c r="G1617" s="225"/>
      <c r="H1617" s="124"/>
      <c r="I1617" s="124"/>
      <c r="J1617" s="124"/>
      <c r="K1617" s="124"/>
      <c r="L1617" s="120"/>
      <c r="M1617" s="110"/>
      <c r="N1617" s="110"/>
      <c r="O1617" s="110"/>
      <c r="P1617" s="110"/>
      <c r="Q1617" s="110"/>
      <c r="R1617" s="110"/>
      <c r="S1617" s="110"/>
      <c r="T1617" s="110"/>
      <c r="U1617" s="110"/>
      <c r="V1617" s="110"/>
      <c r="W1617" s="110"/>
      <c r="X1617" s="110"/>
      <c r="Y1617" s="110"/>
      <c r="Z1617" s="110"/>
      <c r="AA1617" s="110"/>
      <c r="AB1617" s="110"/>
      <c r="AC1617" s="110"/>
      <c r="AD1617" s="110"/>
      <c r="AE1617" s="110"/>
      <c r="AF1617" s="110"/>
      <c r="AG1617" s="110"/>
      <c r="AH1617" s="110"/>
      <c r="AI1617" s="110"/>
      <c r="AJ1617" s="110"/>
      <c r="AK1617" s="110"/>
      <c r="AL1617" s="110"/>
      <c r="AM1617" s="110"/>
      <c r="AN1617" s="110"/>
      <c r="AO1617" s="110"/>
      <c r="AP1617" s="110"/>
      <c r="AQ1617" s="110"/>
      <c r="AR1617" s="110"/>
      <c r="AS1617" s="110"/>
      <c r="AT1617" s="110"/>
      <c r="AU1617" s="110"/>
      <c r="AV1617" s="110"/>
      <c r="AW1617" s="110"/>
      <c r="AX1617" s="110"/>
      <c r="AY1617" s="110"/>
      <c r="AZ1617" s="110"/>
      <c r="BA1617" s="110"/>
      <c r="BB1617" s="110"/>
      <c r="BC1617" s="110"/>
      <c r="BD1617" s="110"/>
      <c r="BE1617" s="110"/>
      <c r="BF1617" s="110"/>
      <c r="BG1617" s="110"/>
      <c r="BH1617" s="110"/>
    </row>
    <row r="1618" spans="2:60" x14ac:dyDescent="0.2">
      <c r="B1618" s="123"/>
      <c r="C1618" s="220"/>
      <c r="D1618" s="221"/>
      <c r="E1618" s="222"/>
      <c r="F1618" s="220"/>
      <c r="G1618" s="253"/>
      <c r="H1618" s="124"/>
      <c r="I1618" s="124"/>
      <c r="J1618" s="124"/>
      <c r="K1618" s="124"/>
      <c r="L1618" s="120"/>
      <c r="M1618" s="110"/>
      <c r="N1618" s="110"/>
      <c r="O1618" s="110"/>
      <c r="P1618" s="110"/>
      <c r="Q1618" s="110"/>
      <c r="R1618" s="110"/>
      <c r="S1618" s="110"/>
      <c r="T1618" s="110"/>
      <c r="U1618" s="110"/>
      <c r="V1618" s="110"/>
      <c r="W1618" s="110"/>
      <c r="X1618" s="110"/>
      <c r="Y1618" s="110"/>
      <c r="Z1618" s="110"/>
      <c r="AA1618" s="110"/>
      <c r="AB1618" s="110"/>
      <c r="AC1618" s="110"/>
      <c r="AD1618" s="110"/>
      <c r="AE1618" s="110"/>
      <c r="AF1618" s="110"/>
      <c r="AG1618" s="110"/>
      <c r="AH1618" s="110"/>
      <c r="AI1618" s="110"/>
      <c r="AJ1618" s="110"/>
      <c r="AK1618" s="110"/>
      <c r="AL1618" s="110"/>
      <c r="AM1618" s="110"/>
      <c r="AN1618" s="110"/>
      <c r="AO1618" s="110"/>
      <c r="AP1618" s="110"/>
      <c r="AQ1618" s="110"/>
      <c r="AR1618" s="110"/>
      <c r="AS1618" s="110"/>
      <c r="AT1618" s="110"/>
      <c r="AU1618" s="110"/>
      <c r="AV1618" s="110"/>
      <c r="AW1618" s="110"/>
      <c r="AX1618" s="110"/>
      <c r="AY1618" s="110"/>
      <c r="AZ1618" s="110"/>
      <c r="BA1618" s="110"/>
      <c r="BB1618" s="110"/>
      <c r="BC1618" s="110"/>
      <c r="BD1618" s="110"/>
      <c r="BE1618" s="110"/>
      <c r="BF1618" s="110"/>
      <c r="BG1618" s="110"/>
      <c r="BH1618" s="110"/>
    </row>
    <row r="1619" spans="2:60" x14ac:dyDescent="0.2">
      <c r="B1619" s="123"/>
      <c r="C1619" s="220"/>
      <c r="D1619" s="221"/>
      <c r="E1619" s="222"/>
      <c r="F1619" s="252"/>
      <c r="G1619" s="222"/>
      <c r="H1619" s="124"/>
      <c r="I1619" s="124"/>
      <c r="J1619" s="124"/>
      <c r="K1619" s="124"/>
      <c r="L1619" s="120"/>
      <c r="M1619" s="110"/>
      <c r="N1619" s="110"/>
      <c r="O1619" s="110"/>
      <c r="P1619" s="110"/>
      <c r="Q1619" s="110"/>
      <c r="R1619" s="110"/>
      <c r="S1619" s="110"/>
      <c r="T1619" s="110"/>
      <c r="U1619" s="110"/>
      <c r="V1619" s="110"/>
      <c r="W1619" s="110"/>
      <c r="X1619" s="110"/>
      <c r="Y1619" s="110"/>
      <c r="Z1619" s="110"/>
      <c r="AA1619" s="110"/>
      <c r="AB1619" s="110"/>
      <c r="AC1619" s="110"/>
      <c r="AD1619" s="110"/>
      <c r="AE1619" s="110"/>
      <c r="AF1619" s="110"/>
      <c r="AG1619" s="110"/>
      <c r="AH1619" s="110"/>
      <c r="AI1619" s="110"/>
      <c r="AJ1619" s="110"/>
      <c r="AK1619" s="110"/>
      <c r="AL1619" s="110"/>
      <c r="AM1619" s="110"/>
      <c r="AN1619" s="110"/>
      <c r="AO1619" s="110"/>
      <c r="AP1619" s="110"/>
      <c r="AQ1619" s="110"/>
      <c r="AR1619" s="110"/>
      <c r="AS1619" s="110"/>
      <c r="AT1619" s="110"/>
      <c r="AU1619" s="110"/>
      <c r="AV1619" s="110"/>
      <c r="AW1619" s="110"/>
      <c r="AX1619" s="110"/>
      <c r="AY1619" s="110"/>
      <c r="AZ1619" s="110"/>
      <c r="BA1619" s="110"/>
      <c r="BB1619" s="110"/>
      <c r="BC1619" s="110"/>
      <c r="BD1619" s="110"/>
      <c r="BE1619" s="110"/>
      <c r="BF1619" s="110"/>
      <c r="BG1619" s="110"/>
      <c r="BH1619" s="110"/>
    </row>
    <row r="1620" spans="2:60" x14ac:dyDescent="0.2">
      <c r="B1620" s="123"/>
      <c r="C1620" s="220"/>
      <c r="D1620" s="254"/>
      <c r="E1620" s="222"/>
      <c r="F1620" s="221"/>
      <c r="G1620" s="222"/>
      <c r="H1620" s="124"/>
      <c r="I1620" s="124"/>
      <c r="J1620" s="124"/>
      <c r="K1620" s="124"/>
      <c r="L1620" s="120"/>
      <c r="M1620" s="110"/>
      <c r="N1620" s="110"/>
      <c r="O1620" s="110"/>
      <c r="P1620" s="110"/>
      <c r="Q1620" s="110"/>
      <c r="R1620" s="110"/>
      <c r="S1620" s="110"/>
      <c r="T1620" s="110"/>
      <c r="U1620" s="110"/>
      <c r="V1620" s="110"/>
      <c r="W1620" s="110"/>
      <c r="X1620" s="110"/>
      <c r="Y1620" s="110"/>
      <c r="Z1620" s="110"/>
      <c r="AA1620" s="110"/>
      <c r="AB1620" s="110"/>
      <c r="AC1620" s="110"/>
      <c r="AD1620" s="110"/>
      <c r="AE1620" s="110"/>
      <c r="AF1620" s="110"/>
      <c r="AG1620" s="110"/>
      <c r="AH1620" s="110"/>
      <c r="AI1620" s="110"/>
      <c r="AJ1620" s="110"/>
      <c r="AK1620" s="110"/>
      <c r="AL1620" s="110"/>
      <c r="AM1620" s="110"/>
      <c r="AN1620" s="110"/>
      <c r="AO1620" s="110"/>
      <c r="AP1620" s="110"/>
      <c r="AQ1620" s="110"/>
      <c r="AR1620" s="110"/>
      <c r="AS1620" s="110"/>
      <c r="AT1620" s="110"/>
      <c r="AU1620" s="110"/>
      <c r="AV1620" s="110"/>
      <c r="AW1620" s="110"/>
      <c r="AX1620" s="110"/>
      <c r="AY1620" s="110"/>
      <c r="AZ1620" s="110"/>
      <c r="BA1620" s="110"/>
      <c r="BB1620" s="110"/>
      <c r="BC1620" s="110"/>
      <c r="BD1620" s="110"/>
      <c r="BE1620" s="110"/>
      <c r="BF1620" s="110"/>
      <c r="BG1620" s="110"/>
      <c r="BH1620" s="110"/>
    </row>
    <row r="1621" spans="2:60" x14ac:dyDescent="0.2">
      <c r="B1621" s="123"/>
      <c r="C1621" s="220"/>
      <c r="D1621" s="220"/>
      <c r="E1621" s="222"/>
      <c r="F1621" s="224"/>
      <c r="G1621" s="253"/>
      <c r="H1621" s="124"/>
      <c r="I1621" s="124"/>
      <c r="J1621" s="124"/>
      <c r="K1621" s="124"/>
      <c r="L1621" s="120"/>
      <c r="M1621" s="110"/>
      <c r="N1621" s="110"/>
      <c r="O1621" s="110"/>
      <c r="P1621" s="110"/>
      <c r="Q1621" s="110"/>
      <c r="R1621" s="110"/>
      <c r="S1621" s="110"/>
      <c r="T1621" s="110"/>
      <c r="U1621" s="110"/>
      <c r="V1621" s="110"/>
      <c r="W1621" s="110"/>
      <c r="X1621" s="110"/>
      <c r="Y1621" s="110"/>
      <c r="Z1621" s="110"/>
      <c r="AA1621" s="110"/>
      <c r="AB1621" s="110"/>
      <c r="AC1621" s="110"/>
      <c r="AD1621" s="110"/>
      <c r="AE1621" s="110"/>
      <c r="AF1621" s="110"/>
      <c r="AG1621" s="110"/>
      <c r="AH1621" s="110"/>
      <c r="AI1621" s="110"/>
      <c r="AJ1621" s="110"/>
      <c r="AK1621" s="110"/>
      <c r="AL1621" s="110"/>
      <c r="AM1621" s="110"/>
      <c r="AN1621" s="110"/>
      <c r="AO1621" s="110"/>
      <c r="AP1621" s="110"/>
      <c r="AQ1621" s="110"/>
      <c r="AR1621" s="110"/>
      <c r="AS1621" s="110"/>
      <c r="AT1621" s="110"/>
      <c r="AU1621" s="110"/>
      <c r="AV1621" s="110"/>
      <c r="AW1621" s="110"/>
      <c r="AX1621" s="110"/>
      <c r="AY1621" s="110"/>
      <c r="AZ1621" s="110"/>
      <c r="BA1621" s="110"/>
      <c r="BB1621" s="110"/>
      <c r="BC1621" s="110"/>
      <c r="BD1621" s="110"/>
      <c r="BE1621" s="110"/>
      <c r="BF1621" s="110"/>
      <c r="BG1621" s="110"/>
      <c r="BH1621" s="110"/>
    </row>
    <row r="1622" spans="2:60" x14ac:dyDescent="0.2">
      <c r="B1622" s="123"/>
      <c r="C1622" s="220"/>
      <c r="D1622" s="221"/>
      <c r="E1622" s="222"/>
      <c r="F1622" s="224"/>
      <c r="G1622" s="225"/>
      <c r="H1622" s="124"/>
      <c r="I1622" s="124"/>
      <c r="J1622" s="124"/>
      <c r="K1622" s="124"/>
      <c r="L1622" s="120"/>
      <c r="M1622" s="110"/>
      <c r="N1622" s="110"/>
      <c r="O1622" s="110"/>
      <c r="P1622" s="110"/>
      <c r="Q1622" s="110"/>
      <c r="R1622" s="110"/>
      <c r="S1622" s="110"/>
      <c r="T1622" s="110"/>
      <c r="U1622" s="110"/>
      <c r="V1622" s="110"/>
      <c r="W1622" s="110"/>
      <c r="X1622" s="110"/>
      <c r="Y1622" s="110"/>
      <c r="Z1622" s="110"/>
      <c r="AA1622" s="110"/>
      <c r="AB1622" s="110"/>
      <c r="AC1622" s="110"/>
      <c r="AD1622" s="110"/>
      <c r="AE1622" s="110"/>
      <c r="AF1622" s="110"/>
      <c r="AG1622" s="110"/>
      <c r="AH1622" s="110"/>
      <c r="AI1622" s="110"/>
      <c r="AJ1622" s="110"/>
      <c r="AK1622" s="110"/>
      <c r="AL1622" s="110"/>
      <c r="AM1622" s="110"/>
      <c r="AN1622" s="110"/>
      <c r="AO1622" s="110"/>
      <c r="AP1622" s="110"/>
      <c r="AQ1622" s="110"/>
      <c r="AR1622" s="110"/>
      <c r="AS1622" s="110"/>
      <c r="AT1622" s="110"/>
      <c r="AU1622" s="110"/>
      <c r="AV1622" s="110"/>
      <c r="AW1622" s="110"/>
      <c r="AX1622" s="110"/>
      <c r="AY1622" s="110"/>
      <c r="AZ1622" s="110"/>
      <c r="BA1622" s="110"/>
      <c r="BB1622" s="110"/>
      <c r="BC1622" s="110"/>
      <c r="BD1622" s="110"/>
      <c r="BE1622" s="110"/>
      <c r="BF1622" s="110"/>
      <c r="BG1622" s="110"/>
      <c r="BH1622" s="110"/>
    </row>
    <row r="1623" spans="2:60" x14ac:dyDescent="0.2">
      <c r="B1623" s="123"/>
      <c r="C1623" s="220"/>
      <c r="D1623" s="221"/>
      <c r="E1623" s="222"/>
      <c r="F1623" s="224"/>
      <c r="G1623" s="225"/>
      <c r="H1623" s="124"/>
      <c r="I1623" s="124"/>
      <c r="J1623" s="124"/>
      <c r="K1623" s="124"/>
      <c r="L1623" s="120"/>
      <c r="M1623" s="110"/>
      <c r="N1623" s="110"/>
      <c r="O1623" s="110"/>
      <c r="P1623" s="110"/>
      <c r="Q1623" s="110"/>
      <c r="R1623" s="110"/>
      <c r="S1623" s="110"/>
      <c r="T1623" s="110"/>
      <c r="U1623" s="110"/>
      <c r="V1623" s="110"/>
      <c r="W1623" s="110"/>
      <c r="X1623" s="110"/>
      <c r="Y1623" s="110"/>
      <c r="Z1623" s="110"/>
      <c r="AA1623" s="110"/>
      <c r="AB1623" s="110"/>
      <c r="AC1623" s="110"/>
      <c r="AD1623" s="110"/>
      <c r="AE1623" s="110"/>
      <c r="AF1623" s="110"/>
      <c r="AG1623" s="110"/>
      <c r="AH1623" s="110"/>
      <c r="AI1623" s="110"/>
      <c r="AJ1623" s="110"/>
      <c r="AK1623" s="110"/>
      <c r="AL1623" s="110"/>
      <c r="AM1623" s="110"/>
      <c r="AN1623" s="110"/>
      <c r="AO1623" s="110"/>
      <c r="AP1623" s="110"/>
      <c r="AQ1623" s="110"/>
      <c r="AR1623" s="110"/>
      <c r="AS1623" s="110"/>
      <c r="AT1623" s="110"/>
      <c r="AU1623" s="110"/>
      <c r="AV1623" s="110"/>
      <c r="AW1623" s="110"/>
      <c r="AX1623" s="110"/>
      <c r="AY1623" s="110"/>
      <c r="AZ1623" s="110"/>
      <c r="BA1623" s="110"/>
      <c r="BB1623" s="110"/>
      <c r="BC1623" s="110"/>
      <c r="BD1623" s="110"/>
      <c r="BE1623" s="110"/>
      <c r="BF1623" s="110"/>
      <c r="BG1623" s="110"/>
      <c r="BH1623" s="110"/>
    </row>
    <row r="1624" spans="2:60" x14ac:dyDescent="0.2">
      <c r="B1624" s="123"/>
      <c r="C1624" s="220"/>
      <c r="D1624" s="221"/>
      <c r="E1624" s="222"/>
      <c r="F1624" s="223"/>
      <c r="G1624" s="225"/>
      <c r="H1624" s="124"/>
      <c r="I1624" s="124"/>
      <c r="J1624" s="124"/>
      <c r="K1624" s="124"/>
      <c r="L1624" s="120"/>
      <c r="M1624" s="110"/>
      <c r="N1624" s="110"/>
      <c r="O1624" s="110"/>
      <c r="P1624" s="110"/>
      <c r="Q1624" s="110"/>
      <c r="R1624" s="110"/>
      <c r="S1624" s="110"/>
      <c r="T1624" s="110"/>
      <c r="U1624" s="110"/>
      <c r="V1624" s="110"/>
      <c r="W1624" s="110"/>
      <c r="X1624" s="110"/>
      <c r="Y1624" s="110"/>
      <c r="Z1624" s="110"/>
      <c r="AA1624" s="110"/>
      <c r="AB1624" s="110"/>
      <c r="AC1624" s="110"/>
      <c r="AD1624" s="110"/>
      <c r="AE1624" s="110"/>
      <c r="AF1624" s="110"/>
      <c r="AG1624" s="110"/>
      <c r="AH1624" s="110"/>
      <c r="AI1624" s="110"/>
      <c r="AJ1624" s="110"/>
      <c r="AK1624" s="110"/>
      <c r="AL1624" s="110"/>
      <c r="AM1624" s="110"/>
      <c r="AN1624" s="110"/>
      <c r="AO1624" s="110"/>
      <c r="AP1624" s="110"/>
      <c r="AQ1624" s="110"/>
      <c r="AR1624" s="110"/>
      <c r="AS1624" s="110"/>
      <c r="AT1624" s="110"/>
      <c r="AU1624" s="110"/>
      <c r="AV1624" s="110"/>
      <c r="AW1624" s="110"/>
      <c r="AX1624" s="110"/>
      <c r="AY1624" s="110"/>
      <c r="AZ1624" s="110"/>
      <c r="BA1624" s="110"/>
      <c r="BB1624" s="110"/>
      <c r="BC1624" s="110"/>
      <c r="BD1624" s="110"/>
      <c r="BE1624" s="110"/>
      <c r="BF1624" s="110"/>
      <c r="BG1624" s="110"/>
      <c r="BH1624" s="110"/>
    </row>
    <row r="1625" spans="2:60" x14ac:dyDescent="0.2">
      <c r="B1625" s="123"/>
      <c r="C1625" s="220"/>
      <c r="D1625" s="221"/>
      <c r="E1625" s="222"/>
      <c r="F1625" s="220"/>
      <c r="G1625" s="225"/>
      <c r="H1625" s="124"/>
      <c r="I1625" s="124"/>
      <c r="J1625" s="124"/>
      <c r="K1625" s="124"/>
      <c r="L1625" s="120"/>
      <c r="M1625" s="110"/>
      <c r="N1625" s="110"/>
      <c r="O1625" s="110"/>
      <c r="P1625" s="110"/>
      <c r="Q1625" s="110"/>
      <c r="R1625" s="110"/>
      <c r="S1625" s="110"/>
      <c r="T1625" s="110"/>
      <c r="U1625" s="110"/>
      <c r="V1625" s="110"/>
      <c r="W1625" s="110"/>
      <c r="X1625" s="110"/>
      <c r="Y1625" s="110"/>
      <c r="Z1625" s="110"/>
      <c r="AA1625" s="110"/>
      <c r="AB1625" s="110"/>
      <c r="AC1625" s="110"/>
      <c r="AD1625" s="110"/>
      <c r="AE1625" s="110"/>
      <c r="AF1625" s="110"/>
      <c r="AG1625" s="110"/>
      <c r="AH1625" s="110"/>
      <c r="AI1625" s="110"/>
      <c r="AJ1625" s="110"/>
      <c r="AK1625" s="110"/>
      <c r="AL1625" s="110"/>
      <c r="AM1625" s="110"/>
      <c r="AN1625" s="110"/>
      <c r="AO1625" s="110"/>
      <c r="AP1625" s="110"/>
      <c r="AQ1625" s="110"/>
      <c r="AR1625" s="110"/>
      <c r="AS1625" s="110"/>
      <c r="AT1625" s="110"/>
      <c r="AU1625" s="110"/>
      <c r="AV1625" s="110"/>
      <c r="AW1625" s="110"/>
      <c r="AX1625" s="110"/>
      <c r="AY1625" s="110"/>
      <c r="AZ1625" s="110"/>
      <c r="BA1625" s="110"/>
      <c r="BB1625" s="110"/>
      <c r="BC1625" s="110"/>
      <c r="BD1625" s="110"/>
      <c r="BE1625" s="110"/>
      <c r="BF1625" s="110"/>
      <c r="BG1625" s="110"/>
      <c r="BH1625" s="110"/>
    </row>
    <row r="1626" spans="2:60" x14ac:dyDescent="0.2">
      <c r="B1626" s="123"/>
      <c r="C1626" s="220"/>
      <c r="D1626" s="221"/>
      <c r="E1626" s="222"/>
      <c r="F1626" s="224"/>
      <c r="G1626" s="225"/>
      <c r="H1626" s="124"/>
      <c r="I1626" s="124"/>
      <c r="J1626" s="124"/>
      <c r="K1626" s="124"/>
      <c r="L1626" s="120"/>
      <c r="M1626" s="110"/>
      <c r="N1626" s="110"/>
      <c r="O1626" s="110"/>
      <c r="P1626" s="110"/>
      <c r="Q1626" s="110"/>
      <c r="R1626" s="110"/>
      <c r="S1626" s="110"/>
      <c r="T1626" s="110"/>
      <c r="U1626" s="110"/>
      <c r="V1626" s="110"/>
      <c r="W1626" s="110"/>
      <c r="X1626" s="110"/>
      <c r="Y1626" s="110"/>
      <c r="Z1626" s="110"/>
      <c r="AA1626" s="110"/>
      <c r="AB1626" s="110"/>
      <c r="AC1626" s="110"/>
      <c r="AD1626" s="110"/>
      <c r="AE1626" s="110"/>
      <c r="AF1626" s="110"/>
      <c r="AG1626" s="110"/>
      <c r="AH1626" s="110"/>
      <c r="AI1626" s="110"/>
      <c r="AJ1626" s="110"/>
      <c r="AK1626" s="110"/>
      <c r="AL1626" s="110"/>
      <c r="AM1626" s="110"/>
      <c r="AN1626" s="110"/>
      <c r="AO1626" s="110"/>
      <c r="AP1626" s="110"/>
      <c r="AQ1626" s="110"/>
      <c r="AR1626" s="110"/>
      <c r="AS1626" s="110"/>
      <c r="AT1626" s="110"/>
      <c r="AU1626" s="110"/>
      <c r="AV1626" s="110"/>
      <c r="AW1626" s="110"/>
      <c r="AX1626" s="110"/>
      <c r="AY1626" s="110"/>
      <c r="AZ1626" s="110"/>
      <c r="BA1626" s="110"/>
      <c r="BB1626" s="110"/>
      <c r="BC1626" s="110"/>
      <c r="BD1626" s="110"/>
      <c r="BE1626" s="110"/>
      <c r="BF1626" s="110"/>
      <c r="BG1626" s="110"/>
      <c r="BH1626" s="110"/>
    </row>
    <row r="1627" spans="2:60" x14ac:dyDescent="0.2">
      <c r="B1627" s="123"/>
      <c r="C1627" s="221"/>
      <c r="D1627" s="221"/>
      <c r="E1627" s="222"/>
      <c r="F1627" s="224"/>
      <c r="G1627" s="225"/>
      <c r="H1627" s="124"/>
      <c r="I1627" s="124"/>
      <c r="J1627" s="124"/>
      <c r="K1627" s="124"/>
      <c r="L1627" s="120"/>
      <c r="M1627" s="110"/>
      <c r="N1627" s="110"/>
      <c r="O1627" s="110"/>
      <c r="P1627" s="110"/>
      <c r="Q1627" s="110"/>
      <c r="R1627" s="110"/>
      <c r="S1627" s="110"/>
      <c r="T1627" s="110"/>
      <c r="U1627" s="110"/>
      <c r="V1627" s="110"/>
      <c r="W1627" s="110"/>
      <c r="X1627" s="110"/>
      <c r="Y1627" s="110"/>
      <c r="Z1627" s="110"/>
      <c r="AA1627" s="110"/>
      <c r="AB1627" s="110"/>
      <c r="AC1627" s="110"/>
      <c r="AD1627" s="110"/>
      <c r="AE1627" s="110"/>
      <c r="AF1627" s="110"/>
      <c r="AG1627" s="110"/>
      <c r="AH1627" s="110"/>
      <c r="AI1627" s="110"/>
      <c r="AJ1627" s="110"/>
      <c r="AK1627" s="110"/>
      <c r="AL1627" s="110"/>
      <c r="AM1627" s="110"/>
      <c r="AN1627" s="110"/>
      <c r="AO1627" s="110"/>
      <c r="AP1627" s="110"/>
      <c r="AQ1627" s="110"/>
      <c r="AR1627" s="110"/>
      <c r="AS1627" s="110"/>
      <c r="AT1627" s="110"/>
      <c r="AU1627" s="110"/>
      <c r="AV1627" s="110"/>
      <c r="AW1627" s="110"/>
      <c r="AX1627" s="110"/>
      <c r="AY1627" s="110"/>
      <c r="AZ1627" s="110"/>
      <c r="BA1627" s="110"/>
      <c r="BB1627" s="110"/>
      <c r="BC1627" s="110"/>
      <c r="BD1627" s="110"/>
      <c r="BE1627" s="110"/>
      <c r="BF1627" s="110"/>
      <c r="BG1627" s="110"/>
      <c r="BH1627" s="110"/>
    </row>
    <row r="1628" spans="2:60" x14ac:dyDescent="0.2">
      <c r="B1628" s="123"/>
      <c r="C1628" s="220"/>
      <c r="D1628" s="220"/>
      <c r="E1628" s="222"/>
      <c r="F1628" s="224"/>
      <c r="G1628" s="251"/>
      <c r="H1628" s="124"/>
      <c r="I1628" s="124"/>
      <c r="J1628" s="124"/>
      <c r="K1628" s="124"/>
      <c r="L1628" s="120"/>
      <c r="M1628" s="110"/>
      <c r="N1628" s="110"/>
      <c r="O1628" s="110"/>
      <c r="P1628" s="110"/>
      <c r="Q1628" s="110"/>
      <c r="R1628" s="110"/>
      <c r="S1628" s="110"/>
      <c r="T1628" s="110"/>
      <c r="U1628" s="110"/>
      <c r="V1628" s="110"/>
      <c r="W1628" s="110"/>
      <c r="X1628" s="110"/>
      <c r="Y1628" s="110"/>
      <c r="Z1628" s="110"/>
      <c r="AA1628" s="110"/>
      <c r="AB1628" s="110"/>
      <c r="AC1628" s="110"/>
      <c r="AD1628" s="110"/>
      <c r="AE1628" s="110"/>
      <c r="AF1628" s="110"/>
      <c r="AG1628" s="110"/>
      <c r="AH1628" s="110"/>
      <c r="AI1628" s="110"/>
      <c r="AJ1628" s="110"/>
      <c r="AK1628" s="110"/>
      <c r="AL1628" s="110"/>
      <c r="AM1628" s="110"/>
      <c r="AN1628" s="110"/>
      <c r="AO1628" s="110"/>
      <c r="AP1628" s="110"/>
      <c r="AQ1628" s="110"/>
      <c r="AR1628" s="110"/>
      <c r="AS1628" s="110"/>
      <c r="AT1628" s="110"/>
      <c r="AU1628" s="110"/>
      <c r="AV1628" s="110"/>
      <c r="AW1628" s="110"/>
      <c r="AX1628" s="110"/>
      <c r="AY1628" s="110"/>
      <c r="AZ1628" s="110"/>
      <c r="BA1628" s="110"/>
      <c r="BB1628" s="110"/>
      <c r="BC1628" s="110"/>
      <c r="BD1628" s="110"/>
      <c r="BE1628" s="110"/>
      <c r="BF1628" s="110"/>
      <c r="BG1628" s="110"/>
      <c r="BH1628" s="110"/>
    </row>
    <row r="1629" spans="2:60" x14ac:dyDescent="0.2">
      <c r="B1629" s="123"/>
      <c r="C1629" s="220"/>
      <c r="D1629" s="221"/>
      <c r="E1629" s="222"/>
      <c r="F1629" s="221"/>
      <c r="G1629" s="222"/>
      <c r="H1629" s="124"/>
      <c r="I1629" s="124"/>
      <c r="J1629" s="124"/>
      <c r="K1629" s="124"/>
      <c r="L1629" s="120"/>
      <c r="M1629" s="110"/>
      <c r="N1629" s="110"/>
      <c r="O1629" s="110"/>
      <c r="P1629" s="110"/>
      <c r="Q1629" s="110"/>
      <c r="R1629" s="110"/>
      <c r="S1629" s="110"/>
      <c r="T1629" s="110"/>
      <c r="U1629" s="110"/>
      <c r="V1629" s="110"/>
      <c r="W1629" s="110"/>
      <c r="X1629" s="110"/>
      <c r="Y1629" s="110"/>
      <c r="Z1629" s="110"/>
      <c r="AA1629" s="110"/>
      <c r="AB1629" s="110"/>
      <c r="AC1629" s="110"/>
      <c r="AD1629" s="110"/>
      <c r="AE1629" s="110"/>
      <c r="AF1629" s="110"/>
      <c r="AG1629" s="110"/>
      <c r="AH1629" s="110"/>
      <c r="AI1629" s="110"/>
      <c r="AJ1629" s="110"/>
      <c r="AK1629" s="110"/>
      <c r="AL1629" s="110"/>
      <c r="AM1629" s="110"/>
      <c r="AN1629" s="110"/>
      <c r="AO1629" s="110"/>
      <c r="AP1629" s="110"/>
      <c r="AQ1629" s="110"/>
      <c r="AR1629" s="110"/>
      <c r="AS1629" s="110"/>
      <c r="AT1629" s="110"/>
      <c r="AU1629" s="110"/>
      <c r="AV1629" s="110"/>
      <c r="AW1629" s="110"/>
      <c r="AX1629" s="110"/>
      <c r="AY1629" s="110"/>
      <c r="AZ1629" s="110"/>
      <c r="BA1629" s="110"/>
      <c r="BB1629" s="110"/>
      <c r="BC1629" s="110"/>
      <c r="BD1629" s="110"/>
      <c r="BE1629" s="110"/>
      <c r="BF1629" s="110"/>
      <c r="BG1629" s="110"/>
      <c r="BH1629" s="110"/>
    </row>
    <row r="1630" spans="2:60" x14ac:dyDescent="0.2">
      <c r="B1630" s="123"/>
      <c r="C1630" s="229"/>
      <c r="D1630" s="229"/>
      <c r="E1630" s="229"/>
      <c r="F1630" s="229"/>
      <c r="G1630" s="229"/>
      <c r="H1630" s="124"/>
      <c r="I1630" s="124"/>
      <c r="J1630" s="124"/>
      <c r="K1630" s="124"/>
      <c r="L1630" s="120"/>
      <c r="M1630" s="110"/>
      <c r="N1630" s="110"/>
      <c r="O1630" s="110"/>
      <c r="P1630" s="110"/>
      <c r="Q1630" s="110"/>
      <c r="R1630" s="110"/>
      <c r="S1630" s="110"/>
      <c r="T1630" s="110"/>
      <c r="U1630" s="110"/>
      <c r="V1630" s="110"/>
      <c r="W1630" s="110"/>
      <c r="X1630" s="110"/>
      <c r="Y1630" s="110"/>
      <c r="Z1630" s="110"/>
      <c r="AA1630" s="110"/>
      <c r="AB1630" s="110"/>
      <c r="AC1630" s="110"/>
      <c r="AD1630" s="110"/>
      <c r="AE1630" s="110"/>
      <c r="AF1630" s="110"/>
      <c r="AG1630" s="110"/>
      <c r="AH1630" s="110"/>
      <c r="AI1630" s="110"/>
      <c r="AJ1630" s="110"/>
      <c r="AK1630" s="110"/>
      <c r="AL1630" s="110"/>
      <c r="AM1630" s="110"/>
      <c r="AN1630" s="110"/>
      <c r="AO1630" s="110"/>
      <c r="AP1630" s="110"/>
      <c r="AQ1630" s="110"/>
      <c r="AR1630" s="110"/>
      <c r="AS1630" s="110"/>
      <c r="AT1630" s="110"/>
      <c r="AU1630" s="110"/>
      <c r="AV1630" s="110"/>
      <c r="AW1630" s="110"/>
      <c r="AX1630" s="110"/>
      <c r="AY1630" s="110"/>
      <c r="AZ1630" s="110"/>
      <c r="BA1630" s="110"/>
      <c r="BB1630" s="110"/>
      <c r="BC1630" s="110"/>
      <c r="BD1630" s="110"/>
      <c r="BE1630" s="110"/>
      <c r="BF1630" s="110"/>
      <c r="BG1630" s="110"/>
      <c r="BH1630" s="110"/>
    </row>
    <row r="1631" spans="2:60" x14ac:dyDescent="0.2">
      <c r="B1631" s="123"/>
      <c r="C1631" s="229"/>
      <c r="D1631" s="229"/>
      <c r="E1631" s="229"/>
      <c r="F1631" s="229"/>
      <c r="G1631" s="229"/>
      <c r="H1631" s="124"/>
      <c r="I1631" s="124"/>
      <c r="J1631" s="124"/>
      <c r="K1631" s="124"/>
      <c r="L1631" s="120"/>
      <c r="M1631" s="110"/>
      <c r="N1631" s="110"/>
      <c r="O1631" s="110"/>
      <c r="P1631" s="110"/>
      <c r="Q1631" s="110"/>
      <c r="R1631" s="110"/>
      <c r="S1631" s="110"/>
      <c r="T1631" s="110"/>
      <c r="U1631" s="110"/>
      <c r="V1631" s="110"/>
      <c r="W1631" s="110"/>
      <c r="X1631" s="110"/>
      <c r="Y1631" s="110"/>
      <c r="Z1631" s="110"/>
      <c r="AA1631" s="110"/>
      <c r="AB1631" s="110"/>
      <c r="AC1631" s="110"/>
      <c r="AD1631" s="110"/>
      <c r="AE1631" s="110"/>
      <c r="AF1631" s="110"/>
      <c r="AG1631" s="110"/>
      <c r="AH1631" s="110"/>
      <c r="AI1631" s="110"/>
      <c r="AJ1631" s="110"/>
      <c r="AK1631" s="110"/>
      <c r="AL1631" s="110"/>
      <c r="AM1631" s="110"/>
      <c r="AN1631" s="110"/>
      <c r="AO1631" s="110"/>
      <c r="AP1631" s="110"/>
      <c r="AQ1631" s="110"/>
      <c r="AR1631" s="110"/>
      <c r="AS1631" s="110"/>
      <c r="AT1631" s="110"/>
      <c r="AU1631" s="110"/>
      <c r="AV1631" s="110"/>
      <c r="AW1631" s="110"/>
      <c r="AX1631" s="110"/>
      <c r="AY1631" s="110"/>
      <c r="AZ1631" s="110"/>
      <c r="BA1631" s="110"/>
      <c r="BB1631" s="110"/>
      <c r="BC1631" s="110"/>
      <c r="BD1631" s="110"/>
      <c r="BE1631" s="110"/>
      <c r="BF1631" s="110"/>
      <c r="BG1631" s="110"/>
      <c r="BH1631" s="110"/>
    </row>
    <row r="1632" spans="2:60" x14ac:dyDescent="0.2">
      <c r="B1632" s="123"/>
      <c r="C1632" s="229"/>
      <c r="D1632" s="229"/>
      <c r="E1632" s="229"/>
      <c r="F1632" s="229"/>
      <c r="G1632" s="229"/>
      <c r="H1632" s="124"/>
      <c r="I1632" s="124"/>
      <c r="J1632" s="124"/>
      <c r="K1632" s="124"/>
      <c r="L1632" s="120"/>
      <c r="M1632" s="110"/>
      <c r="N1632" s="110"/>
      <c r="O1632" s="110"/>
      <c r="P1632" s="110"/>
      <c r="Q1632" s="110"/>
      <c r="R1632" s="110"/>
      <c r="S1632" s="110"/>
      <c r="T1632" s="110"/>
      <c r="U1632" s="110"/>
      <c r="V1632" s="110"/>
      <c r="W1632" s="110"/>
      <c r="X1632" s="110"/>
      <c r="Y1632" s="110"/>
      <c r="Z1632" s="110"/>
      <c r="AA1632" s="110"/>
      <c r="AB1632" s="110"/>
      <c r="AC1632" s="110"/>
      <c r="AD1632" s="110"/>
      <c r="AE1632" s="110"/>
      <c r="AF1632" s="110"/>
      <c r="AG1632" s="110"/>
      <c r="AH1632" s="110"/>
      <c r="AI1632" s="110"/>
      <c r="AJ1632" s="110"/>
      <c r="AK1632" s="110"/>
      <c r="AL1632" s="110"/>
      <c r="AM1632" s="110"/>
      <c r="AN1632" s="110"/>
      <c r="AO1632" s="110"/>
      <c r="AP1632" s="110"/>
      <c r="AQ1632" s="110"/>
      <c r="AR1632" s="110"/>
      <c r="AS1632" s="110"/>
      <c r="AT1632" s="110"/>
      <c r="AU1632" s="110"/>
      <c r="AV1632" s="110"/>
      <c r="AW1632" s="110"/>
      <c r="AX1632" s="110"/>
      <c r="AY1632" s="110"/>
      <c r="AZ1632" s="110"/>
      <c r="BA1632" s="110"/>
      <c r="BB1632" s="110"/>
      <c r="BC1632" s="110"/>
      <c r="BD1632" s="110"/>
      <c r="BE1632" s="110"/>
      <c r="BF1632" s="110"/>
      <c r="BG1632" s="110"/>
      <c r="BH1632" s="110"/>
    </row>
    <row r="1633" spans="2:60" x14ac:dyDescent="0.2">
      <c r="B1633" s="123"/>
      <c r="C1633" s="229"/>
      <c r="D1633" s="229"/>
      <c r="E1633" s="229"/>
      <c r="F1633" s="229"/>
      <c r="G1633" s="229"/>
      <c r="H1633" s="124"/>
      <c r="I1633" s="124"/>
      <c r="J1633" s="124"/>
      <c r="K1633" s="124"/>
      <c r="L1633" s="120"/>
      <c r="M1633" s="110"/>
      <c r="N1633" s="110"/>
      <c r="O1633" s="110"/>
      <c r="P1633" s="110"/>
      <c r="Q1633" s="110"/>
      <c r="R1633" s="110"/>
      <c r="S1633" s="110"/>
      <c r="T1633" s="110"/>
      <c r="U1633" s="110"/>
      <c r="V1633" s="110"/>
      <c r="W1633" s="110"/>
      <c r="X1633" s="110"/>
      <c r="Y1633" s="110"/>
      <c r="Z1633" s="110"/>
      <c r="AA1633" s="110"/>
      <c r="AB1633" s="110"/>
      <c r="AC1633" s="110"/>
      <c r="AD1633" s="110"/>
      <c r="AE1633" s="110"/>
      <c r="AF1633" s="110"/>
      <c r="AG1633" s="110"/>
      <c r="AH1633" s="110"/>
      <c r="AI1633" s="110"/>
      <c r="AJ1633" s="110"/>
      <c r="AK1633" s="110"/>
      <c r="AL1633" s="110"/>
      <c r="AM1633" s="110"/>
      <c r="AN1633" s="110"/>
      <c r="AO1633" s="110"/>
      <c r="AP1633" s="110"/>
      <c r="AQ1633" s="110"/>
      <c r="AR1633" s="110"/>
      <c r="AS1633" s="110"/>
      <c r="AT1633" s="110"/>
      <c r="AU1633" s="110"/>
      <c r="AV1633" s="110"/>
      <c r="AW1633" s="110"/>
      <c r="AX1633" s="110"/>
      <c r="AY1633" s="110"/>
      <c r="AZ1633" s="110"/>
      <c r="BA1633" s="110"/>
      <c r="BB1633" s="110"/>
      <c r="BC1633" s="110"/>
      <c r="BD1633" s="110"/>
      <c r="BE1633" s="110"/>
      <c r="BF1633" s="110"/>
      <c r="BG1633" s="110"/>
      <c r="BH1633" s="110"/>
    </row>
    <row r="1634" spans="2:60" x14ac:dyDescent="0.2">
      <c r="B1634" s="123"/>
      <c r="C1634" s="229"/>
      <c r="D1634" s="229"/>
      <c r="E1634" s="229"/>
      <c r="F1634" s="229"/>
      <c r="G1634" s="229"/>
      <c r="H1634" s="124"/>
      <c r="I1634" s="124"/>
      <c r="J1634" s="124"/>
      <c r="K1634" s="124"/>
      <c r="L1634" s="120"/>
      <c r="M1634" s="110"/>
      <c r="N1634" s="110"/>
      <c r="O1634" s="110"/>
      <c r="P1634" s="110"/>
      <c r="Q1634" s="110"/>
      <c r="R1634" s="110"/>
      <c r="S1634" s="110"/>
      <c r="T1634" s="110"/>
      <c r="U1634" s="110"/>
      <c r="V1634" s="110"/>
      <c r="W1634" s="110"/>
      <c r="X1634" s="110"/>
      <c r="Y1634" s="110"/>
      <c r="Z1634" s="110"/>
      <c r="AA1634" s="110"/>
      <c r="AB1634" s="110"/>
      <c r="AC1634" s="110"/>
      <c r="AD1634" s="110"/>
      <c r="AE1634" s="110"/>
      <c r="AF1634" s="110"/>
      <c r="AG1634" s="110"/>
      <c r="AH1634" s="110"/>
      <c r="AI1634" s="110"/>
      <c r="AJ1634" s="110"/>
      <c r="AK1634" s="110"/>
      <c r="AL1634" s="110"/>
      <c r="AM1634" s="110"/>
      <c r="AN1634" s="110"/>
      <c r="AO1634" s="110"/>
      <c r="AP1634" s="110"/>
      <c r="AQ1634" s="110"/>
      <c r="AR1634" s="110"/>
      <c r="AS1634" s="110"/>
      <c r="AT1634" s="110"/>
      <c r="AU1634" s="110"/>
      <c r="AV1634" s="110"/>
      <c r="AW1634" s="110"/>
      <c r="AX1634" s="110"/>
      <c r="AY1634" s="110"/>
      <c r="AZ1634" s="110"/>
      <c r="BA1634" s="110"/>
      <c r="BB1634" s="110"/>
      <c r="BC1634" s="110"/>
      <c r="BD1634" s="110"/>
      <c r="BE1634" s="110"/>
      <c r="BF1634" s="110"/>
      <c r="BG1634" s="110"/>
      <c r="BH1634" s="110"/>
    </row>
    <row r="1635" spans="2:60" x14ac:dyDescent="0.2">
      <c r="B1635" s="123"/>
      <c r="C1635" s="229"/>
      <c r="D1635" s="229"/>
      <c r="E1635" s="229"/>
      <c r="F1635" s="229"/>
      <c r="G1635" s="229"/>
      <c r="H1635" s="124"/>
      <c r="I1635" s="124"/>
      <c r="J1635" s="124"/>
      <c r="K1635" s="124"/>
      <c r="L1635" s="120"/>
      <c r="M1635" s="110"/>
      <c r="N1635" s="110"/>
      <c r="O1635" s="110"/>
      <c r="P1635" s="110"/>
      <c r="Q1635" s="110"/>
      <c r="R1635" s="110"/>
      <c r="S1635" s="110"/>
      <c r="T1635" s="110"/>
      <c r="U1635" s="110"/>
      <c r="V1635" s="110"/>
      <c r="W1635" s="110"/>
      <c r="X1635" s="110"/>
      <c r="Y1635" s="110"/>
      <c r="Z1635" s="110"/>
      <c r="AA1635" s="110"/>
      <c r="AB1635" s="110"/>
      <c r="AC1635" s="110"/>
      <c r="AD1635" s="110"/>
      <c r="AE1635" s="110"/>
      <c r="AF1635" s="110"/>
      <c r="AG1635" s="110"/>
      <c r="AH1635" s="110"/>
      <c r="AI1635" s="110"/>
      <c r="AJ1635" s="110"/>
      <c r="AK1635" s="110"/>
      <c r="AL1635" s="110"/>
      <c r="AM1635" s="110"/>
      <c r="AN1635" s="110"/>
      <c r="AO1635" s="110"/>
      <c r="AP1635" s="110"/>
      <c r="AQ1635" s="110"/>
      <c r="AR1635" s="110"/>
      <c r="AS1635" s="110"/>
      <c r="AT1635" s="110"/>
      <c r="AU1635" s="110"/>
      <c r="AV1635" s="110"/>
      <c r="AW1635" s="110"/>
      <c r="AX1635" s="110"/>
      <c r="AY1635" s="110"/>
      <c r="AZ1635" s="110"/>
      <c r="BA1635" s="110"/>
      <c r="BB1635" s="110"/>
      <c r="BC1635" s="110"/>
      <c r="BD1635" s="110"/>
      <c r="BE1635" s="110"/>
      <c r="BF1635" s="110"/>
      <c r="BG1635" s="110"/>
      <c r="BH1635" s="110"/>
    </row>
    <row r="1636" spans="2:60" x14ac:dyDescent="0.2">
      <c r="B1636" s="123"/>
      <c r="C1636" s="229"/>
      <c r="D1636" s="229"/>
      <c r="E1636" s="229"/>
      <c r="F1636" s="229"/>
      <c r="G1636" s="229"/>
      <c r="H1636" s="124"/>
      <c r="I1636" s="124"/>
      <c r="J1636" s="124"/>
      <c r="K1636" s="124"/>
      <c r="L1636" s="120"/>
      <c r="M1636" s="110"/>
      <c r="N1636" s="110"/>
      <c r="O1636" s="110"/>
      <c r="P1636" s="110"/>
      <c r="Q1636" s="110"/>
      <c r="R1636" s="110"/>
      <c r="S1636" s="110"/>
      <c r="T1636" s="110"/>
      <c r="U1636" s="110"/>
      <c r="V1636" s="110"/>
      <c r="W1636" s="110"/>
      <c r="X1636" s="110"/>
      <c r="Y1636" s="110"/>
      <c r="Z1636" s="110"/>
      <c r="AA1636" s="110"/>
      <c r="AB1636" s="110"/>
      <c r="AC1636" s="110"/>
      <c r="AD1636" s="110"/>
      <c r="AE1636" s="110"/>
      <c r="AF1636" s="110"/>
      <c r="AG1636" s="110"/>
      <c r="AH1636" s="110"/>
      <c r="AI1636" s="110"/>
      <c r="AJ1636" s="110"/>
      <c r="AK1636" s="110"/>
      <c r="AL1636" s="110"/>
      <c r="AM1636" s="110"/>
      <c r="AN1636" s="110"/>
      <c r="AO1636" s="110"/>
      <c r="AP1636" s="110"/>
      <c r="AQ1636" s="110"/>
      <c r="AR1636" s="110"/>
      <c r="AS1636" s="110"/>
      <c r="AT1636" s="110"/>
      <c r="AU1636" s="110"/>
      <c r="AV1636" s="110"/>
      <c r="AW1636" s="110"/>
      <c r="AX1636" s="110"/>
      <c r="AY1636" s="110"/>
      <c r="AZ1636" s="110"/>
      <c r="BA1636" s="110"/>
      <c r="BB1636" s="110"/>
      <c r="BC1636" s="110"/>
      <c r="BD1636" s="110"/>
      <c r="BE1636" s="110"/>
      <c r="BF1636" s="110"/>
      <c r="BG1636" s="110"/>
      <c r="BH1636" s="110"/>
    </row>
    <row r="1637" spans="2:60" x14ac:dyDescent="0.2">
      <c r="B1637" s="123"/>
      <c r="C1637" s="229"/>
      <c r="D1637" s="229"/>
      <c r="E1637" s="229"/>
      <c r="F1637" s="229"/>
      <c r="G1637" s="229"/>
      <c r="H1637" s="124"/>
      <c r="I1637" s="124"/>
      <c r="J1637" s="124"/>
      <c r="K1637" s="124"/>
      <c r="L1637" s="120"/>
      <c r="M1637" s="110"/>
      <c r="N1637" s="110"/>
      <c r="O1637" s="110"/>
      <c r="P1637" s="110"/>
      <c r="Q1637" s="110"/>
      <c r="R1637" s="110"/>
      <c r="S1637" s="110"/>
      <c r="T1637" s="110"/>
      <c r="U1637" s="110"/>
      <c r="V1637" s="110"/>
      <c r="W1637" s="110"/>
      <c r="X1637" s="110"/>
      <c r="Y1637" s="110"/>
      <c r="Z1637" s="110"/>
      <c r="AA1637" s="110"/>
      <c r="AB1637" s="110"/>
      <c r="AC1637" s="110"/>
      <c r="AD1637" s="110"/>
      <c r="AE1637" s="110"/>
      <c r="AF1637" s="110"/>
      <c r="AG1637" s="110"/>
      <c r="AH1637" s="110"/>
      <c r="AI1637" s="110"/>
      <c r="AJ1637" s="110"/>
      <c r="AK1637" s="110"/>
      <c r="AL1637" s="110"/>
      <c r="AM1637" s="110"/>
      <c r="AN1637" s="110"/>
      <c r="AO1637" s="110"/>
      <c r="AP1637" s="110"/>
      <c r="AQ1637" s="110"/>
      <c r="AR1637" s="110"/>
      <c r="AS1637" s="110"/>
      <c r="AT1637" s="110"/>
      <c r="AU1637" s="110"/>
      <c r="AV1637" s="110"/>
      <c r="AW1637" s="110"/>
      <c r="AX1637" s="110"/>
      <c r="AY1637" s="110"/>
      <c r="AZ1637" s="110"/>
      <c r="BA1637" s="110"/>
      <c r="BB1637" s="110"/>
      <c r="BC1637" s="110"/>
      <c r="BD1637" s="110"/>
      <c r="BE1637" s="110"/>
      <c r="BF1637" s="110"/>
      <c r="BG1637" s="110"/>
      <c r="BH1637" s="110"/>
    </row>
    <row r="1638" spans="2:60" x14ac:dyDescent="0.2">
      <c r="B1638" s="123"/>
      <c r="C1638" s="229"/>
      <c r="D1638" s="229"/>
      <c r="E1638" s="229"/>
      <c r="F1638" s="229"/>
      <c r="G1638" s="229"/>
      <c r="H1638" s="124"/>
      <c r="I1638" s="124"/>
      <c r="J1638" s="124"/>
      <c r="K1638" s="124"/>
      <c r="L1638" s="120"/>
      <c r="M1638" s="110"/>
      <c r="N1638" s="110"/>
      <c r="O1638" s="110"/>
      <c r="P1638" s="110"/>
      <c r="Q1638" s="110"/>
      <c r="R1638" s="110"/>
      <c r="S1638" s="110"/>
      <c r="T1638" s="110"/>
      <c r="U1638" s="110"/>
      <c r="V1638" s="110"/>
      <c r="W1638" s="110"/>
      <c r="X1638" s="110"/>
      <c r="Y1638" s="110"/>
      <c r="Z1638" s="110"/>
      <c r="AA1638" s="110"/>
      <c r="AB1638" s="110"/>
      <c r="AC1638" s="110"/>
      <c r="AD1638" s="110"/>
      <c r="AE1638" s="110"/>
      <c r="AF1638" s="110"/>
      <c r="AG1638" s="110"/>
      <c r="AH1638" s="110"/>
      <c r="AI1638" s="110"/>
      <c r="AJ1638" s="110"/>
      <c r="AK1638" s="110"/>
      <c r="AL1638" s="110"/>
      <c r="AM1638" s="110"/>
      <c r="AN1638" s="110"/>
      <c r="AO1638" s="110"/>
      <c r="AP1638" s="110"/>
      <c r="AQ1638" s="110"/>
      <c r="AR1638" s="110"/>
      <c r="AS1638" s="110"/>
      <c r="AT1638" s="110"/>
      <c r="AU1638" s="110"/>
      <c r="AV1638" s="110"/>
      <c r="AW1638" s="110"/>
      <c r="AX1638" s="110"/>
      <c r="AY1638" s="110"/>
      <c r="AZ1638" s="110"/>
      <c r="BA1638" s="110"/>
      <c r="BB1638" s="110"/>
      <c r="BC1638" s="110"/>
      <c r="BD1638" s="110"/>
      <c r="BE1638" s="110"/>
      <c r="BF1638" s="110"/>
      <c r="BG1638" s="110"/>
      <c r="BH1638" s="110"/>
    </row>
    <row r="1639" spans="2:60" x14ac:dyDescent="0.2">
      <c r="B1639" s="123"/>
      <c r="C1639" s="229"/>
      <c r="D1639" s="229"/>
      <c r="E1639" s="229"/>
      <c r="F1639" s="229"/>
      <c r="G1639" s="229"/>
      <c r="H1639" s="124"/>
      <c r="I1639" s="124"/>
      <c r="J1639" s="124"/>
      <c r="K1639" s="124"/>
      <c r="L1639" s="120"/>
      <c r="M1639" s="110"/>
      <c r="N1639" s="110"/>
      <c r="O1639" s="110"/>
      <c r="P1639" s="110"/>
      <c r="Q1639" s="110"/>
      <c r="R1639" s="110"/>
      <c r="S1639" s="110"/>
      <c r="T1639" s="110"/>
      <c r="U1639" s="110"/>
      <c r="V1639" s="110"/>
      <c r="W1639" s="110"/>
      <c r="X1639" s="110"/>
      <c r="Y1639" s="110"/>
      <c r="Z1639" s="110"/>
      <c r="AA1639" s="110"/>
      <c r="AB1639" s="110"/>
      <c r="AC1639" s="110"/>
      <c r="AD1639" s="110"/>
      <c r="AE1639" s="110"/>
      <c r="AF1639" s="110"/>
      <c r="AG1639" s="110"/>
      <c r="AH1639" s="110"/>
      <c r="AI1639" s="110"/>
      <c r="AJ1639" s="110"/>
      <c r="AK1639" s="110"/>
      <c r="AL1639" s="110"/>
      <c r="AM1639" s="110"/>
      <c r="AN1639" s="110"/>
      <c r="AO1639" s="110"/>
      <c r="AP1639" s="110"/>
      <c r="AQ1639" s="110"/>
      <c r="AR1639" s="110"/>
      <c r="AS1639" s="110"/>
      <c r="AT1639" s="110"/>
      <c r="AU1639" s="110"/>
      <c r="AV1639" s="110"/>
      <c r="AW1639" s="110"/>
      <c r="AX1639" s="110"/>
      <c r="AY1639" s="110"/>
      <c r="AZ1639" s="110"/>
      <c r="BA1639" s="110"/>
      <c r="BB1639" s="110"/>
      <c r="BC1639" s="110"/>
      <c r="BD1639" s="110"/>
      <c r="BE1639" s="110"/>
      <c r="BF1639" s="110"/>
      <c r="BG1639" s="110"/>
      <c r="BH1639" s="110"/>
    </row>
    <row r="1640" spans="2:60" x14ac:dyDescent="0.2">
      <c r="B1640" s="123"/>
      <c r="C1640" s="229"/>
      <c r="D1640" s="229"/>
      <c r="E1640" s="229"/>
      <c r="F1640" s="229"/>
      <c r="G1640" s="229"/>
      <c r="H1640" s="124"/>
      <c r="I1640" s="124"/>
      <c r="J1640" s="124"/>
      <c r="K1640" s="124"/>
      <c r="L1640" s="120"/>
      <c r="M1640" s="110"/>
      <c r="N1640" s="110"/>
      <c r="O1640" s="110"/>
      <c r="P1640" s="110"/>
      <c r="Q1640" s="110"/>
      <c r="R1640" s="110"/>
      <c r="S1640" s="110"/>
      <c r="T1640" s="110"/>
      <c r="U1640" s="110"/>
      <c r="V1640" s="110"/>
      <c r="W1640" s="110"/>
      <c r="X1640" s="110"/>
      <c r="Y1640" s="110"/>
      <c r="Z1640" s="110"/>
      <c r="AA1640" s="110"/>
      <c r="AB1640" s="110"/>
      <c r="AC1640" s="110"/>
      <c r="AD1640" s="110"/>
      <c r="AE1640" s="110"/>
      <c r="AF1640" s="110"/>
      <c r="AG1640" s="110"/>
      <c r="AH1640" s="110"/>
      <c r="AI1640" s="110"/>
      <c r="AJ1640" s="110"/>
      <c r="AK1640" s="110"/>
      <c r="AL1640" s="110"/>
      <c r="AM1640" s="110"/>
      <c r="AN1640" s="110"/>
      <c r="AO1640" s="110"/>
      <c r="AP1640" s="110"/>
      <c r="AQ1640" s="110"/>
      <c r="AR1640" s="110"/>
      <c r="AS1640" s="110"/>
      <c r="AT1640" s="110"/>
      <c r="AU1640" s="110"/>
      <c r="AV1640" s="110"/>
      <c r="AW1640" s="110"/>
      <c r="AX1640" s="110"/>
      <c r="AY1640" s="110"/>
      <c r="AZ1640" s="110"/>
      <c r="BA1640" s="110"/>
      <c r="BB1640" s="110"/>
      <c r="BC1640" s="110"/>
      <c r="BD1640" s="110"/>
      <c r="BE1640" s="110"/>
      <c r="BF1640" s="110"/>
      <c r="BG1640" s="110"/>
      <c r="BH1640" s="110"/>
    </row>
    <row r="1641" spans="2:60" x14ac:dyDescent="0.2">
      <c r="B1641" s="123"/>
      <c r="C1641" s="229"/>
      <c r="D1641" s="229"/>
      <c r="E1641" s="229"/>
      <c r="F1641" s="229"/>
      <c r="G1641" s="229"/>
      <c r="H1641" s="124"/>
      <c r="I1641" s="124"/>
      <c r="J1641" s="124"/>
      <c r="K1641" s="124"/>
      <c r="L1641" s="120"/>
      <c r="M1641" s="110"/>
      <c r="N1641" s="110"/>
      <c r="O1641" s="110"/>
      <c r="P1641" s="110"/>
      <c r="Q1641" s="110"/>
      <c r="R1641" s="110"/>
      <c r="S1641" s="110"/>
      <c r="T1641" s="110"/>
      <c r="U1641" s="110"/>
      <c r="V1641" s="110"/>
      <c r="W1641" s="110"/>
      <c r="X1641" s="110"/>
      <c r="Y1641" s="110"/>
      <c r="Z1641" s="110"/>
      <c r="AA1641" s="110"/>
      <c r="AB1641" s="110"/>
      <c r="AC1641" s="110"/>
      <c r="AD1641" s="110"/>
      <c r="AE1641" s="110"/>
      <c r="AF1641" s="110"/>
      <c r="AG1641" s="110"/>
      <c r="AH1641" s="110"/>
      <c r="AI1641" s="110"/>
      <c r="AJ1641" s="110"/>
      <c r="AK1641" s="110"/>
      <c r="AL1641" s="110"/>
      <c r="AM1641" s="110"/>
      <c r="AN1641" s="110"/>
      <c r="AO1641" s="110"/>
      <c r="AP1641" s="110"/>
      <c r="AQ1641" s="110"/>
      <c r="AR1641" s="110"/>
      <c r="AS1641" s="110"/>
      <c r="AT1641" s="110"/>
      <c r="AU1641" s="110"/>
      <c r="AV1641" s="110"/>
      <c r="AW1641" s="110"/>
      <c r="AX1641" s="110"/>
      <c r="AY1641" s="110"/>
      <c r="AZ1641" s="110"/>
      <c r="BA1641" s="110"/>
      <c r="BB1641" s="110"/>
      <c r="BC1641" s="110"/>
      <c r="BD1641" s="110"/>
      <c r="BE1641" s="110"/>
      <c r="BF1641" s="110"/>
      <c r="BG1641" s="110"/>
      <c r="BH1641" s="110"/>
    </row>
    <row r="1642" spans="2:60" x14ac:dyDescent="0.2">
      <c r="B1642" s="123"/>
      <c r="C1642" s="229"/>
      <c r="D1642" s="229"/>
      <c r="E1642" s="229"/>
      <c r="F1642" s="229"/>
      <c r="G1642" s="229"/>
      <c r="H1642" s="124"/>
      <c r="I1642" s="124"/>
      <c r="J1642" s="124"/>
      <c r="K1642" s="124"/>
      <c r="L1642" s="120"/>
      <c r="M1642" s="110"/>
      <c r="N1642" s="110"/>
      <c r="O1642" s="110"/>
      <c r="P1642" s="110"/>
      <c r="Q1642" s="110"/>
      <c r="R1642" s="110"/>
      <c r="S1642" s="110"/>
      <c r="T1642" s="110"/>
      <c r="U1642" s="110"/>
      <c r="V1642" s="110"/>
      <c r="W1642" s="110"/>
      <c r="X1642" s="110"/>
      <c r="Y1642" s="110"/>
      <c r="Z1642" s="110"/>
      <c r="AA1642" s="110"/>
      <c r="AB1642" s="110"/>
      <c r="AC1642" s="110"/>
      <c r="AD1642" s="110"/>
      <c r="AE1642" s="110"/>
      <c r="AF1642" s="110"/>
      <c r="AG1642" s="110"/>
      <c r="AH1642" s="110"/>
      <c r="AI1642" s="110"/>
      <c r="AJ1642" s="110"/>
      <c r="AK1642" s="110"/>
      <c r="AL1642" s="110"/>
      <c r="AM1642" s="110"/>
      <c r="AN1642" s="110"/>
      <c r="AO1642" s="110"/>
      <c r="AP1642" s="110"/>
      <c r="AQ1642" s="110"/>
      <c r="AR1642" s="110"/>
      <c r="AS1642" s="110"/>
      <c r="AT1642" s="110"/>
      <c r="AU1642" s="110"/>
      <c r="AV1642" s="110"/>
      <c r="AW1642" s="110"/>
      <c r="AX1642" s="110"/>
      <c r="AY1642" s="110"/>
      <c r="AZ1642" s="110"/>
      <c r="BA1642" s="110"/>
      <c r="BB1642" s="110"/>
      <c r="BC1642" s="110"/>
      <c r="BD1642" s="110"/>
      <c r="BE1642" s="110"/>
      <c r="BF1642" s="110"/>
      <c r="BG1642" s="110"/>
      <c r="BH1642" s="110"/>
    </row>
    <row r="1643" spans="2:60" x14ac:dyDescent="0.2">
      <c r="B1643" s="123"/>
      <c r="C1643" s="229"/>
      <c r="D1643" s="229"/>
      <c r="E1643" s="229"/>
      <c r="F1643" s="229"/>
      <c r="G1643" s="229"/>
      <c r="H1643" s="124"/>
      <c r="I1643" s="124"/>
      <c r="J1643" s="124"/>
      <c r="K1643" s="124"/>
      <c r="L1643" s="120"/>
      <c r="M1643" s="110"/>
      <c r="N1643" s="110"/>
      <c r="O1643" s="110"/>
      <c r="P1643" s="110"/>
      <c r="Q1643" s="110"/>
      <c r="R1643" s="110"/>
      <c r="S1643" s="110"/>
      <c r="T1643" s="110"/>
      <c r="U1643" s="110"/>
      <c r="V1643" s="110"/>
      <c r="W1643" s="110"/>
      <c r="X1643" s="110"/>
      <c r="Y1643" s="110"/>
      <c r="Z1643" s="110"/>
      <c r="AA1643" s="110"/>
      <c r="AB1643" s="110"/>
      <c r="AC1643" s="110"/>
      <c r="AD1643" s="110"/>
      <c r="AE1643" s="110"/>
      <c r="AF1643" s="110"/>
      <c r="AG1643" s="110"/>
      <c r="AH1643" s="110"/>
      <c r="AI1643" s="110"/>
      <c r="AJ1643" s="110"/>
      <c r="AK1643" s="110"/>
      <c r="AL1643" s="110"/>
      <c r="AM1643" s="110"/>
      <c r="AN1643" s="110"/>
      <c r="AO1643" s="110"/>
      <c r="AP1643" s="110"/>
      <c r="AQ1643" s="110"/>
      <c r="AR1643" s="110"/>
      <c r="AS1643" s="110"/>
      <c r="AT1643" s="110"/>
      <c r="AU1643" s="110"/>
      <c r="AV1643" s="110"/>
      <c r="AW1643" s="110"/>
      <c r="AX1643" s="110"/>
      <c r="AY1643" s="110"/>
      <c r="AZ1643" s="110"/>
      <c r="BA1643" s="110"/>
      <c r="BB1643" s="110"/>
      <c r="BC1643" s="110"/>
      <c r="BD1643" s="110"/>
      <c r="BE1643" s="110"/>
      <c r="BF1643" s="110"/>
      <c r="BG1643" s="110"/>
      <c r="BH1643" s="110"/>
    </row>
    <row r="1644" spans="2:60" x14ac:dyDescent="0.2">
      <c r="B1644" s="123"/>
      <c r="C1644" s="229"/>
      <c r="D1644" s="229"/>
      <c r="E1644" s="229"/>
      <c r="F1644" s="229"/>
      <c r="G1644" s="229"/>
      <c r="H1644" s="124"/>
      <c r="I1644" s="124"/>
      <c r="J1644" s="124"/>
      <c r="K1644" s="124"/>
      <c r="L1644" s="120"/>
      <c r="M1644" s="110"/>
      <c r="N1644" s="110"/>
      <c r="O1644" s="110"/>
      <c r="P1644" s="110"/>
      <c r="Q1644" s="110"/>
      <c r="R1644" s="110"/>
      <c r="S1644" s="110"/>
      <c r="T1644" s="110"/>
      <c r="U1644" s="110"/>
      <c r="V1644" s="110"/>
      <c r="W1644" s="110"/>
      <c r="X1644" s="110"/>
      <c r="Y1644" s="110"/>
      <c r="Z1644" s="110"/>
      <c r="AA1644" s="110"/>
      <c r="AB1644" s="110"/>
      <c r="AC1644" s="110"/>
      <c r="AD1644" s="110"/>
      <c r="AE1644" s="110"/>
      <c r="AF1644" s="110"/>
      <c r="AG1644" s="110"/>
      <c r="AH1644" s="110"/>
      <c r="AI1644" s="110"/>
      <c r="AJ1644" s="110"/>
      <c r="AK1644" s="110"/>
      <c r="AL1644" s="110"/>
      <c r="AM1644" s="110"/>
      <c r="AN1644" s="110"/>
      <c r="AO1644" s="110"/>
      <c r="AP1644" s="110"/>
      <c r="AQ1644" s="110"/>
      <c r="AR1644" s="110"/>
      <c r="AS1644" s="110"/>
      <c r="AT1644" s="110"/>
      <c r="AU1644" s="110"/>
      <c r="AV1644" s="110"/>
      <c r="AW1644" s="110"/>
      <c r="AX1644" s="110"/>
      <c r="AY1644" s="110"/>
      <c r="AZ1644" s="110"/>
      <c r="BA1644" s="110"/>
      <c r="BB1644" s="110"/>
      <c r="BC1644" s="110"/>
      <c r="BD1644" s="110"/>
      <c r="BE1644" s="110"/>
      <c r="BF1644" s="110"/>
      <c r="BG1644" s="110"/>
      <c r="BH1644" s="110"/>
    </row>
    <row r="1645" spans="2:60" x14ac:dyDescent="0.2">
      <c r="B1645" s="123"/>
      <c r="C1645" s="229"/>
      <c r="D1645" s="229"/>
      <c r="E1645" s="229"/>
      <c r="F1645" s="229"/>
      <c r="G1645" s="229"/>
      <c r="H1645" s="124"/>
      <c r="I1645" s="124"/>
      <c r="J1645" s="124"/>
      <c r="K1645" s="124"/>
      <c r="L1645" s="120"/>
      <c r="M1645" s="110"/>
      <c r="N1645" s="110"/>
      <c r="O1645" s="110"/>
      <c r="P1645" s="110"/>
      <c r="Q1645" s="110"/>
      <c r="R1645" s="110"/>
      <c r="S1645" s="110"/>
      <c r="T1645" s="110"/>
      <c r="U1645" s="110"/>
      <c r="V1645" s="110"/>
      <c r="W1645" s="110"/>
      <c r="X1645" s="110"/>
      <c r="Y1645" s="110"/>
      <c r="Z1645" s="110"/>
      <c r="AA1645" s="110"/>
      <c r="AB1645" s="110"/>
      <c r="AC1645" s="110"/>
      <c r="AD1645" s="110"/>
      <c r="AE1645" s="110"/>
      <c r="AF1645" s="110"/>
      <c r="AG1645" s="110"/>
      <c r="AH1645" s="110"/>
      <c r="AI1645" s="110"/>
      <c r="AJ1645" s="110"/>
      <c r="AK1645" s="110"/>
      <c r="AL1645" s="110"/>
      <c r="AM1645" s="110"/>
      <c r="AN1645" s="110"/>
      <c r="AO1645" s="110"/>
      <c r="AP1645" s="110"/>
      <c r="AQ1645" s="110"/>
      <c r="AR1645" s="110"/>
      <c r="AS1645" s="110"/>
      <c r="AT1645" s="110"/>
      <c r="AU1645" s="110"/>
      <c r="AV1645" s="110"/>
      <c r="AW1645" s="110"/>
      <c r="AX1645" s="110"/>
      <c r="AY1645" s="110"/>
      <c r="AZ1645" s="110"/>
      <c r="BA1645" s="110"/>
      <c r="BB1645" s="110"/>
      <c r="BC1645" s="110"/>
      <c r="BD1645" s="110"/>
      <c r="BE1645" s="110"/>
      <c r="BF1645" s="110"/>
      <c r="BG1645" s="110"/>
      <c r="BH1645" s="110"/>
    </row>
    <row r="1646" spans="2:60" x14ac:dyDescent="0.2">
      <c r="B1646" s="123"/>
      <c r="C1646" s="229"/>
      <c r="D1646" s="229"/>
      <c r="E1646" s="229"/>
      <c r="F1646" s="229"/>
      <c r="G1646" s="229"/>
      <c r="H1646" s="124"/>
      <c r="I1646" s="124"/>
      <c r="J1646" s="124"/>
      <c r="K1646" s="124"/>
      <c r="L1646" s="120"/>
      <c r="M1646" s="110"/>
      <c r="N1646" s="110"/>
      <c r="O1646" s="110"/>
      <c r="P1646" s="110"/>
      <c r="Q1646" s="110"/>
      <c r="R1646" s="110"/>
      <c r="S1646" s="110"/>
      <c r="T1646" s="110"/>
      <c r="U1646" s="110"/>
      <c r="V1646" s="110"/>
      <c r="W1646" s="110"/>
      <c r="X1646" s="110"/>
      <c r="Y1646" s="110"/>
      <c r="Z1646" s="110"/>
      <c r="AA1646" s="110"/>
      <c r="AB1646" s="110"/>
      <c r="AC1646" s="110"/>
      <c r="AD1646" s="110"/>
      <c r="AE1646" s="110"/>
      <c r="AF1646" s="110"/>
      <c r="AG1646" s="110"/>
      <c r="AH1646" s="110"/>
      <c r="AI1646" s="110"/>
      <c r="AJ1646" s="110"/>
      <c r="AK1646" s="110"/>
      <c r="AL1646" s="110"/>
      <c r="AM1646" s="110"/>
      <c r="AN1646" s="110"/>
      <c r="AO1646" s="110"/>
      <c r="AP1646" s="110"/>
      <c r="AQ1646" s="110"/>
      <c r="AR1646" s="110"/>
      <c r="AS1646" s="110"/>
      <c r="AT1646" s="110"/>
      <c r="AU1646" s="110"/>
      <c r="AV1646" s="110"/>
      <c r="AW1646" s="110"/>
      <c r="AX1646" s="110"/>
      <c r="AY1646" s="110"/>
      <c r="AZ1646" s="110"/>
      <c r="BA1646" s="110"/>
      <c r="BB1646" s="110"/>
      <c r="BC1646" s="110"/>
      <c r="BD1646" s="110"/>
      <c r="BE1646" s="110"/>
      <c r="BF1646" s="110"/>
      <c r="BG1646" s="110"/>
      <c r="BH1646" s="110"/>
    </row>
    <row r="1647" spans="2:60" x14ac:dyDescent="0.2">
      <c r="B1647" s="123"/>
      <c r="C1647" s="229"/>
      <c r="D1647" s="229"/>
      <c r="E1647" s="229"/>
      <c r="F1647" s="229"/>
      <c r="G1647" s="229"/>
      <c r="H1647" s="124"/>
      <c r="I1647" s="124"/>
      <c r="J1647" s="124"/>
      <c r="K1647" s="124"/>
      <c r="L1647" s="120"/>
      <c r="M1647" s="110"/>
      <c r="N1647" s="110"/>
      <c r="O1647" s="110"/>
      <c r="P1647" s="110"/>
      <c r="Q1647" s="110"/>
      <c r="R1647" s="110"/>
      <c r="S1647" s="110"/>
      <c r="T1647" s="110"/>
      <c r="U1647" s="110"/>
      <c r="V1647" s="110"/>
      <c r="W1647" s="110"/>
      <c r="X1647" s="110"/>
      <c r="Y1647" s="110"/>
      <c r="Z1647" s="110"/>
      <c r="AA1647" s="110"/>
      <c r="AB1647" s="110"/>
      <c r="AC1647" s="110"/>
      <c r="AD1647" s="110"/>
      <c r="AE1647" s="110"/>
      <c r="AF1647" s="110"/>
      <c r="AG1647" s="110"/>
      <c r="AH1647" s="110"/>
      <c r="AI1647" s="110"/>
      <c r="AJ1647" s="110"/>
      <c r="AK1647" s="110"/>
      <c r="AL1647" s="110"/>
      <c r="AM1647" s="110"/>
      <c r="AN1647" s="110"/>
      <c r="AO1647" s="110"/>
      <c r="AP1647" s="110"/>
      <c r="AQ1647" s="110"/>
      <c r="AR1647" s="110"/>
      <c r="AS1647" s="110"/>
      <c r="AT1647" s="110"/>
      <c r="AU1647" s="110"/>
      <c r="AV1647" s="110"/>
      <c r="AW1647" s="110"/>
      <c r="AX1647" s="110"/>
      <c r="AY1647" s="110"/>
      <c r="AZ1647" s="110"/>
      <c r="BA1647" s="110"/>
      <c r="BB1647" s="110"/>
      <c r="BC1647" s="110"/>
      <c r="BD1647" s="110"/>
      <c r="BE1647" s="110"/>
      <c r="BF1647" s="110"/>
      <c r="BG1647" s="110"/>
      <c r="BH1647" s="110"/>
    </row>
    <row r="1648" spans="2:60" x14ac:dyDescent="0.2">
      <c r="B1648" s="123"/>
      <c r="C1648" s="229"/>
      <c r="D1648" s="229"/>
      <c r="E1648" s="229"/>
      <c r="F1648" s="229"/>
      <c r="G1648" s="229"/>
      <c r="H1648" s="124"/>
      <c r="I1648" s="124"/>
      <c r="J1648" s="124"/>
      <c r="K1648" s="124"/>
      <c r="L1648" s="120"/>
      <c r="M1648" s="110"/>
      <c r="N1648" s="110"/>
      <c r="O1648" s="110"/>
      <c r="P1648" s="110"/>
      <c r="Q1648" s="110"/>
      <c r="R1648" s="110"/>
      <c r="S1648" s="110"/>
      <c r="T1648" s="110"/>
      <c r="U1648" s="110"/>
      <c r="V1648" s="110"/>
      <c r="W1648" s="110"/>
      <c r="X1648" s="110"/>
      <c r="Y1648" s="110"/>
      <c r="Z1648" s="110"/>
      <c r="AA1648" s="110"/>
      <c r="AB1648" s="110"/>
      <c r="AC1648" s="110"/>
      <c r="AD1648" s="110"/>
      <c r="AE1648" s="110"/>
      <c r="AF1648" s="110"/>
      <c r="AG1648" s="110"/>
      <c r="AH1648" s="110"/>
      <c r="AI1648" s="110"/>
      <c r="AJ1648" s="110"/>
      <c r="AK1648" s="110"/>
      <c r="AL1648" s="110"/>
      <c r="AM1648" s="110"/>
      <c r="AN1648" s="110"/>
      <c r="AO1648" s="110"/>
      <c r="AP1648" s="110"/>
      <c r="AQ1648" s="110"/>
      <c r="AR1648" s="110"/>
      <c r="AS1648" s="110"/>
      <c r="AT1648" s="110"/>
      <c r="AU1648" s="110"/>
      <c r="AV1648" s="110"/>
      <c r="AW1648" s="110"/>
      <c r="AX1648" s="110"/>
      <c r="AY1648" s="110"/>
      <c r="AZ1648" s="110"/>
      <c r="BA1648" s="110"/>
      <c r="BB1648" s="110"/>
      <c r="BC1648" s="110"/>
      <c r="BD1648" s="110"/>
      <c r="BE1648" s="110"/>
      <c r="BF1648" s="110"/>
      <c r="BG1648" s="110"/>
      <c r="BH1648" s="110"/>
    </row>
    <row r="1649" spans="2:60" x14ac:dyDescent="0.2">
      <c r="B1649" s="123"/>
      <c r="C1649" s="229"/>
      <c r="D1649" s="229"/>
      <c r="E1649" s="229"/>
      <c r="F1649" s="229"/>
      <c r="G1649" s="229"/>
      <c r="H1649" s="124"/>
      <c r="I1649" s="124"/>
      <c r="J1649" s="124"/>
      <c r="K1649" s="124"/>
      <c r="L1649" s="120"/>
      <c r="M1649" s="110"/>
      <c r="N1649" s="110"/>
      <c r="O1649" s="110"/>
      <c r="P1649" s="110"/>
      <c r="Q1649" s="110"/>
      <c r="R1649" s="110"/>
      <c r="S1649" s="110"/>
      <c r="T1649" s="110"/>
      <c r="U1649" s="110"/>
      <c r="V1649" s="110"/>
      <c r="W1649" s="110"/>
      <c r="X1649" s="110"/>
      <c r="Y1649" s="110"/>
      <c r="Z1649" s="110"/>
      <c r="AA1649" s="110"/>
      <c r="AB1649" s="110"/>
      <c r="AC1649" s="110"/>
      <c r="AD1649" s="110"/>
      <c r="AE1649" s="110"/>
      <c r="AF1649" s="110"/>
      <c r="AG1649" s="110"/>
      <c r="AH1649" s="110"/>
      <c r="AI1649" s="110"/>
      <c r="AJ1649" s="110"/>
      <c r="AK1649" s="110"/>
      <c r="AL1649" s="110"/>
      <c r="AM1649" s="110"/>
      <c r="AN1649" s="110"/>
      <c r="AO1649" s="110"/>
      <c r="AP1649" s="110"/>
      <c r="AQ1649" s="110"/>
      <c r="AR1649" s="110"/>
      <c r="AS1649" s="110"/>
      <c r="AT1649" s="110"/>
      <c r="AU1649" s="110"/>
      <c r="AV1649" s="110"/>
      <c r="AW1649" s="110"/>
      <c r="AX1649" s="110"/>
      <c r="AY1649" s="110"/>
      <c r="AZ1649" s="110"/>
      <c r="BA1649" s="110"/>
      <c r="BB1649" s="110"/>
      <c r="BC1649" s="110"/>
      <c r="BD1649" s="110"/>
      <c r="BE1649" s="110"/>
      <c r="BF1649" s="110"/>
      <c r="BG1649" s="110"/>
      <c r="BH1649" s="110"/>
    </row>
    <row r="1650" spans="2:60" x14ac:dyDescent="0.2">
      <c r="B1650" s="123"/>
      <c r="C1650" s="229"/>
      <c r="D1650" s="229"/>
      <c r="E1650" s="229"/>
      <c r="F1650" s="229"/>
      <c r="G1650" s="229"/>
      <c r="H1650" s="124"/>
      <c r="I1650" s="124"/>
      <c r="J1650" s="124"/>
      <c r="K1650" s="124"/>
      <c r="L1650" s="120"/>
      <c r="M1650" s="110"/>
      <c r="N1650" s="110"/>
      <c r="O1650" s="110"/>
      <c r="P1650" s="110"/>
      <c r="Q1650" s="110"/>
      <c r="R1650" s="110"/>
      <c r="S1650" s="110"/>
      <c r="T1650" s="110"/>
      <c r="U1650" s="110"/>
      <c r="V1650" s="110"/>
      <c r="W1650" s="110"/>
      <c r="X1650" s="110"/>
      <c r="Y1650" s="110"/>
      <c r="Z1650" s="110"/>
      <c r="AA1650" s="110"/>
      <c r="AB1650" s="110"/>
      <c r="AC1650" s="110"/>
      <c r="AD1650" s="110"/>
      <c r="AE1650" s="110"/>
      <c r="AF1650" s="110"/>
      <c r="AG1650" s="110"/>
      <c r="AH1650" s="110"/>
      <c r="AI1650" s="110"/>
      <c r="AJ1650" s="110"/>
      <c r="AK1650" s="110"/>
      <c r="AL1650" s="110"/>
      <c r="AM1650" s="110"/>
      <c r="AN1650" s="110"/>
      <c r="AO1650" s="110"/>
      <c r="AP1650" s="110"/>
      <c r="AQ1650" s="110"/>
      <c r="AR1650" s="110"/>
      <c r="AS1650" s="110"/>
      <c r="AT1650" s="110"/>
      <c r="AU1650" s="110"/>
      <c r="AV1650" s="110"/>
      <c r="AW1650" s="110"/>
      <c r="AX1650" s="110"/>
      <c r="AY1650" s="110"/>
      <c r="AZ1650" s="110"/>
      <c r="BA1650" s="110"/>
      <c r="BB1650" s="110"/>
      <c r="BC1650" s="110"/>
      <c r="BD1650" s="110"/>
      <c r="BE1650" s="110"/>
      <c r="BF1650" s="110"/>
      <c r="BG1650" s="110"/>
      <c r="BH1650" s="110"/>
    </row>
    <row r="1651" spans="2:60" x14ac:dyDescent="0.2">
      <c r="B1651" s="123"/>
      <c r="C1651" s="229"/>
      <c r="D1651" s="229"/>
      <c r="E1651" s="229"/>
      <c r="F1651" s="229"/>
      <c r="G1651" s="229"/>
      <c r="H1651" s="124"/>
      <c r="I1651" s="124"/>
      <c r="J1651" s="124"/>
      <c r="K1651" s="124"/>
      <c r="L1651" s="120"/>
      <c r="M1651" s="110"/>
      <c r="N1651" s="110"/>
      <c r="O1651" s="110"/>
      <c r="P1651" s="110"/>
      <c r="Q1651" s="110"/>
      <c r="R1651" s="110"/>
      <c r="S1651" s="110"/>
      <c r="T1651" s="110"/>
      <c r="U1651" s="110"/>
      <c r="V1651" s="110"/>
      <c r="W1651" s="110"/>
      <c r="X1651" s="110"/>
      <c r="Y1651" s="110"/>
      <c r="Z1651" s="110"/>
      <c r="AA1651" s="110"/>
      <c r="AB1651" s="110"/>
      <c r="AC1651" s="110"/>
      <c r="AD1651" s="110"/>
      <c r="AE1651" s="110"/>
      <c r="AF1651" s="110"/>
      <c r="AG1651" s="110"/>
      <c r="AH1651" s="110"/>
      <c r="AI1651" s="110"/>
      <c r="AJ1651" s="110"/>
      <c r="AK1651" s="110"/>
      <c r="AL1651" s="110"/>
      <c r="AM1651" s="110"/>
      <c r="AN1651" s="110"/>
      <c r="AO1651" s="110"/>
      <c r="AP1651" s="110"/>
      <c r="AQ1651" s="110"/>
      <c r="AR1651" s="110"/>
      <c r="AS1651" s="110"/>
      <c r="AT1651" s="110"/>
      <c r="AU1651" s="110"/>
      <c r="AV1651" s="110"/>
      <c r="AW1651" s="110"/>
      <c r="AX1651" s="110"/>
      <c r="AY1651" s="110"/>
      <c r="AZ1651" s="110"/>
      <c r="BA1651" s="110"/>
      <c r="BB1651" s="110"/>
      <c r="BC1651" s="110"/>
      <c r="BD1651" s="110"/>
      <c r="BE1651" s="110"/>
      <c r="BF1651" s="110"/>
      <c r="BG1651" s="110"/>
      <c r="BH1651" s="110"/>
    </row>
    <row r="1652" spans="2:60" x14ac:dyDescent="0.2">
      <c r="B1652" s="123"/>
      <c r="C1652" s="229"/>
      <c r="D1652" s="229"/>
      <c r="E1652" s="229"/>
      <c r="F1652" s="229"/>
      <c r="G1652" s="229"/>
      <c r="H1652" s="124"/>
      <c r="I1652" s="124"/>
      <c r="J1652" s="124"/>
      <c r="K1652" s="124"/>
      <c r="L1652" s="120"/>
      <c r="M1652" s="110"/>
      <c r="N1652" s="110"/>
      <c r="O1652" s="110"/>
      <c r="P1652" s="110"/>
      <c r="Q1652" s="110"/>
      <c r="R1652" s="110"/>
      <c r="S1652" s="110"/>
      <c r="T1652" s="110"/>
      <c r="U1652" s="110"/>
      <c r="V1652" s="110"/>
      <c r="W1652" s="110"/>
      <c r="X1652" s="110"/>
      <c r="Y1652" s="110"/>
      <c r="Z1652" s="110"/>
      <c r="AA1652" s="110"/>
      <c r="AB1652" s="110"/>
      <c r="AC1652" s="110"/>
      <c r="AD1652" s="110"/>
      <c r="AE1652" s="110"/>
      <c r="AF1652" s="110"/>
      <c r="AG1652" s="110"/>
      <c r="AH1652" s="110"/>
      <c r="AI1652" s="110"/>
      <c r="AJ1652" s="110"/>
      <c r="AK1652" s="110"/>
      <c r="AL1652" s="110"/>
      <c r="AM1652" s="110"/>
      <c r="AN1652" s="110"/>
      <c r="AO1652" s="110"/>
      <c r="AP1652" s="110"/>
      <c r="AQ1652" s="110"/>
      <c r="AR1652" s="110"/>
      <c r="AS1652" s="110"/>
      <c r="AT1652" s="110"/>
      <c r="AU1652" s="110"/>
      <c r="AV1652" s="110"/>
      <c r="AW1652" s="110"/>
      <c r="AX1652" s="110"/>
      <c r="AY1652" s="110"/>
      <c r="AZ1652" s="110"/>
      <c r="BA1652" s="110"/>
      <c r="BB1652" s="110"/>
      <c r="BC1652" s="110"/>
      <c r="BD1652" s="110"/>
      <c r="BE1652" s="110"/>
      <c r="BF1652" s="110"/>
      <c r="BG1652" s="110"/>
      <c r="BH1652" s="110"/>
    </row>
    <row r="1653" spans="2:60" x14ac:dyDescent="0.2">
      <c r="B1653" s="123"/>
      <c r="C1653" s="229"/>
      <c r="D1653" s="229"/>
      <c r="E1653" s="229"/>
      <c r="F1653" s="229"/>
      <c r="G1653" s="229"/>
      <c r="H1653" s="124"/>
      <c r="I1653" s="124"/>
      <c r="J1653" s="124"/>
      <c r="K1653" s="124"/>
      <c r="L1653" s="120"/>
      <c r="M1653" s="110"/>
      <c r="N1653" s="110"/>
      <c r="O1653" s="110"/>
      <c r="P1653" s="110"/>
      <c r="Q1653" s="110"/>
      <c r="R1653" s="110"/>
      <c r="S1653" s="110"/>
      <c r="T1653" s="110"/>
      <c r="U1653" s="110"/>
      <c r="V1653" s="110"/>
      <c r="W1653" s="110"/>
      <c r="X1653" s="110"/>
      <c r="Y1653" s="110"/>
      <c r="Z1653" s="110"/>
      <c r="AA1653" s="110"/>
      <c r="AB1653" s="110"/>
      <c r="AC1653" s="110"/>
      <c r="AD1653" s="110"/>
      <c r="AE1653" s="110"/>
      <c r="AF1653" s="110"/>
      <c r="AG1653" s="110"/>
      <c r="AH1653" s="110"/>
      <c r="AI1653" s="110"/>
      <c r="AJ1653" s="110"/>
      <c r="AK1653" s="110"/>
      <c r="AL1653" s="110"/>
      <c r="AM1653" s="110"/>
      <c r="AN1653" s="110"/>
      <c r="AO1653" s="110"/>
      <c r="AP1653" s="110"/>
      <c r="AQ1653" s="110"/>
      <c r="AR1653" s="110"/>
      <c r="AS1653" s="110"/>
      <c r="AT1653" s="110"/>
      <c r="AU1653" s="110"/>
      <c r="AV1653" s="110"/>
      <c r="AW1653" s="110"/>
      <c r="AX1653" s="110"/>
      <c r="AY1653" s="110"/>
      <c r="AZ1653" s="110"/>
      <c r="BA1653" s="110"/>
      <c r="BB1653" s="110"/>
      <c r="BC1653" s="110"/>
      <c r="BD1653" s="110"/>
      <c r="BE1653" s="110"/>
      <c r="BF1653" s="110"/>
      <c r="BG1653" s="110"/>
      <c r="BH1653" s="110"/>
    </row>
    <row r="1654" spans="2:60" x14ac:dyDescent="0.2">
      <c r="B1654" s="123"/>
      <c r="C1654" s="229"/>
      <c r="D1654" s="229"/>
      <c r="E1654" s="229"/>
      <c r="F1654" s="229"/>
      <c r="G1654" s="229"/>
      <c r="H1654" s="124"/>
      <c r="I1654" s="124"/>
      <c r="J1654" s="124"/>
      <c r="K1654" s="124"/>
      <c r="L1654" s="120"/>
      <c r="M1654" s="110"/>
      <c r="N1654" s="110"/>
      <c r="O1654" s="110"/>
      <c r="P1654" s="110"/>
      <c r="Q1654" s="110"/>
      <c r="R1654" s="110"/>
      <c r="S1654" s="110"/>
      <c r="T1654" s="110"/>
      <c r="U1654" s="110"/>
      <c r="V1654" s="110"/>
      <c r="W1654" s="110"/>
      <c r="X1654" s="110"/>
      <c r="Y1654" s="110"/>
      <c r="Z1654" s="110"/>
      <c r="AA1654" s="110"/>
      <c r="AB1654" s="110"/>
      <c r="AC1654" s="110"/>
      <c r="AD1654" s="110"/>
      <c r="AE1654" s="110"/>
      <c r="AF1654" s="110"/>
      <c r="AG1654" s="110"/>
      <c r="AH1654" s="110"/>
      <c r="AI1654" s="110"/>
      <c r="AJ1654" s="110"/>
      <c r="AK1654" s="110"/>
      <c r="AL1654" s="110"/>
      <c r="AM1654" s="110"/>
      <c r="AN1654" s="110"/>
      <c r="AO1654" s="110"/>
      <c r="AP1654" s="110"/>
      <c r="AQ1654" s="110"/>
      <c r="AR1654" s="110"/>
      <c r="AS1654" s="110"/>
      <c r="AT1654" s="110"/>
      <c r="AU1654" s="110"/>
      <c r="AV1654" s="110"/>
      <c r="AW1654" s="110"/>
      <c r="AX1654" s="110"/>
      <c r="AY1654" s="110"/>
      <c r="AZ1654" s="110"/>
      <c r="BA1654" s="110"/>
      <c r="BB1654" s="110"/>
      <c r="BC1654" s="110"/>
      <c r="BD1654" s="110"/>
      <c r="BE1654" s="110"/>
      <c r="BF1654" s="110"/>
      <c r="BG1654" s="110"/>
      <c r="BH1654" s="110"/>
    </row>
    <row r="1655" spans="2:60" x14ac:dyDescent="0.2">
      <c r="B1655" s="123"/>
      <c r="C1655" s="229"/>
      <c r="D1655" s="229"/>
      <c r="E1655" s="229"/>
      <c r="F1655" s="229"/>
      <c r="G1655" s="229"/>
      <c r="H1655" s="124"/>
      <c r="I1655" s="124"/>
      <c r="J1655" s="124"/>
      <c r="K1655" s="124"/>
      <c r="L1655" s="120"/>
      <c r="M1655" s="110"/>
      <c r="N1655" s="110"/>
      <c r="O1655" s="110"/>
      <c r="P1655" s="110"/>
      <c r="Q1655" s="110"/>
      <c r="R1655" s="110"/>
      <c r="S1655" s="110"/>
      <c r="T1655" s="110"/>
      <c r="U1655" s="110"/>
      <c r="V1655" s="110"/>
      <c r="W1655" s="110"/>
      <c r="X1655" s="110"/>
      <c r="Y1655" s="110"/>
      <c r="Z1655" s="110"/>
      <c r="AA1655" s="110"/>
      <c r="AB1655" s="110"/>
      <c r="AC1655" s="110"/>
      <c r="AD1655" s="110"/>
      <c r="AE1655" s="110"/>
      <c r="AF1655" s="110"/>
      <c r="AG1655" s="110"/>
      <c r="AH1655" s="110"/>
      <c r="AI1655" s="110"/>
      <c r="AJ1655" s="110"/>
      <c r="AK1655" s="110"/>
      <c r="AL1655" s="110"/>
      <c r="AM1655" s="110"/>
      <c r="AN1655" s="110"/>
      <c r="AO1655" s="110"/>
      <c r="AP1655" s="110"/>
      <c r="AQ1655" s="110"/>
      <c r="AR1655" s="110"/>
      <c r="AS1655" s="110"/>
      <c r="AT1655" s="110"/>
      <c r="AU1655" s="110"/>
      <c r="AV1655" s="110"/>
      <c r="AW1655" s="110"/>
      <c r="AX1655" s="110"/>
      <c r="AY1655" s="110"/>
      <c r="AZ1655" s="110"/>
      <c r="BA1655" s="110"/>
      <c r="BB1655" s="110"/>
      <c r="BC1655" s="110"/>
      <c r="BD1655" s="110"/>
      <c r="BE1655" s="110"/>
      <c r="BF1655" s="110"/>
      <c r="BG1655" s="110"/>
      <c r="BH1655" s="110"/>
    </row>
    <row r="1656" spans="2:60" x14ac:dyDescent="0.2">
      <c r="B1656" s="123"/>
      <c r="C1656" s="229"/>
      <c r="D1656" s="229"/>
      <c r="E1656" s="229"/>
      <c r="F1656" s="229"/>
      <c r="G1656" s="229"/>
      <c r="H1656" s="124"/>
      <c r="I1656" s="124"/>
      <c r="J1656" s="124"/>
      <c r="K1656" s="124"/>
      <c r="L1656" s="120"/>
      <c r="M1656" s="110"/>
      <c r="N1656" s="110"/>
      <c r="O1656" s="110"/>
      <c r="P1656" s="110"/>
      <c r="Q1656" s="110"/>
      <c r="R1656" s="110"/>
      <c r="S1656" s="110"/>
      <c r="T1656" s="110"/>
      <c r="U1656" s="110"/>
      <c r="V1656" s="110"/>
      <c r="W1656" s="110"/>
      <c r="X1656" s="110"/>
      <c r="Y1656" s="110"/>
      <c r="Z1656" s="110"/>
      <c r="AA1656" s="110"/>
      <c r="AB1656" s="110"/>
      <c r="AC1656" s="110"/>
      <c r="AD1656" s="110"/>
      <c r="AE1656" s="110"/>
      <c r="AF1656" s="110"/>
      <c r="AG1656" s="110"/>
      <c r="AH1656" s="110"/>
      <c r="AI1656" s="110"/>
      <c r="AJ1656" s="110"/>
      <c r="AK1656" s="110"/>
      <c r="AL1656" s="110"/>
      <c r="AM1656" s="110"/>
      <c r="AN1656" s="110"/>
      <c r="AO1656" s="110"/>
      <c r="AP1656" s="110"/>
      <c r="AQ1656" s="110"/>
      <c r="AR1656" s="110"/>
      <c r="AS1656" s="110"/>
      <c r="AT1656" s="110"/>
      <c r="AU1656" s="110"/>
      <c r="AV1656" s="110"/>
      <c r="AW1656" s="110"/>
      <c r="AX1656" s="110"/>
      <c r="AY1656" s="110"/>
      <c r="AZ1656" s="110"/>
      <c r="BA1656" s="110"/>
      <c r="BB1656" s="110"/>
      <c r="BC1656" s="110"/>
      <c r="BD1656" s="110"/>
      <c r="BE1656" s="110"/>
      <c r="BF1656" s="110"/>
      <c r="BG1656" s="110"/>
      <c r="BH1656" s="110"/>
    </row>
    <row r="1657" spans="2:60" x14ac:dyDescent="0.2">
      <c r="B1657" s="123"/>
      <c r="C1657" s="229"/>
      <c r="D1657" s="229"/>
      <c r="E1657" s="229"/>
      <c r="F1657" s="229"/>
      <c r="G1657" s="229"/>
      <c r="H1657" s="124"/>
      <c r="I1657" s="124"/>
      <c r="J1657" s="124"/>
      <c r="K1657" s="124"/>
      <c r="L1657" s="120"/>
      <c r="M1657" s="110"/>
      <c r="N1657" s="110"/>
      <c r="O1657" s="110"/>
      <c r="P1657" s="110"/>
      <c r="Q1657" s="110"/>
      <c r="R1657" s="110"/>
      <c r="S1657" s="110"/>
      <c r="T1657" s="110"/>
      <c r="U1657" s="110"/>
      <c r="V1657" s="110"/>
      <c r="W1657" s="110"/>
      <c r="X1657" s="110"/>
      <c r="Y1657" s="110"/>
      <c r="Z1657" s="110"/>
      <c r="AA1657" s="110"/>
      <c r="AB1657" s="110"/>
      <c r="AC1657" s="110"/>
      <c r="AD1657" s="110"/>
      <c r="AE1657" s="110"/>
      <c r="AF1657" s="110"/>
      <c r="AG1657" s="110"/>
      <c r="AH1657" s="110"/>
      <c r="AI1657" s="110"/>
      <c r="AJ1657" s="110"/>
      <c r="AK1657" s="110"/>
      <c r="AL1657" s="110"/>
      <c r="AM1657" s="110"/>
      <c r="AN1657" s="110"/>
      <c r="AO1657" s="110"/>
      <c r="AP1657" s="110"/>
      <c r="AQ1657" s="110"/>
      <c r="AR1657" s="110"/>
      <c r="AS1657" s="110"/>
      <c r="AT1657" s="110"/>
      <c r="AU1657" s="110"/>
      <c r="AV1657" s="110"/>
      <c r="AW1657" s="110"/>
      <c r="AX1657" s="110"/>
      <c r="AY1657" s="110"/>
      <c r="AZ1657" s="110"/>
      <c r="BA1657" s="110"/>
      <c r="BB1657" s="110"/>
      <c r="BC1657" s="110"/>
      <c r="BD1657" s="110"/>
      <c r="BE1657" s="110"/>
      <c r="BF1657" s="110"/>
      <c r="BG1657" s="110"/>
      <c r="BH1657" s="110"/>
    </row>
    <row r="1658" spans="2:60" x14ac:dyDescent="0.2">
      <c r="B1658" s="123"/>
      <c r="C1658" s="229"/>
      <c r="D1658" s="229"/>
      <c r="E1658" s="229"/>
      <c r="F1658" s="229"/>
      <c r="G1658" s="229"/>
      <c r="H1658" s="124"/>
      <c r="I1658" s="124"/>
      <c r="J1658" s="124"/>
      <c r="K1658" s="124"/>
      <c r="L1658" s="120"/>
      <c r="M1658" s="110"/>
      <c r="N1658" s="110"/>
      <c r="O1658" s="110"/>
      <c r="P1658" s="110"/>
      <c r="Q1658" s="110"/>
      <c r="R1658" s="110"/>
      <c r="S1658" s="110"/>
      <c r="T1658" s="110"/>
      <c r="U1658" s="110"/>
      <c r="V1658" s="110"/>
      <c r="W1658" s="110"/>
      <c r="X1658" s="110"/>
      <c r="Y1658" s="110"/>
      <c r="Z1658" s="110"/>
      <c r="AA1658" s="110"/>
      <c r="AB1658" s="110"/>
      <c r="AC1658" s="110"/>
      <c r="AD1658" s="110"/>
      <c r="AE1658" s="110"/>
      <c r="AF1658" s="110"/>
      <c r="AG1658" s="110"/>
      <c r="AH1658" s="110"/>
      <c r="AI1658" s="110"/>
      <c r="AJ1658" s="110"/>
      <c r="AK1658" s="110"/>
      <c r="AL1658" s="110"/>
      <c r="AM1658" s="110"/>
      <c r="AN1658" s="110"/>
      <c r="AO1658" s="110"/>
      <c r="AP1658" s="110"/>
      <c r="AQ1658" s="110"/>
      <c r="AR1658" s="110"/>
      <c r="AS1658" s="110"/>
      <c r="AT1658" s="110"/>
      <c r="AU1658" s="110"/>
      <c r="AV1658" s="110"/>
      <c r="AW1658" s="110"/>
      <c r="AX1658" s="110"/>
      <c r="AY1658" s="110"/>
      <c r="AZ1658" s="110"/>
      <c r="BA1658" s="110"/>
      <c r="BB1658" s="110"/>
      <c r="BC1658" s="110"/>
      <c r="BD1658" s="110"/>
      <c r="BE1658" s="110"/>
      <c r="BF1658" s="110"/>
      <c r="BG1658" s="110"/>
      <c r="BH1658" s="110"/>
    </row>
    <row r="1659" spans="2:60" x14ac:dyDescent="0.2">
      <c r="B1659" s="123"/>
      <c r="C1659" s="229"/>
      <c r="D1659" s="229"/>
      <c r="E1659" s="229"/>
      <c r="F1659" s="229"/>
      <c r="G1659" s="229"/>
      <c r="H1659" s="124"/>
      <c r="I1659" s="124"/>
      <c r="J1659" s="124"/>
      <c r="K1659" s="124"/>
      <c r="L1659" s="120"/>
      <c r="M1659" s="110"/>
      <c r="N1659" s="110"/>
      <c r="O1659" s="110"/>
      <c r="P1659" s="110"/>
      <c r="Q1659" s="110"/>
      <c r="R1659" s="110"/>
      <c r="S1659" s="110"/>
      <c r="T1659" s="110"/>
      <c r="U1659" s="110"/>
      <c r="V1659" s="110"/>
      <c r="W1659" s="110"/>
      <c r="X1659" s="110"/>
      <c r="Y1659" s="110"/>
      <c r="Z1659" s="110"/>
      <c r="AA1659" s="110"/>
      <c r="AB1659" s="110"/>
      <c r="AC1659" s="110"/>
      <c r="AD1659" s="110"/>
      <c r="AE1659" s="110"/>
      <c r="AF1659" s="110"/>
      <c r="AG1659" s="110"/>
      <c r="AH1659" s="110"/>
      <c r="AI1659" s="110"/>
      <c r="AJ1659" s="110"/>
      <c r="AK1659" s="110"/>
      <c r="AL1659" s="110"/>
      <c r="AM1659" s="110"/>
      <c r="AN1659" s="110"/>
      <c r="AO1659" s="110"/>
      <c r="AP1659" s="110"/>
      <c r="AQ1659" s="110"/>
      <c r="AR1659" s="110"/>
      <c r="AS1659" s="110"/>
      <c r="AT1659" s="110"/>
      <c r="AU1659" s="110"/>
      <c r="AV1659" s="110"/>
      <c r="AW1659" s="110"/>
      <c r="AX1659" s="110"/>
      <c r="AY1659" s="110"/>
      <c r="AZ1659" s="110"/>
      <c r="BA1659" s="110"/>
      <c r="BB1659" s="110"/>
      <c r="BC1659" s="110"/>
      <c r="BD1659" s="110"/>
      <c r="BE1659" s="110"/>
      <c r="BF1659" s="110"/>
      <c r="BG1659" s="110"/>
      <c r="BH1659" s="110"/>
    </row>
    <row r="1660" spans="2:60" x14ac:dyDescent="0.2">
      <c r="B1660" s="123"/>
      <c r="C1660" s="229"/>
      <c r="D1660" s="229"/>
      <c r="E1660" s="229"/>
      <c r="F1660" s="229"/>
      <c r="G1660" s="229"/>
      <c r="H1660" s="124"/>
      <c r="I1660" s="124"/>
      <c r="J1660" s="124"/>
      <c r="K1660" s="124"/>
      <c r="L1660" s="120"/>
      <c r="M1660" s="110"/>
      <c r="N1660" s="110"/>
      <c r="O1660" s="110"/>
      <c r="P1660" s="110"/>
      <c r="Q1660" s="110"/>
      <c r="R1660" s="110"/>
      <c r="S1660" s="110"/>
      <c r="T1660" s="110"/>
      <c r="U1660" s="110"/>
      <c r="V1660" s="110"/>
      <c r="W1660" s="110"/>
      <c r="X1660" s="110"/>
      <c r="Y1660" s="110"/>
      <c r="Z1660" s="110"/>
      <c r="AA1660" s="110"/>
      <c r="AB1660" s="110"/>
      <c r="AC1660" s="110"/>
      <c r="AD1660" s="110"/>
      <c r="AE1660" s="110"/>
      <c r="AF1660" s="110"/>
      <c r="AG1660" s="110"/>
      <c r="AH1660" s="110"/>
      <c r="AI1660" s="110"/>
      <c r="AJ1660" s="110"/>
      <c r="AK1660" s="110"/>
      <c r="AL1660" s="110"/>
      <c r="AM1660" s="110"/>
      <c r="AN1660" s="110"/>
      <c r="AO1660" s="110"/>
      <c r="AP1660" s="110"/>
      <c r="AQ1660" s="110"/>
      <c r="AR1660" s="110"/>
      <c r="AS1660" s="110"/>
      <c r="AT1660" s="110"/>
      <c r="AU1660" s="110"/>
      <c r="AV1660" s="110"/>
      <c r="AW1660" s="110"/>
      <c r="AX1660" s="110"/>
      <c r="AY1660" s="110"/>
      <c r="AZ1660" s="110"/>
      <c r="BA1660" s="110"/>
      <c r="BB1660" s="110"/>
      <c r="BC1660" s="110"/>
      <c r="BD1660" s="110"/>
      <c r="BE1660" s="110"/>
      <c r="BF1660" s="110"/>
      <c r="BG1660" s="110"/>
      <c r="BH1660" s="110"/>
    </row>
    <row r="1661" spans="2:60" x14ac:dyDescent="0.2">
      <c r="B1661" s="123"/>
      <c r="C1661" s="229"/>
      <c r="D1661" s="229"/>
      <c r="E1661" s="229"/>
      <c r="F1661" s="229"/>
      <c r="G1661" s="229"/>
      <c r="H1661" s="124"/>
      <c r="I1661" s="124"/>
      <c r="J1661" s="124"/>
      <c r="K1661" s="124"/>
      <c r="L1661" s="120"/>
      <c r="M1661" s="110"/>
      <c r="N1661" s="110"/>
      <c r="O1661" s="110"/>
      <c r="P1661" s="110"/>
      <c r="Q1661" s="110"/>
      <c r="R1661" s="110"/>
      <c r="S1661" s="110"/>
      <c r="T1661" s="110"/>
      <c r="U1661" s="110"/>
      <c r="V1661" s="110"/>
      <c r="W1661" s="110"/>
      <c r="X1661" s="110"/>
      <c r="Y1661" s="110"/>
      <c r="Z1661" s="110"/>
      <c r="AA1661" s="110"/>
      <c r="AB1661" s="110"/>
      <c r="AC1661" s="110"/>
      <c r="AD1661" s="110"/>
      <c r="AE1661" s="110"/>
      <c r="AF1661" s="110"/>
      <c r="AG1661" s="110"/>
      <c r="AH1661" s="110"/>
      <c r="AI1661" s="110"/>
      <c r="AJ1661" s="110"/>
      <c r="AK1661" s="110"/>
      <c r="AL1661" s="110"/>
      <c r="AM1661" s="110"/>
      <c r="AN1661" s="110"/>
      <c r="AO1661" s="110"/>
      <c r="AP1661" s="110"/>
      <c r="AQ1661" s="110"/>
      <c r="AR1661" s="110"/>
      <c r="AS1661" s="110"/>
      <c r="AT1661" s="110"/>
      <c r="AU1661" s="110"/>
      <c r="AV1661" s="110"/>
      <c r="AW1661" s="110"/>
      <c r="AX1661" s="110"/>
      <c r="AY1661" s="110"/>
      <c r="AZ1661" s="110"/>
      <c r="BA1661" s="110"/>
      <c r="BB1661" s="110"/>
      <c r="BC1661" s="110"/>
      <c r="BD1661" s="110"/>
      <c r="BE1661" s="110"/>
      <c r="BF1661" s="110"/>
      <c r="BG1661" s="110"/>
      <c r="BH1661" s="110"/>
    </row>
    <row r="1662" spans="2:60" x14ac:dyDescent="0.2">
      <c r="B1662" s="123"/>
      <c r="C1662" s="229"/>
      <c r="D1662" s="229"/>
      <c r="E1662" s="229"/>
      <c r="F1662" s="229"/>
      <c r="G1662" s="229"/>
      <c r="H1662" s="124"/>
      <c r="I1662" s="124"/>
      <c r="J1662" s="124"/>
      <c r="K1662" s="124"/>
      <c r="L1662" s="120"/>
      <c r="M1662" s="110"/>
      <c r="N1662" s="110"/>
      <c r="O1662" s="110"/>
      <c r="P1662" s="110"/>
      <c r="Q1662" s="110"/>
      <c r="R1662" s="110"/>
      <c r="S1662" s="110"/>
      <c r="T1662" s="110"/>
      <c r="U1662" s="110"/>
      <c r="V1662" s="110"/>
      <c r="W1662" s="110"/>
      <c r="X1662" s="110"/>
      <c r="Y1662" s="110"/>
      <c r="Z1662" s="110"/>
      <c r="AA1662" s="110"/>
      <c r="AB1662" s="110"/>
      <c r="AC1662" s="110"/>
      <c r="AD1662" s="110"/>
      <c r="AE1662" s="110"/>
      <c r="AF1662" s="110"/>
      <c r="AG1662" s="110"/>
      <c r="AH1662" s="110"/>
      <c r="AI1662" s="110"/>
      <c r="AJ1662" s="110"/>
      <c r="AK1662" s="110"/>
      <c r="AL1662" s="110"/>
      <c r="AM1662" s="110"/>
      <c r="AN1662" s="110"/>
      <c r="AO1662" s="110"/>
      <c r="AP1662" s="110"/>
      <c r="AQ1662" s="110"/>
      <c r="AR1662" s="110"/>
      <c r="AS1662" s="110"/>
      <c r="AT1662" s="110"/>
      <c r="AU1662" s="110"/>
      <c r="AV1662" s="110"/>
      <c r="AW1662" s="110"/>
      <c r="AX1662" s="110"/>
      <c r="AY1662" s="110"/>
      <c r="AZ1662" s="110"/>
      <c r="BA1662" s="110"/>
      <c r="BB1662" s="110"/>
      <c r="BC1662" s="110"/>
      <c r="BD1662" s="110"/>
      <c r="BE1662" s="110"/>
      <c r="BF1662" s="110"/>
      <c r="BG1662" s="110"/>
      <c r="BH1662" s="110"/>
    </row>
    <row r="1663" spans="2:60" x14ac:dyDescent="0.2">
      <c r="B1663" s="123"/>
      <c r="C1663" s="229"/>
      <c r="D1663" s="229"/>
      <c r="E1663" s="229"/>
      <c r="F1663" s="229"/>
      <c r="G1663" s="229"/>
      <c r="H1663" s="124"/>
      <c r="I1663" s="124"/>
      <c r="J1663" s="124"/>
      <c r="K1663" s="124"/>
      <c r="L1663" s="120"/>
      <c r="M1663" s="110"/>
      <c r="N1663" s="110"/>
      <c r="O1663" s="110"/>
      <c r="P1663" s="110"/>
      <c r="Q1663" s="110"/>
      <c r="R1663" s="110"/>
      <c r="S1663" s="110"/>
      <c r="T1663" s="110"/>
      <c r="U1663" s="110"/>
      <c r="V1663" s="110"/>
      <c r="W1663" s="110"/>
      <c r="X1663" s="110"/>
      <c r="Y1663" s="110"/>
      <c r="Z1663" s="110"/>
      <c r="AA1663" s="110"/>
      <c r="AB1663" s="110"/>
      <c r="AC1663" s="110"/>
      <c r="AD1663" s="110"/>
      <c r="AE1663" s="110"/>
      <c r="AF1663" s="110"/>
      <c r="AG1663" s="110"/>
      <c r="AH1663" s="110"/>
      <c r="AI1663" s="110"/>
      <c r="AJ1663" s="110"/>
      <c r="AK1663" s="110"/>
      <c r="AL1663" s="110"/>
      <c r="AM1663" s="110"/>
      <c r="AN1663" s="110"/>
      <c r="AO1663" s="110"/>
      <c r="AP1663" s="110"/>
      <c r="AQ1663" s="110"/>
      <c r="AR1663" s="110"/>
      <c r="AS1663" s="110"/>
      <c r="AT1663" s="110"/>
      <c r="AU1663" s="110"/>
      <c r="AV1663" s="110"/>
      <c r="AW1663" s="110"/>
      <c r="AX1663" s="110"/>
      <c r="AY1663" s="110"/>
      <c r="AZ1663" s="110"/>
      <c r="BA1663" s="110"/>
      <c r="BB1663" s="110"/>
      <c r="BC1663" s="110"/>
      <c r="BD1663" s="110"/>
      <c r="BE1663" s="110"/>
      <c r="BF1663" s="110"/>
      <c r="BG1663" s="110"/>
      <c r="BH1663" s="110"/>
    </row>
    <row r="1664" spans="2:60" x14ac:dyDescent="0.2">
      <c r="B1664" s="123"/>
      <c r="C1664" s="229"/>
      <c r="D1664" s="229"/>
      <c r="E1664" s="229"/>
      <c r="F1664" s="229"/>
      <c r="G1664" s="229"/>
      <c r="H1664" s="124"/>
      <c r="I1664" s="124"/>
      <c r="J1664" s="124"/>
      <c r="K1664" s="124"/>
      <c r="L1664" s="120"/>
      <c r="M1664" s="110"/>
      <c r="N1664" s="110"/>
      <c r="O1664" s="110"/>
      <c r="P1664" s="110"/>
      <c r="Q1664" s="110"/>
      <c r="R1664" s="110"/>
      <c r="S1664" s="110"/>
      <c r="T1664" s="110"/>
      <c r="U1664" s="110"/>
      <c r="V1664" s="110"/>
      <c r="W1664" s="110"/>
      <c r="X1664" s="110"/>
      <c r="Y1664" s="110"/>
      <c r="Z1664" s="110"/>
      <c r="AA1664" s="110"/>
      <c r="AB1664" s="110"/>
      <c r="AC1664" s="110"/>
      <c r="AD1664" s="110"/>
      <c r="AE1664" s="110"/>
      <c r="AF1664" s="110"/>
      <c r="AG1664" s="110"/>
      <c r="AH1664" s="110"/>
      <c r="AI1664" s="110"/>
      <c r="AJ1664" s="110"/>
      <c r="AK1664" s="110"/>
      <c r="AL1664" s="110"/>
      <c r="AM1664" s="110"/>
      <c r="AN1664" s="110"/>
      <c r="AO1664" s="110"/>
      <c r="AP1664" s="110"/>
      <c r="AQ1664" s="110"/>
      <c r="AR1664" s="110"/>
      <c r="AS1664" s="110"/>
      <c r="AT1664" s="110"/>
      <c r="AU1664" s="110"/>
      <c r="AV1664" s="110"/>
      <c r="AW1664" s="110"/>
      <c r="AX1664" s="110"/>
      <c r="AY1664" s="110"/>
      <c r="AZ1664" s="110"/>
      <c r="BA1664" s="110"/>
      <c r="BB1664" s="110"/>
      <c r="BC1664" s="110"/>
      <c r="BD1664" s="110"/>
      <c r="BE1664" s="110"/>
      <c r="BF1664" s="110"/>
      <c r="BG1664" s="110"/>
      <c r="BH1664" s="110"/>
    </row>
    <row r="1665" spans="2:60" x14ac:dyDescent="0.2">
      <c r="B1665" s="123"/>
      <c r="C1665" s="229"/>
      <c r="D1665" s="229"/>
      <c r="E1665" s="229"/>
      <c r="F1665" s="229"/>
      <c r="G1665" s="229"/>
      <c r="H1665" s="124"/>
      <c r="I1665" s="124"/>
      <c r="J1665" s="124"/>
      <c r="K1665" s="124"/>
      <c r="L1665" s="120"/>
      <c r="M1665" s="110"/>
      <c r="N1665" s="110"/>
      <c r="O1665" s="110"/>
      <c r="P1665" s="110"/>
      <c r="Q1665" s="110"/>
      <c r="R1665" s="110"/>
      <c r="S1665" s="110"/>
      <c r="T1665" s="110"/>
      <c r="U1665" s="110"/>
      <c r="V1665" s="110"/>
      <c r="W1665" s="110"/>
      <c r="X1665" s="110"/>
      <c r="Y1665" s="110"/>
      <c r="Z1665" s="110"/>
      <c r="AA1665" s="110"/>
      <c r="AB1665" s="110"/>
      <c r="AC1665" s="110"/>
      <c r="AD1665" s="110"/>
      <c r="AE1665" s="110"/>
      <c r="AF1665" s="110"/>
      <c r="AG1665" s="110"/>
      <c r="AH1665" s="110"/>
      <c r="AI1665" s="110"/>
      <c r="AJ1665" s="110"/>
      <c r="AK1665" s="110"/>
      <c r="AL1665" s="110"/>
      <c r="AM1665" s="110"/>
      <c r="AN1665" s="110"/>
      <c r="AO1665" s="110"/>
      <c r="AP1665" s="110"/>
      <c r="AQ1665" s="110"/>
      <c r="AR1665" s="110"/>
      <c r="AS1665" s="110"/>
      <c r="AT1665" s="110"/>
      <c r="AU1665" s="110"/>
      <c r="AV1665" s="110"/>
      <c r="AW1665" s="110"/>
      <c r="AX1665" s="110"/>
      <c r="AY1665" s="110"/>
      <c r="AZ1665" s="110"/>
      <c r="BA1665" s="110"/>
      <c r="BB1665" s="110"/>
      <c r="BC1665" s="110"/>
      <c r="BD1665" s="110"/>
      <c r="BE1665" s="110"/>
      <c r="BF1665" s="110"/>
      <c r="BG1665" s="110"/>
      <c r="BH1665" s="110"/>
    </row>
    <row r="1666" spans="2:60" x14ac:dyDescent="0.2">
      <c r="B1666" s="123"/>
      <c r="C1666" s="229"/>
      <c r="D1666" s="229"/>
      <c r="E1666" s="229"/>
      <c r="F1666" s="229"/>
      <c r="G1666" s="229"/>
      <c r="H1666" s="124"/>
      <c r="I1666" s="124"/>
      <c r="J1666" s="124"/>
      <c r="K1666" s="124"/>
      <c r="L1666" s="120"/>
      <c r="M1666" s="110"/>
      <c r="N1666" s="110"/>
      <c r="O1666" s="110"/>
      <c r="P1666" s="110"/>
      <c r="Q1666" s="110"/>
      <c r="R1666" s="110"/>
      <c r="S1666" s="110"/>
      <c r="T1666" s="110"/>
      <c r="U1666" s="110"/>
      <c r="V1666" s="110"/>
      <c r="W1666" s="110"/>
      <c r="X1666" s="110"/>
      <c r="Y1666" s="110"/>
      <c r="Z1666" s="110"/>
      <c r="AA1666" s="110"/>
      <c r="AB1666" s="110"/>
      <c r="AC1666" s="110"/>
      <c r="AD1666" s="110"/>
      <c r="AE1666" s="110"/>
      <c r="AF1666" s="110"/>
      <c r="AG1666" s="110"/>
      <c r="AH1666" s="110"/>
      <c r="AI1666" s="110"/>
      <c r="AJ1666" s="110"/>
      <c r="AK1666" s="110"/>
      <c r="AL1666" s="110"/>
      <c r="AM1666" s="110"/>
      <c r="AN1666" s="110"/>
      <c r="AO1666" s="110"/>
      <c r="AP1666" s="110"/>
      <c r="AQ1666" s="110"/>
      <c r="AR1666" s="110"/>
      <c r="AS1666" s="110"/>
      <c r="AT1666" s="110"/>
      <c r="AU1666" s="110"/>
      <c r="AV1666" s="110"/>
      <c r="AW1666" s="110"/>
      <c r="AX1666" s="110"/>
      <c r="AY1666" s="110"/>
      <c r="AZ1666" s="110"/>
      <c r="BA1666" s="110"/>
      <c r="BB1666" s="110"/>
      <c r="BC1666" s="110"/>
      <c r="BD1666" s="110"/>
      <c r="BE1666" s="110"/>
      <c r="BF1666" s="110"/>
      <c r="BG1666" s="110"/>
      <c r="BH1666" s="110"/>
    </row>
    <row r="1667" spans="2:60" x14ac:dyDescent="0.2">
      <c r="B1667" s="123"/>
      <c r="C1667" s="229"/>
      <c r="D1667" s="229"/>
      <c r="E1667" s="229"/>
      <c r="F1667" s="229"/>
      <c r="G1667" s="229"/>
      <c r="H1667" s="124"/>
      <c r="I1667" s="124"/>
      <c r="J1667" s="124"/>
      <c r="K1667" s="124"/>
      <c r="L1667" s="120"/>
      <c r="M1667" s="110"/>
      <c r="N1667" s="110"/>
      <c r="O1667" s="110"/>
      <c r="P1667" s="110"/>
      <c r="Q1667" s="110"/>
      <c r="R1667" s="110"/>
      <c r="S1667" s="110"/>
      <c r="T1667" s="110"/>
      <c r="U1667" s="110"/>
      <c r="V1667" s="110"/>
      <c r="W1667" s="110"/>
      <c r="X1667" s="110"/>
      <c r="Y1667" s="110"/>
      <c r="Z1667" s="110"/>
      <c r="AA1667" s="110"/>
      <c r="AB1667" s="110"/>
      <c r="AC1667" s="110"/>
      <c r="AD1667" s="110"/>
      <c r="AE1667" s="110"/>
      <c r="AF1667" s="110"/>
      <c r="AG1667" s="110"/>
      <c r="AH1667" s="110"/>
      <c r="AI1667" s="110"/>
      <c r="AJ1667" s="110"/>
      <c r="AK1667" s="110"/>
      <c r="AL1667" s="110"/>
      <c r="AM1667" s="110"/>
      <c r="AN1667" s="110"/>
      <c r="AO1667" s="110"/>
      <c r="AP1667" s="110"/>
      <c r="AQ1667" s="110"/>
      <c r="AR1667" s="110"/>
      <c r="AS1667" s="110"/>
      <c r="AT1667" s="110"/>
      <c r="AU1667" s="110"/>
      <c r="AV1667" s="110"/>
      <c r="AW1667" s="110"/>
      <c r="AX1667" s="110"/>
      <c r="AY1667" s="110"/>
      <c r="AZ1667" s="110"/>
      <c r="BA1667" s="110"/>
      <c r="BB1667" s="110"/>
      <c r="BC1667" s="110"/>
      <c r="BD1667" s="110"/>
      <c r="BE1667" s="110"/>
      <c r="BF1667" s="110"/>
      <c r="BG1667" s="110"/>
      <c r="BH1667" s="110"/>
    </row>
    <row r="1668" spans="2:60" x14ac:dyDescent="0.2">
      <c r="B1668" s="123"/>
      <c r="C1668" s="229"/>
      <c r="D1668" s="229"/>
      <c r="E1668" s="229"/>
      <c r="F1668" s="229"/>
      <c r="G1668" s="229"/>
      <c r="H1668" s="124"/>
      <c r="I1668" s="124"/>
      <c r="J1668" s="124"/>
      <c r="K1668" s="124"/>
      <c r="L1668" s="120"/>
      <c r="M1668" s="110"/>
      <c r="N1668" s="110"/>
      <c r="O1668" s="110"/>
      <c r="P1668" s="110"/>
      <c r="Q1668" s="110"/>
      <c r="R1668" s="110"/>
      <c r="S1668" s="110"/>
      <c r="T1668" s="110"/>
      <c r="U1668" s="110"/>
      <c r="V1668" s="110"/>
      <c r="W1668" s="110"/>
      <c r="X1668" s="110"/>
      <c r="Y1668" s="110"/>
      <c r="Z1668" s="110"/>
      <c r="AA1668" s="110"/>
      <c r="AB1668" s="110"/>
      <c r="AC1668" s="110"/>
      <c r="AD1668" s="110"/>
      <c r="AE1668" s="110"/>
      <c r="AF1668" s="110"/>
      <c r="AG1668" s="110"/>
      <c r="AH1668" s="110"/>
      <c r="AI1668" s="110"/>
      <c r="AJ1668" s="110"/>
      <c r="AK1668" s="110"/>
      <c r="AL1668" s="110"/>
      <c r="AM1668" s="110"/>
      <c r="AN1668" s="110"/>
      <c r="AO1668" s="110"/>
      <c r="AP1668" s="110"/>
      <c r="AQ1668" s="110"/>
      <c r="AR1668" s="110"/>
      <c r="AS1668" s="110"/>
      <c r="AT1668" s="110"/>
      <c r="AU1668" s="110"/>
      <c r="AV1668" s="110"/>
      <c r="AW1668" s="110"/>
      <c r="AX1668" s="110"/>
      <c r="AY1668" s="110"/>
      <c r="AZ1668" s="110"/>
      <c r="BA1668" s="110"/>
      <c r="BB1668" s="110"/>
      <c r="BC1668" s="110"/>
      <c r="BD1668" s="110"/>
      <c r="BE1668" s="110"/>
      <c r="BF1668" s="110"/>
      <c r="BG1668" s="110"/>
      <c r="BH1668" s="110"/>
    </row>
    <row r="1669" spans="2:60" x14ac:dyDescent="0.2">
      <c r="B1669" s="123"/>
      <c r="C1669" s="229"/>
      <c r="D1669" s="229"/>
      <c r="E1669" s="229"/>
      <c r="F1669" s="229"/>
      <c r="G1669" s="229"/>
      <c r="H1669" s="124"/>
      <c r="I1669" s="124"/>
      <c r="J1669" s="124"/>
      <c r="K1669" s="124"/>
      <c r="L1669" s="120"/>
      <c r="M1669" s="110"/>
      <c r="N1669" s="110"/>
      <c r="O1669" s="110"/>
      <c r="P1669" s="110"/>
      <c r="Q1669" s="110"/>
      <c r="R1669" s="110"/>
      <c r="S1669" s="110"/>
      <c r="T1669" s="110"/>
      <c r="U1669" s="110"/>
      <c r="V1669" s="110"/>
      <c r="W1669" s="110"/>
      <c r="X1669" s="110"/>
      <c r="Y1669" s="110"/>
      <c r="Z1669" s="110"/>
      <c r="AA1669" s="110"/>
      <c r="AB1669" s="110"/>
      <c r="AC1669" s="110"/>
      <c r="AD1669" s="110"/>
      <c r="AE1669" s="110"/>
      <c r="AF1669" s="110"/>
      <c r="AG1669" s="110"/>
      <c r="AH1669" s="110"/>
      <c r="AI1669" s="110"/>
      <c r="AJ1669" s="110"/>
      <c r="AK1669" s="110"/>
      <c r="AL1669" s="110"/>
      <c r="AM1669" s="110"/>
      <c r="AN1669" s="110"/>
      <c r="AO1669" s="110"/>
      <c r="AP1669" s="110"/>
      <c r="AQ1669" s="110"/>
      <c r="AR1669" s="110"/>
      <c r="AS1669" s="110"/>
      <c r="AT1669" s="110"/>
      <c r="AU1669" s="110"/>
      <c r="AV1669" s="110"/>
      <c r="AW1669" s="110"/>
      <c r="AX1669" s="110"/>
      <c r="AY1669" s="110"/>
      <c r="AZ1669" s="110"/>
      <c r="BA1669" s="110"/>
      <c r="BB1669" s="110"/>
      <c r="BC1669" s="110"/>
      <c r="BD1669" s="110"/>
      <c r="BE1669" s="110"/>
      <c r="BF1669" s="110"/>
      <c r="BG1669" s="110"/>
      <c r="BH1669" s="110"/>
    </row>
    <row r="1670" spans="2:60" x14ac:dyDescent="0.2">
      <c r="B1670" s="123"/>
      <c r="C1670" s="229"/>
      <c r="D1670" s="229"/>
      <c r="E1670" s="229"/>
      <c r="F1670" s="229"/>
      <c r="G1670" s="229"/>
      <c r="H1670" s="124"/>
      <c r="I1670" s="124"/>
      <c r="J1670" s="124"/>
      <c r="K1670" s="124"/>
      <c r="L1670" s="120"/>
      <c r="M1670" s="110"/>
      <c r="N1670" s="110"/>
      <c r="O1670" s="110"/>
      <c r="P1670" s="110"/>
      <c r="Q1670" s="110"/>
      <c r="R1670" s="110"/>
      <c r="S1670" s="110"/>
      <c r="T1670" s="110"/>
      <c r="U1670" s="110"/>
      <c r="V1670" s="110"/>
      <c r="W1670" s="110"/>
      <c r="X1670" s="110"/>
      <c r="Y1670" s="110"/>
      <c r="Z1670" s="110"/>
      <c r="AA1670" s="110"/>
      <c r="AB1670" s="110"/>
      <c r="AC1670" s="110"/>
      <c r="AD1670" s="110"/>
      <c r="AE1670" s="110"/>
      <c r="AF1670" s="110"/>
      <c r="AG1670" s="110"/>
      <c r="AH1670" s="110"/>
      <c r="AI1670" s="110"/>
      <c r="AJ1670" s="110"/>
      <c r="AK1670" s="110"/>
      <c r="AL1670" s="110"/>
      <c r="AM1670" s="110"/>
      <c r="AN1670" s="110"/>
      <c r="AO1670" s="110"/>
      <c r="AP1670" s="110"/>
      <c r="AQ1670" s="110"/>
      <c r="AR1670" s="110"/>
      <c r="AS1670" s="110"/>
      <c r="AT1670" s="110"/>
      <c r="AU1670" s="110"/>
      <c r="AV1670" s="110"/>
      <c r="AW1670" s="110"/>
      <c r="AX1670" s="110"/>
      <c r="AY1670" s="110"/>
      <c r="AZ1670" s="110"/>
      <c r="BA1670" s="110"/>
      <c r="BB1670" s="110"/>
      <c r="BC1670" s="110"/>
      <c r="BD1670" s="110"/>
      <c r="BE1670" s="110"/>
      <c r="BF1670" s="110"/>
      <c r="BG1670" s="110"/>
      <c r="BH1670" s="110"/>
    </row>
    <row r="1671" spans="2:60" x14ac:dyDescent="0.2">
      <c r="B1671" s="123"/>
      <c r="C1671" s="229"/>
      <c r="D1671" s="229"/>
      <c r="E1671" s="229"/>
      <c r="F1671" s="229"/>
      <c r="G1671" s="229"/>
      <c r="H1671" s="124"/>
      <c r="I1671" s="124"/>
      <c r="J1671" s="124"/>
      <c r="K1671" s="124"/>
      <c r="L1671" s="120"/>
      <c r="M1671" s="110"/>
      <c r="N1671" s="110"/>
      <c r="O1671" s="110"/>
      <c r="P1671" s="110"/>
      <c r="Q1671" s="110"/>
      <c r="R1671" s="110"/>
      <c r="S1671" s="110"/>
      <c r="T1671" s="110"/>
      <c r="U1671" s="110"/>
      <c r="V1671" s="110"/>
      <c r="W1671" s="110"/>
      <c r="X1671" s="110"/>
      <c r="Y1671" s="110"/>
      <c r="Z1671" s="110"/>
      <c r="AA1671" s="110"/>
      <c r="AB1671" s="110"/>
      <c r="AC1671" s="110"/>
      <c r="AD1671" s="110"/>
      <c r="AE1671" s="110"/>
      <c r="AF1671" s="110"/>
      <c r="AG1671" s="110"/>
      <c r="AH1671" s="110"/>
      <c r="AI1671" s="110"/>
      <c r="AJ1671" s="110"/>
      <c r="AK1671" s="110"/>
      <c r="AL1671" s="110"/>
      <c r="AM1671" s="110"/>
      <c r="AN1671" s="110"/>
      <c r="AO1671" s="110"/>
      <c r="AP1671" s="110"/>
      <c r="AQ1671" s="110"/>
      <c r="AR1671" s="110"/>
      <c r="AS1671" s="110"/>
      <c r="AT1671" s="110"/>
      <c r="AU1671" s="110"/>
      <c r="AV1671" s="110"/>
      <c r="AW1671" s="110"/>
      <c r="AX1671" s="110"/>
      <c r="AY1671" s="110"/>
      <c r="AZ1671" s="110"/>
      <c r="BA1671" s="110"/>
      <c r="BB1671" s="110"/>
      <c r="BC1671" s="110"/>
      <c r="BD1671" s="110"/>
      <c r="BE1671" s="110"/>
      <c r="BF1671" s="110"/>
      <c r="BG1671" s="110"/>
      <c r="BH1671" s="110"/>
    </row>
    <row r="1672" spans="2:60" x14ac:dyDescent="0.2">
      <c r="B1672" s="123"/>
      <c r="C1672" s="229"/>
      <c r="D1672" s="229"/>
      <c r="E1672" s="229"/>
      <c r="F1672" s="229"/>
      <c r="G1672" s="229"/>
      <c r="H1672" s="124"/>
      <c r="I1672" s="124"/>
      <c r="J1672" s="124"/>
      <c r="K1672" s="124"/>
      <c r="L1672" s="120"/>
      <c r="M1672" s="110"/>
      <c r="N1672" s="110"/>
      <c r="O1672" s="110"/>
      <c r="P1672" s="110"/>
      <c r="Q1672" s="110"/>
      <c r="R1672" s="110"/>
      <c r="S1672" s="110"/>
      <c r="T1672" s="110"/>
      <c r="U1672" s="110"/>
      <c r="V1672" s="110"/>
      <c r="W1672" s="110"/>
      <c r="X1672" s="110"/>
      <c r="Y1672" s="110"/>
      <c r="Z1672" s="110"/>
      <c r="AA1672" s="110"/>
      <c r="AB1672" s="110"/>
      <c r="AC1672" s="110"/>
      <c r="AD1672" s="110"/>
      <c r="AE1672" s="110"/>
      <c r="AF1672" s="110"/>
      <c r="AG1672" s="110"/>
      <c r="AH1672" s="110"/>
      <c r="AI1672" s="110"/>
      <c r="AJ1672" s="110"/>
      <c r="AK1672" s="110"/>
      <c r="AL1672" s="110"/>
      <c r="AM1672" s="110"/>
      <c r="AN1672" s="110"/>
      <c r="AO1672" s="110"/>
      <c r="AP1672" s="110"/>
      <c r="AQ1672" s="110"/>
      <c r="AR1672" s="110"/>
      <c r="AS1672" s="110"/>
      <c r="AT1672" s="110"/>
      <c r="AU1672" s="110"/>
      <c r="AV1672" s="110"/>
      <c r="AW1672" s="110"/>
      <c r="AX1672" s="110"/>
      <c r="AY1672" s="110"/>
      <c r="AZ1672" s="110"/>
      <c r="BA1672" s="110"/>
      <c r="BB1672" s="110"/>
      <c r="BC1672" s="110"/>
      <c r="BD1672" s="110"/>
      <c r="BE1672" s="110"/>
      <c r="BF1672" s="110"/>
      <c r="BG1672" s="110"/>
      <c r="BH1672" s="110"/>
    </row>
    <row r="1673" spans="2:60" x14ac:dyDescent="0.2">
      <c r="B1673" s="123"/>
      <c r="C1673" s="229"/>
      <c r="D1673" s="229"/>
      <c r="E1673" s="229"/>
      <c r="F1673" s="229"/>
      <c r="G1673" s="229"/>
      <c r="H1673" s="124"/>
      <c r="I1673" s="124"/>
      <c r="J1673" s="124"/>
      <c r="K1673" s="124"/>
      <c r="L1673" s="120"/>
      <c r="M1673" s="110"/>
      <c r="N1673" s="110"/>
      <c r="O1673" s="110"/>
      <c r="P1673" s="110"/>
      <c r="Q1673" s="110"/>
      <c r="R1673" s="110"/>
      <c r="S1673" s="110"/>
      <c r="T1673" s="110"/>
      <c r="U1673" s="110"/>
      <c r="V1673" s="110"/>
      <c r="W1673" s="110"/>
      <c r="X1673" s="110"/>
      <c r="Y1673" s="110"/>
      <c r="Z1673" s="110"/>
      <c r="AA1673" s="110"/>
      <c r="AB1673" s="110"/>
      <c r="AC1673" s="110"/>
      <c r="AD1673" s="110"/>
      <c r="AE1673" s="110"/>
      <c r="AF1673" s="110"/>
      <c r="AG1673" s="110"/>
      <c r="AH1673" s="110"/>
      <c r="AI1673" s="110"/>
      <c r="AJ1673" s="110"/>
      <c r="AK1673" s="110"/>
      <c r="AL1673" s="110"/>
      <c r="AM1673" s="110"/>
      <c r="AN1673" s="110"/>
      <c r="AO1673" s="110"/>
      <c r="AP1673" s="110"/>
      <c r="AQ1673" s="110"/>
      <c r="AR1673" s="110"/>
      <c r="AS1673" s="110"/>
      <c r="AT1673" s="110"/>
      <c r="AU1673" s="110"/>
      <c r="AV1673" s="110"/>
      <c r="AW1673" s="110"/>
      <c r="AX1673" s="110"/>
      <c r="AY1673" s="110"/>
      <c r="AZ1673" s="110"/>
      <c r="BA1673" s="110"/>
      <c r="BB1673" s="110"/>
      <c r="BC1673" s="110"/>
      <c r="BD1673" s="110"/>
      <c r="BE1673" s="110"/>
      <c r="BF1673" s="110"/>
      <c r="BG1673" s="110"/>
      <c r="BH1673" s="110"/>
    </row>
    <row r="1674" spans="2:60" x14ac:dyDescent="0.2">
      <c r="B1674" s="123"/>
      <c r="C1674" s="229"/>
      <c r="D1674" s="229"/>
      <c r="E1674" s="229"/>
      <c r="F1674" s="229"/>
      <c r="G1674" s="229"/>
      <c r="H1674" s="124"/>
      <c r="I1674" s="124"/>
      <c r="J1674" s="124"/>
      <c r="K1674" s="124"/>
      <c r="L1674" s="120"/>
      <c r="M1674" s="110"/>
      <c r="N1674" s="110"/>
      <c r="O1674" s="110"/>
      <c r="P1674" s="110"/>
      <c r="Q1674" s="110"/>
      <c r="R1674" s="110"/>
      <c r="S1674" s="110"/>
      <c r="T1674" s="110"/>
      <c r="U1674" s="110"/>
      <c r="V1674" s="110"/>
      <c r="W1674" s="110"/>
      <c r="X1674" s="110"/>
      <c r="Y1674" s="110"/>
      <c r="Z1674" s="110"/>
      <c r="AA1674" s="110"/>
      <c r="AB1674" s="110"/>
      <c r="AC1674" s="110"/>
      <c r="AD1674" s="110"/>
      <c r="AE1674" s="110"/>
      <c r="AF1674" s="110"/>
      <c r="AG1674" s="110"/>
      <c r="AH1674" s="110"/>
      <c r="AI1674" s="110"/>
      <c r="AJ1674" s="110"/>
      <c r="AK1674" s="110"/>
      <c r="AL1674" s="110"/>
      <c r="AM1674" s="110"/>
      <c r="AN1674" s="110"/>
      <c r="AO1674" s="110"/>
      <c r="AP1674" s="110"/>
      <c r="AQ1674" s="110"/>
      <c r="AR1674" s="110"/>
      <c r="AS1674" s="110"/>
      <c r="AT1674" s="110"/>
      <c r="AU1674" s="110"/>
      <c r="AV1674" s="110"/>
      <c r="AW1674" s="110"/>
      <c r="AX1674" s="110"/>
      <c r="AY1674" s="110"/>
      <c r="AZ1674" s="110"/>
      <c r="BA1674" s="110"/>
      <c r="BB1674" s="110"/>
      <c r="BC1674" s="110"/>
      <c r="BD1674" s="110"/>
      <c r="BE1674" s="110"/>
      <c r="BF1674" s="110"/>
      <c r="BG1674" s="110"/>
      <c r="BH1674" s="110"/>
    </row>
    <row r="1675" spans="2:60" x14ac:dyDescent="0.2">
      <c r="B1675" s="123"/>
      <c r="C1675" s="229"/>
      <c r="D1675" s="229"/>
      <c r="E1675" s="229"/>
      <c r="F1675" s="229"/>
      <c r="G1675" s="229"/>
      <c r="H1675" s="124"/>
      <c r="I1675" s="124"/>
      <c r="J1675" s="124"/>
      <c r="K1675" s="124"/>
      <c r="L1675" s="120"/>
      <c r="M1675" s="110"/>
      <c r="N1675" s="110"/>
      <c r="O1675" s="110"/>
      <c r="P1675" s="110"/>
      <c r="Q1675" s="110"/>
      <c r="R1675" s="110"/>
      <c r="S1675" s="110"/>
      <c r="T1675" s="110"/>
      <c r="U1675" s="110"/>
      <c r="V1675" s="110"/>
      <c r="W1675" s="110"/>
      <c r="X1675" s="110"/>
      <c r="Y1675" s="110"/>
      <c r="Z1675" s="110"/>
      <c r="AA1675" s="110"/>
      <c r="AB1675" s="110"/>
      <c r="AC1675" s="110"/>
      <c r="AD1675" s="110"/>
      <c r="AE1675" s="110"/>
      <c r="AF1675" s="110"/>
      <c r="AG1675" s="110"/>
      <c r="AH1675" s="110"/>
      <c r="AI1675" s="110"/>
      <c r="AJ1675" s="110"/>
      <c r="AK1675" s="110"/>
      <c r="AL1675" s="110"/>
      <c r="AM1675" s="110"/>
      <c r="AN1675" s="110"/>
      <c r="AO1675" s="110"/>
      <c r="AP1675" s="110"/>
      <c r="AQ1675" s="110"/>
      <c r="AR1675" s="110"/>
      <c r="AS1675" s="110"/>
      <c r="AT1675" s="110"/>
      <c r="AU1675" s="110"/>
      <c r="AV1675" s="110"/>
      <c r="AW1675" s="110"/>
      <c r="AX1675" s="110"/>
      <c r="AY1675" s="110"/>
      <c r="AZ1675" s="110"/>
      <c r="BA1675" s="110"/>
      <c r="BB1675" s="110"/>
      <c r="BC1675" s="110"/>
      <c r="BD1675" s="110"/>
      <c r="BE1675" s="110"/>
      <c r="BF1675" s="110"/>
      <c r="BG1675" s="110"/>
      <c r="BH1675" s="110"/>
    </row>
    <row r="1676" spans="2:60" x14ac:dyDescent="0.2">
      <c r="B1676" s="123"/>
      <c r="C1676" s="229"/>
      <c r="D1676" s="229"/>
      <c r="E1676" s="229"/>
      <c r="F1676" s="229"/>
      <c r="G1676" s="229"/>
      <c r="H1676" s="124"/>
      <c r="I1676" s="124"/>
      <c r="J1676" s="124"/>
      <c r="K1676" s="124"/>
      <c r="L1676" s="120"/>
      <c r="M1676" s="110"/>
      <c r="N1676" s="110"/>
      <c r="O1676" s="110"/>
      <c r="P1676" s="110"/>
      <c r="Q1676" s="110"/>
      <c r="R1676" s="110"/>
      <c r="S1676" s="110"/>
      <c r="T1676" s="110"/>
      <c r="U1676" s="110"/>
      <c r="V1676" s="110"/>
      <c r="W1676" s="110"/>
      <c r="X1676" s="110"/>
      <c r="Y1676" s="110"/>
      <c r="Z1676" s="110"/>
      <c r="AA1676" s="110"/>
      <c r="AB1676" s="110"/>
      <c r="AC1676" s="110"/>
      <c r="AD1676" s="110"/>
      <c r="AE1676" s="110"/>
      <c r="AF1676" s="110"/>
      <c r="AG1676" s="110"/>
      <c r="AH1676" s="110"/>
      <c r="AI1676" s="110"/>
      <c r="AJ1676" s="110"/>
      <c r="AK1676" s="110"/>
      <c r="AL1676" s="110"/>
      <c r="AM1676" s="110"/>
      <c r="AN1676" s="110"/>
      <c r="AO1676" s="110"/>
      <c r="AP1676" s="110"/>
      <c r="AQ1676" s="110"/>
      <c r="AR1676" s="110"/>
      <c r="AS1676" s="110"/>
      <c r="AT1676" s="110"/>
      <c r="AU1676" s="110"/>
      <c r="AV1676" s="110"/>
      <c r="AW1676" s="110"/>
      <c r="AX1676" s="110"/>
      <c r="AY1676" s="110"/>
      <c r="AZ1676" s="110"/>
      <c r="BA1676" s="110"/>
      <c r="BB1676" s="110"/>
      <c r="BC1676" s="110"/>
      <c r="BD1676" s="110"/>
      <c r="BE1676" s="110"/>
      <c r="BF1676" s="110"/>
      <c r="BG1676" s="110"/>
      <c r="BH1676" s="110"/>
    </row>
    <row r="1677" spans="2:60" x14ac:dyDescent="0.2">
      <c r="B1677" s="123"/>
      <c r="C1677" s="229"/>
      <c r="D1677" s="229"/>
      <c r="E1677" s="229"/>
      <c r="F1677" s="229"/>
      <c r="G1677" s="229"/>
      <c r="H1677" s="124"/>
      <c r="I1677" s="124"/>
      <c r="J1677" s="124"/>
      <c r="K1677" s="124"/>
      <c r="L1677" s="120"/>
      <c r="M1677" s="110"/>
      <c r="N1677" s="110"/>
      <c r="O1677" s="110"/>
      <c r="P1677" s="110"/>
      <c r="Q1677" s="110"/>
      <c r="R1677" s="110"/>
      <c r="S1677" s="110"/>
      <c r="T1677" s="110"/>
      <c r="U1677" s="110"/>
      <c r="V1677" s="110"/>
      <c r="W1677" s="110"/>
      <c r="X1677" s="110"/>
      <c r="Y1677" s="110"/>
      <c r="Z1677" s="110"/>
      <c r="AA1677" s="110"/>
      <c r="AB1677" s="110"/>
      <c r="AC1677" s="110"/>
      <c r="AD1677" s="110"/>
      <c r="AE1677" s="110"/>
      <c r="AF1677" s="110"/>
      <c r="AG1677" s="110"/>
      <c r="AH1677" s="110"/>
      <c r="AI1677" s="110"/>
      <c r="AJ1677" s="110"/>
      <c r="AK1677" s="110"/>
      <c r="AL1677" s="110"/>
      <c r="AM1677" s="110"/>
      <c r="AN1677" s="110"/>
      <c r="AO1677" s="110"/>
      <c r="AP1677" s="110"/>
      <c r="AQ1677" s="110"/>
      <c r="AR1677" s="110"/>
      <c r="AS1677" s="110"/>
      <c r="AT1677" s="110"/>
      <c r="AU1677" s="110"/>
      <c r="AV1677" s="110"/>
      <c r="AW1677" s="110"/>
      <c r="AX1677" s="110"/>
      <c r="AY1677" s="110"/>
      <c r="AZ1677" s="110"/>
      <c r="BA1677" s="110"/>
      <c r="BB1677" s="110"/>
      <c r="BC1677" s="110"/>
      <c r="BD1677" s="110"/>
      <c r="BE1677" s="110"/>
      <c r="BF1677" s="110"/>
      <c r="BG1677" s="110"/>
      <c r="BH1677" s="110"/>
    </row>
    <row r="1678" spans="2:60" x14ac:dyDescent="0.2">
      <c r="B1678" s="123"/>
      <c r="C1678" s="229"/>
      <c r="D1678" s="229"/>
      <c r="E1678" s="229"/>
      <c r="F1678" s="229"/>
      <c r="G1678" s="229"/>
      <c r="H1678" s="124"/>
      <c r="I1678" s="124"/>
      <c r="J1678" s="124"/>
      <c r="K1678" s="124"/>
      <c r="L1678" s="120"/>
      <c r="M1678" s="110"/>
      <c r="N1678" s="110"/>
      <c r="O1678" s="110"/>
      <c r="P1678" s="110"/>
      <c r="Q1678" s="110"/>
      <c r="R1678" s="110"/>
      <c r="S1678" s="110"/>
      <c r="T1678" s="110"/>
      <c r="U1678" s="110"/>
      <c r="V1678" s="110"/>
      <c r="W1678" s="110"/>
      <c r="X1678" s="110"/>
      <c r="Y1678" s="110"/>
      <c r="Z1678" s="110"/>
      <c r="AA1678" s="110"/>
      <c r="AB1678" s="110"/>
      <c r="AC1678" s="110"/>
      <c r="AD1678" s="110"/>
      <c r="AE1678" s="110"/>
      <c r="AF1678" s="110"/>
      <c r="AG1678" s="110"/>
      <c r="AH1678" s="110"/>
      <c r="AI1678" s="110"/>
      <c r="AJ1678" s="110"/>
      <c r="AK1678" s="110"/>
      <c r="AL1678" s="110"/>
      <c r="AM1678" s="110"/>
      <c r="AN1678" s="110"/>
      <c r="AO1678" s="110"/>
      <c r="AP1678" s="110"/>
      <c r="AQ1678" s="110"/>
      <c r="AR1678" s="110"/>
      <c r="AS1678" s="110"/>
      <c r="AT1678" s="110"/>
      <c r="AU1678" s="110"/>
      <c r="AV1678" s="110"/>
      <c r="AW1678" s="110"/>
      <c r="AX1678" s="110"/>
      <c r="AY1678" s="110"/>
      <c r="AZ1678" s="110"/>
      <c r="BA1678" s="110"/>
      <c r="BB1678" s="110"/>
      <c r="BC1678" s="110"/>
      <c r="BD1678" s="110"/>
      <c r="BE1678" s="110"/>
      <c r="BF1678" s="110"/>
      <c r="BG1678" s="110"/>
      <c r="BH1678" s="110"/>
    </row>
    <row r="1679" spans="2:60" x14ac:dyDescent="0.2">
      <c r="B1679" s="123"/>
      <c r="C1679" s="229"/>
      <c r="D1679" s="229"/>
      <c r="E1679" s="229"/>
      <c r="F1679" s="229"/>
      <c r="G1679" s="229"/>
      <c r="H1679" s="124"/>
      <c r="I1679" s="124"/>
      <c r="J1679" s="124"/>
      <c r="K1679" s="124"/>
      <c r="L1679" s="120"/>
      <c r="M1679" s="110"/>
      <c r="N1679" s="110"/>
      <c r="O1679" s="110"/>
      <c r="P1679" s="110"/>
      <c r="Q1679" s="110"/>
      <c r="R1679" s="110"/>
      <c r="S1679" s="110"/>
      <c r="T1679" s="110"/>
      <c r="U1679" s="110"/>
      <c r="V1679" s="110"/>
      <c r="W1679" s="110"/>
      <c r="X1679" s="110"/>
      <c r="Y1679" s="110"/>
      <c r="Z1679" s="110"/>
      <c r="AA1679" s="110"/>
      <c r="AB1679" s="110"/>
      <c r="AC1679" s="110"/>
      <c r="AD1679" s="110"/>
      <c r="AE1679" s="110"/>
      <c r="AF1679" s="110"/>
      <c r="AG1679" s="110"/>
      <c r="AH1679" s="110"/>
      <c r="AI1679" s="110"/>
      <c r="AJ1679" s="110"/>
      <c r="AK1679" s="110"/>
      <c r="AL1679" s="110"/>
      <c r="AM1679" s="110"/>
      <c r="AN1679" s="110"/>
      <c r="AO1679" s="110"/>
      <c r="AP1679" s="110"/>
      <c r="AQ1679" s="110"/>
      <c r="AR1679" s="110"/>
      <c r="AS1679" s="110"/>
      <c r="AT1679" s="110"/>
      <c r="AU1679" s="110"/>
      <c r="AV1679" s="110"/>
      <c r="AW1679" s="110"/>
      <c r="AX1679" s="110"/>
      <c r="AY1679" s="110"/>
      <c r="AZ1679" s="110"/>
      <c r="BA1679" s="110"/>
      <c r="BB1679" s="110"/>
      <c r="BC1679" s="110"/>
      <c r="BD1679" s="110"/>
      <c r="BE1679" s="110"/>
      <c r="BF1679" s="110"/>
      <c r="BG1679" s="110"/>
      <c r="BH1679" s="110"/>
    </row>
    <row r="1680" spans="2:60" x14ac:dyDescent="0.2">
      <c r="B1680" s="123"/>
      <c r="C1680" s="229"/>
      <c r="D1680" s="229"/>
      <c r="E1680" s="229"/>
      <c r="F1680" s="229"/>
      <c r="G1680" s="229"/>
      <c r="H1680" s="124"/>
      <c r="I1680" s="124"/>
      <c r="J1680" s="124"/>
      <c r="K1680" s="124"/>
      <c r="L1680" s="120"/>
      <c r="M1680" s="110"/>
      <c r="N1680" s="110"/>
      <c r="O1680" s="110"/>
      <c r="P1680" s="110"/>
      <c r="Q1680" s="110"/>
      <c r="R1680" s="110"/>
      <c r="S1680" s="110"/>
      <c r="T1680" s="110"/>
      <c r="U1680" s="110"/>
      <c r="V1680" s="110"/>
      <c r="W1680" s="110"/>
      <c r="X1680" s="110"/>
      <c r="Y1680" s="110"/>
      <c r="Z1680" s="110"/>
      <c r="AA1680" s="110"/>
      <c r="AB1680" s="110"/>
      <c r="AC1680" s="110"/>
      <c r="AD1680" s="110"/>
      <c r="AE1680" s="110"/>
      <c r="AF1680" s="110"/>
      <c r="AG1680" s="110"/>
      <c r="AH1680" s="110"/>
      <c r="AI1680" s="110"/>
      <c r="AJ1680" s="110"/>
      <c r="AK1680" s="110"/>
      <c r="AL1680" s="110"/>
      <c r="AM1680" s="110"/>
      <c r="AN1680" s="110"/>
      <c r="AO1680" s="110"/>
      <c r="AP1680" s="110"/>
      <c r="AQ1680" s="110"/>
      <c r="AR1680" s="110"/>
      <c r="AS1680" s="110"/>
      <c r="AT1680" s="110"/>
      <c r="AU1680" s="110"/>
      <c r="AV1680" s="110"/>
      <c r="AW1680" s="110"/>
      <c r="AX1680" s="110"/>
      <c r="AY1680" s="110"/>
      <c r="AZ1680" s="110"/>
      <c r="BA1680" s="110"/>
      <c r="BB1680" s="110"/>
      <c r="BC1680" s="110"/>
      <c r="BD1680" s="110"/>
      <c r="BE1680" s="110"/>
      <c r="BF1680" s="110"/>
      <c r="BG1680" s="110"/>
      <c r="BH1680" s="110"/>
    </row>
    <row r="1681" spans="2:60" x14ac:dyDescent="0.2">
      <c r="B1681" s="123"/>
      <c r="C1681" s="229"/>
      <c r="D1681" s="229"/>
      <c r="E1681" s="229"/>
      <c r="F1681" s="229"/>
      <c r="G1681" s="229"/>
      <c r="H1681" s="124"/>
      <c r="I1681" s="124"/>
      <c r="J1681" s="124"/>
      <c r="K1681" s="124"/>
      <c r="L1681" s="120"/>
      <c r="M1681" s="110"/>
      <c r="N1681" s="110"/>
      <c r="O1681" s="110"/>
      <c r="P1681" s="110"/>
      <c r="Q1681" s="110"/>
      <c r="R1681" s="110"/>
      <c r="S1681" s="110"/>
      <c r="T1681" s="110"/>
      <c r="U1681" s="110"/>
      <c r="V1681" s="110"/>
      <c r="W1681" s="110"/>
      <c r="X1681" s="110"/>
      <c r="Y1681" s="110"/>
      <c r="Z1681" s="110"/>
      <c r="AA1681" s="110"/>
      <c r="AB1681" s="110"/>
      <c r="AC1681" s="110"/>
      <c r="AD1681" s="110"/>
      <c r="AE1681" s="110"/>
      <c r="AF1681" s="110"/>
      <c r="AG1681" s="110"/>
      <c r="AH1681" s="110"/>
      <c r="AI1681" s="110"/>
      <c r="AJ1681" s="110"/>
      <c r="AK1681" s="110"/>
      <c r="AL1681" s="110"/>
      <c r="AM1681" s="110"/>
      <c r="AN1681" s="110"/>
      <c r="AO1681" s="110"/>
      <c r="AP1681" s="110"/>
      <c r="AQ1681" s="110"/>
      <c r="AR1681" s="110"/>
      <c r="AS1681" s="110"/>
      <c r="AT1681" s="110"/>
      <c r="AU1681" s="110"/>
      <c r="AV1681" s="110"/>
      <c r="AW1681" s="110"/>
      <c r="AX1681" s="110"/>
      <c r="AY1681" s="110"/>
      <c r="AZ1681" s="110"/>
      <c r="BA1681" s="110"/>
      <c r="BB1681" s="110"/>
      <c r="BC1681" s="110"/>
      <c r="BD1681" s="110"/>
      <c r="BE1681" s="110"/>
      <c r="BF1681" s="110"/>
      <c r="BG1681" s="110"/>
      <c r="BH1681" s="110"/>
    </row>
    <row r="1682" spans="2:60" x14ac:dyDescent="0.2">
      <c r="B1682" s="123"/>
      <c r="C1682" s="229"/>
      <c r="D1682" s="229"/>
      <c r="E1682" s="229"/>
      <c r="F1682" s="229"/>
      <c r="G1682" s="229"/>
      <c r="H1682" s="124"/>
      <c r="I1682" s="124"/>
      <c r="J1682" s="124"/>
      <c r="K1682" s="124"/>
      <c r="L1682" s="120"/>
      <c r="M1682" s="110"/>
      <c r="N1682" s="110"/>
      <c r="O1682" s="110"/>
      <c r="P1682" s="110"/>
      <c r="Q1682" s="110"/>
      <c r="R1682" s="110"/>
      <c r="S1682" s="110"/>
      <c r="T1682" s="110"/>
      <c r="U1682" s="110"/>
      <c r="V1682" s="110"/>
      <c r="W1682" s="110"/>
      <c r="X1682" s="110"/>
      <c r="Y1682" s="110"/>
      <c r="Z1682" s="110"/>
      <c r="AA1682" s="110"/>
      <c r="AB1682" s="110"/>
      <c r="AC1682" s="110"/>
      <c r="AD1682" s="110"/>
      <c r="AE1682" s="110"/>
      <c r="AF1682" s="110"/>
      <c r="AG1682" s="110"/>
      <c r="AH1682" s="110"/>
      <c r="AI1682" s="110"/>
      <c r="AJ1682" s="110"/>
      <c r="AK1682" s="110"/>
      <c r="AL1682" s="110"/>
      <c r="AM1682" s="110"/>
      <c r="AN1682" s="110"/>
      <c r="AO1682" s="110"/>
      <c r="AP1682" s="110"/>
      <c r="AQ1682" s="110"/>
      <c r="AR1682" s="110"/>
      <c r="AS1682" s="110"/>
      <c r="AT1682" s="110"/>
      <c r="AU1682" s="110"/>
      <c r="AV1682" s="110"/>
      <c r="AW1682" s="110"/>
      <c r="AX1682" s="110"/>
      <c r="AY1682" s="110"/>
      <c r="AZ1682" s="110"/>
      <c r="BA1682" s="110"/>
      <c r="BB1682" s="110"/>
      <c r="BC1682" s="110"/>
      <c r="BD1682" s="110"/>
      <c r="BE1682" s="110"/>
      <c r="BF1682" s="110"/>
      <c r="BG1682" s="110"/>
      <c r="BH1682" s="110"/>
    </row>
    <row r="1683" spans="2:60" x14ac:dyDescent="0.2">
      <c r="B1683" s="123"/>
      <c r="C1683" s="229"/>
      <c r="D1683" s="229"/>
      <c r="E1683" s="229"/>
      <c r="F1683" s="229"/>
      <c r="G1683" s="229"/>
      <c r="H1683" s="124"/>
      <c r="I1683" s="124"/>
      <c r="J1683" s="124"/>
      <c r="K1683" s="124"/>
      <c r="L1683" s="120"/>
      <c r="M1683" s="110"/>
      <c r="N1683" s="110"/>
      <c r="O1683" s="110"/>
      <c r="P1683" s="110"/>
      <c r="Q1683" s="110"/>
      <c r="R1683" s="110"/>
      <c r="S1683" s="110"/>
      <c r="T1683" s="110"/>
      <c r="U1683" s="110"/>
      <c r="V1683" s="110"/>
      <c r="W1683" s="110"/>
      <c r="X1683" s="110"/>
      <c r="Y1683" s="110"/>
      <c r="Z1683" s="110"/>
      <c r="AA1683" s="110"/>
      <c r="AB1683" s="110"/>
      <c r="AC1683" s="110"/>
      <c r="AD1683" s="110"/>
      <c r="AE1683" s="110"/>
      <c r="AF1683" s="110"/>
      <c r="AG1683" s="110"/>
      <c r="AH1683" s="110"/>
      <c r="AI1683" s="110"/>
      <c r="AJ1683" s="110"/>
      <c r="AK1683" s="110"/>
      <c r="AL1683" s="110"/>
      <c r="AM1683" s="110"/>
      <c r="AN1683" s="110"/>
      <c r="AO1683" s="110"/>
      <c r="AP1683" s="110"/>
      <c r="AQ1683" s="110"/>
      <c r="AR1683" s="110"/>
      <c r="AS1683" s="110"/>
      <c r="AT1683" s="110"/>
      <c r="AU1683" s="110"/>
      <c r="AV1683" s="110"/>
      <c r="AW1683" s="110"/>
      <c r="AX1683" s="110"/>
      <c r="AY1683" s="110"/>
      <c r="AZ1683" s="110"/>
      <c r="BA1683" s="110"/>
      <c r="BB1683" s="110"/>
      <c r="BC1683" s="110"/>
      <c r="BD1683" s="110"/>
      <c r="BE1683" s="110"/>
      <c r="BF1683" s="110"/>
      <c r="BG1683" s="110"/>
      <c r="BH1683" s="110"/>
    </row>
    <row r="1684" spans="2:60" x14ac:dyDescent="0.2">
      <c r="B1684" s="123"/>
      <c r="C1684" s="229"/>
      <c r="D1684" s="229"/>
      <c r="E1684" s="229"/>
      <c r="F1684" s="229"/>
      <c r="G1684" s="229"/>
      <c r="H1684" s="124"/>
      <c r="I1684" s="124"/>
      <c r="J1684" s="124"/>
      <c r="K1684" s="124"/>
      <c r="L1684" s="120"/>
      <c r="M1684" s="110"/>
      <c r="N1684" s="110"/>
      <c r="O1684" s="110"/>
      <c r="P1684" s="110"/>
      <c r="Q1684" s="110"/>
      <c r="R1684" s="110"/>
      <c r="S1684" s="110"/>
      <c r="T1684" s="110"/>
      <c r="U1684" s="110"/>
      <c r="V1684" s="110"/>
      <c r="W1684" s="110"/>
      <c r="X1684" s="110"/>
      <c r="Y1684" s="110"/>
      <c r="Z1684" s="110"/>
      <c r="AA1684" s="110"/>
      <c r="AB1684" s="110"/>
      <c r="AC1684" s="110"/>
      <c r="AD1684" s="110"/>
      <c r="AE1684" s="110"/>
      <c r="AF1684" s="110"/>
      <c r="AG1684" s="110"/>
      <c r="AH1684" s="110"/>
      <c r="AI1684" s="110"/>
      <c r="AJ1684" s="110"/>
      <c r="AK1684" s="110"/>
      <c r="AL1684" s="110"/>
      <c r="AM1684" s="110"/>
      <c r="AN1684" s="110"/>
      <c r="AO1684" s="110"/>
      <c r="AP1684" s="110"/>
      <c r="AQ1684" s="110"/>
      <c r="AR1684" s="110"/>
      <c r="AS1684" s="110"/>
      <c r="AT1684" s="110"/>
      <c r="AU1684" s="110"/>
      <c r="AV1684" s="110"/>
      <c r="AW1684" s="110"/>
      <c r="AX1684" s="110"/>
      <c r="AY1684" s="110"/>
      <c r="AZ1684" s="110"/>
      <c r="BA1684" s="110"/>
      <c r="BB1684" s="110"/>
      <c r="BC1684" s="110"/>
      <c r="BD1684" s="110"/>
      <c r="BE1684" s="110"/>
      <c r="BF1684" s="110"/>
      <c r="BG1684" s="110"/>
      <c r="BH1684" s="110"/>
    </row>
    <row r="1685" spans="2:60" x14ac:dyDescent="0.2">
      <c r="B1685" s="123"/>
      <c r="C1685" s="229"/>
      <c r="D1685" s="229"/>
      <c r="E1685" s="229"/>
      <c r="F1685" s="229"/>
      <c r="G1685" s="229"/>
      <c r="H1685" s="124"/>
      <c r="I1685" s="124"/>
      <c r="J1685" s="124"/>
      <c r="K1685" s="124"/>
      <c r="L1685" s="120"/>
      <c r="M1685" s="110"/>
      <c r="N1685" s="110"/>
      <c r="O1685" s="110"/>
      <c r="P1685" s="110"/>
      <c r="Q1685" s="110"/>
      <c r="R1685" s="110"/>
      <c r="S1685" s="110"/>
      <c r="T1685" s="110"/>
      <c r="U1685" s="110"/>
      <c r="V1685" s="110"/>
      <c r="W1685" s="110"/>
      <c r="X1685" s="110"/>
      <c r="Y1685" s="110"/>
      <c r="Z1685" s="110"/>
      <c r="AA1685" s="110"/>
      <c r="AB1685" s="110"/>
      <c r="AC1685" s="110"/>
      <c r="AD1685" s="110"/>
      <c r="AE1685" s="110"/>
      <c r="AF1685" s="110"/>
      <c r="AG1685" s="110"/>
      <c r="AH1685" s="110"/>
      <c r="AI1685" s="110"/>
      <c r="AJ1685" s="110"/>
      <c r="AK1685" s="110"/>
      <c r="AL1685" s="110"/>
      <c r="AM1685" s="110"/>
      <c r="AN1685" s="110"/>
      <c r="AO1685" s="110"/>
      <c r="AP1685" s="110"/>
      <c r="AQ1685" s="110"/>
      <c r="AR1685" s="110"/>
      <c r="AS1685" s="110"/>
      <c r="AT1685" s="110"/>
      <c r="AU1685" s="110"/>
      <c r="AV1685" s="110"/>
      <c r="AW1685" s="110"/>
      <c r="AX1685" s="110"/>
      <c r="AY1685" s="110"/>
      <c r="AZ1685" s="110"/>
      <c r="BA1685" s="110"/>
      <c r="BB1685" s="110"/>
      <c r="BC1685" s="110"/>
      <c r="BD1685" s="110"/>
      <c r="BE1685" s="110"/>
      <c r="BF1685" s="110"/>
      <c r="BG1685" s="110"/>
      <c r="BH1685" s="110"/>
    </row>
    <row r="1686" spans="2:60" x14ac:dyDescent="0.2">
      <c r="B1686" s="123"/>
      <c r="C1686" s="229"/>
      <c r="D1686" s="229"/>
      <c r="E1686" s="229"/>
      <c r="F1686" s="229"/>
      <c r="G1686" s="229"/>
      <c r="H1686" s="124"/>
      <c r="I1686" s="124"/>
      <c r="J1686" s="124"/>
      <c r="K1686" s="124"/>
      <c r="L1686" s="120"/>
      <c r="M1686" s="110"/>
      <c r="N1686" s="110"/>
      <c r="O1686" s="110"/>
      <c r="P1686" s="110"/>
      <c r="Q1686" s="110"/>
      <c r="R1686" s="110"/>
      <c r="S1686" s="110"/>
      <c r="T1686" s="110"/>
      <c r="U1686" s="110"/>
      <c r="V1686" s="110"/>
      <c r="W1686" s="110"/>
      <c r="X1686" s="110"/>
      <c r="Y1686" s="110"/>
      <c r="Z1686" s="110"/>
      <c r="AA1686" s="110"/>
      <c r="AB1686" s="110"/>
      <c r="AC1686" s="110"/>
      <c r="AD1686" s="110"/>
      <c r="AE1686" s="110"/>
      <c r="AF1686" s="110"/>
      <c r="AG1686" s="110"/>
      <c r="AH1686" s="110"/>
      <c r="AI1686" s="110"/>
      <c r="AJ1686" s="110"/>
      <c r="AK1686" s="110"/>
      <c r="AL1686" s="110"/>
      <c r="AM1686" s="110"/>
      <c r="AN1686" s="110"/>
      <c r="AO1686" s="110"/>
      <c r="AP1686" s="110"/>
      <c r="AQ1686" s="110"/>
      <c r="AR1686" s="110"/>
      <c r="AS1686" s="110"/>
      <c r="AT1686" s="110"/>
      <c r="AU1686" s="110"/>
      <c r="AV1686" s="110"/>
      <c r="AW1686" s="110"/>
      <c r="AX1686" s="110"/>
      <c r="AY1686" s="110"/>
      <c r="AZ1686" s="110"/>
      <c r="BA1686" s="110"/>
      <c r="BB1686" s="110"/>
      <c r="BC1686" s="110"/>
      <c r="BD1686" s="110"/>
      <c r="BE1686" s="110"/>
      <c r="BF1686" s="110"/>
      <c r="BG1686" s="110"/>
      <c r="BH1686" s="110"/>
    </row>
    <row r="1687" spans="2:60" x14ac:dyDescent="0.2">
      <c r="B1687" s="123"/>
      <c r="C1687" s="229"/>
      <c r="D1687" s="229"/>
      <c r="E1687" s="229"/>
      <c r="F1687" s="229"/>
      <c r="G1687" s="229"/>
      <c r="H1687" s="124"/>
      <c r="I1687" s="124"/>
      <c r="J1687" s="124"/>
      <c r="K1687" s="124"/>
      <c r="L1687" s="120"/>
      <c r="M1687" s="110"/>
      <c r="N1687" s="110"/>
      <c r="O1687" s="110"/>
      <c r="P1687" s="110"/>
      <c r="Q1687" s="110"/>
      <c r="R1687" s="110"/>
      <c r="S1687" s="110"/>
      <c r="T1687" s="110"/>
      <c r="U1687" s="110"/>
      <c r="V1687" s="110"/>
      <c r="W1687" s="110"/>
      <c r="X1687" s="110"/>
      <c r="Y1687" s="110"/>
      <c r="Z1687" s="110"/>
      <c r="AA1687" s="110"/>
      <c r="AB1687" s="110"/>
      <c r="AC1687" s="110"/>
      <c r="AD1687" s="110"/>
      <c r="AE1687" s="110"/>
      <c r="AF1687" s="110"/>
      <c r="AG1687" s="110"/>
      <c r="AH1687" s="110"/>
      <c r="AI1687" s="110"/>
      <c r="AJ1687" s="110"/>
      <c r="AK1687" s="110"/>
      <c r="AL1687" s="110"/>
      <c r="AM1687" s="110"/>
      <c r="AN1687" s="110"/>
      <c r="AO1687" s="110"/>
      <c r="AP1687" s="110"/>
      <c r="AQ1687" s="110"/>
      <c r="AR1687" s="110"/>
      <c r="AS1687" s="110"/>
      <c r="AT1687" s="110"/>
      <c r="AU1687" s="110"/>
      <c r="AV1687" s="110"/>
      <c r="AW1687" s="110"/>
      <c r="AX1687" s="110"/>
      <c r="AY1687" s="110"/>
      <c r="AZ1687" s="110"/>
      <c r="BA1687" s="110"/>
      <c r="BB1687" s="110"/>
      <c r="BC1687" s="110"/>
      <c r="BD1687" s="110"/>
      <c r="BE1687" s="110"/>
      <c r="BF1687" s="110"/>
      <c r="BG1687" s="110"/>
      <c r="BH1687" s="110"/>
    </row>
    <row r="1688" spans="2:60" x14ac:dyDescent="0.2">
      <c r="B1688" s="123"/>
      <c r="C1688" s="229"/>
      <c r="D1688" s="229"/>
      <c r="E1688" s="229"/>
      <c r="F1688" s="229"/>
      <c r="G1688" s="229"/>
      <c r="H1688" s="124"/>
      <c r="I1688" s="124"/>
      <c r="J1688" s="124"/>
      <c r="K1688" s="124"/>
      <c r="L1688" s="120"/>
      <c r="M1688" s="110"/>
      <c r="N1688" s="110"/>
      <c r="O1688" s="110"/>
      <c r="P1688" s="110"/>
      <c r="Q1688" s="110"/>
      <c r="R1688" s="110"/>
      <c r="S1688" s="110"/>
      <c r="T1688" s="110"/>
      <c r="U1688" s="110"/>
      <c r="V1688" s="110"/>
      <c r="W1688" s="110"/>
      <c r="X1688" s="110"/>
      <c r="Y1688" s="110"/>
      <c r="Z1688" s="110"/>
      <c r="AA1688" s="110"/>
      <c r="AB1688" s="110"/>
      <c r="AC1688" s="110"/>
      <c r="AD1688" s="110"/>
      <c r="AE1688" s="110"/>
      <c r="AF1688" s="110"/>
      <c r="AG1688" s="110"/>
      <c r="AH1688" s="110"/>
      <c r="AI1688" s="110"/>
      <c r="AJ1688" s="110"/>
      <c r="AK1688" s="110"/>
      <c r="AL1688" s="110"/>
      <c r="AM1688" s="110"/>
      <c r="AN1688" s="110"/>
      <c r="AO1688" s="110"/>
      <c r="AP1688" s="110"/>
      <c r="AQ1688" s="110"/>
      <c r="AR1688" s="110"/>
      <c r="AS1688" s="110"/>
      <c r="AT1688" s="110"/>
      <c r="AU1688" s="110"/>
      <c r="AV1688" s="110"/>
      <c r="AW1688" s="110"/>
      <c r="AX1688" s="110"/>
      <c r="AY1688" s="110"/>
      <c r="AZ1688" s="110"/>
      <c r="BA1688" s="110"/>
      <c r="BB1688" s="110"/>
      <c r="BC1688" s="110"/>
      <c r="BD1688" s="110"/>
      <c r="BE1688" s="110"/>
      <c r="BF1688" s="110"/>
      <c r="BG1688" s="110"/>
      <c r="BH1688" s="110"/>
    </row>
    <row r="1689" spans="2:60" x14ac:dyDescent="0.2">
      <c r="B1689" s="123"/>
      <c r="C1689" s="229"/>
      <c r="D1689" s="229"/>
      <c r="E1689" s="229"/>
      <c r="F1689" s="229"/>
      <c r="G1689" s="229"/>
      <c r="H1689" s="124"/>
      <c r="I1689" s="124"/>
      <c r="J1689" s="124"/>
      <c r="K1689" s="124"/>
      <c r="L1689" s="120"/>
      <c r="M1689" s="110"/>
      <c r="N1689" s="110"/>
      <c r="O1689" s="110"/>
      <c r="P1689" s="110"/>
      <c r="Q1689" s="110"/>
      <c r="R1689" s="110"/>
      <c r="S1689" s="110"/>
      <c r="T1689" s="110"/>
      <c r="U1689" s="110"/>
      <c r="V1689" s="110"/>
      <c r="W1689" s="110"/>
      <c r="X1689" s="110"/>
      <c r="Y1689" s="110"/>
      <c r="Z1689" s="110"/>
      <c r="AA1689" s="110"/>
      <c r="AB1689" s="110"/>
      <c r="AC1689" s="110"/>
      <c r="AD1689" s="110"/>
      <c r="AE1689" s="110"/>
      <c r="AF1689" s="110"/>
      <c r="AG1689" s="110"/>
      <c r="AH1689" s="110"/>
      <c r="AI1689" s="110"/>
      <c r="AJ1689" s="110"/>
      <c r="AK1689" s="110"/>
      <c r="AL1689" s="110"/>
      <c r="AM1689" s="110"/>
      <c r="AN1689" s="110"/>
      <c r="AO1689" s="110"/>
      <c r="AP1689" s="110"/>
      <c r="AQ1689" s="110"/>
      <c r="AR1689" s="110"/>
      <c r="AS1689" s="110"/>
      <c r="AT1689" s="110"/>
      <c r="AU1689" s="110"/>
      <c r="AV1689" s="110"/>
      <c r="AW1689" s="110"/>
      <c r="AX1689" s="110"/>
      <c r="AY1689" s="110"/>
      <c r="AZ1689" s="110"/>
      <c r="BA1689" s="110"/>
      <c r="BB1689" s="110"/>
      <c r="BC1689" s="110"/>
      <c r="BD1689" s="110"/>
      <c r="BE1689" s="110"/>
      <c r="BF1689" s="110"/>
      <c r="BG1689" s="110"/>
      <c r="BH1689" s="110"/>
    </row>
    <row r="1690" spans="2:60" x14ac:dyDescent="0.2">
      <c r="B1690" s="123"/>
      <c r="C1690" s="229"/>
      <c r="D1690" s="229"/>
      <c r="E1690" s="229"/>
      <c r="F1690" s="229"/>
      <c r="G1690" s="229"/>
      <c r="H1690" s="124"/>
      <c r="I1690" s="124"/>
      <c r="J1690" s="124"/>
      <c r="K1690" s="124"/>
      <c r="L1690" s="120"/>
      <c r="M1690" s="110"/>
      <c r="N1690" s="110"/>
      <c r="O1690" s="110"/>
      <c r="P1690" s="110"/>
      <c r="Q1690" s="110"/>
      <c r="R1690" s="110"/>
      <c r="S1690" s="110"/>
      <c r="T1690" s="110"/>
      <c r="U1690" s="110"/>
      <c r="V1690" s="110"/>
      <c r="W1690" s="110"/>
      <c r="X1690" s="110"/>
      <c r="Y1690" s="110"/>
      <c r="Z1690" s="110"/>
      <c r="AA1690" s="110"/>
      <c r="AB1690" s="110"/>
      <c r="AC1690" s="110"/>
      <c r="AD1690" s="110"/>
      <c r="AE1690" s="110"/>
      <c r="AF1690" s="110"/>
      <c r="AG1690" s="110"/>
      <c r="AH1690" s="110"/>
      <c r="AI1690" s="110"/>
      <c r="AJ1690" s="110"/>
      <c r="AK1690" s="110"/>
      <c r="AL1690" s="110"/>
      <c r="AM1690" s="110"/>
      <c r="AN1690" s="110"/>
      <c r="AO1690" s="110"/>
      <c r="AP1690" s="110"/>
      <c r="AQ1690" s="110"/>
      <c r="AR1690" s="110"/>
      <c r="AS1690" s="110"/>
      <c r="AT1690" s="110"/>
      <c r="AU1690" s="110"/>
      <c r="AV1690" s="110"/>
      <c r="AW1690" s="110"/>
      <c r="AX1690" s="110"/>
      <c r="AY1690" s="110"/>
      <c r="AZ1690" s="110"/>
      <c r="BA1690" s="110"/>
      <c r="BB1690" s="110"/>
      <c r="BC1690" s="110"/>
      <c r="BD1690" s="110"/>
      <c r="BE1690" s="110"/>
      <c r="BF1690" s="110"/>
      <c r="BG1690" s="110"/>
      <c r="BH1690" s="110"/>
    </row>
    <row r="1691" spans="2:60" x14ac:dyDescent="0.2">
      <c r="B1691" s="123"/>
      <c r="C1691" s="229"/>
      <c r="D1691" s="229"/>
      <c r="E1691" s="229"/>
      <c r="F1691" s="229"/>
      <c r="G1691" s="229"/>
      <c r="H1691" s="124"/>
      <c r="I1691" s="124"/>
      <c r="J1691" s="124"/>
      <c r="K1691" s="124"/>
      <c r="L1691" s="120"/>
      <c r="M1691" s="110"/>
      <c r="N1691" s="110"/>
      <c r="O1691" s="110"/>
      <c r="P1691" s="110"/>
      <c r="Q1691" s="110"/>
      <c r="R1691" s="110"/>
      <c r="S1691" s="110"/>
      <c r="T1691" s="110"/>
      <c r="U1691" s="110"/>
      <c r="V1691" s="110"/>
      <c r="W1691" s="110"/>
      <c r="X1691" s="110"/>
      <c r="Y1691" s="110"/>
      <c r="Z1691" s="110"/>
      <c r="AA1691" s="110"/>
      <c r="AB1691" s="110"/>
      <c r="AC1691" s="110"/>
      <c r="AD1691" s="110"/>
      <c r="AE1691" s="110"/>
      <c r="AF1691" s="110"/>
      <c r="AG1691" s="110"/>
      <c r="AH1691" s="110"/>
      <c r="AI1691" s="110"/>
      <c r="AJ1691" s="110"/>
      <c r="AK1691" s="110"/>
      <c r="AL1691" s="110"/>
      <c r="AM1691" s="110"/>
      <c r="AN1691" s="110"/>
      <c r="AO1691" s="110"/>
      <c r="AP1691" s="110"/>
      <c r="AQ1691" s="110"/>
      <c r="AR1691" s="110"/>
      <c r="AS1691" s="110"/>
      <c r="AT1691" s="110"/>
      <c r="AU1691" s="110"/>
      <c r="AV1691" s="110"/>
      <c r="AW1691" s="110"/>
      <c r="AX1691" s="110"/>
      <c r="AY1691" s="110"/>
      <c r="AZ1691" s="110"/>
      <c r="BA1691" s="110"/>
      <c r="BB1691" s="110"/>
      <c r="BC1691" s="110"/>
      <c r="BD1691" s="110"/>
      <c r="BE1691" s="110"/>
      <c r="BF1691" s="110"/>
      <c r="BG1691" s="110"/>
      <c r="BH1691" s="110"/>
    </row>
    <row r="1692" spans="2:60" x14ac:dyDescent="0.2">
      <c r="B1692" s="123"/>
      <c r="C1692" s="229"/>
      <c r="D1692" s="229"/>
      <c r="E1692" s="229"/>
      <c r="F1692" s="229"/>
      <c r="G1692" s="229"/>
      <c r="H1692" s="124"/>
      <c r="I1692" s="124"/>
      <c r="J1692" s="124"/>
      <c r="K1692" s="124"/>
      <c r="L1692" s="120"/>
      <c r="M1692" s="110"/>
      <c r="N1692" s="110"/>
      <c r="O1692" s="110"/>
      <c r="P1692" s="110"/>
      <c r="Q1692" s="110"/>
      <c r="R1692" s="110"/>
      <c r="S1692" s="110"/>
      <c r="T1692" s="110"/>
      <c r="U1692" s="110"/>
      <c r="V1692" s="110"/>
      <c r="W1692" s="110"/>
      <c r="X1692" s="110"/>
      <c r="Y1692" s="110"/>
      <c r="Z1692" s="110"/>
      <c r="AA1692" s="110"/>
      <c r="AB1692" s="110"/>
      <c r="AC1692" s="110"/>
      <c r="AD1692" s="110"/>
      <c r="AE1692" s="110"/>
      <c r="AF1692" s="110"/>
      <c r="AG1692" s="110"/>
      <c r="AH1692" s="110"/>
      <c r="AI1692" s="110"/>
      <c r="AJ1692" s="110"/>
      <c r="AK1692" s="110"/>
      <c r="AL1692" s="110"/>
      <c r="AM1692" s="110"/>
      <c r="AN1692" s="110"/>
      <c r="AO1692" s="110"/>
      <c r="AP1692" s="110"/>
      <c r="AQ1692" s="110"/>
      <c r="AR1692" s="110"/>
      <c r="AS1692" s="110"/>
      <c r="AT1692" s="110"/>
      <c r="AU1692" s="110"/>
      <c r="AV1692" s="110"/>
      <c r="AW1692" s="110"/>
      <c r="AX1692" s="110"/>
      <c r="AY1692" s="110"/>
      <c r="AZ1692" s="110"/>
      <c r="BA1692" s="110"/>
      <c r="BB1692" s="110"/>
      <c r="BC1692" s="110"/>
      <c r="BD1692" s="110"/>
      <c r="BE1692" s="110"/>
      <c r="BF1692" s="110"/>
      <c r="BG1692" s="110"/>
      <c r="BH1692" s="110"/>
    </row>
    <row r="1693" spans="2:60" x14ac:dyDescent="0.2">
      <c r="B1693" s="123"/>
      <c r="C1693" s="229"/>
      <c r="D1693" s="229"/>
      <c r="E1693" s="229"/>
      <c r="F1693" s="229"/>
      <c r="G1693" s="229"/>
      <c r="H1693" s="124"/>
      <c r="I1693" s="124"/>
      <c r="J1693" s="124"/>
      <c r="K1693" s="124"/>
      <c r="L1693" s="120"/>
      <c r="M1693" s="110"/>
      <c r="N1693" s="110"/>
      <c r="O1693" s="110"/>
      <c r="P1693" s="110"/>
      <c r="Q1693" s="110"/>
      <c r="R1693" s="110"/>
      <c r="S1693" s="110"/>
      <c r="T1693" s="110"/>
      <c r="U1693" s="110"/>
      <c r="V1693" s="110"/>
      <c r="W1693" s="110"/>
      <c r="X1693" s="110"/>
      <c r="Y1693" s="110"/>
      <c r="Z1693" s="110"/>
      <c r="AA1693" s="110"/>
      <c r="AB1693" s="110"/>
      <c r="AC1693" s="110"/>
      <c r="AD1693" s="110"/>
      <c r="AE1693" s="110"/>
      <c r="AF1693" s="110"/>
      <c r="AG1693" s="110"/>
      <c r="AH1693" s="110"/>
      <c r="AI1693" s="110"/>
      <c r="AJ1693" s="110"/>
      <c r="AK1693" s="110"/>
      <c r="AL1693" s="110"/>
      <c r="AM1693" s="110"/>
      <c r="AN1693" s="110"/>
      <c r="AO1693" s="110"/>
      <c r="AP1693" s="110"/>
      <c r="AQ1693" s="110"/>
      <c r="AR1693" s="110"/>
      <c r="AS1693" s="110"/>
      <c r="AT1693" s="110"/>
      <c r="AU1693" s="110"/>
      <c r="AV1693" s="110"/>
      <c r="AW1693" s="110"/>
      <c r="AX1693" s="110"/>
      <c r="AY1693" s="110"/>
      <c r="AZ1693" s="110"/>
      <c r="BA1693" s="110"/>
      <c r="BB1693" s="110"/>
      <c r="BC1693" s="110"/>
      <c r="BD1693" s="110"/>
      <c r="BE1693" s="110"/>
      <c r="BF1693" s="110"/>
      <c r="BG1693" s="110"/>
      <c r="BH1693" s="110"/>
    </row>
    <row r="1694" spans="2:60" x14ac:dyDescent="0.2">
      <c r="B1694" s="123"/>
      <c r="C1694" s="229"/>
      <c r="D1694" s="229"/>
      <c r="E1694" s="229"/>
      <c r="F1694" s="229"/>
      <c r="G1694" s="229"/>
      <c r="H1694" s="124"/>
      <c r="I1694" s="124"/>
      <c r="J1694" s="124"/>
      <c r="K1694" s="124"/>
      <c r="L1694" s="120"/>
      <c r="M1694" s="110"/>
      <c r="N1694" s="110"/>
      <c r="O1694" s="110"/>
      <c r="P1694" s="110"/>
      <c r="Q1694" s="110"/>
      <c r="R1694" s="110"/>
      <c r="S1694" s="110"/>
      <c r="T1694" s="110"/>
      <c r="U1694" s="110"/>
      <c r="V1694" s="110"/>
      <c r="W1694" s="110"/>
      <c r="X1694" s="110"/>
      <c r="Y1694" s="110"/>
      <c r="Z1694" s="110"/>
      <c r="AA1694" s="110"/>
      <c r="AB1694" s="110"/>
      <c r="AC1694" s="110"/>
      <c r="AD1694" s="110"/>
      <c r="AE1694" s="110"/>
      <c r="AF1694" s="110"/>
      <c r="AG1694" s="110"/>
      <c r="AH1694" s="110"/>
      <c r="AI1694" s="110"/>
      <c r="AJ1694" s="110"/>
      <c r="AK1694" s="110"/>
      <c r="AL1694" s="110"/>
      <c r="AM1694" s="110"/>
      <c r="AN1694" s="110"/>
      <c r="AO1694" s="110"/>
      <c r="AP1694" s="110"/>
      <c r="AQ1694" s="110"/>
      <c r="AR1694" s="110"/>
      <c r="AS1694" s="110"/>
      <c r="AT1694" s="110"/>
      <c r="AU1694" s="110"/>
      <c r="AV1694" s="110"/>
      <c r="AW1694" s="110"/>
      <c r="AX1694" s="110"/>
      <c r="AY1694" s="110"/>
      <c r="AZ1694" s="110"/>
      <c r="BA1694" s="110"/>
      <c r="BB1694" s="110"/>
      <c r="BC1694" s="110"/>
      <c r="BD1694" s="110"/>
      <c r="BE1694" s="110"/>
      <c r="BF1694" s="110"/>
      <c r="BG1694" s="110"/>
      <c r="BH1694" s="110"/>
    </row>
    <row r="1695" spans="2:60" x14ac:dyDescent="0.2">
      <c r="B1695" s="123"/>
      <c r="C1695" s="229"/>
      <c r="D1695" s="229"/>
      <c r="E1695" s="229"/>
      <c r="F1695" s="229"/>
      <c r="G1695" s="229"/>
      <c r="H1695" s="124"/>
      <c r="I1695" s="124"/>
      <c r="J1695" s="124"/>
      <c r="K1695" s="124"/>
      <c r="L1695" s="120"/>
      <c r="M1695" s="110"/>
      <c r="N1695" s="110"/>
      <c r="O1695" s="110"/>
      <c r="P1695" s="110"/>
      <c r="Q1695" s="110"/>
      <c r="R1695" s="110"/>
      <c r="S1695" s="110"/>
      <c r="T1695" s="110"/>
      <c r="U1695" s="110"/>
      <c r="V1695" s="110"/>
      <c r="W1695" s="110"/>
      <c r="X1695" s="110"/>
      <c r="Y1695" s="110"/>
      <c r="Z1695" s="110"/>
      <c r="AA1695" s="110"/>
      <c r="AB1695" s="110"/>
      <c r="AC1695" s="110"/>
      <c r="AD1695" s="110"/>
      <c r="AE1695" s="110"/>
      <c r="AF1695" s="110"/>
      <c r="AG1695" s="110"/>
      <c r="AH1695" s="110"/>
      <c r="AI1695" s="110"/>
      <c r="AJ1695" s="110"/>
      <c r="AK1695" s="110"/>
      <c r="AL1695" s="110"/>
      <c r="AM1695" s="110"/>
      <c r="AN1695" s="110"/>
      <c r="AO1695" s="110"/>
      <c r="AP1695" s="110"/>
      <c r="AQ1695" s="110"/>
      <c r="AR1695" s="110"/>
      <c r="AS1695" s="110"/>
      <c r="AT1695" s="110"/>
      <c r="AU1695" s="110"/>
      <c r="AV1695" s="110"/>
      <c r="AW1695" s="110"/>
      <c r="AX1695" s="110"/>
      <c r="AY1695" s="110"/>
      <c r="AZ1695" s="110"/>
      <c r="BA1695" s="110"/>
      <c r="BB1695" s="110"/>
      <c r="BC1695" s="110"/>
      <c r="BD1695" s="110"/>
      <c r="BE1695" s="110"/>
      <c r="BF1695" s="110"/>
      <c r="BG1695" s="110"/>
      <c r="BH1695" s="110"/>
    </row>
    <row r="1696" spans="2:60" x14ac:dyDescent="0.2">
      <c r="B1696" s="123"/>
      <c r="C1696" s="229"/>
      <c r="D1696" s="229"/>
      <c r="E1696" s="229"/>
      <c r="F1696" s="229"/>
      <c r="G1696" s="229"/>
      <c r="H1696" s="124"/>
      <c r="I1696" s="124"/>
      <c r="J1696" s="124"/>
      <c r="K1696" s="124"/>
      <c r="L1696" s="120"/>
      <c r="M1696" s="110"/>
      <c r="N1696" s="110"/>
      <c r="O1696" s="110"/>
      <c r="P1696" s="110"/>
      <c r="Q1696" s="110"/>
      <c r="R1696" s="110"/>
      <c r="S1696" s="110"/>
      <c r="T1696" s="110"/>
      <c r="U1696" s="110"/>
      <c r="V1696" s="110"/>
      <c r="W1696" s="110"/>
      <c r="X1696" s="110"/>
      <c r="Y1696" s="110"/>
      <c r="Z1696" s="110"/>
      <c r="AA1696" s="110"/>
      <c r="AB1696" s="110"/>
      <c r="AC1696" s="110"/>
      <c r="AD1696" s="110"/>
      <c r="AE1696" s="110"/>
      <c r="AF1696" s="110"/>
      <c r="AG1696" s="110"/>
      <c r="AH1696" s="110"/>
      <c r="AI1696" s="110"/>
      <c r="AJ1696" s="110"/>
      <c r="AK1696" s="110"/>
      <c r="AL1696" s="110"/>
      <c r="AM1696" s="110"/>
      <c r="AN1696" s="110"/>
      <c r="AO1696" s="110"/>
      <c r="AP1696" s="110"/>
      <c r="AQ1696" s="110"/>
      <c r="AR1696" s="110"/>
      <c r="AS1696" s="110"/>
      <c r="AT1696" s="110"/>
      <c r="AU1696" s="110"/>
      <c r="AV1696" s="110"/>
      <c r="AW1696" s="110"/>
      <c r="AX1696" s="110"/>
      <c r="AY1696" s="110"/>
      <c r="AZ1696" s="110"/>
      <c r="BA1696" s="110"/>
      <c r="BB1696" s="110"/>
      <c r="BC1696" s="110"/>
      <c r="BD1696" s="110"/>
      <c r="BE1696" s="110"/>
      <c r="BF1696" s="110"/>
      <c r="BG1696" s="110"/>
      <c r="BH1696" s="110"/>
    </row>
    <row r="1697" spans="2:60" x14ac:dyDescent="0.2">
      <c r="B1697" s="123"/>
      <c r="C1697" s="229"/>
      <c r="D1697" s="229"/>
      <c r="E1697" s="229"/>
      <c r="F1697" s="229"/>
      <c r="G1697" s="229"/>
      <c r="H1697" s="124"/>
      <c r="I1697" s="124"/>
      <c r="J1697" s="124"/>
      <c r="K1697" s="124"/>
      <c r="L1697" s="120"/>
      <c r="M1697" s="110"/>
      <c r="N1697" s="110"/>
      <c r="O1697" s="110"/>
      <c r="P1697" s="110"/>
      <c r="Q1697" s="110"/>
      <c r="R1697" s="110"/>
      <c r="S1697" s="110"/>
      <c r="T1697" s="110"/>
      <c r="U1697" s="110"/>
      <c r="V1697" s="110"/>
      <c r="W1697" s="110"/>
      <c r="X1697" s="110"/>
      <c r="Y1697" s="110"/>
      <c r="Z1697" s="110"/>
      <c r="AA1697" s="110"/>
      <c r="AB1697" s="110"/>
      <c r="AC1697" s="110"/>
      <c r="AD1697" s="110"/>
      <c r="AE1697" s="110"/>
      <c r="AF1697" s="110"/>
      <c r="AG1697" s="110"/>
      <c r="AH1697" s="110"/>
      <c r="AI1697" s="110"/>
      <c r="AJ1697" s="110"/>
      <c r="AK1697" s="110"/>
      <c r="AL1697" s="110"/>
      <c r="AM1697" s="110"/>
      <c r="AN1697" s="110"/>
      <c r="AO1697" s="110"/>
      <c r="AP1697" s="110"/>
      <c r="AQ1697" s="110"/>
      <c r="AR1697" s="110"/>
      <c r="AS1697" s="110"/>
      <c r="AT1697" s="110"/>
      <c r="AU1697" s="110"/>
      <c r="AV1697" s="110"/>
      <c r="AW1697" s="110"/>
      <c r="AX1697" s="110"/>
      <c r="AY1697" s="110"/>
      <c r="AZ1697" s="110"/>
      <c r="BA1697" s="110"/>
      <c r="BB1697" s="110"/>
      <c r="BC1697" s="110"/>
      <c r="BD1697" s="110"/>
      <c r="BE1697" s="110"/>
      <c r="BF1697" s="110"/>
      <c r="BG1697" s="110"/>
      <c r="BH1697" s="110"/>
    </row>
    <row r="1698" spans="2:60" x14ac:dyDescent="0.2">
      <c r="B1698" s="123"/>
      <c r="C1698" s="229"/>
      <c r="D1698" s="229"/>
      <c r="E1698" s="229"/>
      <c r="F1698" s="229"/>
      <c r="G1698" s="229"/>
      <c r="H1698" s="124"/>
      <c r="I1698" s="124"/>
      <c r="J1698" s="124"/>
      <c r="K1698" s="124"/>
      <c r="L1698" s="120"/>
      <c r="M1698" s="110"/>
      <c r="N1698" s="110"/>
      <c r="O1698" s="110"/>
      <c r="P1698" s="110"/>
      <c r="Q1698" s="110"/>
      <c r="R1698" s="110"/>
      <c r="S1698" s="110"/>
      <c r="T1698" s="110"/>
      <c r="U1698" s="110"/>
      <c r="V1698" s="110"/>
      <c r="W1698" s="110"/>
      <c r="X1698" s="110"/>
      <c r="Y1698" s="110"/>
      <c r="Z1698" s="110"/>
      <c r="AA1698" s="110"/>
      <c r="AB1698" s="110"/>
      <c r="AC1698" s="110"/>
      <c r="AD1698" s="110"/>
      <c r="AE1698" s="110"/>
      <c r="AF1698" s="110"/>
      <c r="AG1698" s="110"/>
      <c r="AH1698" s="110"/>
      <c r="AI1698" s="110"/>
      <c r="AJ1698" s="110"/>
      <c r="AK1698" s="110"/>
      <c r="AL1698" s="110"/>
      <c r="AM1698" s="110"/>
      <c r="AN1698" s="110"/>
      <c r="AO1698" s="110"/>
      <c r="AP1698" s="110"/>
      <c r="AQ1698" s="110"/>
      <c r="AR1698" s="110"/>
      <c r="AS1698" s="110"/>
      <c r="AT1698" s="110"/>
      <c r="AU1698" s="110"/>
      <c r="AV1698" s="110"/>
      <c r="AW1698" s="110"/>
      <c r="AX1698" s="110"/>
      <c r="AY1698" s="110"/>
      <c r="AZ1698" s="110"/>
      <c r="BA1698" s="110"/>
      <c r="BB1698" s="110"/>
      <c r="BC1698" s="110"/>
      <c r="BD1698" s="110"/>
      <c r="BE1698" s="110"/>
      <c r="BF1698" s="110"/>
      <c r="BG1698" s="110"/>
      <c r="BH1698" s="110"/>
    </row>
    <row r="1699" spans="2:60" x14ac:dyDescent="0.2">
      <c r="B1699" s="123"/>
      <c r="C1699" s="229"/>
      <c r="D1699" s="229"/>
      <c r="E1699" s="229"/>
      <c r="F1699" s="229"/>
      <c r="G1699" s="229"/>
      <c r="H1699" s="124"/>
      <c r="I1699" s="124"/>
      <c r="J1699" s="124"/>
      <c r="K1699" s="124"/>
      <c r="L1699" s="120"/>
      <c r="M1699" s="110"/>
      <c r="N1699" s="110"/>
      <c r="O1699" s="110"/>
      <c r="P1699" s="110"/>
      <c r="Q1699" s="110"/>
      <c r="R1699" s="110"/>
      <c r="S1699" s="110"/>
      <c r="T1699" s="110"/>
      <c r="U1699" s="110"/>
      <c r="V1699" s="110"/>
      <c r="W1699" s="110"/>
      <c r="X1699" s="110"/>
      <c r="Y1699" s="110"/>
      <c r="Z1699" s="110"/>
      <c r="AA1699" s="110"/>
      <c r="AB1699" s="110"/>
      <c r="AC1699" s="110"/>
      <c r="AD1699" s="110"/>
      <c r="AE1699" s="110"/>
      <c r="AF1699" s="110"/>
      <c r="AG1699" s="110"/>
      <c r="AH1699" s="110"/>
      <c r="AI1699" s="110"/>
      <c r="AJ1699" s="110"/>
      <c r="AK1699" s="110"/>
      <c r="AL1699" s="110"/>
      <c r="AM1699" s="110"/>
      <c r="AN1699" s="110"/>
      <c r="AO1699" s="110"/>
      <c r="AP1699" s="110"/>
      <c r="AQ1699" s="110"/>
      <c r="AR1699" s="110"/>
      <c r="AS1699" s="110"/>
      <c r="AT1699" s="110"/>
      <c r="AU1699" s="110"/>
      <c r="AV1699" s="110"/>
      <c r="AW1699" s="110"/>
      <c r="AX1699" s="110"/>
      <c r="AY1699" s="110"/>
      <c r="AZ1699" s="110"/>
      <c r="BA1699" s="110"/>
      <c r="BB1699" s="110"/>
      <c r="BC1699" s="110"/>
      <c r="BD1699" s="110"/>
      <c r="BE1699" s="110"/>
      <c r="BF1699" s="110"/>
      <c r="BG1699" s="110"/>
      <c r="BH1699" s="110"/>
    </row>
    <row r="1700" spans="2:60" x14ac:dyDescent="0.2">
      <c r="B1700" s="123"/>
      <c r="C1700" s="229"/>
      <c r="D1700" s="229"/>
      <c r="E1700" s="229"/>
      <c r="F1700" s="229"/>
      <c r="G1700" s="229"/>
      <c r="H1700" s="124"/>
      <c r="I1700" s="124"/>
      <c r="J1700" s="124"/>
      <c r="K1700" s="124"/>
      <c r="L1700" s="120"/>
      <c r="M1700" s="110"/>
      <c r="N1700" s="110"/>
      <c r="O1700" s="110"/>
      <c r="P1700" s="110"/>
      <c r="Q1700" s="110"/>
      <c r="R1700" s="110"/>
      <c r="S1700" s="110"/>
      <c r="T1700" s="110"/>
      <c r="U1700" s="110"/>
      <c r="V1700" s="110"/>
      <c r="W1700" s="110"/>
      <c r="X1700" s="110"/>
      <c r="Y1700" s="110"/>
      <c r="Z1700" s="110"/>
      <c r="AA1700" s="110"/>
      <c r="AB1700" s="110"/>
      <c r="AC1700" s="110"/>
      <c r="AD1700" s="110"/>
      <c r="AE1700" s="110"/>
      <c r="AF1700" s="110"/>
      <c r="AG1700" s="110"/>
      <c r="AH1700" s="110"/>
      <c r="AI1700" s="110"/>
      <c r="AJ1700" s="110"/>
      <c r="AK1700" s="110"/>
      <c r="AL1700" s="110"/>
      <c r="AM1700" s="110"/>
      <c r="AN1700" s="110"/>
      <c r="AO1700" s="110"/>
      <c r="AP1700" s="110"/>
      <c r="AQ1700" s="110"/>
      <c r="AR1700" s="110"/>
      <c r="AS1700" s="110"/>
      <c r="AT1700" s="110"/>
      <c r="AU1700" s="110"/>
      <c r="AV1700" s="110"/>
      <c r="AW1700" s="110"/>
      <c r="AX1700" s="110"/>
      <c r="AY1700" s="110"/>
      <c r="AZ1700" s="110"/>
      <c r="BA1700" s="110"/>
      <c r="BB1700" s="110"/>
      <c r="BC1700" s="110"/>
      <c r="BD1700" s="110"/>
      <c r="BE1700" s="110"/>
      <c r="BF1700" s="110"/>
      <c r="BG1700" s="110"/>
      <c r="BH1700" s="110"/>
    </row>
    <row r="1701" spans="2:60" x14ac:dyDescent="0.2">
      <c r="B1701" s="123"/>
      <c r="C1701" s="229"/>
      <c r="D1701" s="229"/>
      <c r="E1701" s="229"/>
      <c r="F1701" s="229"/>
      <c r="G1701" s="229"/>
      <c r="H1701" s="124"/>
      <c r="I1701" s="124"/>
      <c r="J1701" s="124"/>
      <c r="K1701" s="124"/>
      <c r="L1701" s="120"/>
      <c r="M1701" s="110"/>
      <c r="N1701" s="110"/>
      <c r="O1701" s="110"/>
      <c r="P1701" s="110"/>
      <c r="Q1701" s="110"/>
      <c r="R1701" s="110"/>
      <c r="S1701" s="110"/>
      <c r="T1701" s="110"/>
      <c r="U1701" s="110"/>
      <c r="V1701" s="110"/>
      <c r="W1701" s="110"/>
      <c r="X1701" s="110"/>
      <c r="Y1701" s="110"/>
      <c r="Z1701" s="110"/>
      <c r="AA1701" s="110"/>
      <c r="AB1701" s="110"/>
      <c r="AC1701" s="110"/>
      <c r="AD1701" s="110"/>
      <c r="AE1701" s="110"/>
      <c r="AF1701" s="110"/>
      <c r="AG1701" s="110"/>
      <c r="AH1701" s="110"/>
      <c r="AI1701" s="110"/>
      <c r="AJ1701" s="110"/>
      <c r="AK1701" s="110"/>
      <c r="AL1701" s="110"/>
      <c r="AM1701" s="110"/>
      <c r="AN1701" s="110"/>
      <c r="AO1701" s="110"/>
      <c r="AP1701" s="110"/>
      <c r="AQ1701" s="110"/>
      <c r="AR1701" s="110"/>
      <c r="AS1701" s="110"/>
      <c r="AT1701" s="110"/>
      <c r="AU1701" s="110"/>
      <c r="AV1701" s="110"/>
      <c r="AW1701" s="110"/>
      <c r="AX1701" s="110"/>
      <c r="AY1701" s="110"/>
      <c r="AZ1701" s="110"/>
      <c r="BA1701" s="110"/>
      <c r="BB1701" s="110"/>
      <c r="BC1701" s="110"/>
      <c r="BD1701" s="110"/>
      <c r="BE1701" s="110"/>
      <c r="BF1701" s="110"/>
      <c r="BG1701" s="110"/>
      <c r="BH1701" s="110"/>
    </row>
    <row r="1702" spans="2:60" x14ac:dyDescent="0.2">
      <c r="B1702" s="123"/>
      <c r="C1702" s="229"/>
      <c r="D1702" s="229"/>
      <c r="E1702" s="229"/>
      <c r="F1702" s="229"/>
      <c r="G1702" s="229"/>
      <c r="H1702" s="124"/>
      <c r="I1702" s="124"/>
      <c r="J1702" s="124"/>
      <c r="K1702" s="124"/>
      <c r="L1702" s="120"/>
      <c r="M1702" s="110"/>
      <c r="N1702" s="110"/>
      <c r="O1702" s="110"/>
      <c r="P1702" s="110"/>
      <c r="Q1702" s="110"/>
      <c r="R1702" s="110"/>
      <c r="S1702" s="110"/>
      <c r="T1702" s="110"/>
      <c r="U1702" s="110"/>
      <c r="V1702" s="110"/>
      <c r="W1702" s="110"/>
      <c r="X1702" s="110"/>
      <c r="Y1702" s="110"/>
      <c r="Z1702" s="110"/>
      <c r="AA1702" s="110"/>
      <c r="AB1702" s="110"/>
      <c r="AC1702" s="110"/>
      <c r="AD1702" s="110"/>
      <c r="AE1702" s="110"/>
      <c r="AF1702" s="110"/>
      <c r="AG1702" s="110"/>
      <c r="AH1702" s="110"/>
      <c r="AI1702" s="110"/>
      <c r="AJ1702" s="110"/>
      <c r="AK1702" s="110"/>
      <c r="AL1702" s="110"/>
      <c r="AM1702" s="110"/>
      <c r="AN1702" s="110"/>
      <c r="AO1702" s="110"/>
      <c r="AP1702" s="110"/>
      <c r="AQ1702" s="110"/>
      <c r="AR1702" s="110"/>
      <c r="AS1702" s="110"/>
      <c r="AT1702" s="110"/>
      <c r="AU1702" s="110"/>
      <c r="AV1702" s="110"/>
      <c r="AW1702" s="110"/>
      <c r="AX1702" s="110"/>
      <c r="AY1702" s="110"/>
      <c r="AZ1702" s="110"/>
      <c r="BA1702" s="110"/>
      <c r="BB1702" s="110"/>
      <c r="BC1702" s="110"/>
      <c r="BD1702" s="110"/>
      <c r="BE1702" s="110"/>
      <c r="BF1702" s="110"/>
      <c r="BG1702" s="110"/>
      <c r="BH1702" s="110"/>
    </row>
    <row r="1703" spans="2:60" x14ac:dyDescent="0.2">
      <c r="B1703" s="123"/>
      <c r="C1703" s="229"/>
      <c r="D1703" s="229"/>
      <c r="E1703" s="229"/>
      <c r="F1703" s="229"/>
      <c r="G1703" s="229"/>
      <c r="H1703" s="124"/>
      <c r="I1703" s="124"/>
      <c r="J1703" s="124"/>
      <c r="K1703" s="124"/>
      <c r="L1703" s="120"/>
      <c r="M1703" s="110"/>
      <c r="N1703" s="110"/>
      <c r="O1703" s="110"/>
      <c r="P1703" s="110"/>
      <c r="Q1703" s="110"/>
      <c r="R1703" s="110"/>
      <c r="S1703" s="110"/>
      <c r="T1703" s="110"/>
      <c r="U1703" s="110"/>
      <c r="V1703" s="110"/>
      <c r="W1703" s="110"/>
      <c r="X1703" s="110"/>
      <c r="Y1703" s="110"/>
      <c r="Z1703" s="110"/>
      <c r="AA1703" s="110"/>
      <c r="AB1703" s="110"/>
      <c r="AC1703" s="110"/>
      <c r="AD1703" s="110"/>
      <c r="AE1703" s="110"/>
      <c r="AF1703" s="110"/>
      <c r="AG1703" s="110"/>
      <c r="AH1703" s="110"/>
      <c r="AI1703" s="110"/>
      <c r="AJ1703" s="110"/>
      <c r="AK1703" s="110"/>
      <c r="AL1703" s="110"/>
      <c r="AM1703" s="110"/>
      <c r="AN1703" s="110"/>
      <c r="AO1703" s="110"/>
      <c r="AP1703" s="110"/>
      <c r="AQ1703" s="110"/>
      <c r="AR1703" s="110"/>
      <c r="AS1703" s="110"/>
      <c r="AT1703" s="110"/>
      <c r="AU1703" s="110"/>
      <c r="AV1703" s="110"/>
      <c r="AW1703" s="110"/>
      <c r="AX1703" s="110"/>
      <c r="AY1703" s="110"/>
      <c r="AZ1703" s="110"/>
      <c r="BA1703" s="110"/>
      <c r="BB1703" s="110"/>
      <c r="BC1703" s="110"/>
      <c r="BD1703" s="110"/>
      <c r="BE1703" s="110"/>
      <c r="BF1703" s="110"/>
      <c r="BG1703" s="110"/>
      <c r="BH1703" s="110"/>
    </row>
    <row r="1704" spans="2:60" x14ac:dyDescent="0.2">
      <c r="B1704" s="123"/>
      <c r="C1704" s="229"/>
      <c r="D1704" s="229"/>
      <c r="E1704" s="229"/>
      <c r="F1704" s="229"/>
      <c r="G1704" s="229"/>
      <c r="H1704" s="124"/>
      <c r="I1704" s="124"/>
      <c r="J1704" s="124"/>
      <c r="K1704" s="124"/>
      <c r="L1704" s="120"/>
      <c r="M1704" s="110"/>
      <c r="N1704" s="110"/>
      <c r="O1704" s="110"/>
      <c r="P1704" s="110"/>
      <c r="Q1704" s="110"/>
      <c r="R1704" s="110"/>
      <c r="S1704" s="110"/>
      <c r="T1704" s="110"/>
      <c r="U1704" s="110"/>
      <c r="V1704" s="110"/>
      <c r="W1704" s="110"/>
      <c r="X1704" s="110"/>
      <c r="Y1704" s="110"/>
      <c r="Z1704" s="110"/>
      <c r="AA1704" s="110"/>
      <c r="AB1704" s="110"/>
      <c r="AC1704" s="110"/>
      <c r="AD1704" s="110"/>
      <c r="AE1704" s="110"/>
      <c r="AF1704" s="110"/>
      <c r="AG1704" s="110"/>
      <c r="AH1704" s="110"/>
      <c r="AI1704" s="110"/>
      <c r="AJ1704" s="110"/>
      <c r="AK1704" s="110"/>
      <c r="AL1704" s="110"/>
      <c r="AM1704" s="110"/>
      <c r="AN1704" s="110"/>
      <c r="AO1704" s="110"/>
      <c r="AP1704" s="110"/>
      <c r="AQ1704" s="110"/>
      <c r="AR1704" s="110"/>
      <c r="AS1704" s="110"/>
      <c r="AT1704" s="110"/>
      <c r="AU1704" s="110"/>
      <c r="AV1704" s="110"/>
      <c r="AW1704" s="110"/>
      <c r="AX1704" s="110"/>
      <c r="AY1704" s="110"/>
      <c r="AZ1704" s="110"/>
      <c r="BA1704" s="110"/>
      <c r="BB1704" s="110"/>
      <c r="BC1704" s="110"/>
      <c r="BD1704" s="110"/>
      <c r="BE1704" s="110"/>
      <c r="BF1704" s="110"/>
      <c r="BG1704" s="110"/>
      <c r="BH1704" s="110"/>
    </row>
    <row r="1705" spans="2:60" x14ac:dyDescent="0.2">
      <c r="B1705" s="123"/>
      <c r="C1705" s="229"/>
      <c r="D1705" s="229"/>
      <c r="E1705" s="229"/>
      <c r="F1705" s="229"/>
      <c r="G1705" s="229"/>
      <c r="H1705" s="124"/>
      <c r="I1705" s="124"/>
      <c r="J1705" s="124"/>
      <c r="K1705" s="124"/>
      <c r="L1705" s="120"/>
      <c r="M1705" s="110"/>
      <c r="N1705" s="110"/>
      <c r="O1705" s="110"/>
      <c r="P1705" s="110"/>
      <c r="Q1705" s="110"/>
      <c r="R1705" s="110"/>
      <c r="S1705" s="110"/>
      <c r="T1705" s="110"/>
      <c r="U1705" s="110"/>
      <c r="V1705" s="110"/>
      <c r="W1705" s="110"/>
      <c r="X1705" s="110"/>
      <c r="Y1705" s="110"/>
      <c r="Z1705" s="110"/>
      <c r="AA1705" s="110"/>
      <c r="AB1705" s="110"/>
      <c r="AC1705" s="110"/>
      <c r="AD1705" s="110"/>
      <c r="AE1705" s="110"/>
      <c r="AF1705" s="110"/>
      <c r="AG1705" s="110"/>
      <c r="AH1705" s="110"/>
      <c r="AI1705" s="110"/>
      <c r="AJ1705" s="110"/>
      <c r="AK1705" s="110"/>
      <c r="AL1705" s="110"/>
      <c r="AM1705" s="110"/>
      <c r="AN1705" s="110"/>
      <c r="AO1705" s="110"/>
      <c r="AP1705" s="110"/>
      <c r="AQ1705" s="110"/>
      <c r="AR1705" s="110"/>
      <c r="AS1705" s="110"/>
      <c r="AT1705" s="110"/>
      <c r="AU1705" s="110"/>
      <c r="AV1705" s="110"/>
      <c r="AW1705" s="110"/>
      <c r="AX1705" s="110"/>
      <c r="AY1705" s="110"/>
      <c r="AZ1705" s="110"/>
      <c r="BA1705" s="110"/>
      <c r="BB1705" s="110"/>
      <c r="BC1705" s="110"/>
      <c r="BD1705" s="110"/>
      <c r="BE1705" s="110"/>
      <c r="BF1705" s="110"/>
      <c r="BG1705" s="110"/>
      <c r="BH1705" s="110"/>
    </row>
    <row r="1706" spans="2:60" x14ac:dyDescent="0.2">
      <c r="B1706" s="123"/>
      <c r="C1706" s="229"/>
      <c r="D1706" s="229"/>
      <c r="E1706" s="229"/>
      <c r="F1706" s="229"/>
      <c r="G1706" s="229"/>
      <c r="H1706" s="124"/>
      <c r="I1706" s="124"/>
      <c r="J1706" s="124"/>
      <c r="K1706" s="124"/>
      <c r="L1706" s="120"/>
      <c r="M1706" s="110"/>
      <c r="N1706" s="110"/>
      <c r="O1706" s="110"/>
      <c r="P1706" s="110"/>
      <c r="Q1706" s="110"/>
      <c r="R1706" s="110"/>
      <c r="S1706" s="110"/>
      <c r="T1706" s="110"/>
      <c r="U1706" s="110"/>
      <c r="V1706" s="110"/>
      <c r="W1706" s="110"/>
      <c r="X1706" s="110"/>
      <c r="Y1706" s="110"/>
      <c r="Z1706" s="110"/>
      <c r="AA1706" s="110"/>
      <c r="AB1706" s="110"/>
      <c r="AC1706" s="110"/>
      <c r="AD1706" s="110"/>
      <c r="AE1706" s="110"/>
      <c r="AF1706" s="110"/>
      <c r="AG1706" s="110"/>
      <c r="AH1706" s="110"/>
      <c r="AI1706" s="110"/>
      <c r="AJ1706" s="110"/>
      <c r="AK1706" s="110"/>
      <c r="AL1706" s="110"/>
      <c r="AM1706" s="110"/>
      <c r="AN1706" s="110"/>
      <c r="AO1706" s="110"/>
      <c r="AP1706" s="110"/>
      <c r="AQ1706" s="110"/>
      <c r="AR1706" s="110"/>
      <c r="AS1706" s="110"/>
      <c r="AT1706" s="110"/>
      <c r="AU1706" s="110"/>
      <c r="AV1706" s="110"/>
      <c r="AW1706" s="110"/>
      <c r="AX1706" s="110"/>
      <c r="AY1706" s="110"/>
      <c r="AZ1706" s="110"/>
      <c r="BA1706" s="110"/>
      <c r="BB1706" s="110"/>
      <c r="BC1706" s="110"/>
      <c r="BD1706" s="110"/>
      <c r="BE1706" s="110"/>
      <c r="BF1706" s="110"/>
      <c r="BG1706" s="110"/>
      <c r="BH1706" s="110"/>
    </row>
    <row r="1707" spans="2:60" x14ac:dyDescent="0.2">
      <c r="B1707" s="123"/>
      <c r="C1707" s="229"/>
      <c r="D1707" s="229"/>
      <c r="E1707" s="229"/>
      <c r="F1707" s="229"/>
      <c r="G1707" s="229"/>
      <c r="H1707" s="124"/>
      <c r="I1707" s="124"/>
      <c r="J1707" s="124"/>
      <c r="K1707" s="124"/>
      <c r="L1707" s="120"/>
      <c r="M1707" s="110"/>
      <c r="N1707" s="110"/>
      <c r="O1707" s="110"/>
      <c r="P1707" s="110"/>
      <c r="Q1707" s="110"/>
      <c r="R1707" s="110"/>
      <c r="S1707" s="110"/>
      <c r="T1707" s="110"/>
      <c r="U1707" s="110"/>
      <c r="V1707" s="110"/>
      <c r="W1707" s="110"/>
      <c r="X1707" s="110"/>
      <c r="Y1707" s="110"/>
      <c r="Z1707" s="110"/>
      <c r="AA1707" s="110"/>
      <c r="AB1707" s="110"/>
      <c r="AC1707" s="110"/>
      <c r="AD1707" s="110"/>
      <c r="AE1707" s="110"/>
      <c r="AF1707" s="110"/>
      <c r="AG1707" s="110"/>
      <c r="AH1707" s="110"/>
      <c r="AI1707" s="110"/>
      <c r="AJ1707" s="110"/>
      <c r="AK1707" s="110"/>
      <c r="AL1707" s="110"/>
      <c r="AM1707" s="110"/>
      <c r="AN1707" s="110"/>
      <c r="AO1707" s="110"/>
      <c r="AP1707" s="110"/>
      <c r="AQ1707" s="110"/>
      <c r="AR1707" s="110"/>
      <c r="AS1707" s="110"/>
      <c r="AT1707" s="110"/>
      <c r="AU1707" s="110"/>
      <c r="AV1707" s="110"/>
      <c r="AW1707" s="110"/>
      <c r="AX1707" s="110"/>
      <c r="AY1707" s="110"/>
      <c r="AZ1707" s="110"/>
      <c r="BA1707" s="110"/>
      <c r="BB1707" s="110"/>
      <c r="BC1707" s="110"/>
      <c r="BD1707" s="110"/>
      <c r="BE1707" s="110"/>
      <c r="BF1707" s="110"/>
      <c r="BG1707" s="110"/>
      <c r="BH1707" s="110"/>
    </row>
    <row r="1708" spans="2:60" x14ac:dyDescent="0.2">
      <c r="B1708" s="123"/>
      <c r="C1708" s="229"/>
      <c r="D1708" s="229"/>
      <c r="E1708" s="229"/>
      <c r="F1708" s="229"/>
      <c r="G1708" s="229"/>
      <c r="H1708" s="124"/>
      <c r="I1708" s="124"/>
      <c r="J1708" s="124"/>
      <c r="K1708" s="124"/>
      <c r="L1708" s="120"/>
      <c r="M1708" s="110"/>
      <c r="N1708" s="110"/>
      <c r="O1708" s="110"/>
      <c r="P1708" s="110"/>
      <c r="Q1708" s="110"/>
      <c r="R1708" s="110"/>
      <c r="S1708" s="110"/>
      <c r="T1708" s="110"/>
      <c r="U1708" s="110"/>
      <c r="V1708" s="110"/>
      <c r="W1708" s="110"/>
      <c r="X1708" s="110"/>
      <c r="Y1708" s="110"/>
      <c r="Z1708" s="110"/>
      <c r="AA1708" s="110"/>
      <c r="AB1708" s="110"/>
      <c r="AC1708" s="110"/>
      <c r="AD1708" s="110"/>
      <c r="AE1708" s="110"/>
      <c r="AF1708" s="110"/>
      <c r="AG1708" s="110"/>
      <c r="AH1708" s="110"/>
      <c r="AI1708" s="110"/>
      <c r="AJ1708" s="110"/>
      <c r="AK1708" s="110"/>
      <c r="AL1708" s="110"/>
      <c r="AM1708" s="110"/>
      <c r="AN1708" s="110"/>
      <c r="AO1708" s="110"/>
      <c r="AP1708" s="110"/>
      <c r="AQ1708" s="110"/>
      <c r="AR1708" s="110"/>
      <c r="AS1708" s="110"/>
      <c r="AT1708" s="110"/>
      <c r="AU1708" s="110"/>
      <c r="AV1708" s="110"/>
      <c r="AW1708" s="110"/>
      <c r="AX1708" s="110"/>
      <c r="AY1708" s="110"/>
      <c r="AZ1708" s="110"/>
      <c r="BA1708" s="110"/>
      <c r="BB1708" s="110"/>
      <c r="BC1708" s="110"/>
      <c r="BD1708" s="110"/>
      <c r="BE1708" s="110"/>
      <c r="BF1708" s="110"/>
      <c r="BG1708" s="110"/>
      <c r="BH1708" s="110"/>
    </row>
    <row r="1709" spans="2:60" x14ac:dyDescent="0.2">
      <c r="B1709" s="123"/>
      <c r="C1709" s="229"/>
      <c r="D1709" s="229"/>
      <c r="E1709" s="229"/>
      <c r="F1709" s="229"/>
      <c r="G1709" s="229"/>
      <c r="H1709" s="124"/>
      <c r="I1709" s="124"/>
      <c r="J1709" s="124"/>
      <c r="K1709" s="124"/>
      <c r="L1709" s="120"/>
      <c r="M1709" s="110"/>
      <c r="N1709" s="110"/>
      <c r="O1709" s="110"/>
      <c r="P1709" s="110"/>
      <c r="Q1709" s="110"/>
      <c r="R1709" s="110"/>
      <c r="S1709" s="110"/>
      <c r="T1709" s="110"/>
      <c r="U1709" s="110"/>
      <c r="V1709" s="110"/>
      <c r="W1709" s="110"/>
      <c r="X1709" s="110"/>
      <c r="Y1709" s="110"/>
      <c r="Z1709" s="110"/>
      <c r="AA1709" s="110"/>
      <c r="AB1709" s="110"/>
      <c r="AC1709" s="110"/>
      <c r="AD1709" s="110"/>
      <c r="AE1709" s="110"/>
      <c r="AF1709" s="110"/>
      <c r="AG1709" s="110"/>
      <c r="AH1709" s="110"/>
      <c r="AI1709" s="110"/>
      <c r="AJ1709" s="110"/>
      <c r="AK1709" s="110"/>
      <c r="AL1709" s="110"/>
      <c r="AM1709" s="110"/>
      <c r="AN1709" s="110"/>
      <c r="AO1709" s="110"/>
      <c r="AP1709" s="110"/>
      <c r="AQ1709" s="110"/>
      <c r="AR1709" s="110"/>
      <c r="AS1709" s="110"/>
      <c r="AT1709" s="110"/>
      <c r="AU1709" s="110"/>
      <c r="AV1709" s="110"/>
      <c r="AW1709" s="110"/>
      <c r="AX1709" s="110"/>
      <c r="AY1709" s="110"/>
      <c r="AZ1709" s="110"/>
      <c r="BA1709" s="110"/>
      <c r="BB1709" s="110"/>
      <c r="BC1709" s="110"/>
      <c r="BD1709" s="110"/>
      <c r="BE1709" s="110"/>
      <c r="BF1709" s="110"/>
      <c r="BG1709" s="110"/>
      <c r="BH1709" s="110"/>
    </row>
    <row r="1710" spans="2:60" x14ac:dyDescent="0.2">
      <c r="B1710" s="123"/>
      <c r="C1710" s="229"/>
      <c r="D1710" s="229"/>
      <c r="E1710" s="229"/>
      <c r="F1710" s="229"/>
      <c r="G1710" s="229"/>
      <c r="H1710" s="124"/>
      <c r="I1710" s="124"/>
      <c r="J1710" s="124"/>
      <c r="K1710" s="124"/>
      <c r="L1710" s="120"/>
      <c r="M1710" s="110"/>
      <c r="N1710" s="110"/>
      <c r="O1710" s="110"/>
      <c r="P1710" s="110"/>
      <c r="Q1710" s="110"/>
      <c r="R1710" s="110"/>
      <c r="S1710" s="110"/>
      <c r="T1710" s="110"/>
      <c r="U1710" s="110"/>
      <c r="V1710" s="110"/>
      <c r="W1710" s="110"/>
      <c r="X1710" s="110"/>
      <c r="Y1710" s="110"/>
      <c r="Z1710" s="110"/>
      <c r="AA1710" s="110"/>
      <c r="AB1710" s="110"/>
      <c r="AC1710" s="110"/>
      <c r="AD1710" s="110"/>
      <c r="AE1710" s="110"/>
      <c r="AF1710" s="110"/>
      <c r="AG1710" s="110"/>
      <c r="AH1710" s="110"/>
      <c r="AI1710" s="110"/>
      <c r="AJ1710" s="110"/>
      <c r="AK1710" s="110"/>
      <c r="AL1710" s="110"/>
      <c r="AM1710" s="110"/>
      <c r="AN1710" s="110"/>
      <c r="AO1710" s="110"/>
      <c r="AP1710" s="110"/>
      <c r="AQ1710" s="110"/>
      <c r="AR1710" s="110"/>
      <c r="AS1710" s="110"/>
      <c r="AT1710" s="110"/>
      <c r="AU1710" s="110"/>
      <c r="AV1710" s="110"/>
      <c r="AW1710" s="110"/>
      <c r="AX1710" s="110"/>
      <c r="AY1710" s="110"/>
      <c r="AZ1710" s="110"/>
      <c r="BA1710" s="110"/>
      <c r="BB1710" s="110"/>
      <c r="BC1710" s="110"/>
      <c r="BD1710" s="110"/>
      <c r="BE1710" s="110"/>
      <c r="BF1710" s="110"/>
      <c r="BG1710" s="110"/>
      <c r="BH1710" s="110"/>
    </row>
    <row r="1711" spans="2:60" x14ac:dyDescent="0.2">
      <c r="B1711" s="123"/>
      <c r="C1711" s="229"/>
      <c r="D1711" s="229"/>
      <c r="E1711" s="229"/>
      <c r="F1711" s="229"/>
      <c r="G1711" s="229"/>
      <c r="H1711" s="124"/>
      <c r="I1711" s="124"/>
      <c r="J1711" s="124"/>
      <c r="K1711" s="124"/>
      <c r="L1711" s="120"/>
      <c r="M1711" s="110"/>
      <c r="N1711" s="110"/>
      <c r="O1711" s="110"/>
      <c r="P1711" s="110"/>
      <c r="Q1711" s="110"/>
      <c r="R1711" s="110"/>
      <c r="S1711" s="110"/>
      <c r="T1711" s="110"/>
      <c r="U1711" s="110"/>
      <c r="V1711" s="110"/>
      <c r="W1711" s="110"/>
      <c r="X1711" s="110"/>
      <c r="Y1711" s="110"/>
      <c r="Z1711" s="110"/>
      <c r="AA1711" s="110"/>
      <c r="AB1711" s="110"/>
      <c r="AC1711" s="110"/>
      <c r="AD1711" s="110"/>
      <c r="AE1711" s="110"/>
      <c r="AF1711" s="110"/>
      <c r="AG1711" s="110"/>
      <c r="AH1711" s="110"/>
      <c r="AI1711" s="110"/>
      <c r="AJ1711" s="110"/>
      <c r="AK1711" s="110"/>
      <c r="AL1711" s="110"/>
      <c r="AM1711" s="110"/>
      <c r="AN1711" s="110"/>
      <c r="AO1711" s="110"/>
      <c r="AP1711" s="110"/>
      <c r="AQ1711" s="110"/>
      <c r="AR1711" s="110"/>
      <c r="AS1711" s="110"/>
      <c r="AT1711" s="110"/>
      <c r="AU1711" s="110"/>
      <c r="AV1711" s="110"/>
      <c r="AW1711" s="110"/>
      <c r="AX1711" s="110"/>
      <c r="AY1711" s="110"/>
      <c r="AZ1711" s="110"/>
      <c r="BA1711" s="110"/>
      <c r="BB1711" s="110"/>
      <c r="BC1711" s="110"/>
      <c r="BD1711" s="110"/>
      <c r="BE1711" s="110"/>
      <c r="BF1711" s="110"/>
      <c r="BG1711" s="110"/>
      <c r="BH1711" s="110"/>
    </row>
    <row r="1712" spans="2:60" x14ac:dyDescent="0.2">
      <c r="B1712" s="123"/>
      <c r="C1712" s="229"/>
      <c r="D1712" s="229"/>
      <c r="E1712" s="229"/>
      <c r="F1712" s="229"/>
      <c r="G1712" s="229"/>
      <c r="H1712" s="124"/>
      <c r="I1712" s="124"/>
      <c r="J1712" s="124"/>
      <c r="K1712" s="124"/>
      <c r="L1712" s="120"/>
      <c r="M1712" s="110"/>
      <c r="N1712" s="110"/>
      <c r="O1712" s="110"/>
      <c r="P1712" s="110"/>
      <c r="Q1712" s="110"/>
      <c r="R1712" s="110"/>
      <c r="S1712" s="110"/>
      <c r="T1712" s="110"/>
      <c r="U1712" s="110"/>
      <c r="V1712" s="110"/>
      <c r="W1712" s="110"/>
      <c r="X1712" s="110"/>
      <c r="Y1712" s="110"/>
      <c r="Z1712" s="110"/>
      <c r="AA1712" s="110"/>
      <c r="AB1712" s="110"/>
      <c r="AC1712" s="110"/>
      <c r="AD1712" s="110"/>
      <c r="AE1712" s="110"/>
      <c r="AF1712" s="110"/>
      <c r="AG1712" s="110"/>
      <c r="AH1712" s="110"/>
      <c r="AI1712" s="110"/>
      <c r="AJ1712" s="110"/>
      <c r="AK1712" s="110"/>
      <c r="AL1712" s="110"/>
      <c r="AM1712" s="110"/>
      <c r="AN1712" s="110"/>
      <c r="AO1712" s="110"/>
      <c r="AP1712" s="110"/>
      <c r="AQ1712" s="110"/>
      <c r="AR1712" s="110"/>
      <c r="AS1712" s="110"/>
      <c r="AT1712" s="110"/>
      <c r="AU1712" s="110"/>
      <c r="AV1712" s="110"/>
      <c r="AW1712" s="110"/>
      <c r="AX1712" s="110"/>
      <c r="AY1712" s="110"/>
      <c r="AZ1712" s="110"/>
      <c r="BA1712" s="110"/>
      <c r="BB1712" s="110"/>
      <c r="BC1712" s="110"/>
      <c r="BD1712" s="110"/>
      <c r="BE1712" s="110"/>
      <c r="BF1712" s="110"/>
      <c r="BG1712" s="110"/>
      <c r="BH1712" s="110"/>
    </row>
    <row r="1713" spans="2:60" x14ac:dyDescent="0.2">
      <c r="B1713" s="123"/>
      <c r="C1713" s="229"/>
      <c r="D1713" s="229"/>
      <c r="E1713" s="229"/>
      <c r="F1713" s="229"/>
      <c r="G1713" s="229"/>
      <c r="H1713" s="124"/>
      <c r="I1713" s="124"/>
      <c r="J1713" s="124"/>
      <c r="K1713" s="124"/>
      <c r="L1713" s="120"/>
      <c r="M1713" s="110"/>
      <c r="N1713" s="110"/>
      <c r="O1713" s="110"/>
      <c r="P1713" s="110"/>
      <c r="Q1713" s="110"/>
      <c r="R1713" s="110"/>
      <c r="S1713" s="110"/>
      <c r="T1713" s="110"/>
      <c r="U1713" s="110"/>
      <c r="V1713" s="110"/>
      <c r="W1713" s="110"/>
      <c r="X1713" s="110"/>
      <c r="Y1713" s="110"/>
      <c r="Z1713" s="110"/>
      <c r="AA1713" s="110"/>
      <c r="AB1713" s="110"/>
      <c r="AC1713" s="110"/>
      <c r="AD1713" s="110"/>
      <c r="AE1713" s="110"/>
      <c r="AF1713" s="110"/>
      <c r="AG1713" s="110"/>
      <c r="AH1713" s="110"/>
      <c r="AI1713" s="110"/>
      <c r="AJ1713" s="110"/>
      <c r="AK1713" s="110"/>
      <c r="AL1713" s="110"/>
      <c r="AM1713" s="110"/>
      <c r="AN1713" s="110"/>
      <c r="AO1713" s="110"/>
      <c r="AP1713" s="110"/>
      <c r="AQ1713" s="110"/>
      <c r="AR1713" s="110"/>
      <c r="AS1713" s="110"/>
      <c r="AT1713" s="110"/>
      <c r="AU1713" s="110"/>
      <c r="AV1713" s="110"/>
      <c r="AW1713" s="110"/>
      <c r="AX1713" s="110"/>
      <c r="AY1713" s="110"/>
      <c r="AZ1713" s="110"/>
      <c r="BA1713" s="110"/>
      <c r="BB1713" s="110"/>
      <c r="BC1713" s="110"/>
      <c r="BD1713" s="110"/>
      <c r="BE1713" s="110"/>
      <c r="BF1713" s="110"/>
      <c r="BG1713" s="110"/>
      <c r="BH1713" s="110"/>
    </row>
    <row r="1714" spans="2:60" x14ac:dyDescent="0.2">
      <c r="B1714" s="123"/>
      <c r="C1714" s="229"/>
      <c r="D1714" s="229"/>
      <c r="E1714" s="229"/>
      <c r="F1714" s="229"/>
      <c r="G1714" s="229"/>
      <c r="H1714" s="124"/>
      <c r="I1714" s="124"/>
      <c r="J1714" s="124"/>
      <c r="K1714" s="124"/>
      <c r="L1714" s="120"/>
      <c r="M1714" s="110"/>
      <c r="N1714" s="110"/>
      <c r="O1714" s="110"/>
      <c r="P1714" s="110"/>
      <c r="Q1714" s="110"/>
      <c r="R1714" s="110"/>
      <c r="S1714" s="110"/>
      <c r="T1714" s="110"/>
      <c r="U1714" s="110"/>
      <c r="V1714" s="110"/>
      <c r="W1714" s="110"/>
      <c r="X1714" s="110"/>
      <c r="Y1714" s="110"/>
      <c r="Z1714" s="110"/>
      <c r="AA1714" s="110"/>
      <c r="AB1714" s="110"/>
      <c r="AC1714" s="110"/>
      <c r="AD1714" s="110"/>
      <c r="AE1714" s="110"/>
      <c r="AF1714" s="110"/>
      <c r="AG1714" s="110"/>
      <c r="AH1714" s="110"/>
      <c r="AI1714" s="110"/>
      <c r="AJ1714" s="110"/>
      <c r="AK1714" s="110"/>
      <c r="AL1714" s="110"/>
      <c r="AM1714" s="110"/>
      <c r="AN1714" s="110"/>
      <c r="AO1714" s="110"/>
      <c r="AP1714" s="110"/>
      <c r="AQ1714" s="110"/>
      <c r="AR1714" s="110"/>
      <c r="AS1714" s="110"/>
      <c r="AT1714" s="110"/>
      <c r="AU1714" s="110"/>
      <c r="AV1714" s="110"/>
      <c r="AW1714" s="110"/>
      <c r="AX1714" s="110"/>
      <c r="AY1714" s="110"/>
      <c r="AZ1714" s="110"/>
      <c r="BA1714" s="110"/>
      <c r="BB1714" s="110"/>
      <c r="BC1714" s="110"/>
      <c r="BD1714" s="110"/>
      <c r="BE1714" s="110"/>
      <c r="BF1714" s="110"/>
      <c r="BG1714" s="110"/>
      <c r="BH1714" s="110"/>
    </row>
    <row r="1715" spans="2:60" x14ac:dyDescent="0.2">
      <c r="B1715" s="123"/>
      <c r="C1715" s="229"/>
      <c r="D1715" s="229"/>
      <c r="E1715" s="229"/>
      <c r="F1715" s="229"/>
      <c r="G1715" s="229"/>
      <c r="H1715" s="124"/>
      <c r="I1715" s="124"/>
      <c r="J1715" s="124"/>
      <c r="K1715" s="124"/>
      <c r="L1715" s="120"/>
      <c r="M1715" s="110"/>
      <c r="N1715" s="110"/>
      <c r="O1715" s="110"/>
      <c r="P1715" s="110"/>
      <c r="Q1715" s="110"/>
      <c r="R1715" s="110"/>
      <c r="S1715" s="110"/>
      <c r="T1715" s="110"/>
      <c r="U1715" s="110"/>
      <c r="V1715" s="110"/>
      <c r="W1715" s="110"/>
      <c r="X1715" s="110"/>
      <c r="Y1715" s="110"/>
      <c r="Z1715" s="110"/>
      <c r="AA1715" s="110"/>
      <c r="AB1715" s="110"/>
      <c r="AC1715" s="110"/>
      <c r="AD1715" s="110"/>
      <c r="AE1715" s="110"/>
      <c r="AF1715" s="110"/>
      <c r="AG1715" s="110"/>
      <c r="AH1715" s="110"/>
      <c r="AI1715" s="110"/>
      <c r="AJ1715" s="110"/>
      <c r="AK1715" s="110"/>
      <c r="AL1715" s="110"/>
      <c r="AM1715" s="110"/>
      <c r="AN1715" s="110"/>
      <c r="AO1715" s="110"/>
      <c r="AP1715" s="110"/>
      <c r="AQ1715" s="110"/>
      <c r="AR1715" s="110"/>
      <c r="AS1715" s="110"/>
      <c r="AT1715" s="110"/>
      <c r="AU1715" s="110"/>
      <c r="AV1715" s="110"/>
      <c r="AW1715" s="110"/>
      <c r="AX1715" s="110"/>
      <c r="AY1715" s="110"/>
      <c r="AZ1715" s="110"/>
      <c r="BA1715" s="110"/>
      <c r="BB1715" s="110"/>
      <c r="BC1715" s="110"/>
      <c r="BD1715" s="110"/>
      <c r="BE1715" s="110"/>
      <c r="BF1715" s="110"/>
      <c r="BG1715" s="110"/>
      <c r="BH1715" s="110"/>
    </row>
    <row r="1716" spans="2:60" x14ac:dyDescent="0.2">
      <c r="B1716" s="123"/>
      <c r="C1716" s="229"/>
      <c r="D1716" s="229"/>
      <c r="E1716" s="229"/>
      <c r="F1716" s="229"/>
      <c r="G1716" s="229"/>
      <c r="H1716" s="124"/>
      <c r="I1716" s="124"/>
      <c r="J1716" s="124"/>
      <c r="K1716" s="124"/>
      <c r="L1716" s="120"/>
      <c r="M1716" s="110"/>
      <c r="N1716" s="110"/>
      <c r="O1716" s="110"/>
      <c r="P1716" s="110"/>
      <c r="Q1716" s="110"/>
      <c r="R1716" s="110"/>
      <c r="S1716" s="110"/>
      <c r="T1716" s="110"/>
      <c r="U1716" s="110"/>
      <c r="V1716" s="110"/>
      <c r="W1716" s="110"/>
      <c r="X1716" s="110"/>
      <c r="Y1716" s="110"/>
      <c r="Z1716" s="110"/>
      <c r="AA1716" s="110"/>
      <c r="AB1716" s="110"/>
      <c r="AC1716" s="110"/>
      <c r="AD1716" s="110"/>
      <c r="AE1716" s="110"/>
      <c r="AF1716" s="110"/>
      <c r="AG1716" s="110"/>
      <c r="AH1716" s="110"/>
      <c r="AI1716" s="110"/>
      <c r="AJ1716" s="110"/>
      <c r="AK1716" s="110"/>
      <c r="AL1716" s="110"/>
      <c r="AM1716" s="110"/>
      <c r="AN1716" s="110"/>
      <c r="AO1716" s="110"/>
      <c r="AP1716" s="110"/>
      <c r="AQ1716" s="110"/>
      <c r="AR1716" s="110"/>
      <c r="AS1716" s="110"/>
      <c r="AT1716" s="110"/>
      <c r="AU1716" s="110"/>
      <c r="AV1716" s="110"/>
      <c r="AW1716" s="110"/>
      <c r="AX1716" s="110"/>
      <c r="AY1716" s="110"/>
      <c r="AZ1716" s="110"/>
      <c r="BA1716" s="110"/>
      <c r="BB1716" s="110"/>
      <c r="BC1716" s="110"/>
      <c r="BD1716" s="110"/>
      <c r="BE1716" s="110"/>
      <c r="BF1716" s="110"/>
      <c r="BG1716" s="110"/>
      <c r="BH1716" s="110"/>
    </row>
    <row r="1717" spans="2:60" x14ac:dyDescent="0.2">
      <c r="B1717" s="123"/>
      <c r="C1717" s="229"/>
      <c r="D1717" s="229"/>
      <c r="E1717" s="229"/>
      <c r="F1717" s="229"/>
      <c r="G1717" s="229"/>
      <c r="H1717" s="124"/>
      <c r="I1717" s="124"/>
      <c r="J1717" s="124"/>
      <c r="K1717" s="124"/>
      <c r="L1717" s="120"/>
      <c r="M1717" s="110"/>
      <c r="N1717" s="110"/>
      <c r="O1717" s="110"/>
      <c r="P1717" s="110"/>
      <c r="Q1717" s="110"/>
      <c r="R1717" s="110"/>
      <c r="S1717" s="110"/>
      <c r="T1717" s="110"/>
      <c r="U1717" s="110"/>
      <c r="V1717" s="110"/>
      <c r="W1717" s="110"/>
      <c r="X1717" s="110"/>
      <c r="Y1717" s="110"/>
      <c r="Z1717" s="110"/>
      <c r="AA1717" s="110"/>
      <c r="AB1717" s="110"/>
      <c r="AC1717" s="110"/>
      <c r="AD1717" s="110"/>
      <c r="AE1717" s="110"/>
      <c r="AF1717" s="110"/>
      <c r="AG1717" s="110"/>
      <c r="AH1717" s="110"/>
      <c r="AI1717" s="110"/>
      <c r="AJ1717" s="110"/>
      <c r="AK1717" s="110"/>
      <c r="AL1717" s="110"/>
      <c r="AM1717" s="110"/>
      <c r="AN1717" s="110"/>
      <c r="AO1717" s="110"/>
      <c r="AP1717" s="110"/>
      <c r="AQ1717" s="110"/>
      <c r="AR1717" s="110"/>
      <c r="AS1717" s="110"/>
      <c r="AT1717" s="110"/>
      <c r="AU1717" s="110"/>
      <c r="AV1717" s="110"/>
      <c r="AW1717" s="110"/>
      <c r="AX1717" s="110"/>
      <c r="AY1717" s="110"/>
      <c r="AZ1717" s="110"/>
      <c r="BA1717" s="110"/>
      <c r="BB1717" s="110"/>
      <c r="BC1717" s="110"/>
      <c r="BD1717" s="110"/>
      <c r="BE1717" s="110"/>
      <c r="BF1717" s="110"/>
      <c r="BG1717" s="110"/>
      <c r="BH1717" s="110"/>
    </row>
    <row r="1718" spans="2:60" x14ac:dyDescent="0.2">
      <c r="B1718" s="123"/>
      <c r="C1718" s="229"/>
      <c r="D1718" s="229"/>
      <c r="E1718" s="229"/>
      <c r="F1718" s="229"/>
      <c r="G1718" s="229"/>
      <c r="H1718" s="124"/>
      <c r="I1718" s="124"/>
      <c r="J1718" s="124"/>
      <c r="K1718" s="124"/>
      <c r="L1718" s="120"/>
      <c r="M1718" s="110"/>
      <c r="N1718" s="110"/>
      <c r="O1718" s="110"/>
      <c r="P1718" s="110"/>
      <c r="Q1718" s="110"/>
      <c r="R1718" s="110"/>
      <c r="S1718" s="110"/>
      <c r="T1718" s="110"/>
      <c r="U1718" s="110"/>
      <c r="V1718" s="110"/>
      <c r="W1718" s="110"/>
      <c r="X1718" s="110"/>
      <c r="Y1718" s="110"/>
      <c r="Z1718" s="110"/>
      <c r="AA1718" s="110"/>
      <c r="AB1718" s="110"/>
      <c r="AC1718" s="110"/>
      <c r="AD1718" s="110"/>
      <c r="AE1718" s="110"/>
      <c r="AF1718" s="110"/>
      <c r="AG1718" s="110"/>
      <c r="AH1718" s="110"/>
      <c r="AI1718" s="110"/>
      <c r="AJ1718" s="110"/>
      <c r="AK1718" s="110"/>
      <c r="AL1718" s="110"/>
      <c r="AM1718" s="110"/>
      <c r="AN1718" s="110"/>
      <c r="AO1718" s="110"/>
      <c r="AP1718" s="110"/>
      <c r="AQ1718" s="110"/>
      <c r="AR1718" s="110"/>
      <c r="AS1718" s="110"/>
      <c r="AT1718" s="110"/>
      <c r="AU1718" s="110"/>
      <c r="AV1718" s="110"/>
      <c r="AW1718" s="110"/>
      <c r="AX1718" s="110"/>
      <c r="AY1718" s="110"/>
      <c r="AZ1718" s="110"/>
      <c r="BA1718" s="110"/>
      <c r="BB1718" s="110"/>
      <c r="BC1718" s="110"/>
      <c r="BD1718" s="110"/>
      <c r="BE1718" s="110"/>
      <c r="BF1718" s="110"/>
      <c r="BG1718" s="110"/>
      <c r="BH1718" s="110"/>
    </row>
    <row r="1719" spans="2:60" x14ac:dyDescent="0.2">
      <c r="B1719" s="123"/>
      <c r="C1719" s="229"/>
      <c r="D1719" s="229"/>
      <c r="E1719" s="229"/>
      <c r="F1719" s="229"/>
      <c r="G1719" s="229"/>
      <c r="H1719" s="124"/>
      <c r="I1719" s="124"/>
      <c r="J1719" s="124"/>
      <c r="K1719" s="124"/>
      <c r="L1719" s="120"/>
      <c r="M1719" s="110"/>
      <c r="N1719" s="110"/>
      <c r="O1719" s="110"/>
      <c r="P1719" s="110"/>
      <c r="Q1719" s="110"/>
      <c r="R1719" s="110"/>
      <c r="S1719" s="110"/>
      <c r="T1719" s="110"/>
      <c r="U1719" s="110"/>
      <c r="V1719" s="110"/>
      <c r="W1719" s="110"/>
      <c r="X1719" s="110"/>
      <c r="Y1719" s="110"/>
      <c r="Z1719" s="110"/>
      <c r="AA1719" s="110"/>
      <c r="AB1719" s="110"/>
      <c r="AC1719" s="110"/>
      <c r="AD1719" s="110"/>
      <c r="AE1719" s="110"/>
      <c r="AF1719" s="110"/>
      <c r="AG1719" s="110"/>
      <c r="AH1719" s="110"/>
      <c r="AI1719" s="110"/>
      <c r="AJ1719" s="110"/>
      <c r="AK1719" s="110"/>
      <c r="AL1719" s="110"/>
      <c r="AM1719" s="110"/>
      <c r="AN1719" s="110"/>
      <c r="AO1719" s="110"/>
      <c r="AP1719" s="110"/>
      <c r="AQ1719" s="110"/>
      <c r="AR1719" s="110"/>
      <c r="AS1719" s="110"/>
      <c r="AT1719" s="110"/>
      <c r="AU1719" s="110"/>
      <c r="AV1719" s="110"/>
      <c r="AW1719" s="110"/>
      <c r="AX1719" s="110"/>
      <c r="AY1719" s="110"/>
      <c r="AZ1719" s="110"/>
      <c r="BA1719" s="110"/>
      <c r="BB1719" s="110"/>
      <c r="BC1719" s="110"/>
      <c r="BD1719" s="110"/>
      <c r="BE1719" s="110"/>
      <c r="BF1719" s="110"/>
      <c r="BG1719" s="110"/>
      <c r="BH1719" s="110"/>
    </row>
    <row r="1720" spans="2:60" x14ac:dyDescent="0.2">
      <c r="B1720" s="123"/>
      <c r="C1720" s="229"/>
      <c r="D1720" s="229"/>
      <c r="E1720" s="229"/>
      <c r="F1720" s="229"/>
      <c r="G1720" s="229"/>
      <c r="H1720" s="124"/>
      <c r="I1720" s="124"/>
      <c r="J1720" s="124"/>
      <c r="K1720" s="124"/>
      <c r="L1720" s="120"/>
      <c r="M1720" s="110"/>
      <c r="N1720" s="110"/>
      <c r="O1720" s="110"/>
      <c r="P1720" s="110"/>
      <c r="Q1720" s="110"/>
      <c r="R1720" s="110"/>
      <c r="S1720" s="110"/>
      <c r="T1720" s="110"/>
      <c r="U1720" s="110"/>
      <c r="V1720" s="110"/>
      <c r="W1720" s="110"/>
      <c r="X1720" s="110"/>
      <c r="Y1720" s="110"/>
      <c r="Z1720" s="110"/>
      <c r="AA1720" s="110"/>
      <c r="AB1720" s="110"/>
      <c r="AC1720" s="110"/>
      <c r="AD1720" s="110"/>
      <c r="AE1720" s="110"/>
      <c r="AF1720" s="110"/>
      <c r="AG1720" s="110"/>
      <c r="AH1720" s="110"/>
      <c r="AI1720" s="110"/>
      <c r="AJ1720" s="110"/>
      <c r="AK1720" s="110"/>
      <c r="AL1720" s="110"/>
      <c r="AM1720" s="110"/>
      <c r="AN1720" s="110"/>
      <c r="AO1720" s="110"/>
      <c r="AP1720" s="110"/>
      <c r="AQ1720" s="110"/>
      <c r="AR1720" s="110"/>
      <c r="AS1720" s="110"/>
      <c r="AT1720" s="110"/>
      <c r="AU1720" s="110"/>
      <c r="AV1720" s="110"/>
      <c r="AW1720" s="110"/>
      <c r="AX1720" s="110"/>
      <c r="AY1720" s="110"/>
      <c r="AZ1720" s="110"/>
      <c r="BA1720" s="110"/>
      <c r="BB1720" s="110"/>
      <c r="BC1720" s="110"/>
      <c r="BD1720" s="110"/>
      <c r="BE1720" s="110"/>
      <c r="BF1720" s="110"/>
      <c r="BG1720" s="110"/>
      <c r="BH1720" s="110"/>
    </row>
    <row r="1721" spans="2:60" x14ac:dyDescent="0.2">
      <c r="B1721" s="123"/>
      <c r="C1721" s="229"/>
      <c r="D1721" s="229"/>
      <c r="E1721" s="229"/>
      <c r="F1721" s="229"/>
      <c r="G1721" s="229"/>
      <c r="H1721" s="124"/>
      <c r="I1721" s="124"/>
      <c r="J1721" s="124"/>
      <c r="K1721" s="124"/>
      <c r="L1721" s="120"/>
      <c r="M1721" s="110"/>
      <c r="N1721" s="110"/>
      <c r="O1721" s="110"/>
      <c r="P1721" s="110"/>
      <c r="Q1721" s="110"/>
      <c r="R1721" s="110"/>
      <c r="S1721" s="110"/>
      <c r="T1721" s="110"/>
      <c r="U1721" s="110"/>
      <c r="V1721" s="110"/>
      <c r="W1721" s="110"/>
      <c r="X1721" s="110"/>
      <c r="Y1721" s="110"/>
      <c r="Z1721" s="110"/>
      <c r="AA1721" s="110"/>
      <c r="AB1721" s="110"/>
      <c r="AC1721" s="110"/>
      <c r="AD1721" s="110"/>
      <c r="AE1721" s="110"/>
      <c r="AF1721" s="110"/>
      <c r="AG1721" s="110"/>
      <c r="AH1721" s="110"/>
      <c r="AI1721" s="110"/>
      <c r="AJ1721" s="110"/>
      <c r="AK1721" s="110"/>
      <c r="AL1721" s="110"/>
      <c r="AM1721" s="110"/>
      <c r="AN1721" s="110"/>
      <c r="AO1721" s="110"/>
      <c r="AP1721" s="110"/>
      <c r="AQ1721" s="110"/>
      <c r="AR1721" s="110"/>
      <c r="AS1721" s="110"/>
      <c r="AT1721" s="110"/>
      <c r="AU1721" s="110"/>
      <c r="AV1721" s="110"/>
      <c r="AW1721" s="110"/>
      <c r="AX1721" s="110"/>
      <c r="AY1721" s="110"/>
      <c r="AZ1721" s="110"/>
      <c r="BA1721" s="110"/>
      <c r="BB1721" s="110"/>
      <c r="BC1721" s="110"/>
      <c r="BD1721" s="110"/>
      <c r="BE1721" s="110"/>
      <c r="BF1721" s="110"/>
      <c r="BG1721" s="110"/>
      <c r="BH1721" s="110"/>
    </row>
    <row r="1722" spans="2:60" x14ac:dyDescent="0.2">
      <c r="B1722" s="123"/>
      <c r="C1722" s="229"/>
      <c r="D1722" s="229"/>
      <c r="E1722" s="229"/>
      <c r="F1722" s="229"/>
      <c r="G1722" s="229"/>
      <c r="H1722" s="124"/>
      <c r="I1722" s="124"/>
      <c r="J1722" s="124"/>
      <c r="K1722" s="124"/>
      <c r="L1722" s="120"/>
      <c r="M1722" s="110"/>
      <c r="N1722" s="110"/>
      <c r="O1722" s="110"/>
      <c r="P1722" s="110"/>
      <c r="Q1722" s="110"/>
      <c r="R1722" s="110"/>
      <c r="S1722" s="110"/>
      <c r="T1722" s="110"/>
      <c r="U1722" s="110"/>
      <c r="V1722" s="110"/>
      <c r="W1722" s="110"/>
      <c r="X1722" s="110"/>
      <c r="Y1722" s="110"/>
      <c r="Z1722" s="110"/>
      <c r="AA1722" s="110"/>
      <c r="AB1722" s="110"/>
      <c r="AC1722" s="110"/>
      <c r="AD1722" s="110"/>
      <c r="AE1722" s="110"/>
      <c r="AF1722" s="110"/>
      <c r="AG1722" s="110"/>
      <c r="AH1722" s="110"/>
      <c r="AI1722" s="110"/>
      <c r="AJ1722" s="110"/>
      <c r="AK1722" s="110"/>
      <c r="AL1722" s="110"/>
      <c r="AM1722" s="110"/>
      <c r="AN1722" s="110"/>
      <c r="AO1722" s="110"/>
      <c r="AP1722" s="110"/>
      <c r="AQ1722" s="110"/>
      <c r="AR1722" s="110"/>
      <c r="AS1722" s="110"/>
      <c r="AT1722" s="110"/>
      <c r="AU1722" s="110"/>
      <c r="AV1722" s="110"/>
      <c r="AW1722" s="110"/>
      <c r="AX1722" s="110"/>
      <c r="AY1722" s="110"/>
      <c r="AZ1722" s="110"/>
      <c r="BA1722" s="110"/>
      <c r="BB1722" s="110"/>
      <c r="BC1722" s="110"/>
      <c r="BD1722" s="110"/>
      <c r="BE1722" s="110"/>
      <c r="BF1722" s="110"/>
      <c r="BG1722" s="110"/>
      <c r="BH1722" s="110"/>
    </row>
    <row r="1723" spans="2:60" x14ac:dyDescent="0.2">
      <c r="B1723" s="123"/>
      <c r="C1723" s="229"/>
      <c r="D1723" s="229"/>
      <c r="E1723" s="229"/>
      <c r="F1723" s="229"/>
      <c r="G1723" s="229"/>
      <c r="H1723" s="124"/>
      <c r="I1723" s="124"/>
      <c r="J1723" s="124"/>
      <c r="K1723" s="124"/>
      <c r="L1723" s="120"/>
      <c r="M1723" s="110"/>
      <c r="N1723" s="110"/>
      <c r="O1723" s="110"/>
      <c r="P1723" s="110"/>
      <c r="Q1723" s="110"/>
      <c r="R1723" s="110"/>
      <c r="S1723" s="110"/>
      <c r="T1723" s="110"/>
      <c r="U1723" s="110"/>
      <c r="V1723" s="110"/>
      <c r="W1723" s="110"/>
      <c r="X1723" s="110"/>
      <c r="Y1723" s="110"/>
      <c r="Z1723" s="110"/>
      <c r="AA1723" s="110"/>
      <c r="AB1723" s="110"/>
      <c r="AC1723" s="110"/>
      <c r="AD1723" s="110"/>
      <c r="AE1723" s="110"/>
      <c r="AF1723" s="110"/>
      <c r="AG1723" s="110"/>
      <c r="AH1723" s="110"/>
      <c r="AI1723" s="110"/>
      <c r="AJ1723" s="110"/>
      <c r="AK1723" s="110"/>
      <c r="AL1723" s="110"/>
      <c r="AM1723" s="110"/>
      <c r="AN1723" s="110"/>
      <c r="AO1723" s="110"/>
      <c r="AP1723" s="110"/>
      <c r="AQ1723" s="110"/>
      <c r="AR1723" s="110"/>
      <c r="AS1723" s="110"/>
      <c r="AT1723" s="110"/>
      <c r="AU1723" s="110"/>
      <c r="AV1723" s="110"/>
      <c r="AW1723" s="110"/>
      <c r="AX1723" s="110"/>
      <c r="AY1723" s="110"/>
      <c r="AZ1723" s="110"/>
      <c r="BA1723" s="110"/>
      <c r="BB1723" s="110"/>
      <c r="BC1723" s="110"/>
      <c r="BD1723" s="110"/>
      <c r="BE1723" s="110"/>
      <c r="BF1723" s="110"/>
      <c r="BG1723" s="110"/>
      <c r="BH1723" s="110"/>
    </row>
    <row r="1724" spans="2:60" x14ac:dyDescent="0.2">
      <c r="B1724" s="123"/>
      <c r="C1724" s="229"/>
      <c r="D1724" s="229"/>
      <c r="E1724" s="229"/>
      <c r="F1724" s="229"/>
      <c r="G1724" s="229"/>
      <c r="H1724" s="124"/>
      <c r="I1724" s="124"/>
      <c r="J1724" s="124"/>
      <c r="K1724" s="124"/>
      <c r="L1724" s="120"/>
      <c r="M1724" s="110"/>
      <c r="N1724" s="110"/>
      <c r="O1724" s="110"/>
      <c r="P1724" s="110"/>
      <c r="Q1724" s="110"/>
      <c r="R1724" s="110"/>
      <c r="S1724" s="110"/>
      <c r="T1724" s="110"/>
      <c r="U1724" s="110"/>
      <c r="V1724" s="110"/>
      <c r="W1724" s="110"/>
      <c r="X1724" s="110"/>
      <c r="Y1724" s="110"/>
      <c r="Z1724" s="110"/>
      <c r="AA1724" s="110"/>
      <c r="AB1724" s="110"/>
      <c r="AC1724" s="110"/>
      <c r="AD1724" s="110"/>
      <c r="AE1724" s="110"/>
      <c r="AF1724" s="110"/>
      <c r="AG1724" s="110"/>
      <c r="AH1724" s="110"/>
      <c r="AI1724" s="110"/>
      <c r="AJ1724" s="110"/>
      <c r="AK1724" s="110"/>
      <c r="AL1724" s="110"/>
      <c r="AM1724" s="110"/>
      <c r="AN1724" s="110"/>
      <c r="AO1724" s="110"/>
      <c r="AP1724" s="110"/>
      <c r="AQ1724" s="110"/>
      <c r="AR1724" s="110"/>
      <c r="AS1724" s="110"/>
      <c r="AT1724" s="110"/>
      <c r="AU1724" s="110"/>
      <c r="AV1724" s="110"/>
      <c r="AW1724" s="110"/>
      <c r="AX1724" s="110"/>
      <c r="AY1724" s="110"/>
      <c r="AZ1724" s="110"/>
      <c r="BA1724" s="110"/>
      <c r="BB1724" s="110"/>
      <c r="BC1724" s="110"/>
      <c r="BD1724" s="110"/>
      <c r="BE1724" s="110"/>
      <c r="BF1724" s="110"/>
      <c r="BG1724" s="110"/>
      <c r="BH1724" s="110"/>
    </row>
    <row r="1725" spans="2:60" x14ac:dyDescent="0.2">
      <c r="B1725" s="123"/>
      <c r="C1725" s="229"/>
      <c r="D1725" s="229"/>
      <c r="E1725" s="229"/>
      <c r="F1725" s="229"/>
      <c r="G1725" s="229"/>
      <c r="H1725" s="124"/>
      <c r="I1725" s="124"/>
      <c r="J1725" s="124"/>
      <c r="K1725" s="124"/>
      <c r="L1725" s="120"/>
      <c r="M1725" s="110"/>
      <c r="N1725" s="110"/>
      <c r="O1725" s="110"/>
      <c r="P1725" s="110"/>
      <c r="Q1725" s="110"/>
      <c r="R1725" s="110"/>
      <c r="S1725" s="110"/>
      <c r="T1725" s="110"/>
      <c r="U1725" s="110"/>
      <c r="V1725" s="110"/>
      <c r="W1725" s="110"/>
      <c r="X1725" s="110"/>
      <c r="Y1725" s="110"/>
      <c r="Z1725" s="110"/>
      <c r="AA1725" s="110"/>
      <c r="AB1725" s="110"/>
      <c r="AC1725" s="110"/>
      <c r="AD1725" s="110"/>
      <c r="AE1725" s="110"/>
      <c r="AF1725" s="110"/>
      <c r="AG1725" s="110"/>
      <c r="AH1725" s="110"/>
      <c r="AI1725" s="110"/>
      <c r="AJ1725" s="110"/>
      <c r="AK1725" s="110"/>
      <c r="AL1725" s="110"/>
      <c r="AM1725" s="110"/>
      <c r="AN1725" s="110"/>
      <c r="AO1725" s="110"/>
      <c r="AP1725" s="110"/>
      <c r="AQ1725" s="110"/>
      <c r="AR1725" s="110"/>
      <c r="AS1725" s="110"/>
      <c r="AT1725" s="110"/>
      <c r="AU1725" s="110"/>
      <c r="AV1725" s="110"/>
      <c r="AW1725" s="110"/>
      <c r="AX1725" s="110"/>
      <c r="AY1725" s="110"/>
      <c r="AZ1725" s="110"/>
      <c r="BA1725" s="110"/>
      <c r="BB1725" s="110"/>
      <c r="BC1725" s="110"/>
      <c r="BD1725" s="110"/>
      <c r="BE1725" s="110"/>
      <c r="BF1725" s="110"/>
      <c r="BG1725" s="110"/>
      <c r="BH1725" s="110"/>
    </row>
    <row r="1726" spans="2:60" x14ac:dyDescent="0.2">
      <c r="B1726" s="123"/>
      <c r="C1726" s="229"/>
      <c r="D1726" s="229"/>
      <c r="E1726" s="229"/>
      <c r="F1726" s="229"/>
      <c r="G1726" s="229"/>
      <c r="H1726" s="124"/>
      <c r="I1726" s="124"/>
      <c r="J1726" s="124"/>
      <c r="K1726" s="124"/>
      <c r="L1726" s="120"/>
      <c r="M1726" s="110"/>
      <c r="N1726" s="110"/>
      <c r="O1726" s="110"/>
      <c r="P1726" s="110"/>
      <c r="Q1726" s="110"/>
      <c r="R1726" s="110"/>
      <c r="S1726" s="110"/>
      <c r="T1726" s="110"/>
      <c r="U1726" s="110"/>
      <c r="V1726" s="110"/>
      <c r="W1726" s="110"/>
      <c r="X1726" s="110"/>
      <c r="Y1726" s="110"/>
      <c r="Z1726" s="110"/>
      <c r="AA1726" s="110"/>
      <c r="AB1726" s="110"/>
      <c r="AC1726" s="110"/>
      <c r="AD1726" s="110"/>
      <c r="AE1726" s="110"/>
      <c r="AF1726" s="110"/>
      <c r="AG1726" s="110"/>
      <c r="AH1726" s="110"/>
      <c r="AI1726" s="110"/>
      <c r="AJ1726" s="110"/>
      <c r="AK1726" s="110"/>
      <c r="AL1726" s="110"/>
      <c r="AM1726" s="110"/>
      <c r="AN1726" s="110"/>
      <c r="AO1726" s="110"/>
      <c r="AP1726" s="110"/>
      <c r="AQ1726" s="110"/>
      <c r="AR1726" s="110"/>
      <c r="AS1726" s="110"/>
      <c r="AT1726" s="110"/>
      <c r="AU1726" s="110"/>
      <c r="AV1726" s="110"/>
      <c r="AW1726" s="110"/>
      <c r="AX1726" s="110"/>
      <c r="AY1726" s="110"/>
      <c r="AZ1726" s="110"/>
      <c r="BA1726" s="110"/>
      <c r="BB1726" s="110"/>
      <c r="BC1726" s="110"/>
      <c r="BD1726" s="110"/>
      <c r="BE1726" s="110"/>
      <c r="BF1726" s="110"/>
      <c r="BG1726" s="110"/>
      <c r="BH1726" s="110"/>
    </row>
    <row r="1727" spans="2:60" x14ac:dyDescent="0.2">
      <c r="B1727" s="123"/>
      <c r="C1727" s="229"/>
      <c r="D1727" s="229"/>
      <c r="E1727" s="229"/>
      <c r="F1727" s="229"/>
      <c r="G1727" s="229"/>
      <c r="H1727" s="124"/>
      <c r="I1727" s="124"/>
      <c r="J1727" s="124"/>
      <c r="K1727" s="124"/>
      <c r="L1727" s="120"/>
      <c r="M1727" s="110"/>
      <c r="N1727" s="110"/>
      <c r="O1727" s="110"/>
      <c r="P1727" s="110"/>
      <c r="Q1727" s="110"/>
      <c r="R1727" s="110"/>
      <c r="S1727" s="110"/>
      <c r="T1727" s="110"/>
      <c r="U1727" s="110"/>
      <c r="V1727" s="110"/>
      <c r="W1727" s="110"/>
      <c r="X1727" s="110"/>
      <c r="Y1727" s="110"/>
      <c r="Z1727" s="110"/>
      <c r="AA1727" s="110"/>
      <c r="AB1727" s="110"/>
      <c r="AC1727" s="110"/>
      <c r="AD1727" s="110"/>
      <c r="AE1727" s="110"/>
      <c r="AF1727" s="110"/>
      <c r="AG1727" s="110"/>
      <c r="AH1727" s="110"/>
      <c r="AI1727" s="110"/>
      <c r="AJ1727" s="110"/>
      <c r="AK1727" s="110"/>
      <c r="AL1727" s="110"/>
      <c r="AM1727" s="110"/>
      <c r="AN1727" s="110"/>
      <c r="AO1727" s="110"/>
      <c r="AP1727" s="110"/>
      <c r="AQ1727" s="110"/>
      <c r="AR1727" s="110"/>
      <c r="AS1727" s="110"/>
      <c r="AT1727" s="110"/>
      <c r="AU1727" s="110"/>
      <c r="AV1727" s="110"/>
      <c r="AW1727" s="110"/>
      <c r="AX1727" s="110"/>
      <c r="AY1727" s="110"/>
      <c r="AZ1727" s="110"/>
      <c r="BA1727" s="110"/>
      <c r="BB1727" s="110"/>
      <c r="BC1727" s="110"/>
      <c r="BD1727" s="110"/>
      <c r="BE1727" s="110"/>
      <c r="BF1727" s="110"/>
      <c r="BG1727" s="110"/>
      <c r="BH1727" s="110"/>
    </row>
    <row r="1728" spans="2:60" x14ac:dyDescent="0.2">
      <c r="B1728" s="123"/>
      <c r="C1728" s="229"/>
      <c r="D1728" s="229"/>
      <c r="E1728" s="229"/>
      <c r="F1728" s="229"/>
      <c r="G1728" s="229"/>
      <c r="H1728" s="124"/>
      <c r="I1728" s="124"/>
      <c r="J1728" s="124"/>
      <c r="K1728" s="124"/>
      <c r="L1728" s="120"/>
      <c r="M1728" s="110"/>
      <c r="N1728" s="110"/>
      <c r="O1728" s="110"/>
      <c r="P1728" s="110"/>
      <c r="Q1728" s="110"/>
      <c r="R1728" s="110"/>
      <c r="S1728" s="110"/>
      <c r="T1728" s="110"/>
      <c r="U1728" s="110"/>
      <c r="V1728" s="110"/>
      <c r="W1728" s="110"/>
      <c r="X1728" s="110"/>
      <c r="Y1728" s="110"/>
      <c r="Z1728" s="110"/>
      <c r="AA1728" s="110"/>
      <c r="AB1728" s="110"/>
      <c r="AC1728" s="110"/>
      <c r="AD1728" s="110"/>
      <c r="AE1728" s="110"/>
      <c r="AF1728" s="110"/>
      <c r="AG1728" s="110"/>
      <c r="AH1728" s="110"/>
      <c r="AI1728" s="110"/>
      <c r="AJ1728" s="110"/>
      <c r="AK1728" s="110"/>
      <c r="AL1728" s="110"/>
      <c r="AM1728" s="110"/>
      <c r="AN1728" s="110"/>
      <c r="AO1728" s="110"/>
      <c r="AP1728" s="110"/>
      <c r="AQ1728" s="110"/>
      <c r="AR1728" s="110"/>
      <c r="AS1728" s="110"/>
      <c r="AT1728" s="110"/>
      <c r="AU1728" s="110"/>
      <c r="AV1728" s="110"/>
      <c r="AW1728" s="110"/>
      <c r="AX1728" s="110"/>
      <c r="AY1728" s="110"/>
      <c r="AZ1728" s="110"/>
      <c r="BA1728" s="110"/>
      <c r="BB1728" s="110"/>
      <c r="BC1728" s="110"/>
      <c r="BD1728" s="110"/>
      <c r="BE1728" s="110"/>
      <c r="BF1728" s="110"/>
      <c r="BG1728" s="110"/>
      <c r="BH1728" s="110"/>
    </row>
    <row r="1729" spans="2:60" x14ac:dyDescent="0.2">
      <c r="B1729" s="123"/>
      <c r="C1729" s="229"/>
      <c r="D1729" s="229"/>
      <c r="E1729" s="229"/>
      <c r="F1729" s="229"/>
      <c r="G1729" s="229"/>
      <c r="H1729" s="124"/>
      <c r="I1729" s="124"/>
      <c r="J1729" s="124"/>
      <c r="K1729" s="124"/>
      <c r="L1729" s="120"/>
      <c r="M1729" s="110"/>
      <c r="N1729" s="110"/>
      <c r="O1729" s="110"/>
      <c r="P1729" s="110"/>
      <c r="Q1729" s="110"/>
      <c r="R1729" s="110"/>
      <c r="S1729" s="110"/>
      <c r="T1729" s="110"/>
      <c r="U1729" s="110"/>
      <c r="V1729" s="110"/>
      <c r="W1729" s="110"/>
      <c r="X1729" s="110"/>
      <c r="Y1729" s="110"/>
      <c r="Z1729" s="110"/>
      <c r="AA1729" s="110"/>
      <c r="AB1729" s="110"/>
      <c r="AC1729" s="110"/>
      <c r="AD1729" s="110"/>
      <c r="AE1729" s="110"/>
      <c r="AF1729" s="110"/>
      <c r="AG1729" s="110"/>
      <c r="AH1729" s="110"/>
      <c r="AI1729" s="110"/>
      <c r="AJ1729" s="110"/>
      <c r="AK1729" s="110"/>
      <c r="AL1729" s="110"/>
      <c r="AM1729" s="110"/>
      <c r="AN1729" s="110"/>
      <c r="AO1729" s="110"/>
      <c r="AP1729" s="110"/>
      <c r="AQ1729" s="110"/>
      <c r="AR1729" s="110"/>
      <c r="AS1729" s="110"/>
      <c r="AT1729" s="110"/>
      <c r="AU1729" s="110"/>
      <c r="AV1729" s="110"/>
      <c r="AW1729" s="110"/>
      <c r="AX1729" s="110"/>
      <c r="AY1729" s="110"/>
      <c r="AZ1729" s="110"/>
      <c r="BA1729" s="110"/>
      <c r="BB1729" s="110"/>
      <c r="BC1729" s="110"/>
      <c r="BD1729" s="110"/>
      <c r="BE1729" s="110"/>
      <c r="BF1729" s="110"/>
      <c r="BG1729" s="110"/>
      <c r="BH1729" s="110"/>
    </row>
    <row r="1730" spans="2:60" x14ac:dyDescent="0.2">
      <c r="B1730" s="123"/>
      <c r="C1730" s="229"/>
      <c r="D1730" s="229"/>
      <c r="E1730" s="229"/>
      <c r="F1730" s="229"/>
      <c r="G1730" s="229"/>
      <c r="H1730" s="124"/>
      <c r="I1730" s="124"/>
      <c r="J1730" s="124"/>
      <c r="K1730" s="124"/>
      <c r="L1730" s="120"/>
      <c r="M1730" s="110"/>
      <c r="N1730" s="110"/>
      <c r="O1730" s="110"/>
      <c r="P1730" s="110"/>
      <c r="Q1730" s="110"/>
      <c r="R1730" s="110"/>
      <c r="S1730" s="110"/>
      <c r="T1730" s="110"/>
      <c r="U1730" s="110"/>
      <c r="V1730" s="110"/>
      <c r="W1730" s="110"/>
      <c r="X1730" s="110"/>
      <c r="Y1730" s="110"/>
      <c r="Z1730" s="110"/>
      <c r="AA1730" s="110"/>
      <c r="AB1730" s="110"/>
      <c r="AC1730" s="110"/>
      <c r="AD1730" s="110"/>
      <c r="AE1730" s="110"/>
      <c r="AF1730" s="110"/>
      <c r="AG1730" s="110"/>
      <c r="AH1730" s="110"/>
      <c r="AI1730" s="110"/>
      <c r="AJ1730" s="110"/>
      <c r="AK1730" s="110"/>
      <c r="AL1730" s="110"/>
      <c r="AM1730" s="110"/>
      <c r="AN1730" s="110"/>
      <c r="AO1730" s="110"/>
      <c r="AP1730" s="110"/>
      <c r="AQ1730" s="110"/>
      <c r="AR1730" s="110"/>
      <c r="AS1730" s="110"/>
      <c r="AT1730" s="110"/>
      <c r="AU1730" s="110"/>
      <c r="AV1730" s="110"/>
      <c r="AW1730" s="110"/>
      <c r="AX1730" s="110"/>
      <c r="AY1730" s="110"/>
      <c r="AZ1730" s="110"/>
      <c r="BA1730" s="110"/>
      <c r="BB1730" s="110"/>
      <c r="BC1730" s="110"/>
      <c r="BD1730" s="110"/>
      <c r="BE1730" s="110"/>
      <c r="BF1730" s="110"/>
      <c r="BG1730" s="110"/>
      <c r="BH1730" s="110"/>
    </row>
    <row r="1731" spans="2:60" x14ac:dyDescent="0.2">
      <c r="B1731" s="123"/>
      <c r="C1731" s="229"/>
      <c r="D1731" s="229"/>
      <c r="E1731" s="229"/>
      <c r="F1731" s="229"/>
      <c r="G1731" s="229"/>
      <c r="H1731" s="124"/>
      <c r="I1731" s="124"/>
      <c r="J1731" s="124"/>
      <c r="K1731" s="124"/>
      <c r="L1731" s="120"/>
      <c r="M1731" s="110"/>
      <c r="N1731" s="110"/>
      <c r="O1731" s="110"/>
      <c r="P1731" s="110"/>
      <c r="Q1731" s="110"/>
      <c r="R1731" s="110"/>
      <c r="S1731" s="110"/>
      <c r="T1731" s="110"/>
      <c r="U1731" s="110"/>
      <c r="V1731" s="110"/>
      <c r="W1731" s="110"/>
      <c r="X1731" s="110"/>
      <c r="Y1731" s="110"/>
      <c r="Z1731" s="110"/>
      <c r="AA1731" s="110"/>
      <c r="AB1731" s="110"/>
      <c r="AC1731" s="110"/>
      <c r="AD1731" s="110"/>
      <c r="AE1731" s="110"/>
      <c r="AF1731" s="110"/>
      <c r="AG1731" s="110"/>
      <c r="AH1731" s="110"/>
      <c r="AI1731" s="110"/>
      <c r="AJ1731" s="110"/>
      <c r="AK1731" s="110"/>
      <c r="AL1731" s="110"/>
      <c r="AM1731" s="110"/>
      <c r="AN1731" s="110"/>
      <c r="AO1731" s="110"/>
      <c r="AP1731" s="110"/>
      <c r="AQ1731" s="110"/>
      <c r="AR1731" s="110"/>
      <c r="AS1731" s="110"/>
      <c r="AT1731" s="110"/>
      <c r="AU1731" s="110"/>
      <c r="AV1731" s="110"/>
      <c r="AW1731" s="110"/>
      <c r="AX1731" s="110"/>
      <c r="AY1731" s="110"/>
      <c r="AZ1731" s="110"/>
      <c r="BA1731" s="110"/>
      <c r="BB1731" s="110"/>
      <c r="BC1731" s="110"/>
      <c r="BD1731" s="110"/>
      <c r="BE1731" s="110"/>
      <c r="BF1731" s="110"/>
      <c r="BG1731" s="110"/>
      <c r="BH1731" s="110"/>
    </row>
    <row r="1732" spans="2:60" x14ac:dyDescent="0.2">
      <c r="B1732" s="123"/>
      <c r="C1732" s="229"/>
      <c r="D1732" s="229"/>
      <c r="E1732" s="229"/>
      <c r="F1732" s="229"/>
      <c r="G1732" s="229"/>
      <c r="H1732" s="124"/>
      <c r="I1732" s="124"/>
      <c r="J1732" s="124"/>
      <c r="K1732" s="124"/>
      <c r="L1732" s="120"/>
      <c r="M1732" s="110"/>
      <c r="N1732" s="110"/>
      <c r="O1732" s="110"/>
      <c r="P1732" s="110"/>
      <c r="Q1732" s="110"/>
      <c r="R1732" s="110"/>
      <c r="S1732" s="110"/>
      <c r="T1732" s="110"/>
      <c r="U1732" s="110"/>
      <c r="V1732" s="110"/>
      <c r="W1732" s="110"/>
      <c r="X1732" s="110"/>
      <c r="Y1732" s="110"/>
      <c r="Z1732" s="110"/>
      <c r="AA1732" s="110"/>
      <c r="AB1732" s="110"/>
      <c r="AC1732" s="110"/>
      <c r="AD1732" s="110"/>
      <c r="AE1732" s="110"/>
      <c r="AF1732" s="110"/>
      <c r="AG1732" s="110"/>
      <c r="AH1732" s="110"/>
      <c r="AI1732" s="110"/>
      <c r="AJ1732" s="110"/>
      <c r="AK1732" s="110"/>
      <c r="AL1732" s="110"/>
      <c r="AM1732" s="110"/>
      <c r="AN1732" s="110"/>
      <c r="AO1732" s="110"/>
      <c r="AP1732" s="110"/>
      <c r="AQ1732" s="110"/>
      <c r="AR1732" s="110"/>
      <c r="AS1732" s="110"/>
      <c r="AT1732" s="110"/>
      <c r="AU1732" s="110"/>
      <c r="AV1732" s="110"/>
      <c r="AW1732" s="110"/>
      <c r="AX1732" s="110"/>
      <c r="AY1732" s="110"/>
      <c r="AZ1732" s="110"/>
      <c r="BA1732" s="110"/>
      <c r="BB1732" s="110"/>
      <c r="BC1732" s="110"/>
      <c r="BD1732" s="110"/>
      <c r="BE1732" s="110"/>
      <c r="BF1732" s="110"/>
      <c r="BG1732" s="110"/>
      <c r="BH1732" s="110"/>
    </row>
    <row r="1733" spans="2:60" x14ac:dyDescent="0.2">
      <c r="B1733" s="123"/>
      <c r="C1733" s="229"/>
      <c r="D1733" s="229"/>
      <c r="E1733" s="229"/>
      <c r="F1733" s="229"/>
      <c r="G1733" s="229"/>
      <c r="H1733" s="124"/>
      <c r="I1733" s="124"/>
      <c r="J1733" s="124"/>
      <c r="K1733" s="124"/>
      <c r="L1733" s="120"/>
      <c r="M1733" s="110"/>
      <c r="N1733" s="110"/>
      <c r="O1733" s="110"/>
      <c r="P1733" s="110"/>
      <c r="Q1733" s="110"/>
      <c r="R1733" s="110"/>
      <c r="S1733" s="110"/>
      <c r="T1733" s="110"/>
      <c r="U1733" s="110"/>
      <c r="V1733" s="110"/>
      <c r="W1733" s="110"/>
      <c r="X1733" s="110"/>
      <c r="Y1733" s="110"/>
      <c r="Z1733" s="110"/>
      <c r="AA1733" s="110"/>
      <c r="AB1733" s="110"/>
      <c r="AC1733" s="110"/>
      <c r="AD1733" s="110"/>
      <c r="AE1733" s="110"/>
      <c r="AF1733" s="110"/>
      <c r="AG1733" s="110"/>
      <c r="AH1733" s="110"/>
      <c r="AI1733" s="110"/>
      <c r="AJ1733" s="110"/>
      <c r="AK1733" s="110"/>
      <c r="AL1733" s="110"/>
      <c r="AM1733" s="110"/>
      <c r="AN1733" s="110"/>
      <c r="AO1733" s="110"/>
      <c r="AP1733" s="110"/>
      <c r="AQ1733" s="110"/>
      <c r="AR1733" s="110"/>
      <c r="AS1733" s="110"/>
      <c r="AT1733" s="110"/>
      <c r="AU1733" s="110"/>
      <c r="AV1733" s="110"/>
      <c r="AW1733" s="110"/>
      <c r="AX1733" s="110"/>
      <c r="AY1733" s="110"/>
      <c r="AZ1733" s="110"/>
      <c r="BA1733" s="110"/>
      <c r="BB1733" s="110"/>
      <c r="BC1733" s="110"/>
      <c r="BD1733" s="110"/>
      <c r="BE1733" s="110"/>
      <c r="BF1733" s="110"/>
      <c r="BG1733" s="110"/>
      <c r="BH1733" s="110"/>
    </row>
    <row r="1734" spans="2:60" x14ac:dyDescent="0.2">
      <c r="B1734" s="123"/>
      <c r="C1734" s="229"/>
      <c r="D1734" s="229"/>
      <c r="E1734" s="229"/>
      <c r="F1734" s="229"/>
      <c r="G1734" s="229"/>
      <c r="H1734" s="124"/>
      <c r="I1734" s="124"/>
      <c r="J1734" s="124"/>
      <c r="K1734" s="124"/>
      <c r="L1734" s="120"/>
      <c r="M1734" s="110"/>
      <c r="N1734" s="110"/>
      <c r="O1734" s="110"/>
      <c r="P1734" s="110"/>
      <c r="Q1734" s="110"/>
      <c r="R1734" s="110"/>
      <c r="S1734" s="110"/>
      <c r="T1734" s="110"/>
      <c r="U1734" s="110"/>
      <c r="V1734" s="110"/>
      <c r="W1734" s="110"/>
      <c r="X1734" s="110"/>
      <c r="Y1734" s="110"/>
      <c r="Z1734" s="110"/>
      <c r="AA1734" s="110"/>
      <c r="AB1734" s="110"/>
      <c r="AC1734" s="110"/>
      <c r="AD1734" s="110"/>
      <c r="AE1734" s="110"/>
      <c r="AF1734" s="110"/>
      <c r="AG1734" s="110"/>
      <c r="AH1734" s="110"/>
      <c r="AI1734" s="110"/>
      <c r="AJ1734" s="110"/>
      <c r="AK1734" s="110"/>
      <c r="AL1734" s="110"/>
      <c r="AM1734" s="110"/>
      <c r="AN1734" s="110"/>
      <c r="AO1734" s="110"/>
      <c r="AP1734" s="110"/>
      <c r="AQ1734" s="110"/>
      <c r="AR1734" s="110"/>
      <c r="AS1734" s="110"/>
      <c r="AT1734" s="110"/>
      <c r="AU1734" s="110"/>
      <c r="AV1734" s="110"/>
      <c r="AW1734" s="110"/>
      <c r="AX1734" s="110"/>
      <c r="AY1734" s="110"/>
      <c r="AZ1734" s="110"/>
      <c r="BA1734" s="110"/>
      <c r="BB1734" s="110"/>
      <c r="BC1734" s="110"/>
      <c r="BD1734" s="110"/>
      <c r="BE1734" s="110"/>
      <c r="BF1734" s="110"/>
      <c r="BG1734" s="110"/>
      <c r="BH1734" s="110"/>
    </row>
    <row r="1735" spans="2:60" x14ac:dyDescent="0.2">
      <c r="B1735" s="123"/>
      <c r="C1735" s="229"/>
      <c r="D1735" s="229"/>
      <c r="E1735" s="229"/>
      <c r="F1735" s="229"/>
      <c r="G1735" s="229"/>
      <c r="H1735" s="124"/>
      <c r="I1735" s="124"/>
      <c r="J1735" s="124"/>
      <c r="K1735" s="124"/>
      <c r="L1735" s="120"/>
      <c r="M1735" s="110"/>
      <c r="N1735" s="110"/>
      <c r="O1735" s="110"/>
      <c r="P1735" s="110"/>
      <c r="Q1735" s="110"/>
      <c r="R1735" s="110"/>
      <c r="S1735" s="110"/>
      <c r="T1735" s="110"/>
      <c r="U1735" s="110"/>
      <c r="V1735" s="110"/>
      <c r="W1735" s="110"/>
      <c r="X1735" s="110"/>
      <c r="Y1735" s="110"/>
      <c r="Z1735" s="110"/>
      <c r="AA1735" s="110"/>
      <c r="AB1735" s="110"/>
      <c r="AC1735" s="110"/>
      <c r="AD1735" s="110"/>
      <c r="AE1735" s="110"/>
      <c r="AF1735" s="110"/>
      <c r="AG1735" s="110"/>
      <c r="AH1735" s="110"/>
      <c r="AI1735" s="110"/>
      <c r="AJ1735" s="110"/>
      <c r="AK1735" s="110"/>
      <c r="AL1735" s="110"/>
      <c r="AM1735" s="110"/>
      <c r="AN1735" s="110"/>
      <c r="AO1735" s="110"/>
      <c r="AP1735" s="110"/>
      <c r="AQ1735" s="110"/>
      <c r="AR1735" s="110"/>
      <c r="AS1735" s="110"/>
      <c r="AT1735" s="110"/>
      <c r="AU1735" s="110"/>
      <c r="AV1735" s="110"/>
      <c r="AW1735" s="110"/>
      <c r="AX1735" s="110"/>
      <c r="AY1735" s="110"/>
      <c r="AZ1735" s="110"/>
      <c r="BA1735" s="110"/>
      <c r="BB1735" s="110"/>
      <c r="BC1735" s="110"/>
      <c r="BD1735" s="110"/>
      <c r="BE1735" s="110"/>
      <c r="BF1735" s="110"/>
      <c r="BG1735" s="110"/>
      <c r="BH1735" s="110"/>
    </row>
    <row r="1736" spans="2:60" x14ac:dyDescent="0.2">
      <c r="B1736" s="123"/>
      <c r="C1736" s="229"/>
      <c r="D1736" s="229"/>
      <c r="E1736" s="229"/>
      <c r="F1736" s="229"/>
      <c r="G1736" s="229"/>
      <c r="H1736" s="124"/>
      <c r="I1736" s="124"/>
      <c r="J1736" s="124"/>
      <c r="K1736" s="124"/>
      <c r="L1736" s="120"/>
      <c r="M1736" s="110"/>
      <c r="N1736" s="110"/>
      <c r="O1736" s="110"/>
      <c r="P1736" s="110"/>
      <c r="Q1736" s="110"/>
      <c r="R1736" s="110"/>
      <c r="S1736" s="110"/>
      <c r="T1736" s="110"/>
      <c r="U1736" s="110"/>
      <c r="V1736" s="110"/>
      <c r="W1736" s="110"/>
      <c r="X1736" s="110"/>
      <c r="Y1736" s="110"/>
      <c r="Z1736" s="110"/>
      <c r="AA1736" s="110"/>
      <c r="AB1736" s="110"/>
      <c r="AC1736" s="110"/>
      <c r="AD1736" s="110"/>
      <c r="AE1736" s="110"/>
      <c r="AF1736" s="110"/>
      <c r="AG1736" s="110"/>
      <c r="AH1736" s="110"/>
      <c r="AI1736" s="110"/>
      <c r="AJ1736" s="110"/>
      <c r="AK1736" s="110"/>
      <c r="AL1736" s="110"/>
      <c r="AM1736" s="110"/>
      <c r="AN1736" s="110"/>
      <c r="AO1736" s="110"/>
      <c r="AP1736" s="110"/>
      <c r="AQ1736" s="110"/>
      <c r="AR1736" s="110"/>
      <c r="AS1736" s="110"/>
      <c r="AT1736" s="110"/>
      <c r="AU1736" s="110"/>
      <c r="AV1736" s="110"/>
      <c r="AW1736" s="110"/>
      <c r="AX1736" s="110"/>
      <c r="AY1736" s="110"/>
      <c r="AZ1736" s="110"/>
      <c r="BA1736" s="110"/>
      <c r="BB1736" s="110"/>
      <c r="BC1736" s="110"/>
      <c r="BD1736" s="110"/>
      <c r="BE1736" s="110"/>
      <c r="BF1736" s="110"/>
      <c r="BG1736" s="110"/>
      <c r="BH1736" s="110"/>
    </row>
    <row r="1737" spans="2:60" x14ac:dyDescent="0.2">
      <c r="B1737" s="123"/>
      <c r="C1737" s="229"/>
      <c r="D1737" s="229"/>
      <c r="E1737" s="229"/>
      <c r="F1737" s="229"/>
      <c r="G1737" s="229"/>
      <c r="H1737" s="124"/>
      <c r="I1737" s="124"/>
      <c r="J1737" s="124"/>
      <c r="K1737" s="124"/>
      <c r="L1737" s="120"/>
      <c r="M1737" s="110"/>
      <c r="N1737" s="110"/>
      <c r="O1737" s="110"/>
      <c r="P1737" s="110"/>
      <c r="Q1737" s="110"/>
      <c r="R1737" s="110"/>
      <c r="S1737" s="110"/>
      <c r="T1737" s="110"/>
      <c r="U1737" s="110"/>
      <c r="V1737" s="110"/>
      <c r="W1737" s="110"/>
      <c r="X1737" s="110"/>
      <c r="Y1737" s="110"/>
      <c r="Z1737" s="110"/>
      <c r="AA1737" s="110"/>
      <c r="AB1737" s="110"/>
      <c r="AC1737" s="110"/>
      <c r="AD1737" s="110"/>
      <c r="AE1737" s="110"/>
      <c r="AF1737" s="110"/>
      <c r="AG1737" s="110"/>
      <c r="AH1737" s="110"/>
      <c r="AI1737" s="110"/>
      <c r="AJ1737" s="110"/>
      <c r="AK1737" s="110"/>
      <c r="AL1737" s="110"/>
      <c r="AM1737" s="110"/>
      <c r="AN1737" s="110"/>
      <c r="AO1737" s="110"/>
      <c r="AP1737" s="110"/>
      <c r="AQ1737" s="110"/>
      <c r="AR1737" s="110"/>
      <c r="AS1737" s="110"/>
      <c r="AT1737" s="110"/>
      <c r="AU1737" s="110"/>
      <c r="AV1737" s="110"/>
      <c r="AW1737" s="110"/>
      <c r="AX1737" s="110"/>
      <c r="AY1737" s="110"/>
      <c r="AZ1737" s="110"/>
      <c r="BA1737" s="110"/>
      <c r="BB1737" s="110"/>
      <c r="BC1737" s="110"/>
      <c r="BD1737" s="110"/>
      <c r="BE1737" s="110"/>
      <c r="BF1737" s="110"/>
      <c r="BG1737" s="110"/>
      <c r="BH1737" s="110"/>
    </row>
    <row r="1738" spans="2:60" x14ac:dyDescent="0.2">
      <c r="B1738" s="123"/>
      <c r="C1738" s="229"/>
      <c r="D1738" s="229"/>
      <c r="E1738" s="229"/>
      <c r="F1738" s="229"/>
      <c r="G1738" s="229"/>
      <c r="H1738" s="124"/>
      <c r="I1738" s="124"/>
      <c r="J1738" s="124"/>
      <c r="K1738" s="124"/>
      <c r="L1738" s="120"/>
      <c r="M1738" s="110"/>
      <c r="N1738" s="110"/>
      <c r="O1738" s="110"/>
      <c r="P1738" s="110"/>
      <c r="Q1738" s="110"/>
      <c r="R1738" s="110"/>
      <c r="S1738" s="110"/>
      <c r="T1738" s="110"/>
      <c r="U1738" s="110"/>
      <c r="V1738" s="110"/>
      <c r="W1738" s="110"/>
      <c r="X1738" s="110"/>
      <c r="Y1738" s="110"/>
      <c r="Z1738" s="110"/>
      <c r="AA1738" s="110"/>
      <c r="AB1738" s="110"/>
      <c r="AC1738" s="110"/>
      <c r="AD1738" s="110"/>
      <c r="AE1738" s="110"/>
      <c r="AF1738" s="110"/>
      <c r="AG1738" s="110"/>
      <c r="AH1738" s="110"/>
      <c r="AI1738" s="110"/>
      <c r="AJ1738" s="110"/>
      <c r="AK1738" s="110"/>
      <c r="AL1738" s="110"/>
      <c r="AM1738" s="110"/>
      <c r="AN1738" s="110"/>
      <c r="AO1738" s="110"/>
      <c r="AP1738" s="110"/>
      <c r="AQ1738" s="110"/>
      <c r="AR1738" s="110"/>
      <c r="AS1738" s="110"/>
      <c r="AT1738" s="110"/>
      <c r="AU1738" s="110"/>
      <c r="AV1738" s="110"/>
      <c r="AW1738" s="110"/>
      <c r="AX1738" s="110"/>
      <c r="AY1738" s="110"/>
      <c r="AZ1738" s="110"/>
      <c r="BA1738" s="110"/>
      <c r="BB1738" s="110"/>
      <c r="BC1738" s="110"/>
      <c r="BD1738" s="110"/>
      <c r="BE1738" s="110"/>
      <c r="BF1738" s="110"/>
      <c r="BG1738" s="110"/>
      <c r="BH1738" s="110"/>
    </row>
    <row r="1739" spans="2:60" x14ac:dyDescent="0.2">
      <c r="B1739" s="123"/>
      <c r="C1739" s="229"/>
      <c r="D1739" s="229"/>
      <c r="E1739" s="229"/>
      <c r="F1739" s="229"/>
      <c r="G1739" s="229"/>
      <c r="H1739" s="124"/>
      <c r="I1739" s="124"/>
      <c r="J1739" s="124"/>
      <c r="K1739" s="124"/>
      <c r="L1739" s="120"/>
      <c r="M1739" s="110"/>
      <c r="N1739" s="110"/>
      <c r="O1739" s="110"/>
      <c r="P1739" s="110"/>
      <c r="Q1739" s="110"/>
      <c r="R1739" s="110"/>
      <c r="S1739" s="110"/>
      <c r="T1739" s="110"/>
      <c r="U1739" s="110"/>
      <c r="V1739" s="110"/>
      <c r="W1739" s="110"/>
      <c r="X1739" s="110"/>
      <c r="Y1739" s="110"/>
      <c r="Z1739" s="110"/>
      <c r="AA1739" s="110"/>
      <c r="AB1739" s="110"/>
      <c r="AC1739" s="110"/>
      <c r="AD1739" s="110"/>
      <c r="AE1739" s="110"/>
      <c r="AF1739" s="110"/>
      <c r="AG1739" s="110"/>
      <c r="AH1739" s="110"/>
      <c r="AI1739" s="110"/>
      <c r="AJ1739" s="110"/>
      <c r="AK1739" s="110"/>
      <c r="AL1739" s="110"/>
      <c r="AM1739" s="110"/>
      <c r="AN1739" s="110"/>
      <c r="AO1739" s="110"/>
      <c r="AP1739" s="110"/>
      <c r="AQ1739" s="110"/>
      <c r="AR1739" s="110"/>
      <c r="AS1739" s="110"/>
      <c r="AT1739" s="110"/>
      <c r="AU1739" s="110"/>
      <c r="AV1739" s="110"/>
      <c r="AW1739" s="110"/>
      <c r="AX1739" s="110"/>
      <c r="AY1739" s="110"/>
      <c r="AZ1739" s="110"/>
      <c r="BA1739" s="110"/>
      <c r="BB1739" s="110"/>
      <c r="BC1739" s="110"/>
      <c r="BD1739" s="110"/>
      <c r="BE1739" s="110"/>
      <c r="BF1739" s="110"/>
      <c r="BG1739" s="110"/>
      <c r="BH1739" s="110"/>
    </row>
    <row r="1740" spans="2:60" x14ac:dyDescent="0.2">
      <c r="B1740" s="123"/>
      <c r="C1740" s="229"/>
      <c r="D1740" s="229"/>
      <c r="E1740" s="229"/>
      <c r="F1740" s="229"/>
      <c r="G1740" s="229"/>
      <c r="H1740" s="124"/>
      <c r="I1740" s="124"/>
      <c r="J1740" s="124"/>
      <c r="K1740" s="124"/>
      <c r="L1740" s="120"/>
      <c r="M1740" s="110"/>
      <c r="N1740" s="110"/>
      <c r="O1740" s="110"/>
      <c r="P1740" s="110"/>
      <c r="Q1740" s="110"/>
      <c r="R1740" s="110"/>
      <c r="S1740" s="110"/>
      <c r="T1740" s="110"/>
      <c r="U1740" s="110"/>
      <c r="V1740" s="110"/>
      <c r="W1740" s="110"/>
      <c r="X1740" s="110"/>
      <c r="Y1740" s="110"/>
      <c r="Z1740" s="110"/>
      <c r="AA1740" s="110"/>
      <c r="AB1740" s="110"/>
      <c r="AC1740" s="110"/>
      <c r="AD1740" s="110"/>
      <c r="AE1740" s="110"/>
      <c r="AF1740" s="110"/>
      <c r="AG1740" s="110"/>
      <c r="AH1740" s="110"/>
      <c r="AI1740" s="110"/>
      <c r="AJ1740" s="110"/>
      <c r="AK1740" s="110"/>
      <c r="AL1740" s="110"/>
      <c r="AM1740" s="110"/>
      <c r="AN1740" s="110"/>
      <c r="AO1740" s="110"/>
      <c r="AP1740" s="110"/>
      <c r="AQ1740" s="110"/>
      <c r="AR1740" s="110"/>
      <c r="AS1740" s="110"/>
      <c r="AT1740" s="110"/>
      <c r="AU1740" s="110"/>
      <c r="AV1740" s="110"/>
      <c r="AW1740" s="110"/>
      <c r="AX1740" s="110"/>
      <c r="AY1740" s="110"/>
      <c r="AZ1740" s="110"/>
      <c r="BA1740" s="110"/>
      <c r="BB1740" s="110"/>
      <c r="BC1740" s="110"/>
      <c r="BD1740" s="110"/>
      <c r="BE1740" s="110"/>
      <c r="BF1740" s="110"/>
      <c r="BG1740" s="110"/>
      <c r="BH1740" s="110"/>
    </row>
    <row r="1741" spans="2:60" x14ac:dyDescent="0.2">
      <c r="B1741" s="123"/>
      <c r="C1741" s="229"/>
      <c r="D1741" s="229"/>
      <c r="E1741" s="229"/>
      <c r="F1741" s="229"/>
      <c r="G1741" s="229"/>
      <c r="H1741" s="124"/>
      <c r="I1741" s="124"/>
      <c r="J1741" s="124"/>
      <c r="K1741" s="124"/>
      <c r="L1741" s="120"/>
      <c r="M1741" s="110"/>
      <c r="N1741" s="110"/>
      <c r="O1741" s="110"/>
      <c r="P1741" s="110"/>
      <c r="Q1741" s="110"/>
      <c r="R1741" s="110"/>
      <c r="S1741" s="110"/>
      <c r="T1741" s="110"/>
      <c r="U1741" s="110"/>
      <c r="V1741" s="110"/>
      <c r="W1741" s="110"/>
      <c r="X1741" s="110"/>
      <c r="Y1741" s="110"/>
      <c r="Z1741" s="110"/>
      <c r="AA1741" s="110"/>
      <c r="AB1741" s="110"/>
      <c r="AC1741" s="110"/>
      <c r="AD1741" s="110"/>
      <c r="AE1741" s="110"/>
      <c r="AF1741" s="110"/>
      <c r="AG1741" s="110"/>
      <c r="AH1741" s="110"/>
      <c r="AI1741" s="110"/>
      <c r="AJ1741" s="110"/>
      <c r="AK1741" s="110"/>
      <c r="AL1741" s="110"/>
      <c r="AM1741" s="110"/>
      <c r="AN1741" s="110"/>
      <c r="AO1741" s="110"/>
      <c r="AP1741" s="110"/>
      <c r="AQ1741" s="110"/>
      <c r="AR1741" s="110"/>
      <c r="AS1741" s="110"/>
      <c r="AT1741" s="110"/>
      <c r="AU1741" s="110"/>
      <c r="AV1741" s="110"/>
      <c r="AW1741" s="110"/>
      <c r="AX1741" s="110"/>
      <c r="AY1741" s="110"/>
      <c r="AZ1741" s="110"/>
      <c r="BA1741" s="110"/>
      <c r="BB1741" s="110"/>
      <c r="BC1741" s="110"/>
      <c r="BD1741" s="110"/>
      <c r="BE1741" s="110"/>
      <c r="BF1741" s="110"/>
      <c r="BG1741" s="110"/>
      <c r="BH1741" s="110"/>
    </row>
    <row r="1742" spans="2:60" x14ac:dyDescent="0.2">
      <c r="B1742" s="123"/>
      <c r="C1742" s="229"/>
      <c r="D1742" s="229"/>
      <c r="E1742" s="229"/>
      <c r="F1742" s="229"/>
      <c r="G1742" s="229"/>
      <c r="H1742" s="124"/>
      <c r="I1742" s="124"/>
      <c r="J1742" s="124"/>
      <c r="K1742" s="124"/>
      <c r="L1742" s="120"/>
      <c r="M1742" s="110"/>
      <c r="N1742" s="110"/>
      <c r="O1742" s="110"/>
      <c r="P1742" s="110"/>
      <c r="Q1742" s="110"/>
      <c r="R1742" s="110"/>
      <c r="S1742" s="110"/>
      <c r="T1742" s="110"/>
      <c r="U1742" s="110"/>
      <c r="V1742" s="110"/>
      <c r="W1742" s="110"/>
      <c r="X1742" s="110"/>
      <c r="Y1742" s="110"/>
      <c r="Z1742" s="110"/>
      <c r="AA1742" s="110"/>
      <c r="AB1742" s="110"/>
      <c r="AC1742" s="110"/>
      <c r="AD1742" s="110"/>
      <c r="AE1742" s="110"/>
      <c r="AF1742" s="110"/>
      <c r="AG1742" s="110"/>
      <c r="AH1742" s="110"/>
      <c r="AI1742" s="110"/>
      <c r="AJ1742" s="110"/>
      <c r="AK1742" s="110"/>
      <c r="AL1742" s="110"/>
      <c r="AM1742" s="110"/>
      <c r="AN1742" s="110"/>
      <c r="AO1742" s="110"/>
      <c r="AP1742" s="110"/>
      <c r="AQ1742" s="110"/>
      <c r="AR1742" s="110"/>
      <c r="AS1742" s="110"/>
      <c r="AT1742" s="110"/>
      <c r="AU1742" s="110"/>
      <c r="AV1742" s="110"/>
      <c r="AW1742" s="110"/>
      <c r="AX1742" s="110"/>
      <c r="AY1742" s="110"/>
      <c r="AZ1742" s="110"/>
      <c r="BA1742" s="110"/>
      <c r="BB1742" s="110"/>
      <c r="BC1742" s="110"/>
      <c r="BD1742" s="110"/>
      <c r="BE1742" s="110"/>
      <c r="BF1742" s="110"/>
      <c r="BG1742" s="110"/>
      <c r="BH1742" s="110"/>
    </row>
    <row r="1743" spans="2:60" x14ac:dyDescent="0.2">
      <c r="B1743" s="123"/>
      <c r="C1743" s="229"/>
      <c r="D1743" s="229"/>
      <c r="E1743" s="229"/>
      <c r="F1743" s="229"/>
      <c r="G1743" s="229"/>
      <c r="H1743" s="124"/>
      <c r="I1743" s="124"/>
      <c r="J1743" s="124"/>
      <c r="K1743" s="124"/>
      <c r="L1743" s="120"/>
      <c r="M1743" s="110"/>
      <c r="N1743" s="110"/>
      <c r="O1743" s="110"/>
      <c r="P1743" s="110"/>
      <c r="Q1743" s="110"/>
      <c r="R1743" s="110"/>
      <c r="S1743" s="110"/>
      <c r="T1743" s="110"/>
      <c r="U1743" s="110"/>
      <c r="V1743" s="110"/>
      <c r="W1743" s="110"/>
      <c r="X1743" s="110"/>
      <c r="Y1743" s="110"/>
      <c r="Z1743" s="110"/>
      <c r="AA1743" s="110"/>
      <c r="AB1743" s="110"/>
      <c r="AC1743" s="110"/>
      <c r="AD1743" s="110"/>
      <c r="AE1743" s="110"/>
      <c r="AF1743" s="110"/>
      <c r="AG1743" s="110"/>
      <c r="AH1743" s="110"/>
      <c r="AI1743" s="110"/>
      <c r="AJ1743" s="110"/>
      <c r="AK1743" s="110"/>
      <c r="AL1743" s="110"/>
      <c r="AM1743" s="110"/>
      <c r="AN1743" s="110"/>
      <c r="AO1743" s="110"/>
      <c r="AP1743" s="110"/>
      <c r="AQ1743" s="110"/>
      <c r="AR1743" s="110"/>
      <c r="AS1743" s="110"/>
      <c r="AT1743" s="110"/>
      <c r="AU1743" s="110"/>
      <c r="AV1743" s="110"/>
      <c r="AW1743" s="110"/>
      <c r="AX1743" s="110"/>
      <c r="AY1743" s="110"/>
      <c r="AZ1743" s="110"/>
      <c r="BA1743" s="110"/>
      <c r="BB1743" s="110"/>
      <c r="BC1743" s="110"/>
      <c r="BD1743" s="110"/>
      <c r="BE1743" s="110"/>
      <c r="BF1743" s="110"/>
      <c r="BG1743" s="110"/>
      <c r="BH1743" s="110"/>
    </row>
    <row r="1744" spans="2:60" x14ac:dyDescent="0.2">
      <c r="B1744" s="123"/>
      <c r="C1744" s="229"/>
      <c r="D1744" s="229"/>
      <c r="E1744" s="229"/>
      <c r="F1744" s="229"/>
      <c r="G1744" s="229"/>
      <c r="H1744" s="124"/>
      <c r="I1744" s="124"/>
      <c r="J1744" s="124"/>
      <c r="K1744" s="124"/>
      <c r="L1744" s="120"/>
      <c r="M1744" s="110"/>
      <c r="N1744" s="110"/>
      <c r="O1744" s="110"/>
      <c r="P1744" s="110"/>
      <c r="Q1744" s="110"/>
      <c r="R1744" s="110"/>
      <c r="S1744" s="110"/>
      <c r="T1744" s="110"/>
      <c r="U1744" s="110"/>
      <c r="V1744" s="110"/>
      <c r="W1744" s="110"/>
      <c r="X1744" s="110"/>
      <c r="Y1744" s="110"/>
      <c r="Z1744" s="110"/>
      <c r="AA1744" s="110"/>
      <c r="AB1744" s="110"/>
      <c r="AC1744" s="110"/>
      <c r="AD1744" s="110"/>
      <c r="AE1744" s="110"/>
      <c r="AF1744" s="110"/>
      <c r="AG1744" s="110"/>
      <c r="AH1744" s="110"/>
      <c r="AI1744" s="110"/>
      <c r="AJ1744" s="110"/>
      <c r="AK1744" s="110"/>
      <c r="AL1744" s="110"/>
      <c r="AM1744" s="110"/>
      <c r="AN1744" s="110"/>
      <c r="AO1744" s="110"/>
      <c r="AP1744" s="110"/>
      <c r="AQ1744" s="110"/>
      <c r="AR1744" s="110"/>
      <c r="AS1744" s="110"/>
      <c r="AT1744" s="110"/>
      <c r="AU1744" s="110"/>
      <c r="AV1744" s="110"/>
      <c r="AW1744" s="110"/>
      <c r="AX1744" s="110"/>
      <c r="AY1744" s="110"/>
      <c r="AZ1744" s="110"/>
      <c r="BA1744" s="110"/>
      <c r="BB1744" s="110"/>
      <c r="BC1744" s="110"/>
      <c r="BD1744" s="110"/>
      <c r="BE1744" s="110"/>
      <c r="BF1744" s="110"/>
      <c r="BG1744" s="110"/>
      <c r="BH1744" s="110"/>
    </row>
    <row r="1745" spans="2:60" x14ac:dyDescent="0.2">
      <c r="B1745" s="123"/>
      <c r="C1745" s="229"/>
      <c r="D1745" s="229"/>
      <c r="E1745" s="229"/>
      <c r="F1745" s="229"/>
      <c r="G1745" s="229"/>
      <c r="H1745" s="124"/>
      <c r="I1745" s="124"/>
      <c r="J1745" s="124"/>
      <c r="K1745" s="124"/>
      <c r="L1745" s="120"/>
      <c r="M1745" s="110"/>
      <c r="N1745" s="110"/>
      <c r="O1745" s="110"/>
      <c r="P1745" s="110"/>
      <c r="Q1745" s="110"/>
      <c r="R1745" s="110"/>
      <c r="S1745" s="110"/>
      <c r="T1745" s="110"/>
      <c r="U1745" s="110"/>
      <c r="V1745" s="110"/>
      <c r="W1745" s="110"/>
      <c r="X1745" s="110"/>
      <c r="Y1745" s="110"/>
      <c r="Z1745" s="110"/>
      <c r="AA1745" s="110"/>
      <c r="AB1745" s="110"/>
      <c r="AC1745" s="110"/>
      <c r="AD1745" s="110"/>
      <c r="AE1745" s="110"/>
      <c r="AF1745" s="110"/>
      <c r="AG1745" s="110"/>
      <c r="AH1745" s="110"/>
      <c r="AI1745" s="110"/>
      <c r="AJ1745" s="110"/>
      <c r="AK1745" s="110"/>
      <c r="AL1745" s="110"/>
      <c r="AM1745" s="110"/>
      <c r="AN1745" s="110"/>
      <c r="AO1745" s="110"/>
      <c r="AP1745" s="110"/>
      <c r="AQ1745" s="110"/>
      <c r="AR1745" s="110"/>
      <c r="AS1745" s="110"/>
      <c r="AT1745" s="110"/>
      <c r="AU1745" s="110"/>
      <c r="AV1745" s="110"/>
      <c r="AW1745" s="110"/>
      <c r="AX1745" s="110"/>
      <c r="AY1745" s="110"/>
      <c r="AZ1745" s="110"/>
      <c r="BA1745" s="110"/>
      <c r="BB1745" s="110"/>
      <c r="BC1745" s="110"/>
      <c r="BD1745" s="110"/>
      <c r="BE1745" s="110"/>
      <c r="BF1745" s="110"/>
      <c r="BG1745" s="110"/>
      <c r="BH1745" s="110"/>
    </row>
    <row r="1746" spans="2:60" x14ac:dyDescent="0.2">
      <c r="B1746" s="123"/>
      <c r="C1746" s="229"/>
      <c r="D1746" s="229"/>
      <c r="E1746" s="229"/>
      <c r="F1746" s="229"/>
      <c r="G1746" s="229"/>
      <c r="H1746" s="124"/>
      <c r="I1746" s="124"/>
      <c r="J1746" s="124"/>
      <c r="K1746" s="124"/>
      <c r="L1746" s="120"/>
      <c r="M1746" s="110"/>
      <c r="N1746" s="110"/>
      <c r="O1746" s="110"/>
      <c r="P1746" s="110"/>
      <c r="Q1746" s="110"/>
      <c r="R1746" s="110"/>
      <c r="S1746" s="110"/>
      <c r="T1746" s="110"/>
      <c r="U1746" s="110"/>
      <c r="V1746" s="110"/>
      <c r="W1746" s="110"/>
      <c r="X1746" s="110"/>
      <c r="Y1746" s="110"/>
      <c r="Z1746" s="110"/>
      <c r="AA1746" s="110"/>
      <c r="AB1746" s="110"/>
      <c r="AC1746" s="110"/>
      <c r="AD1746" s="110"/>
      <c r="AE1746" s="110"/>
      <c r="AF1746" s="110"/>
      <c r="AG1746" s="110"/>
      <c r="AH1746" s="110"/>
      <c r="AI1746" s="110"/>
      <c r="AJ1746" s="110"/>
      <c r="AK1746" s="110"/>
      <c r="AL1746" s="110"/>
      <c r="AM1746" s="110"/>
      <c r="AN1746" s="110"/>
      <c r="AO1746" s="110"/>
      <c r="AP1746" s="110"/>
      <c r="AQ1746" s="110"/>
      <c r="AR1746" s="110"/>
      <c r="AS1746" s="110"/>
      <c r="AT1746" s="110"/>
      <c r="AU1746" s="110"/>
      <c r="AV1746" s="110"/>
      <c r="AW1746" s="110"/>
      <c r="AX1746" s="110"/>
      <c r="AY1746" s="110"/>
      <c r="AZ1746" s="110"/>
      <c r="BA1746" s="110"/>
      <c r="BB1746" s="110"/>
      <c r="BC1746" s="110"/>
      <c r="BD1746" s="110"/>
      <c r="BE1746" s="110"/>
      <c r="BF1746" s="110"/>
      <c r="BG1746" s="110"/>
      <c r="BH1746" s="110"/>
    </row>
    <row r="1747" spans="2:60" x14ac:dyDescent="0.2">
      <c r="B1747" s="123"/>
      <c r="C1747" s="229"/>
      <c r="D1747" s="229"/>
      <c r="E1747" s="229"/>
      <c r="F1747" s="229"/>
      <c r="G1747" s="229"/>
      <c r="H1747" s="124"/>
      <c r="I1747" s="124"/>
      <c r="J1747" s="124"/>
      <c r="K1747" s="124"/>
      <c r="L1747" s="120"/>
      <c r="M1747" s="110"/>
      <c r="N1747" s="110"/>
      <c r="O1747" s="110"/>
      <c r="P1747" s="110"/>
      <c r="Q1747" s="110"/>
      <c r="R1747" s="110"/>
      <c r="S1747" s="110"/>
      <c r="T1747" s="110"/>
      <c r="U1747" s="110"/>
      <c r="V1747" s="110"/>
      <c r="W1747" s="110"/>
      <c r="X1747" s="110"/>
      <c r="Y1747" s="110"/>
      <c r="Z1747" s="110"/>
      <c r="AA1747" s="110"/>
      <c r="AB1747" s="110"/>
      <c r="AC1747" s="110"/>
      <c r="AD1747" s="110"/>
      <c r="AE1747" s="110"/>
      <c r="AF1747" s="110"/>
      <c r="AG1747" s="110"/>
      <c r="AH1747" s="110"/>
      <c r="AI1747" s="110"/>
      <c r="AJ1747" s="110"/>
      <c r="AK1747" s="110"/>
      <c r="AL1747" s="110"/>
      <c r="AM1747" s="110"/>
      <c r="AN1747" s="110"/>
      <c r="AO1747" s="110"/>
      <c r="AP1747" s="110"/>
      <c r="AQ1747" s="110"/>
      <c r="AR1747" s="110"/>
      <c r="AS1747" s="110"/>
      <c r="AT1747" s="110"/>
      <c r="AU1747" s="110"/>
      <c r="AV1747" s="110"/>
      <c r="AW1747" s="110"/>
      <c r="AX1747" s="110"/>
      <c r="AY1747" s="110"/>
      <c r="AZ1747" s="110"/>
      <c r="BA1747" s="110"/>
      <c r="BB1747" s="110"/>
      <c r="BC1747" s="110"/>
      <c r="BD1747" s="110"/>
      <c r="BE1747" s="110"/>
      <c r="BF1747" s="110"/>
      <c r="BG1747" s="110"/>
      <c r="BH1747" s="110"/>
    </row>
    <row r="1748" spans="2:60" x14ac:dyDescent="0.2">
      <c r="B1748" s="123"/>
      <c r="C1748" s="229"/>
      <c r="D1748" s="229"/>
      <c r="E1748" s="229"/>
      <c r="F1748" s="229"/>
      <c r="G1748" s="229"/>
      <c r="H1748" s="124"/>
      <c r="I1748" s="124"/>
      <c r="J1748" s="124"/>
      <c r="K1748" s="124"/>
      <c r="L1748" s="120"/>
      <c r="M1748" s="110"/>
      <c r="N1748" s="110"/>
      <c r="O1748" s="110"/>
      <c r="P1748" s="110"/>
      <c r="Q1748" s="110"/>
      <c r="R1748" s="110"/>
      <c r="S1748" s="110"/>
      <c r="T1748" s="110"/>
      <c r="U1748" s="110"/>
      <c r="V1748" s="110"/>
      <c r="W1748" s="110"/>
      <c r="X1748" s="110"/>
      <c r="Y1748" s="110"/>
      <c r="Z1748" s="110"/>
      <c r="AA1748" s="110"/>
      <c r="AB1748" s="110"/>
      <c r="AC1748" s="110"/>
      <c r="AD1748" s="110"/>
      <c r="AE1748" s="110"/>
      <c r="AF1748" s="110"/>
      <c r="AG1748" s="110"/>
      <c r="AH1748" s="110"/>
      <c r="AI1748" s="110"/>
      <c r="AJ1748" s="110"/>
      <c r="AK1748" s="110"/>
      <c r="AL1748" s="110"/>
      <c r="AM1748" s="110"/>
      <c r="AN1748" s="110"/>
      <c r="AO1748" s="110"/>
      <c r="AP1748" s="110"/>
      <c r="AQ1748" s="110"/>
      <c r="AR1748" s="110"/>
      <c r="AS1748" s="110"/>
      <c r="AT1748" s="110"/>
      <c r="AU1748" s="110"/>
      <c r="AV1748" s="110"/>
      <c r="AW1748" s="110"/>
      <c r="AX1748" s="110"/>
      <c r="AY1748" s="110"/>
      <c r="AZ1748" s="110"/>
      <c r="BA1748" s="110"/>
      <c r="BB1748" s="110"/>
      <c r="BC1748" s="110"/>
      <c r="BD1748" s="110"/>
      <c r="BE1748" s="110"/>
      <c r="BF1748" s="110"/>
      <c r="BG1748" s="110"/>
      <c r="BH1748" s="110"/>
    </row>
    <row r="1749" spans="2:60" x14ac:dyDescent="0.2">
      <c r="B1749" s="123"/>
      <c r="C1749" s="229"/>
      <c r="D1749" s="229"/>
      <c r="E1749" s="229"/>
      <c r="F1749" s="229"/>
      <c r="G1749" s="229"/>
      <c r="H1749" s="124"/>
      <c r="I1749" s="124"/>
      <c r="J1749" s="124"/>
      <c r="K1749" s="124"/>
      <c r="L1749" s="120"/>
      <c r="M1749" s="110"/>
      <c r="N1749" s="110"/>
      <c r="O1749" s="110"/>
      <c r="P1749" s="110"/>
      <c r="Q1749" s="110"/>
      <c r="R1749" s="110"/>
      <c r="S1749" s="110"/>
      <c r="T1749" s="110"/>
      <c r="U1749" s="110"/>
      <c r="V1749" s="110"/>
      <c r="W1749" s="110"/>
      <c r="X1749" s="110"/>
      <c r="Y1749" s="110"/>
      <c r="Z1749" s="110"/>
      <c r="AA1749" s="110"/>
      <c r="AB1749" s="110"/>
      <c r="AC1749" s="110"/>
      <c r="AD1749" s="110"/>
      <c r="AE1749" s="110"/>
      <c r="AF1749" s="110"/>
      <c r="AG1749" s="110"/>
      <c r="AH1749" s="110"/>
      <c r="AI1749" s="110"/>
      <c r="AJ1749" s="110"/>
      <c r="AK1749" s="110"/>
      <c r="AL1749" s="110"/>
      <c r="AM1749" s="110"/>
      <c r="AN1749" s="110"/>
      <c r="AO1749" s="110"/>
      <c r="AP1749" s="110"/>
      <c r="AQ1749" s="110"/>
      <c r="AR1749" s="110"/>
      <c r="AS1749" s="110"/>
      <c r="AT1749" s="110"/>
      <c r="AU1749" s="110"/>
      <c r="AV1749" s="110"/>
      <c r="AW1749" s="110"/>
      <c r="AX1749" s="110"/>
      <c r="AY1749" s="110"/>
      <c r="AZ1749" s="110"/>
      <c r="BA1749" s="110"/>
      <c r="BB1749" s="110"/>
      <c r="BC1749" s="110"/>
      <c r="BD1749" s="110"/>
      <c r="BE1749" s="110"/>
      <c r="BF1749" s="110"/>
      <c r="BG1749" s="110"/>
      <c r="BH1749" s="110"/>
    </row>
    <row r="1750" spans="2:60" x14ac:dyDescent="0.2">
      <c r="B1750" s="123"/>
      <c r="C1750" s="229"/>
      <c r="D1750" s="229"/>
      <c r="E1750" s="229"/>
      <c r="F1750" s="229"/>
      <c r="G1750" s="229"/>
      <c r="H1750" s="124"/>
      <c r="I1750" s="124"/>
      <c r="J1750" s="124"/>
      <c r="K1750" s="124"/>
      <c r="L1750" s="120"/>
      <c r="M1750" s="110"/>
      <c r="N1750" s="110"/>
      <c r="O1750" s="110"/>
      <c r="P1750" s="110"/>
      <c r="Q1750" s="110"/>
      <c r="R1750" s="110"/>
      <c r="S1750" s="110"/>
      <c r="T1750" s="110"/>
      <c r="U1750" s="110"/>
      <c r="V1750" s="110"/>
      <c r="W1750" s="110"/>
      <c r="X1750" s="110"/>
      <c r="Y1750" s="110"/>
      <c r="Z1750" s="110"/>
      <c r="AA1750" s="110"/>
      <c r="AB1750" s="110"/>
      <c r="AC1750" s="110"/>
      <c r="AD1750" s="110"/>
      <c r="AE1750" s="110"/>
      <c r="AF1750" s="110"/>
      <c r="AG1750" s="110"/>
      <c r="AH1750" s="110"/>
      <c r="AI1750" s="110"/>
      <c r="AJ1750" s="110"/>
      <c r="AK1750" s="110"/>
      <c r="AL1750" s="110"/>
      <c r="AM1750" s="110"/>
      <c r="AN1750" s="110"/>
      <c r="AO1750" s="110"/>
      <c r="AP1750" s="110"/>
      <c r="AQ1750" s="110"/>
      <c r="AR1750" s="110"/>
      <c r="AS1750" s="110"/>
      <c r="AT1750" s="110"/>
      <c r="AU1750" s="110"/>
      <c r="AV1750" s="110"/>
      <c r="AW1750" s="110"/>
      <c r="AX1750" s="110"/>
      <c r="AY1750" s="110"/>
      <c r="AZ1750" s="110"/>
      <c r="BA1750" s="110"/>
      <c r="BB1750" s="110"/>
      <c r="BC1750" s="110"/>
      <c r="BD1750" s="110"/>
      <c r="BE1750" s="110"/>
      <c r="BF1750" s="110"/>
      <c r="BG1750" s="110"/>
      <c r="BH1750" s="110"/>
    </row>
    <row r="1751" spans="2:60" x14ac:dyDescent="0.2">
      <c r="B1751" s="123"/>
      <c r="C1751" s="229"/>
      <c r="D1751" s="229"/>
      <c r="E1751" s="229"/>
      <c r="F1751" s="229"/>
      <c r="G1751" s="229"/>
      <c r="H1751" s="124"/>
      <c r="I1751" s="124"/>
      <c r="J1751" s="124"/>
      <c r="K1751" s="124"/>
      <c r="L1751" s="120"/>
      <c r="M1751" s="110"/>
      <c r="N1751" s="110"/>
      <c r="O1751" s="110"/>
      <c r="P1751" s="110"/>
      <c r="Q1751" s="110"/>
      <c r="R1751" s="110"/>
      <c r="S1751" s="110"/>
      <c r="T1751" s="110"/>
      <c r="U1751" s="110"/>
      <c r="V1751" s="110"/>
      <c r="W1751" s="110"/>
      <c r="X1751" s="110"/>
      <c r="Y1751" s="110"/>
      <c r="Z1751" s="110"/>
      <c r="AA1751" s="110"/>
      <c r="AB1751" s="110"/>
      <c r="AC1751" s="110"/>
      <c r="AD1751" s="110"/>
      <c r="AE1751" s="110"/>
      <c r="AF1751" s="110"/>
      <c r="AG1751" s="110"/>
      <c r="AH1751" s="110"/>
      <c r="AI1751" s="110"/>
      <c r="AJ1751" s="110"/>
      <c r="AK1751" s="110"/>
      <c r="AL1751" s="110"/>
      <c r="AM1751" s="110"/>
      <c r="AN1751" s="110"/>
      <c r="AO1751" s="110"/>
      <c r="AP1751" s="110"/>
      <c r="AQ1751" s="110"/>
      <c r="AR1751" s="110"/>
      <c r="AS1751" s="110"/>
      <c r="AT1751" s="110"/>
      <c r="AU1751" s="110"/>
      <c r="AV1751" s="110"/>
      <c r="AW1751" s="110"/>
      <c r="AX1751" s="110"/>
      <c r="AY1751" s="110"/>
      <c r="AZ1751" s="110"/>
      <c r="BA1751" s="110"/>
      <c r="BB1751" s="110"/>
      <c r="BC1751" s="110"/>
      <c r="BD1751" s="110"/>
      <c r="BE1751" s="110"/>
      <c r="BF1751" s="110"/>
      <c r="BG1751" s="110"/>
      <c r="BH1751" s="110"/>
    </row>
    <row r="1752" spans="2:60" x14ac:dyDescent="0.2">
      <c r="B1752" s="123"/>
      <c r="C1752" s="229"/>
      <c r="D1752" s="229"/>
      <c r="E1752" s="229"/>
      <c r="F1752" s="229"/>
      <c r="G1752" s="229"/>
      <c r="H1752" s="124"/>
      <c r="I1752" s="124"/>
      <c r="J1752" s="124"/>
      <c r="K1752" s="124"/>
      <c r="L1752" s="120"/>
      <c r="M1752" s="110"/>
      <c r="N1752" s="110"/>
      <c r="O1752" s="110"/>
      <c r="P1752" s="110"/>
      <c r="Q1752" s="110"/>
      <c r="R1752" s="110"/>
      <c r="S1752" s="110"/>
      <c r="T1752" s="110"/>
      <c r="U1752" s="110"/>
      <c r="V1752" s="110"/>
      <c r="W1752" s="110"/>
      <c r="X1752" s="110"/>
      <c r="Y1752" s="110"/>
      <c r="Z1752" s="110"/>
      <c r="AA1752" s="110"/>
      <c r="AB1752" s="110"/>
      <c r="AC1752" s="110"/>
      <c r="AD1752" s="110"/>
      <c r="AE1752" s="110"/>
      <c r="AF1752" s="110"/>
      <c r="AG1752" s="110"/>
      <c r="AH1752" s="110"/>
      <c r="AI1752" s="110"/>
      <c r="AJ1752" s="110"/>
      <c r="AK1752" s="110"/>
      <c r="AL1752" s="110"/>
      <c r="AM1752" s="110"/>
      <c r="AN1752" s="110"/>
      <c r="AO1752" s="110"/>
      <c r="AP1752" s="110"/>
      <c r="AQ1752" s="110"/>
      <c r="AR1752" s="110"/>
      <c r="AS1752" s="110"/>
      <c r="AT1752" s="110"/>
      <c r="AU1752" s="110"/>
      <c r="AV1752" s="110"/>
      <c r="AW1752" s="110"/>
      <c r="AX1752" s="110"/>
      <c r="AY1752" s="110"/>
      <c r="AZ1752" s="110"/>
      <c r="BA1752" s="110"/>
      <c r="BB1752" s="110"/>
      <c r="BC1752" s="110"/>
      <c r="BD1752" s="110"/>
      <c r="BE1752" s="110"/>
      <c r="BF1752" s="110"/>
      <c r="BG1752" s="110"/>
      <c r="BH1752" s="110"/>
    </row>
    <row r="1753" spans="2:60" x14ac:dyDescent="0.2">
      <c r="B1753" s="123"/>
      <c r="C1753" s="229"/>
      <c r="D1753" s="229"/>
      <c r="E1753" s="229"/>
      <c r="F1753" s="229"/>
      <c r="G1753" s="229"/>
      <c r="H1753" s="124"/>
      <c r="I1753" s="124"/>
      <c r="J1753" s="124"/>
      <c r="K1753" s="124"/>
      <c r="L1753" s="120"/>
      <c r="M1753" s="110"/>
      <c r="N1753" s="110"/>
      <c r="O1753" s="110"/>
      <c r="P1753" s="110"/>
      <c r="Q1753" s="110"/>
      <c r="R1753" s="110"/>
      <c r="S1753" s="110"/>
      <c r="T1753" s="110"/>
      <c r="U1753" s="110"/>
      <c r="V1753" s="110"/>
      <c r="W1753" s="110"/>
      <c r="X1753" s="110"/>
      <c r="Y1753" s="110"/>
      <c r="Z1753" s="110"/>
      <c r="AA1753" s="110"/>
      <c r="AB1753" s="110"/>
      <c r="AC1753" s="110"/>
      <c r="AD1753" s="110"/>
      <c r="AE1753" s="110"/>
      <c r="AF1753" s="110"/>
      <c r="AG1753" s="110"/>
      <c r="AH1753" s="110"/>
      <c r="AI1753" s="110"/>
      <c r="AJ1753" s="110"/>
      <c r="AK1753" s="110"/>
      <c r="AL1753" s="110"/>
      <c r="AM1753" s="110"/>
      <c r="AN1753" s="110"/>
      <c r="AO1753" s="110"/>
      <c r="AP1753" s="110"/>
      <c r="AQ1753" s="110"/>
      <c r="AR1753" s="110"/>
      <c r="AS1753" s="110"/>
      <c r="AT1753" s="110"/>
      <c r="AU1753" s="110"/>
      <c r="AV1753" s="110"/>
      <c r="AW1753" s="110"/>
      <c r="AX1753" s="110"/>
      <c r="AY1753" s="110"/>
      <c r="AZ1753" s="110"/>
      <c r="BA1753" s="110"/>
      <c r="BB1753" s="110"/>
      <c r="BC1753" s="110"/>
      <c r="BD1753" s="110"/>
      <c r="BE1753" s="110"/>
      <c r="BF1753" s="110"/>
      <c r="BG1753" s="110"/>
      <c r="BH1753" s="110"/>
    </row>
    <row r="1754" spans="2:60" x14ac:dyDescent="0.2">
      <c r="B1754" s="123"/>
      <c r="C1754" s="229"/>
      <c r="D1754" s="229"/>
      <c r="E1754" s="229"/>
      <c r="F1754" s="229"/>
      <c r="G1754" s="229"/>
      <c r="H1754" s="124"/>
      <c r="I1754" s="124"/>
      <c r="J1754" s="124"/>
      <c r="K1754" s="124"/>
      <c r="L1754" s="120"/>
      <c r="M1754" s="110"/>
      <c r="N1754" s="110"/>
      <c r="O1754" s="110"/>
      <c r="P1754" s="110"/>
      <c r="Q1754" s="110"/>
      <c r="R1754" s="110"/>
      <c r="S1754" s="110"/>
      <c r="T1754" s="110"/>
      <c r="U1754" s="110"/>
      <c r="V1754" s="110"/>
      <c r="W1754" s="110"/>
      <c r="X1754" s="110"/>
      <c r="Y1754" s="110"/>
      <c r="Z1754" s="110"/>
      <c r="AA1754" s="110"/>
      <c r="AB1754" s="110"/>
      <c r="AC1754" s="110"/>
      <c r="AD1754" s="110"/>
      <c r="AE1754" s="110"/>
      <c r="AF1754" s="110"/>
      <c r="AG1754" s="110"/>
      <c r="AH1754" s="110"/>
      <c r="AI1754" s="110"/>
      <c r="AJ1754" s="110"/>
      <c r="AK1754" s="110"/>
      <c r="AL1754" s="110"/>
      <c r="AM1754" s="110"/>
      <c r="AN1754" s="110"/>
      <c r="AO1754" s="110"/>
      <c r="AP1754" s="110"/>
      <c r="AQ1754" s="110"/>
      <c r="AR1754" s="110"/>
      <c r="AS1754" s="110"/>
      <c r="AT1754" s="110"/>
      <c r="AU1754" s="110"/>
      <c r="AV1754" s="110"/>
      <c r="AW1754" s="110"/>
      <c r="AX1754" s="110"/>
      <c r="AY1754" s="110"/>
      <c r="AZ1754" s="110"/>
      <c r="BA1754" s="110"/>
      <c r="BB1754" s="110"/>
      <c r="BC1754" s="110"/>
      <c r="BD1754" s="110"/>
      <c r="BE1754" s="110"/>
      <c r="BF1754" s="110"/>
      <c r="BG1754" s="110"/>
      <c r="BH1754" s="110"/>
    </row>
    <row r="1755" spans="2:60" x14ac:dyDescent="0.2">
      <c r="B1755" s="123"/>
      <c r="C1755" s="229"/>
      <c r="D1755" s="229"/>
      <c r="E1755" s="229"/>
      <c r="F1755" s="229"/>
      <c r="G1755" s="229"/>
      <c r="H1755" s="124"/>
      <c r="I1755" s="124"/>
      <c r="J1755" s="124"/>
      <c r="K1755" s="124"/>
      <c r="L1755" s="120"/>
      <c r="M1755" s="110"/>
      <c r="N1755" s="110"/>
      <c r="O1755" s="110"/>
      <c r="P1755" s="110"/>
      <c r="Q1755" s="110"/>
      <c r="R1755" s="110"/>
      <c r="S1755" s="110"/>
      <c r="T1755" s="110"/>
      <c r="U1755" s="110"/>
      <c r="V1755" s="110"/>
      <c r="W1755" s="110"/>
      <c r="X1755" s="110"/>
      <c r="Y1755" s="110"/>
      <c r="Z1755" s="110"/>
      <c r="AA1755" s="110"/>
      <c r="AB1755" s="110"/>
      <c r="AC1755" s="110"/>
      <c r="AD1755" s="110"/>
      <c r="AE1755" s="110"/>
      <c r="AF1755" s="110"/>
      <c r="AG1755" s="110"/>
      <c r="AH1755" s="110"/>
      <c r="AI1755" s="110"/>
      <c r="AJ1755" s="110"/>
      <c r="AK1755" s="110"/>
      <c r="AL1755" s="110"/>
      <c r="AM1755" s="110"/>
      <c r="AN1755" s="110"/>
      <c r="AO1755" s="110"/>
      <c r="AP1755" s="110"/>
      <c r="AQ1755" s="110"/>
      <c r="AR1755" s="110"/>
      <c r="AS1755" s="110"/>
      <c r="AT1755" s="110"/>
      <c r="AU1755" s="110"/>
      <c r="AV1755" s="110"/>
      <c r="AW1755" s="110"/>
      <c r="AX1755" s="110"/>
      <c r="AY1755" s="110"/>
      <c r="AZ1755" s="110"/>
      <c r="BA1755" s="110"/>
      <c r="BB1755" s="110"/>
      <c r="BC1755" s="110"/>
      <c r="BD1755" s="110"/>
      <c r="BE1755" s="110"/>
      <c r="BF1755" s="110"/>
      <c r="BG1755" s="110"/>
      <c r="BH1755" s="110"/>
    </row>
    <row r="1756" spans="2:60" x14ac:dyDescent="0.2">
      <c r="B1756" s="123"/>
      <c r="C1756" s="229"/>
      <c r="D1756" s="229"/>
      <c r="E1756" s="229"/>
      <c r="F1756" s="229"/>
      <c r="G1756" s="229"/>
      <c r="H1756" s="124"/>
      <c r="I1756" s="124"/>
      <c r="J1756" s="124"/>
      <c r="K1756" s="124"/>
      <c r="L1756" s="120"/>
      <c r="M1756" s="110"/>
      <c r="N1756" s="110"/>
      <c r="O1756" s="110"/>
      <c r="P1756" s="110"/>
      <c r="Q1756" s="110"/>
      <c r="R1756" s="110"/>
      <c r="S1756" s="110"/>
      <c r="T1756" s="110"/>
      <c r="U1756" s="110"/>
      <c r="V1756" s="110"/>
      <c r="W1756" s="110"/>
      <c r="X1756" s="110"/>
      <c r="Y1756" s="110"/>
      <c r="Z1756" s="110"/>
      <c r="AA1756" s="110"/>
      <c r="AB1756" s="110"/>
      <c r="AC1756" s="110"/>
      <c r="AD1756" s="110"/>
      <c r="AE1756" s="110"/>
      <c r="AF1756" s="110"/>
      <c r="AG1756" s="110"/>
      <c r="AH1756" s="110"/>
      <c r="AI1756" s="110"/>
      <c r="AJ1756" s="110"/>
      <c r="AK1756" s="110"/>
      <c r="AL1756" s="110"/>
      <c r="AM1756" s="110"/>
      <c r="AN1756" s="110"/>
      <c r="AO1756" s="110"/>
      <c r="AP1756" s="110"/>
      <c r="AQ1756" s="110"/>
      <c r="AR1756" s="110"/>
      <c r="AS1756" s="110"/>
      <c r="AT1756" s="110"/>
      <c r="AU1756" s="110"/>
      <c r="AV1756" s="110"/>
      <c r="AW1756" s="110"/>
      <c r="AX1756" s="110"/>
      <c r="AY1756" s="110"/>
      <c r="AZ1756" s="110"/>
      <c r="BA1756" s="110"/>
      <c r="BB1756" s="110"/>
      <c r="BC1756" s="110"/>
      <c r="BD1756" s="110"/>
      <c r="BE1756" s="110"/>
      <c r="BF1756" s="110"/>
      <c r="BG1756" s="110"/>
      <c r="BH1756" s="110"/>
    </row>
    <row r="1757" spans="2:60" x14ac:dyDescent="0.2">
      <c r="B1757" s="123"/>
      <c r="C1757" s="229"/>
      <c r="D1757" s="229"/>
      <c r="E1757" s="229"/>
      <c r="F1757" s="229"/>
      <c r="G1757" s="229"/>
      <c r="H1757" s="124"/>
      <c r="I1757" s="124"/>
      <c r="J1757" s="124"/>
      <c r="K1757" s="124"/>
      <c r="L1757" s="120"/>
      <c r="M1757" s="110"/>
      <c r="N1757" s="110"/>
      <c r="O1757" s="110"/>
      <c r="P1757" s="110"/>
      <c r="Q1757" s="110"/>
      <c r="R1757" s="110"/>
      <c r="S1757" s="110"/>
      <c r="T1757" s="110"/>
      <c r="U1757" s="110"/>
      <c r="V1757" s="110"/>
      <c r="W1757" s="110"/>
      <c r="X1757" s="110"/>
      <c r="Y1757" s="110"/>
      <c r="Z1757" s="110"/>
      <c r="AA1757" s="110"/>
      <c r="AB1757" s="110"/>
      <c r="AC1757" s="110"/>
      <c r="AD1757" s="110"/>
      <c r="AE1757" s="110"/>
      <c r="AF1757" s="110"/>
      <c r="AG1757" s="110"/>
      <c r="AH1757" s="110"/>
      <c r="AI1757" s="110"/>
      <c r="AJ1757" s="110"/>
      <c r="AK1757" s="110"/>
      <c r="AL1757" s="110"/>
      <c r="AM1757" s="110"/>
      <c r="AN1757" s="110"/>
      <c r="AO1757" s="110"/>
      <c r="AP1757" s="110"/>
      <c r="AQ1757" s="110"/>
      <c r="AR1757" s="110"/>
      <c r="AS1757" s="110"/>
      <c r="AT1757" s="110"/>
      <c r="AU1757" s="110"/>
      <c r="AV1757" s="110"/>
      <c r="AW1757" s="110"/>
      <c r="AX1757" s="110"/>
      <c r="AY1757" s="110"/>
      <c r="AZ1757" s="110"/>
      <c r="BA1757" s="110"/>
      <c r="BB1757" s="110"/>
      <c r="BC1757" s="110"/>
      <c r="BD1757" s="110"/>
      <c r="BE1757" s="110"/>
      <c r="BF1757" s="110"/>
      <c r="BG1757" s="110"/>
      <c r="BH1757" s="110"/>
    </row>
    <row r="1758" spans="2:60" x14ac:dyDescent="0.2">
      <c r="B1758" s="123"/>
      <c r="C1758" s="229"/>
      <c r="D1758" s="229"/>
      <c r="E1758" s="229"/>
      <c r="F1758" s="229"/>
      <c r="G1758" s="229"/>
      <c r="H1758" s="124"/>
      <c r="I1758" s="124"/>
      <c r="J1758" s="124"/>
      <c r="K1758" s="124"/>
      <c r="L1758" s="120"/>
      <c r="M1758" s="110"/>
      <c r="N1758" s="110"/>
      <c r="O1758" s="110"/>
      <c r="P1758" s="110"/>
      <c r="Q1758" s="110"/>
      <c r="R1758" s="110"/>
      <c r="S1758" s="110"/>
      <c r="T1758" s="110"/>
      <c r="U1758" s="110"/>
      <c r="V1758" s="110"/>
      <c r="W1758" s="110"/>
      <c r="X1758" s="110"/>
      <c r="Y1758" s="110"/>
      <c r="Z1758" s="110"/>
      <c r="AA1758" s="110"/>
      <c r="AB1758" s="110"/>
      <c r="AC1758" s="110"/>
      <c r="AD1758" s="110"/>
      <c r="AE1758" s="110"/>
      <c r="AF1758" s="110"/>
      <c r="AG1758" s="110"/>
      <c r="AH1758" s="110"/>
      <c r="AI1758" s="110"/>
      <c r="AJ1758" s="110"/>
      <c r="AK1758" s="110"/>
      <c r="AL1758" s="110"/>
      <c r="AM1758" s="110"/>
      <c r="AN1758" s="110"/>
      <c r="AO1758" s="110"/>
      <c r="AP1758" s="110"/>
      <c r="AQ1758" s="110"/>
      <c r="AR1758" s="110"/>
      <c r="AS1758" s="110"/>
      <c r="AT1758" s="110"/>
      <c r="AU1758" s="110"/>
      <c r="AV1758" s="110"/>
      <c r="AW1758" s="110"/>
      <c r="AX1758" s="110"/>
      <c r="AY1758" s="110"/>
      <c r="AZ1758" s="110"/>
      <c r="BA1758" s="110"/>
      <c r="BB1758" s="110"/>
      <c r="BC1758" s="110"/>
      <c r="BD1758" s="110"/>
      <c r="BE1758" s="110"/>
      <c r="BF1758" s="110"/>
      <c r="BG1758" s="110"/>
      <c r="BH1758" s="110"/>
    </row>
    <row r="1759" spans="2:60" x14ac:dyDescent="0.2">
      <c r="B1759" s="123"/>
      <c r="C1759" s="229"/>
      <c r="D1759" s="229"/>
      <c r="E1759" s="229"/>
      <c r="F1759" s="229"/>
      <c r="G1759" s="229"/>
      <c r="H1759" s="124"/>
      <c r="I1759" s="124"/>
      <c r="J1759" s="124"/>
      <c r="K1759" s="124"/>
      <c r="L1759" s="120"/>
      <c r="M1759" s="110"/>
      <c r="N1759" s="110"/>
      <c r="O1759" s="110"/>
      <c r="P1759" s="110"/>
      <c r="Q1759" s="110"/>
      <c r="R1759" s="110"/>
      <c r="S1759" s="110"/>
      <c r="T1759" s="110"/>
      <c r="U1759" s="110"/>
      <c r="V1759" s="110"/>
      <c r="W1759" s="110"/>
      <c r="X1759" s="110"/>
      <c r="Y1759" s="110"/>
      <c r="Z1759" s="110"/>
      <c r="AA1759" s="110"/>
      <c r="AB1759" s="110"/>
      <c r="AC1759" s="110"/>
      <c r="AD1759" s="110"/>
      <c r="AE1759" s="110"/>
      <c r="AF1759" s="110"/>
      <c r="AG1759" s="110"/>
      <c r="AH1759" s="110"/>
      <c r="AI1759" s="110"/>
      <c r="AJ1759" s="110"/>
      <c r="AK1759" s="110"/>
      <c r="AL1759" s="110"/>
      <c r="AM1759" s="110"/>
      <c r="AN1759" s="110"/>
      <c r="AO1759" s="110"/>
      <c r="AP1759" s="110"/>
      <c r="AQ1759" s="110"/>
      <c r="AR1759" s="110"/>
      <c r="AS1759" s="110"/>
      <c r="AT1759" s="110"/>
      <c r="AU1759" s="110"/>
      <c r="AV1759" s="110"/>
      <c r="AW1759" s="110"/>
      <c r="AX1759" s="110"/>
      <c r="AY1759" s="110"/>
      <c r="AZ1759" s="110"/>
      <c r="BA1759" s="110"/>
      <c r="BB1759" s="110"/>
      <c r="BC1759" s="110"/>
      <c r="BD1759" s="110"/>
      <c r="BE1759" s="110"/>
      <c r="BF1759" s="110"/>
      <c r="BG1759" s="110"/>
      <c r="BH1759" s="110"/>
    </row>
    <row r="1760" spans="2:60" x14ac:dyDescent="0.2">
      <c r="B1760" s="123"/>
      <c r="C1760" s="229"/>
      <c r="D1760" s="229"/>
      <c r="E1760" s="229"/>
      <c r="F1760" s="229"/>
      <c r="G1760" s="229"/>
      <c r="H1760" s="124"/>
      <c r="I1760" s="124"/>
      <c r="J1760" s="124"/>
      <c r="K1760" s="124"/>
      <c r="L1760" s="120"/>
      <c r="M1760" s="110"/>
      <c r="N1760" s="110"/>
      <c r="O1760" s="110"/>
      <c r="P1760" s="110"/>
      <c r="Q1760" s="110"/>
      <c r="R1760" s="110"/>
      <c r="S1760" s="110"/>
      <c r="T1760" s="110"/>
      <c r="U1760" s="110"/>
      <c r="V1760" s="110"/>
      <c r="W1760" s="110"/>
      <c r="X1760" s="110"/>
      <c r="Y1760" s="110"/>
      <c r="Z1760" s="110"/>
      <c r="AA1760" s="110"/>
      <c r="AB1760" s="110"/>
      <c r="AC1760" s="110"/>
      <c r="AD1760" s="110"/>
      <c r="AE1760" s="110"/>
      <c r="AF1760" s="110"/>
      <c r="AG1760" s="110"/>
      <c r="AH1760" s="110"/>
      <c r="AI1760" s="110"/>
      <c r="AJ1760" s="110"/>
      <c r="AK1760" s="110"/>
      <c r="AL1760" s="110"/>
      <c r="AM1760" s="110"/>
      <c r="AN1760" s="110"/>
      <c r="AO1760" s="110"/>
      <c r="AP1760" s="110"/>
      <c r="AQ1760" s="110"/>
      <c r="AR1760" s="110"/>
      <c r="AS1760" s="110"/>
      <c r="AT1760" s="110"/>
      <c r="AU1760" s="110"/>
      <c r="AV1760" s="110"/>
      <c r="AW1760" s="110"/>
      <c r="AX1760" s="110"/>
      <c r="AY1760" s="110"/>
      <c r="AZ1760" s="110"/>
      <c r="BA1760" s="110"/>
      <c r="BB1760" s="110"/>
      <c r="BC1760" s="110"/>
      <c r="BD1760" s="110"/>
      <c r="BE1760" s="110"/>
      <c r="BF1760" s="110"/>
      <c r="BG1760" s="110"/>
      <c r="BH1760" s="110"/>
    </row>
    <row r="1761" spans="2:60" x14ac:dyDescent="0.2">
      <c r="B1761" s="123"/>
      <c r="C1761" s="229"/>
      <c r="D1761" s="229"/>
      <c r="E1761" s="229"/>
      <c r="F1761" s="229"/>
      <c r="G1761" s="229"/>
      <c r="H1761" s="124"/>
      <c r="I1761" s="124"/>
      <c r="J1761" s="124"/>
      <c r="K1761" s="124"/>
      <c r="L1761" s="120"/>
      <c r="M1761" s="110"/>
      <c r="N1761" s="110"/>
      <c r="O1761" s="110"/>
      <c r="P1761" s="110"/>
      <c r="Q1761" s="110"/>
      <c r="R1761" s="110"/>
      <c r="S1761" s="110"/>
      <c r="T1761" s="110"/>
      <c r="U1761" s="110"/>
      <c r="V1761" s="110"/>
      <c r="W1761" s="110"/>
      <c r="X1761" s="110"/>
      <c r="Y1761" s="110"/>
      <c r="Z1761" s="110"/>
      <c r="AA1761" s="110"/>
      <c r="AB1761" s="110"/>
      <c r="AC1761" s="110"/>
      <c r="AD1761" s="110"/>
      <c r="AE1761" s="110"/>
      <c r="AF1761" s="110"/>
      <c r="AG1761" s="110"/>
      <c r="AH1761" s="110"/>
      <c r="AI1761" s="110"/>
      <c r="AJ1761" s="110"/>
      <c r="AK1761" s="110"/>
      <c r="AL1761" s="110"/>
      <c r="AM1761" s="110"/>
      <c r="AN1761" s="110"/>
      <c r="AO1761" s="110"/>
      <c r="AP1761" s="110"/>
      <c r="AQ1761" s="110"/>
      <c r="AR1761" s="110"/>
      <c r="AS1761" s="110"/>
      <c r="AT1761" s="110"/>
      <c r="AU1761" s="110"/>
      <c r="AV1761" s="110"/>
      <c r="AW1761" s="110"/>
      <c r="AX1761" s="110"/>
      <c r="AY1761" s="110"/>
      <c r="AZ1761" s="110"/>
      <c r="BA1761" s="110"/>
      <c r="BB1761" s="110"/>
      <c r="BC1761" s="110"/>
      <c r="BD1761" s="110"/>
      <c r="BE1761" s="110"/>
      <c r="BF1761" s="110"/>
      <c r="BG1761" s="110"/>
      <c r="BH1761" s="110"/>
    </row>
    <row r="1762" spans="2:60" x14ac:dyDescent="0.2">
      <c r="B1762" s="123"/>
      <c r="C1762" s="229"/>
      <c r="D1762" s="229"/>
      <c r="E1762" s="229"/>
      <c r="F1762" s="229"/>
      <c r="G1762" s="229"/>
      <c r="H1762" s="124"/>
      <c r="I1762" s="124"/>
      <c r="J1762" s="124"/>
      <c r="K1762" s="124"/>
      <c r="L1762" s="120"/>
      <c r="M1762" s="110"/>
      <c r="N1762" s="110"/>
      <c r="O1762" s="110"/>
      <c r="P1762" s="110"/>
      <c r="Q1762" s="110"/>
      <c r="R1762" s="110"/>
      <c r="S1762" s="110"/>
      <c r="T1762" s="110"/>
      <c r="U1762" s="110"/>
      <c r="V1762" s="110"/>
      <c r="W1762" s="110"/>
      <c r="X1762" s="110"/>
      <c r="Y1762" s="110"/>
      <c r="Z1762" s="110"/>
      <c r="AA1762" s="110"/>
      <c r="AB1762" s="110"/>
      <c r="AC1762" s="110"/>
      <c r="AD1762" s="110"/>
      <c r="AE1762" s="110"/>
      <c r="AF1762" s="110"/>
      <c r="AG1762" s="110"/>
      <c r="AH1762" s="110"/>
      <c r="AI1762" s="110"/>
      <c r="AJ1762" s="110"/>
      <c r="AK1762" s="110"/>
      <c r="AL1762" s="110"/>
      <c r="AM1762" s="110"/>
      <c r="AN1762" s="110"/>
      <c r="AO1762" s="110"/>
      <c r="AP1762" s="110"/>
      <c r="AQ1762" s="110"/>
      <c r="AR1762" s="110"/>
      <c r="AS1762" s="110"/>
      <c r="AT1762" s="110"/>
      <c r="AU1762" s="110"/>
      <c r="AV1762" s="110"/>
      <c r="AW1762" s="110"/>
      <c r="AX1762" s="110"/>
      <c r="AY1762" s="110"/>
      <c r="AZ1762" s="110"/>
      <c r="BA1762" s="110"/>
      <c r="BB1762" s="110"/>
      <c r="BC1762" s="110"/>
      <c r="BD1762" s="110"/>
      <c r="BE1762" s="110"/>
      <c r="BF1762" s="110"/>
      <c r="BG1762" s="110"/>
      <c r="BH1762" s="110"/>
    </row>
    <row r="1763" spans="2:60" x14ac:dyDescent="0.2">
      <c r="B1763" s="123"/>
      <c r="C1763" s="229"/>
      <c r="D1763" s="229"/>
      <c r="E1763" s="229"/>
      <c r="F1763" s="229"/>
      <c r="G1763" s="229"/>
      <c r="H1763" s="124"/>
      <c r="I1763" s="124"/>
      <c r="J1763" s="124"/>
      <c r="K1763" s="124"/>
      <c r="L1763" s="120"/>
      <c r="M1763" s="110"/>
      <c r="N1763" s="110"/>
      <c r="O1763" s="110"/>
      <c r="P1763" s="110"/>
      <c r="Q1763" s="110"/>
      <c r="R1763" s="110"/>
      <c r="S1763" s="110"/>
      <c r="T1763" s="110"/>
      <c r="U1763" s="110"/>
      <c r="V1763" s="110"/>
      <c r="W1763" s="110"/>
      <c r="X1763" s="110"/>
      <c r="Y1763" s="110"/>
      <c r="Z1763" s="110"/>
      <c r="AA1763" s="110"/>
      <c r="AB1763" s="110"/>
      <c r="AC1763" s="110"/>
      <c r="AD1763" s="110"/>
      <c r="AE1763" s="110"/>
      <c r="AF1763" s="110"/>
      <c r="AG1763" s="110"/>
      <c r="AH1763" s="110"/>
      <c r="AI1763" s="110"/>
      <c r="AJ1763" s="110"/>
      <c r="AK1763" s="110"/>
      <c r="AL1763" s="110"/>
      <c r="AM1763" s="110"/>
      <c r="AN1763" s="110"/>
      <c r="AO1763" s="110"/>
      <c r="AP1763" s="110"/>
      <c r="AQ1763" s="110"/>
      <c r="AR1763" s="110"/>
      <c r="AS1763" s="110"/>
      <c r="AT1763" s="110"/>
      <c r="AU1763" s="110"/>
      <c r="AV1763" s="110"/>
      <c r="AW1763" s="110"/>
      <c r="AX1763" s="110"/>
      <c r="AY1763" s="110"/>
      <c r="AZ1763" s="110"/>
      <c r="BA1763" s="110"/>
      <c r="BB1763" s="110"/>
      <c r="BC1763" s="110"/>
      <c r="BD1763" s="110"/>
      <c r="BE1763" s="110"/>
      <c r="BF1763" s="110"/>
      <c r="BG1763" s="110"/>
      <c r="BH1763" s="110"/>
    </row>
    <row r="1764" spans="2:60" x14ac:dyDescent="0.2">
      <c r="B1764" s="123"/>
      <c r="C1764" s="229"/>
      <c r="D1764" s="229"/>
      <c r="E1764" s="229"/>
      <c r="F1764" s="229"/>
      <c r="G1764" s="229"/>
      <c r="H1764" s="124"/>
      <c r="I1764" s="124"/>
      <c r="J1764" s="124"/>
      <c r="K1764" s="124"/>
      <c r="L1764" s="120"/>
      <c r="M1764" s="110"/>
      <c r="N1764" s="110"/>
      <c r="O1764" s="110"/>
      <c r="P1764" s="110"/>
      <c r="Q1764" s="110"/>
      <c r="R1764" s="110"/>
      <c r="S1764" s="110"/>
      <c r="T1764" s="110"/>
      <c r="U1764" s="110"/>
      <c r="V1764" s="110"/>
      <c r="W1764" s="110"/>
      <c r="X1764" s="110"/>
      <c r="Y1764" s="110"/>
      <c r="Z1764" s="110"/>
      <c r="AA1764" s="110"/>
      <c r="AB1764" s="110"/>
      <c r="AC1764" s="110"/>
      <c r="AD1764" s="110"/>
      <c r="AE1764" s="110"/>
      <c r="AF1764" s="110"/>
      <c r="AG1764" s="110"/>
      <c r="AH1764" s="110"/>
      <c r="AI1764" s="110"/>
      <c r="AJ1764" s="110"/>
      <c r="AK1764" s="110"/>
      <c r="AL1764" s="110"/>
      <c r="AM1764" s="110"/>
      <c r="AN1764" s="110"/>
      <c r="AO1764" s="110"/>
      <c r="AP1764" s="110"/>
      <c r="AQ1764" s="110"/>
      <c r="AR1764" s="110"/>
      <c r="AS1764" s="110"/>
      <c r="AT1764" s="110"/>
      <c r="AU1764" s="110"/>
      <c r="AV1764" s="110"/>
      <c r="AW1764" s="110"/>
      <c r="AX1764" s="110"/>
      <c r="AY1764" s="110"/>
      <c r="AZ1764" s="110"/>
      <c r="BA1764" s="110"/>
      <c r="BB1764" s="110"/>
      <c r="BC1764" s="110"/>
      <c r="BD1764" s="110"/>
      <c r="BE1764" s="110"/>
      <c r="BF1764" s="110"/>
      <c r="BG1764" s="110"/>
      <c r="BH1764" s="110"/>
    </row>
    <row r="1765" spans="2:60" x14ac:dyDescent="0.2">
      <c r="B1765" s="123"/>
      <c r="C1765" s="229"/>
      <c r="D1765" s="229"/>
      <c r="E1765" s="229"/>
      <c r="F1765" s="229"/>
      <c r="G1765" s="229"/>
      <c r="H1765" s="124"/>
      <c r="I1765" s="124"/>
      <c r="J1765" s="124"/>
      <c r="K1765" s="124"/>
      <c r="L1765" s="120"/>
      <c r="M1765" s="110"/>
      <c r="N1765" s="110"/>
      <c r="O1765" s="110"/>
      <c r="P1765" s="110"/>
      <c r="Q1765" s="110"/>
      <c r="R1765" s="110"/>
      <c r="S1765" s="110"/>
      <c r="T1765" s="110"/>
      <c r="U1765" s="110"/>
      <c r="V1765" s="110"/>
      <c r="W1765" s="110"/>
      <c r="X1765" s="110"/>
      <c r="Y1765" s="110"/>
      <c r="Z1765" s="110"/>
      <c r="AA1765" s="110"/>
      <c r="AB1765" s="110"/>
      <c r="AC1765" s="110"/>
      <c r="AD1765" s="110"/>
      <c r="AE1765" s="110"/>
      <c r="AF1765" s="110"/>
      <c r="AG1765" s="110"/>
      <c r="AH1765" s="110"/>
      <c r="AI1765" s="110"/>
      <c r="AJ1765" s="110"/>
      <c r="AK1765" s="110"/>
      <c r="AL1765" s="110"/>
      <c r="AM1765" s="110"/>
      <c r="AN1765" s="110"/>
      <c r="AO1765" s="110"/>
      <c r="AP1765" s="110"/>
      <c r="AQ1765" s="110"/>
      <c r="AR1765" s="110"/>
      <c r="AS1765" s="110"/>
      <c r="AT1765" s="110"/>
      <c r="AU1765" s="110"/>
      <c r="AV1765" s="110"/>
      <c r="AW1765" s="110"/>
      <c r="AX1765" s="110"/>
      <c r="AY1765" s="110"/>
      <c r="AZ1765" s="110"/>
      <c r="BA1765" s="110"/>
      <c r="BB1765" s="110"/>
      <c r="BC1765" s="110"/>
      <c r="BD1765" s="110"/>
      <c r="BE1765" s="110"/>
      <c r="BF1765" s="110"/>
      <c r="BG1765" s="110"/>
      <c r="BH1765" s="110"/>
    </row>
    <row r="1766" spans="2:60" x14ac:dyDescent="0.2">
      <c r="B1766" s="123"/>
      <c r="C1766" s="229"/>
      <c r="D1766" s="229"/>
      <c r="E1766" s="229"/>
      <c r="F1766" s="229"/>
      <c r="G1766" s="229"/>
      <c r="H1766" s="124"/>
      <c r="I1766" s="124"/>
      <c r="J1766" s="124"/>
      <c r="K1766" s="124"/>
      <c r="L1766" s="120"/>
      <c r="M1766" s="110"/>
      <c r="N1766" s="110"/>
      <c r="O1766" s="110"/>
      <c r="P1766" s="110"/>
      <c r="Q1766" s="110"/>
      <c r="R1766" s="110"/>
      <c r="S1766" s="110"/>
      <c r="T1766" s="110"/>
      <c r="U1766" s="110"/>
      <c r="V1766" s="110"/>
      <c r="W1766" s="110"/>
      <c r="X1766" s="110"/>
      <c r="Y1766" s="110"/>
      <c r="Z1766" s="110"/>
      <c r="AA1766" s="110"/>
      <c r="AB1766" s="110"/>
      <c r="AC1766" s="110"/>
      <c r="AD1766" s="110"/>
      <c r="AE1766" s="110"/>
      <c r="AF1766" s="110"/>
      <c r="AG1766" s="110"/>
      <c r="AH1766" s="110"/>
      <c r="AI1766" s="110"/>
      <c r="AJ1766" s="110"/>
      <c r="AK1766" s="110"/>
      <c r="AL1766" s="110"/>
      <c r="AM1766" s="110"/>
      <c r="AN1766" s="110"/>
      <c r="AO1766" s="110"/>
      <c r="AP1766" s="110"/>
      <c r="AQ1766" s="110"/>
      <c r="AR1766" s="110"/>
      <c r="AS1766" s="110"/>
      <c r="AT1766" s="110"/>
      <c r="AU1766" s="110"/>
      <c r="AV1766" s="110"/>
      <c r="AW1766" s="110"/>
      <c r="AX1766" s="110"/>
      <c r="AY1766" s="110"/>
      <c r="AZ1766" s="110"/>
      <c r="BA1766" s="110"/>
      <c r="BB1766" s="110"/>
      <c r="BC1766" s="110"/>
      <c r="BD1766" s="110"/>
      <c r="BE1766" s="110"/>
      <c r="BF1766" s="110"/>
      <c r="BG1766" s="110"/>
      <c r="BH1766" s="110"/>
    </row>
    <row r="1767" spans="2:60" x14ac:dyDescent="0.2">
      <c r="B1767" s="123"/>
      <c r="C1767" s="229"/>
      <c r="D1767" s="229"/>
      <c r="E1767" s="229"/>
      <c r="F1767" s="229"/>
      <c r="G1767" s="229"/>
      <c r="H1767" s="124"/>
      <c r="I1767" s="124"/>
      <c r="J1767" s="124"/>
      <c r="K1767" s="124"/>
      <c r="L1767" s="120"/>
      <c r="M1767" s="110"/>
      <c r="N1767" s="110"/>
      <c r="O1767" s="110"/>
      <c r="P1767" s="110"/>
      <c r="Q1767" s="110"/>
      <c r="R1767" s="110"/>
      <c r="S1767" s="110"/>
      <c r="T1767" s="110"/>
      <c r="U1767" s="110"/>
      <c r="V1767" s="110"/>
      <c r="W1767" s="110"/>
      <c r="X1767" s="110"/>
      <c r="Y1767" s="110"/>
      <c r="Z1767" s="110"/>
      <c r="AA1767" s="110"/>
      <c r="AB1767" s="110"/>
      <c r="AC1767" s="110"/>
      <c r="AD1767" s="110"/>
      <c r="AE1767" s="110"/>
      <c r="AF1767" s="110"/>
      <c r="AG1767" s="110"/>
      <c r="AH1767" s="110"/>
      <c r="AI1767" s="110"/>
      <c r="AJ1767" s="110"/>
      <c r="AK1767" s="110"/>
      <c r="AL1767" s="110"/>
      <c r="AM1767" s="110"/>
      <c r="AN1767" s="110"/>
      <c r="AO1767" s="110"/>
      <c r="AP1767" s="110"/>
      <c r="AQ1767" s="110"/>
      <c r="AR1767" s="110"/>
      <c r="AS1767" s="110"/>
      <c r="AT1767" s="110"/>
      <c r="AU1767" s="110"/>
      <c r="AV1767" s="110"/>
      <c r="AW1767" s="110"/>
      <c r="AX1767" s="110"/>
      <c r="AY1767" s="110"/>
      <c r="AZ1767" s="110"/>
      <c r="BA1767" s="110"/>
      <c r="BB1767" s="110"/>
      <c r="BC1767" s="110"/>
      <c r="BD1767" s="110"/>
      <c r="BE1767" s="110"/>
      <c r="BF1767" s="110"/>
      <c r="BG1767" s="110"/>
      <c r="BH1767" s="110"/>
    </row>
    <row r="1768" spans="2:60" x14ac:dyDescent="0.2">
      <c r="B1768" s="123"/>
      <c r="C1768" s="229"/>
      <c r="D1768" s="229"/>
      <c r="E1768" s="229"/>
      <c r="F1768" s="229"/>
      <c r="G1768" s="229"/>
      <c r="H1768" s="124"/>
      <c r="I1768" s="124"/>
      <c r="J1768" s="124"/>
      <c r="K1768" s="124"/>
      <c r="L1768" s="120"/>
      <c r="M1768" s="110"/>
      <c r="N1768" s="110"/>
      <c r="O1768" s="110"/>
      <c r="P1768" s="110"/>
      <c r="Q1768" s="110"/>
      <c r="R1768" s="110"/>
      <c r="S1768" s="110"/>
      <c r="T1768" s="110"/>
      <c r="U1768" s="110"/>
      <c r="V1768" s="110"/>
      <c r="W1768" s="110"/>
      <c r="X1768" s="110"/>
      <c r="Y1768" s="110"/>
      <c r="Z1768" s="110"/>
      <c r="AA1768" s="110"/>
      <c r="AB1768" s="110"/>
      <c r="AC1768" s="110"/>
      <c r="AD1768" s="110"/>
      <c r="AE1768" s="110"/>
      <c r="AF1768" s="110"/>
      <c r="AG1768" s="110"/>
      <c r="AH1768" s="110"/>
      <c r="AI1768" s="110"/>
      <c r="AJ1768" s="110"/>
      <c r="AK1768" s="110"/>
      <c r="AL1768" s="110"/>
      <c r="AM1768" s="110"/>
      <c r="AN1768" s="110"/>
      <c r="AO1768" s="110"/>
      <c r="AP1768" s="110"/>
      <c r="AQ1768" s="110"/>
      <c r="AR1768" s="110"/>
      <c r="AS1768" s="110"/>
      <c r="AT1768" s="110"/>
      <c r="AU1768" s="110"/>
      <c r="AV1768" s="110"/>
      <c r="AW1768" s="110"/>
      <c r="AX1768" s="110"/>
      <c r="AY1768" s="110"/>
      <c r="AZ1768" s="110"/>
      <c r="BA1768" s="110"/>
      <c r="BB1768" s="110"/>
      <c r="BC1768" s="110"/>
      <c r="BD1768" s="110"/>
      <c r="BE1768" s="110"/>
      <c r="BF1768" s="110"/>
      <c r="BG1768" s="110"/>
      <c r="BH1768" s="110"/>
    </row>
    <row r="1769" spans="2:60" x14ac:dyDescent="0.2">
      <c r="B1769" s="123"/>
      <c r="C1769" s="229"/>
      <c r="D1769" s="229"/>
      <c r="E1769" s="229"/>
      <c r="F1769" s="229"/>
      <c r="G1769" s="229"/>
      <c r="H1769" s="124"/>
      <c r="I1769" s="124"/>
      <c r="J1769" s="124"/>
      <c r="K1769" s="124"/>
      <c r="L1769" s="120"/>
      <c r="M1769" s="110"/>
      <c r="N1769" s="110"/>
      <c r="O1769" s="110"/>
      <c r="P1769" s="110"/>
      <c r="Q1769" s="110"/>
      <c r="R1769" s="110"/>
      <c r="S1769" s="110"/>
      <c r="T1769" s="110"/>
      <c r="U1769" s="110"/>
      <c r="V1769" s="110"/>
      <c r="W1769" s="110"/>
      <c r="X1769" s="110"/>
      <c r="Y1769" s="110"/>
      <c r="Z1769" s="110"/>
      <c r="AA1769" s="110"/>
      <c r="AB1769" s="110"/>
      <c r="AC1769" s="110"/>
      <c r="AD1769" s="110"/>
      <c r="AE1769" s="110"/>
      <c r="AF1769" s="110"/>
      <c r="AG1769" s="110"/>
      <c r="AH1769" s="110"/>
      <c r="AI1769" s="110"/>
      <c r="AJ1769" s="110"/>
      <c r="AK1769" s="110"/>
      <c r="AL1769" s="110"/>
      <c r="AM1769" s="110"/>
      <c r="AN1769" s="110"/>
      <c r="AO1769" s="110"/>
      <c r="AP1769" s="110"/>
      <c r="AQ1769" s="110"/>
      <c r="AR1769" s="110"/>
      <c r="AS1769" s="110"/>
      <c r="AT1769" s="110"/>
      <c r="AU1769" s="110"/>
      <c r="AV1769" s="110"/>
      <c r="AW1769" s="110"/>
      <c r="AX1769" s="110"/>
      <c r="AY1769" s="110"/>
      <c r="AZ1769" s="110"/>
      <c r="BA1769" s="110"/>
      <c r="BB1769" s="110"/>
      <c r="BC1769" s="110"/>
      <c r="BD1769" s="110"/>
      <c r="BE1769" s="110"/>
      <c r="BF1769" s="110"/>
      <c r="BG1769" s="110"/>
      <c r="BH1769" s="110"/>
    </row>
    <row r="1770" spans="2:60" x14ac:dyDescent="0.2">
      <c r="B1770" s="123"/>
      <c r="C1770" s="229"/>
      <c r="D1770" s="229"/>
      <c r="E1770" s="229"/>
      <c r="F1770" s="229"/>
      <c r="G1770" s="229"/>
      <c r="H1770" s="124"/>
      <c r="I1770" s="124"/>
      <c r="J1770" s="124"/>
      <c r="K1770" s="124"/>
      <c r="L1770" s="120"/>
      <c r="M1770" s="110"/>
      <c r="N1770" s="110"/>
      <c r="O1770" s="110"/>
      <c r="P1770" s="110"/>
      <c r="Q1770" s="110"/>
      <c r="R1770" s="110"/>
      <c r="S1770" s="110"/>
      <c r="T1770" s="110"/>
      <c r="U1770" s="110"/>
      <c r="V1770" s="110"/>
      <c r="W1770" s="110"/>
      <c r="X1770" s="110"/>
      <c r="Y1770" s="110"/>
      <c r="Z1770" s="110"/>
      <c r="AA1770" s="110"/>
      <c r="AB1770" s="110"/>
      <c r="AC1770" s="110"/>
      <c r="AD1770" s="110"/>
      <c r="AE1770" s="110"/>
      <c r="AF1770" s="110"/>
      <c r="AG1770" s="110"/>
      <c r="AH1770" s="110"/>
      <c r="AI1770" s="110"/>
      <c r="AJ1770" s="110"/>
      <c r="AK1770" s="110"/>
      <c r="AL1770" s="110"/>
      <c r="AM1770" s="110"/>
      <c r="AN1770" s="110"/>
      <c r="AO1770" s="110"/>
      <c r="AP1770" s="110"/>
      <c r="AQ1770" s="110"/>
      <c r="AR1770" s="110"/>
      <c r="AS1770" s="110"/>
      <c r="AT1770" s="110"/>
      <c r="AU1770" s="110"/>
      <c r="AV1770" s="110"/>
      <c r="AW1770" s="110"/>
      <c r="AX1770" s="110"/>
      <c r="AY1770" s="110"/>
      <c r="AZ1770" s="110"/>
      <c r="BA1770" s="110"/>
      <c r="BB1770" s="110"/>
      <c r="BC1770" s="110"/>
      <c r="BD1770" s="110"/>
      <c r="BE1770" s="110"/>
      <c r="BF1770" s="110"/>
      <c r="BG1770" s="110"/>
      <c r="BH1770" s="110"/>
    </row>
    <row r="1771" spans="2:60" x14ac:dyDescent="0.2">
      <c r="B1771" s="123"/>
      <c r="C1771" s="229"/>
      <c r="D1771" s="229"/>
      <c r="E1771" s="229"/>
      <c r="F1771" s="229"/>
      <c r="G1771" s="229"/>
      <c r="H1771" s="124"/>
      <c r="I1771" s="124"/>
      <c r="J1771" s="124"/>
      <c r="K1771" s="124"/>
      <c r="L1771" s="120"/>
      <c r="M1771" s="110"/>
      <c r="N1771" s="110"/>
      <c r="O1771" s="110"/>
      <c r="P1771" s="110"/>
      <c r="Q1771" s="110"/>
      <c r="R1771" s="110"/>
      <c r="S1771" s="110"/>
      <c r="T1771" s="110"/>
      <c r="U1771" s="110"/>
      <c r="V1771" s="110"/>
      <c r="W1771" s="110"/>
      <c r="X1771" s="110"/>
      <c r="Y1771" s="110"/>
      <c r="Z1771" s="110"/>
      <c r="AA1771" s="110"/>
      <c r="AB1771" s="110"/>
      <c r="AC1771" s="110"/>
      <c r="AD1771" s="110"/>
      <c r="AE1771" s="110"/>
      <c r="AF1771" s="110"/>
      <c r="AG1771" s="110"/>
      <c r="AH1771" s="110"/>
      <c r="AI1771" s="110"/>
      <c r="AJ1771" s="110"/>
      <c r="AK1771" s="110"/>
      <c r="AL1771" s="110"/>
      <c r="AM1771" s="110"/>
      <c r="AN1771" s="110"/>
      <c r="AO1771" s="110"/>
      <c r="AP1771" s="110"/>
      <c r="AQ1771" s="110"/>
      <c r="AR1771" s="110"/>
      <c r="AS1771" s="110"/>
      <c r="AT1771" s="110"/>
      <c r="AU1771" s="110"/>
      <c r="AV1771" s="110"/>
      <c r="AW1771" s="110"/>
      <c r="AX1771" s="110"/>
      <c r="AY1771" s="110"/>
      <c r="AZ1771" s="110"/>
      <c r="BA1771" s="110"/>
      <c r="BB1771" s="110"/>
      <c r="BC1771" s="110"/>
      <c r="BD1771" s="110"/>
      <c r="BE1771" s="110"/>
      <c r="BF1771" s="110"/>
      <c r="BG1771" s="110"/>
      <c r="BH1771" s="110"/>
    </row>
    <row r="1772" spans="2:60" x14ac:dyDescent="0.2">
      <c r="B1772" s="123"/>
      <c r="C1772" s="229"/>
      <c r="D1772" s="229"/>
      <c r="E1772" s="229"/>
      <c r="F1772" s="229"/>
      <c r="G1772" s="229"/>
      <c r="H1772" s="124"/>
      <c r="I1772" s="124"/>
      <c r="J1772" s="124"/>
      <c r="K1772" s="124"/>
      <c r="L1772" s="120"/>
      <c r="M1772" s="110"/>
      <c r="N1772" s="110"/>
      <c r="O1772" s="110"/>
      <c r="P1772" s="110"/>
      <c r="Q1772" s="110"/>
      <c r="R1772" s="110"/>
      <c r="S1772" s="110"/>
      <c r="T1772" s="110"/>
      <c r="U1772" s="110"/>
      <c r="V1772" s="110"/>
      <c r="W1772" s="110"/>
      <c r="X1772" s="110"/>
      <c r="Y1772" s="110"/>
      <c r="Z1772" s="110"/>
      <c r="AA1772" s="110"/>
      <c r="AB1772" s="110"/>
      <c r="AC1772" s="110"/>
      <c r="AD1772" s="110"/>
      <c r="AE1772" s="110"/>
      <c r="AF1772" s="110"/>
      <c r="AG1772" s="110"/>
      <c r="AH1772" s="110"/>
      <c r="AI1772" s="110"/>
      <c r="AJ1772" s="110"/>
      <c r="AK1772" s="110"/>
      <c r="AL1772" s="110"/>
      <c r="AM1772" s="110"/>
      <c r="AN1772" s="110"/>
      <c r="AO1772" s="110"/>
      <c r="AP1772" s="110"/>
      <c r="AQ1772" s="110"/>
      <c r="AR1772" s="110"/>
      <c r="AS1772" s="110"/>
      <c r="AT1772" s="110"/>
      <c r="AU1772" s="110"/>
      <c r="AV1772" s="110"/>
      <c r="AW1772" s="110"/>
      <c r="AX1772" s="110"/>
      <c r="AY1772" s="110"/>
      <c r="AZ1772" s="110"/>
      <c r="BA1772" s="110"/>
      <c r="BB1772" s="110"/>
      <c r="BC1772" s="110"/>
      <c r="BD1772" s="110"/>
      <c r="BE1772" s="110"/>
      <c r="BF1772" s="110"/>
      <c r="BG1772" s="110"/>
      <c r="BH1772" s="110"/>
    </row>
    <row r="1773" spans="2:60" x14ac:dyDescent="0.2">
      <c r="B1773" s="123"/>
      <c r="C1773" s="229"/>
      <c r="D1773" s="229"/>
      <c r="E1773" s="229"/>
      <c r="F1773" s="229"/>
      <c r="G1773" s="229"/>
      <c r="H1773" s="124"/>
      <c r="I1773" s="124"/>
      <c r="J1773" s="124"/>
      <c r="K1773" s="124"/>
      <c r="L1773" s="120"/>
      <c r="M1773" s="110"/>
      <c r="N1773" s="110"/>
      <c r="O1773" s="110"/>
      <c r="P1773" s="110"/>
      <c r="Q1773" s="110"/>
      <c r="R1773" s="110"/>
      <c r="S1773" s="110"/>
      <c r="T1773" s="110"/>
      <c r="U1773" s="110"/>
      <c r="V1773" s="110"/>
      <c r="W1773" s="110"/>
      <c r="X1773" s="110"/>
      <c r="Y1773" s="110"/>
      <c r="Z1773" s="110"/>
      <c r="AA1773" s="110"/>
      <c r="AB1773" s="110"/>
      <c r="AC1773" s="110"/>
      <c r="AD1773" s="110"/>
      <c r="AE1773" s="110"/>
      <c r="AF1773" s="110"/>
      <c r="AG1773" s="110"/>
      <c r="AH1773" s="110"/>
      <c r="AI1773" s="110"/>
      <c r="AJ1773" s="110"/>
      <c r="AK1773" s="110"/>
      <c r="AL1773" s="110"/>
      <c r="AM1773" s="110"/>
      <c r="AN1773" s="110"/>
      <c r="AO1773" s="110"/>
      <c r="AP1773" s="110"/>
      <c r="AQ1773" s="110"/>
      <c r="AR1773" s="110"/>
      <c r="AS1773" s="110"/>
      <c r="AT1773" s="110"/>
      <c r="AU1773" s="110"/>
      <c r="AV1773" s="110"/>
      <c r="AW1773" s="110"/>
      <c r="AX1773" s="110"/>
      <c r="AY1773" s="110"/>
      <c r="AZ1773" s="110"/>
      <c r="BA1773" s="110"/>
      <c r="BB1773" s="110"/>
      <c r="BC1773" s="110"/>
      <c r="BD1773" s="110"/>
      <c r="BE1773" s="110"/>
      <c r="BF1773" s="110"/>
      <c r="BG1773" s="110"/>
      <c r="BH1773" s="110"/>
    </row>
    <row r="1774" spans="2:60" x14ac:dyDescent="0.2">
      <c r="B1774" s="123"/>
      <c r="C1774" s="229"/>
      <c r="D1774" s="229"/>
      <c r="E1774" s="229"/>
      <c r="F1774" s="229"/>
      <c r="G1774" s="229"/>
      <c r="H1774" s="124"/>
      <c r="I1774" s="124"/>
      <c r="J1774" s="124"/>
      <c r="K1774" s="124"/>
      <c r="L1774" s="120"/>
      <c r="M1774" s="110"/>
      <c r="N1774" s="110"/>
      <c r="O1774" s="110"/>
      <c r="P1774" s="110"/>
      <c r="Q1774" s="110"/>
      <c r="R1774" s="110"/>
      <c r="S1774" s="110"/>
      <c r="T1774" s="110"/>
      <c r="U1774" s="110"/>
      <c r="V1774" s="110"/>
      <c r="W1774" s="110"/>
      <c r="X1774" s="110"/>
      <c r="Y1774" s="110"/>
      <c r="Z1774" s="110"/>
      <c r="AA1774" s="110"/>
      <c r="AB1774" s="110"/>
      <c r="AC1774" s="110"/>
      <c r="AD1774" s="110"/>
      <c r="AE1774" s="110"/>
      <c r="AF1774" s="110"/>
      <c r="AG1774" s="110"/>
      <c r="AH1774" s="110"/>
      <c r="AI1774" s="110"/>
      <c r="AJ1774" s="110"/>
      <c r="AK1774" s="110"/>
      <c r="AL1774" s="110"/>
      <c r="AM1774" s="110"/>
      <c r="AN1774" s="110"/>
      <c r="AO1774" s="110"/>
      <c r="AP1774" s="110"/>
      <c r="AQ1774" s="110"/>
      <c r="AR1774" s="110"/>
      <c r="AS1774" s="110"/>
      <c r="AT1774" s="110"/>
      <c r="AU1774" s="110"/>
      <c r="AV1774" s="110"/>
      <c r="AW1774" s="110"/>
      <c r="AX1774" s="110"/>
      <c r="AY1774" s="110"/>
      <c r="AZ1774" s="110"/>
      <c r="BA1774" s="110"/>
      <c r="BB1774" s="110"/>
      <c r="BC1774" s="110"/>
      <c r="BD1774" s="110"/>
      <c r="BE1774" s="110"/>
      <c r="BF1774" s="110"/>
      <c r="BG1774" s="110"/>
      <c r="BH1774" s="110"/>
    </row>
    <row r="1775" spans="2:60" x14ac:dyDescent="0.2">
      <c r="B1775" s="123"/>
      <c r="C1775" s="229"/>
      <c r="D1775" s="229"/>
      <c r="E1775" s="229"/>
      <c r="F1775" s="229"/>
      <c r="G1775" s="229"/>
      <c r="H1775" s="124"/>
      <c r="I1775" s="124"/>
      <c r="J1775" s="124"/>
      <c r="K1775" s="124"/>
      <c r="L1775" s="120"/>
      <c r="M1775" s="110"/>
      <c r="N1775" s="110"/>
      <c r="O1775" s="110"/>
      <c r="P1775" s="110"/>
      <c r="Q1775" s="110"/>
      <c r="R1775" s="110"/>
      <c r="S1775" s="110"/>
      <c r="T1775" s="110"/>
      <c r="U1775" s="110"/>
      <c r="V1775" s="110"/>
      <c r="W1775" s="110"/>
      <c r="X1775" s="110"/>
      <c r="Y1775" s="110"/>
      <c r="Z1775" s="110"/>
      <c r="AA1775" s="110"/>
      <c r="AB1775" s="110"/>
      <c r="AC1775" s="110"/>
      <c r="AD1775" s="110"/>
      <c r="AE1775" s="110"/>
      <c r="AF1775" s="110"/>
      <c r="AG1775" s="110"/>
      <c r="AH1775" s="110"/>
      <c r="AI1775" s="110"/>
      <c r="AJ1775" s="110"/>
      <c r="AK1775" s="110"/>
      <c r="AL1775" s="110"/>
      <c r="AM1775" s="110"/>
      <c r="AN1775" s="110"/>
      <c r="AO1775" s="110"/>
      <c r="AP1775" s="110"/>
      <c r="AQ1775" s="110"/>
      <c r="AR1775" s="110"/>
      <c r="AS1775" s="110"/>
      <c r="AT1775" s="110"/>
      <c r="AU1775" s="110"/>
      <c r="AV1775" s="110"/>
      <c r="AW1775" s="110"/>
      <c r="AX1775" s="110"/>
      <c r="AY1775" s="110"/>
      <c r="AZ1775" s="110"/>
      <c r="BA1775" s="110"/>
      <c r="BB1775" s="110"/>
      <c r="BC1775" s="110"/>
      <c r="BD1775" s="110"/>
      <c r="BE1775" s="110"/>
      <c r="BF1775" s="110"/>
      <c r="BG1775" s="110"/>
      <c r="BH1775" s="110"/>
    </row>
    <row r="1776" spans="2:60" x14ac:dyDescent="0.2">
      <c r="B1776" s="123"/>
      <c r="C1776" s="229"/>
      <c r="D1776" s="229"/>
      <c r="E1776" s="229"/>
      <c r="F1776" s="229"/>
      <c r="G1776" s="229"/>
      <c r="H1776" s="124"/>
      <c r="I1776" s="124"/>
      <c r="J1776" s="124"/>
      <c r="K1776" s="124"/>
      <c r="L1776" s="120"/>
      <c r="M1776" s="110"/>
      <c r="N1776" s="110"/>
      <c r="O1776" s="110"/>
      <c r="P1776" s="110"/>
      <c r="Q1776" s="110"/>
      <c r="R1776" s="110"/>
      <c r="S1776" s="110"/>
      <c r="T1776" s="110"/>
      <c r="U1776" s="110"/>
      <c r="V1776" s="110"/>
      <c r="W1776" s="110"/>
      <c r="X1776" s="110"/>
      <c r="Y1776" s="110"/>
      <c r="Z1776" s="110"/>
      <c r="AA1776" s="110"/>
      <c r="AB1776" s="110"/>
      <c r="AC1776" s="110"/>
      <c r="AD1776" s="110"/>
      <c r="AE1776" s="110"/>
      <c r="AF1776" s="110"/>
      <c r="AG1776" s="110"/>
      <c r="AH1776" s="110"/>
      <c r="AI1776" s="110"/>
      <c r="AJ1776" s="110"/>
      <c r="AK1776" s="110"/>
      <c r="AL1776" s="110"/>
      <c r="AM1776" s="110"/>
      <c r="AN1776" s="110"/>
      <c r="AO1776" s="110"/>
      <c r="AP1776" s="110"/>
      <c r="AQ1776" s="110"/>
      <c r="AR1776" s="110"/>
      <c r="AS1776" s="110"/>
      <c r="AT1776" s="110"/>
      <c r="AU1776" s="110"/>
      <c r="AV1776" s="110"/>
      <c r="AW1776" s="110"/>
      <c r="AX1776" s="110"/>
      <c r="AY1776" s="110"/>
      <c r="AZ1776" s="110"/>
      <c r="BA1776" s="110"/>
      <c r="BB1776" s="110"/>
      <c r="BC1776" s="110"/>
      <c r="BD1776" s="110"/>
      <c r="BE1776" s="110"/>
      <c r="BF1776" s="110"/>
      <c r="BG1776" s="110"/>
      <c r="BH1776" s="110"/>
    </row>
    <row r="1777" spans="2:60" x14ac:dyDescent="0.2">
      <c r="B1777" s="123"/>
      <c r="C1777" s="229"/>
      <c r="D1777" s="229"/>
      <c r="E1777" s="229"/>
      <c r="F1777" s="229"/>
      <c r="G1777" s="229"/>
      <c r="H1777" s="124"/>
      <c r="I1777" s="124"/>
      <c r="J1777" s="124"/>
      <c r="K1777" s="124"/>
      <c r="L1777" s="120"/>
      <c r="M1777" s="110"/>
      <c r="N1777" s="110"/>
      <c r="O1777" s="110"/>
      <c r="P1777" s="110"/>
      <c r="Q1777" s="110"/>
      <c r="R1777" s="110"/>
      <c r="S1777" s="110"/>
      <c r="T1777" s="110"/>
      <c r="U1777" s="110"/>
      <c r="V1777" s="110"/>
      <c r="W1777" s="110"/>
      <c r="X1777" s="110"/>
      <c r="Y1777" s="110"/>
      <c r="Z1777" s="110"/>
      <c r="AA1777" s="110"/>
      <c r="AB1777" s="110"/>
      <c r="AC1777" s="110"/>
      <c r="AD1777" s="110"/>
      <c r="AE1777" s="110"/>
      <c r="AF1777" s="110"/>
      <c r="AG1777" s="110"/>
      <c r="AH1777" s="110"/>
      <c r="AI1777" s="110"/>
      <c r="AJ1777" s="110"/>
      <c r="AK1777" s="110"/>
      <c r="AL1777" s="110"/>
      <c r="AM1777" s="110"/>
      <c r="AN1777" s="110"/>
      <c r="AO1777" s="110"/>
      <c r="AP1777" s="110"/>
      <c r="AQ1777" s="110"/>
      <c r="AR1777" s="110"/>
      <c r="AS1777" s="110"/>
      <c r="AT1777" s="110"/>
      <c r="AU1777" s="110"/>
      <c r="AV1777" s="110"/>
      <c r="AW1777" s="110"/>
      <c r="AX1777" s="110"/>
      <c r="AY1777" s="110"/>
      <c r="AZ1777" s="110"/>
      <c r="BA1777" s="110"/>
      <c r="BB1777" s="110"/>
      <c r="BC1777" s="110"/>
      <c r="BD1777" s="110"/>
      <c r="BE1777" s="110"/>
      <c r="BF1777" s="110"/>
      <c r="BG1777" s="110"/>
      <c r="BH1777" s="110"/>
    </row>
    <row r="1778" spans="2:60" x14ac:dyDescent="0.2">
      <c r="B1778" s="123"/>
      <c r="C1778" s="229"/>
      <c r="D1778" s="229"/>
      <c r="E1778" s="229"/>
      <c r="F1778" s="229"/>
      <c r="G1778" s="229"/>
      <c r="H1778" s="124"/>
      <c r="I1778" s="124"/>
      <c r="J1778" s="124"/>
      <c r="K1778" s="124"/>
      <c r="L1778" s="120"/>
      <c r="M1778" s="110"/>
      <c r="N1778" s="110"/>
      <c r="O1778" s="110"/>
      <c r="P1778" s="110"/>
      <c r="Q1778" s="110"/>
      <c r="R1778" s="110"/>
      <c r="S1778" s="110"/>
      <c r="T1778" s="110"/>
      <c r="U1778" s="110"/>
      <c r="V1778" s="110"/>
      <c r="W1778" s="110"/>
      <c r="X1778" s="110"/>
      <c r="Y1778" s="110"/>
      <c r="Z1778" s="110"/>
      <c r="AA1778" s="110"/>
      <c r="AB1778" s="110"/>
      <c r="AC1778" s="110"/>
      <c r="AD1778" s="110"/>
      <c r="AE1778" s="110"/>
      <c r="AF1778" s="110"/>
      <c r="AG1778" s="110"/>
      <c r="AH1778" s="110"/>
      <c r="AI1778" s="110"/>
      <c r="AJ1778" s="110"/>
      <c r="AK1778" s="110"/>
      <c r="AL1778" s="110"/>
      <c r="AM1778" s="110"/>
      <c r="AN1778" s="110"/>
      <c r="AO1778" s="110"/>
      <c r="AP1778" s="110"/>
      <c r="AQ1778" s="110"/>
      <c r="AR1778" s="110"/>
      <c r="AS1778" s="110"/>
      <c r="AT1778" s="110"/>
      <c r="AU1778" s="110"/>
      <c r="AV1778" s="110"/>
      <c r="AW1778" s="110"/>
      <c r="AX1778" s="110"/>
      <c r="AY1778" s="110"/>
      <c r="AZ1778" s="110"/>
      <c r="BA1778" s="110"/>
      <c r="BB1778" s="110"/>
      <c r="BC1778" s="110"/>
      <c r="BD1778" s="110"/>
      <c r="BE1778" s="110"/>
      <c r="BF1778" s="110"/>
      <c r="BG1778" s="110"/>
      <c r="BH1778" s="110"/>
    </row>
    <row r="1779" spans="2:60" x14ac:dyDescent="0.2">
      <c r="B1779" s="123"/>
      <c r="C1779" s="229"/>
      <c r="D1779" s="229"/>
      <c r="E1779" s="229"/>
      <c r="F1779" s="229"/>
      <c r="G1779" s="229"/>
      <c r="H1779" s="124"/>
      <c r="I1779" s="124"/>
      <c r="J1779" s="124"/>
      <c r="K1779" s="124"/>
      <c r="L1779" s="120"/>
      <c r="M1779" s="110"/>
      <c r="N1779" s="110"/>
      <c r="O1779" s="110"/>
      <c r="P1779" s="110"/>
      <c r="Q1779" s="110"/>
      <c r="R1779" s="110"/>
      <c r="S1779" s="110"/>
      <c r="T1779" s="110"/>
      <c r="U1779" s="110"/>
      <c r="V1779" s="110"/>
      <c r="W1779" s="110"/>
      <c r="X1779" s="110"/>
      <c r="Y1779" s="110"/>
      <c r="Z1779" s="110"/>
      <c r="AA1779" s="110"/>
      <c r="AB1779" s="110"/>
      <c r="AC1779" s="110"/>
      <c r="AD1779" s="110"/>
      <c r="AE1779" s="110"/>
      <c r="AF1779" s="110"/>
      <c r="AG1779" s="110"/>
      <c r="AH1779" s="110"/>
      <c r="AI1779" s="110"/>
      <c r="AJ1779" s="110"/>
      <c r="AK1779" s="110"/>
      <c r="AL1779" s="110"/>
      <c r="AM1779" s="110"/>
      <c r="AN1779" s="110"/>
      <c r="AO1779" s="110"/>
      <c r="AP1779" s="110"/>
      <c r="AQ1779" s="110"/>
      <c r="AR1779" s="110"/>
      <c r="AS1779" s="110"/>
      <c r="AT1779" s="110"/>
      <c r="AU1779" s="110"/>
      <c r="AV1779" s="110"/>
      <c r="AW1779" s="110"/>
      <c r="AX1779" s="110"/>
      <c r="AY1779" s="110"/>
      <c r="AZ1779" s="110"/>
      <c r="BA1779" s="110"/>
      <c r="BB1779" s="110"/>
      <c r="BC1779" s="110"/>
      <c r="BD1779" s="110"/>
      <c r="BE1779" s="110"/>
      <c r="BF1779" s="110"/>
      <c r="BG1779" s="110"/>
      <c r="BH1779" s="110"/>
    </row>
    <row r="1780" spans="2:60" x14ac:dyDescent="0.2">
      <c r="B1780" s="123"/>
      <c r="C1780" s="229"/>
      <c r="D1780" s="229"/>
      <c r="E1780" s="229"/>
      <c r="F1780" s="229"/>
      <c r="G1780" s="229"/>
      <c r="H1780" s="124"/>
      <c r="I1780" s="124"/>
      <c r="J1780" s="124"/>
      <c r="K1780" s="124"/>
      <c r="L1780" s="120"/>
      <c r="M1780" s="110"/>
      <c r="N1780" s="110"/>
      <c r="O1780" s="110"/>
      <c r="P1780" s="110"/>
      <c r="Q1780" s="110"/>
      <c r="R1780" s="110"/>
      <c r="S1780" s="110"/>
      <c r="T1780" s="110"/>
      <c r="U1780" s="110"/>
      <c r="V1780" s="110"/>
      <c r="W1780" s="110"/>
      <c r="X1780" s="110"/>
      <c r="Y1780" s="110"/>
      <c r="Z1780" s="110"/>
      <c r="AA1780" s="110"/>
      <c r="AB1780" s="110"/>
      <c r="AC1780" s="110"/>
      <c r="AD1780" s="110"/>
      <c r="AE1780" s="110"/>
      <c r="AF1780" s="110"/>
      <c r="AG1780" s="110"/>
      <c r="AH1780" s="110"/>
      <c r="AI1780" s="110"/>
      <c r="AJ1780" s="110"/>
      <c r="AK1780" s="110"/>
      <c r="AL1780" s="110"/>
      <c r="AM1780" s="110"/>
      <c r="AN1780" s="110"/>
      <c r="AO1780" s="110"/>
      <c r="AP1780" s="110"/>
      <c r="AQ1780" s="110"/>
      <c r="AR1780" s="110"/>
      <c r="AS1780" s="110"/>
      <c r="AT1780" s="110"/>
      <c r="AU1780" s="110"/>
      <c r="AV1780" s="110"/>
      <c r="AW1780" s="110"/>
      <c r="AX1780" s="110"/>
      <c r="AY1780" s="110"/>
      <c r="AZ1780" s="110"/>
      <c r="BA1780" s="110"/>
      <c r="BB1780" s="110"/>
      <c r="BC1780" s="110"/>
      <c r="BD1780" s="110"/>
      <c r="BE1780" s="110"/>
      <c r="BF1780" s="110"/>
      <c r="BG1780" s="110"/>
      <c r="BH1780" s="110"/>
    </row>
    <row r="1781" spans="2:60" x14ac:dyDescent="0.2">
      <c r="B1781" s="123"/>
      <c r="C1781" s="229"/>
      <c r="D1781" s="229"/>
      <c r="E1781" s="229"/>
      <c r="F1781" s="229"/>
      <c r="G1781" s="229"/>
      <c r="H1781" s="124"/>
      <c r="I1781" s="124"/>
      <c r="J1781" s="124"/>
      <c r="K1781" s="124"/>
      <c r="L1781" s="120"/>
      <c r="M1781" s="110"/>
      <c r="N1781" s="110"/>
      <c r="O1781" s="110"/>
      <c r="P1781" s="110"/>
      <c r="Q1781" s="110"/>
      <c r="R1781" s="110"/>
      <c r="S1781" s="110"/>
      <c r="T1781" s="110"/>
      <c r="U1781" s="110"/>
      <c r="V1781" s="110"/>
      <c r="W1781" s="110"/>
      <c r="X1781" s="110"/>
      <c r="Y1781" s="110"/>
      <c r="Z1781" s="110"/>
      <c r="AA1781" s="110"/>
      <c r="AB1781" s="110"/>
      <c r="AC1781" s="110"/>
      <c r="AD1781" s="110"/>
      <c r="AE1781" s="110"/>
      <c r="AF1781" s="110"/>
      <c r="AG1781" s="110"/>
      <c r="AH1781" s="110"/>
      <c r="AI1781" s="110"/>
      <c r="AJ1781" s="110"/>
      <c r="AK1781" s="110"/>
      <c r="AL1781" s="110"/>
      <c r="AM1781" s="110"/>
      <c r="AN1781" s="110"/>
      <c r="AO1781" s="110"/>
      <c r="AP1781" s="110"/>
      <c r="AQ1781" s="110"/>
      <c r="AR1781" s="110"/>
      <c r="AS1781" s="110"/>
      <c r="AT1781" s="110"/>
      <c r="AU1781" s="110"/>
      <c r="AV1781" s="110"/>
      <c r="AW1781" s="110"/>
      <c r="AX1781" s="110"/>
      <c r="AY1781" s="110"/>
      <c r="AZ1781" s="110"/>
      <c r="BA1781" s="110"/>
      <c r="BB1781" s="110"/>
      <c r="BC1781" s="110"/>
      <c r="BD1781" s="110"/>
      <c r="BE1781" s="110"/>
      <c r="BF1781" s="110"/>
      <c r="BG1781" s="110"/>
      <c r="BH1781" s="110"/>
    </row>
    <row r="1782" spans="2:60" x14ac:dyDescent="0.2">
      <c r="B1782" s="123"/>
      <c r="C1782" s="229"/>
      <c r="D1782" s="229"/>
      <c r="E1782" s="229"/>
      <c r="F1782" s="229"/>
      <c r="G1782" s="229"/>
      <c r="H1782" s="124"/>
      <c r="I1782" s="124"/>
      <c r="J1782" s="124"/>
      <c r="K1782" s="124"/>
      <c r="L1782" s="120"/>
      <c r="M1782" s="110"/>
      <c r="N1782" s="110"/>
      <c r="O1782" s="110"/>
      <c r="P1782" s="110"/>
      <c r="Q1782" s="110"/>
      <c r="R1782" s="110"/>
      <c r="S1782" s="110"/>
      <c r="T1782" s="110"/>
      <c r="U1782" s="110"/>
      <c r="V1782" s="110"/>
      <c r="W1782" s="110"/>
      <c r="X1782" s="110"/>
      <c r="Y1782" s="110"/>
      <c r="Z1782" s="110"/>
      <c r="AA1782" s="110"/>
      <c r="AB1782" s="110"/>
      <c r="AC1782" s="110"/>
      <c r="AD1782" s="110"/>
      <c r="AE1782" s="110"/>
      <c r="AF1782" s="110"/>
      <c r="AG1782" s="110"/>
      <c r="AH1782" s="110"/>
      <c r="AI1782" s="110"/>
      <c r="AJ1782" s="110"/>
      <c r="AK1782" s="110"/>
      <c r="AL1782" s="110"/>
      <c r="AM1782" s="110"/>
      <c r="AN1782" s="110"/>
      <c r="AO1782" s="110"/>
      <c r="AP1782" s="110"/>
      <c r="AQ1782" s="110"/>
      <c r="AR1782" s="110"/>
      <c r="AS1782" s="110"/>
      <c r="AT1782" s="110"/>
      <c r="AU1782" s="110"/>
      <c r="AV1782" s="110"/>
      <c r="AW1782" s="110"/>
      <c r="AX1782" s="110"/>
      <c r="AY1782" s="110"/>
      <c r="AZ1782" s="110"/>
      <c r="BA1782" s="110"/>
      <c r="BB1782" s="110"/>
      <c r="BC1782" s="110"/>
      <c r="BD1782" s="110"/>
      <c r="BE1782" s="110"/>
      <c r="BF1782" s="110"/>
      <c r="BG1782" s="110"/>
      <c r="BH1782" s="110"/>
    </row>
    <row r="1783" spans="2:60" x14ac:dyDescent="0.2">
      <c r="B1783" s="123"/>
      <c r="C1783" s="229"/>
      <c r="D1783" s="229"/>
      <c r="E1783" s="229"/>
      <c r="F1783" s="229"/>
      <c r="G1783" s="229"/>
      <c r="H1783" s="124"/>
      <c r="I1783" s="124"/>
      <c r="J1783" s="124"/>
      <c r="K1783" s="124"/>
      <c r="L1783" s="120"/>
      <c r="M1783" s="110"/>
      <c r="N1783" s="110"/>
      <c r="O1783" s="110"/>
      <c r="P1783" s="110"/>
      <c r="Q1783" s="110"/>
      <c r="R1783" s="110"/>
      <c r="S1783" s="110"/>
      <c r="T1783" s="110"/>
      <c r="U1783" s="110"/>
      <c r="V1783" s="110"/>
      <c r="W1783" s="110"/>
      <c r="X1783" s="110"/>
      <c r="Y1783" s="110"/>
      <c r="Z1783" s="110"/>
      <c r="AA1783" s="110"/>
      <c r="AB1783" s="110"/>
      <c r="AC1783" s="110"/>
      <c r="AD1783" s="110"/>
      <c r="AE1783" s="110"/>
      <c r="AF1783" s="110"/>
      <c r="AG1783" s="110"/>
      <c r="AH1783" s="110"/>
      <c r="AI1783" s="110"/>
      <c r="AJ1783" s="110"/>
      <c r="AK1783" s="110"/>
      <c r="AL1783" s="110"/>
      <c r="AM1783" s="110"/>
      <c r="AN1783" s="110"/>
      <c r="AO1783" s="110"/>
      <c r="AP1783" s="110"/>
      <c r="AQ1783" s="110"/>
      <c r="AR1783" s="110"/>
      <c r="AS1783" s="110"/>
      <c r="AT1783" s="110"/>
      <c r="AU1783" s="110"/>
      <c r="AV1783" s="110"/>
      <c r="AW1783" s="110"/>
      <c r="AX1783" s="110"/>
      <c r="AY1783" s="110"/>
      <c r="AZ1783" s="110"/>
      <c r="BA1783" s="110"/>
      <c r="BB1783" s="110"/>
      <c r="BC1783" s="110"/>
      <c r="BD1783" s="110"/>
      <c r="BE1783" s="110"/>
      <c r="BF1783" s="110"/>
      <c r="BG1783" s="110"/>
      <c r="BH1783" s="110"/>
    </row>
    <row r="1784" spans="2:60" x14ac:dyDescent="0.2">
      <c r="B1784" s="123"/>
      <c r="C1784" s="229"/>
      <c r="D1784" s="229"/>
      <c r="E1784" s="229"/>
      <c r="F1784" s="229"/>
      <c r="G1784" s="229"/>
      <c r="H1784" s="124"/>
      <c r="I1784" s="124"/>
      <c r="J1784" s="124"/>
      <c r="K1784" s="124"/>
      <c r="L1784" s="120"/>
      <c r="M1784" s="110"/>
      <c r="N1784" s="110"/>
      <c r="O1784" s="110"/>
      <c r="P1784" s="110"/>
      <c r="Q1784" s="110"/>
      <c r="R1784" s="110"/>
      <c r="S1784" s="110"/>
      <c r="T1784" s="110"/>
      <c r="U1784" s="110"/>
      <c r="V1784" s="110"/>
      <c r="W1784" s="110"/>
      <c r="X1784" s="110"/>
      <c r="Y1784" s="110"/>
      <c r="Z1784" s="110"/>
      <c r="AA1784" s="110"/>
      <c r="AB1784" s="110"/>
      <c r="AC1784" s="110"/>
      <c r="AD1784" s="110"/>
      <c r="AE1784" s="110"/>
      <c r="AF1784" s="110"/>
      <c r="AG1784" s="110"/>
      <c r="AH1784" s="110"/>
      <c r="AI1784" s="110"/>
      <c r="AJ1784" s="110"/>
      <c r="AK1784" s="110"/>
      <c r="AL1784" s="110"/>
      <c r="AM1784" s="110"/>
      <c r="AN1784" s="110"/>
      <c r="AO1784" s="110"/>
      <c r="AP1784" s="110"/>
      <c r="AQ1784" s="110"/>
      <c r="AR1784" s="110"/>
      <c r="AS1784" s="110"/>
      <c r="AT1784" s="110"/>
      <c r="AU1784" s="110"/>
      <c r="AV1784" s="110"/>
      <c r="AW1784" s="110"/>
      <c r="AX1784" s="110"/>
      <c r="AY1784" s="110"/>
      <c r="AZ1784" s="110"/>
      <c r="BA1784" s="110"/>
      <c r="BB1784" s="110"/>
      <c r="BC1784" s="110"/>
      <c r="BD1784" s="110"/>
      <c r="BE1784" s="110"/>
      <c r="BF1784" s="110"/>
      <c r="BG1784" s="110"/>
      <c r="BH1784" s="110"/>
    </row>
    <row r="1785" spans="2:60" x14ac:dyDescent="0.2">
      <c r="B1785" s="123"/>
      <c r="C1785" s="229"/>
      <c r="D1785" s="229"/>
      <c r="E1785" s="229"/>
      <c r="F1785" s="229"/>
      <c r="G1785" s="229"/>
      <c r="H1785" s="124"/>
      <c r="I1785" s="124"/>
      <c r="J1785" s="124"/>
      <c r="K1785" s="124"/>
      <c r="L1785" s="120"/>
      <c r="M1785" s="110"/>
      <c r="N1785" s="110"/>
      <c r="O1785" s="110"/>
      <c r="P1785" s="110"/>
      <c r="Q1785" s="110"/>
      <c r="R1785" s="110"/>
      <c r="S1785" s="110"/>
      <c r="T1785" s="110"/>
      <c r="U1785" s="110"/>
      <c r="V1785" s="110"/>
      <c r="W1785" s="110"/>
      <c r="X1785" s="110"/>
      <c r="Y1785" s="110"/>
      <c r="Z1785" s="110"/>
      <c r="AA1785" s="110"/>
      <c r="AB1785" s="110"/>
      <c r="AC1785" s="110"/>
      <c r="AD1785" s="110"/>
      <c r="AE1785" s="110"/>
      <c r="AF1785" s="110"/>
      <c r="AG1785" s="110"/>
      <c r="AH1785" s="110"/>
      <c r="AI1785" s="110"/>
      <c r="AJ1785" s="110"/>
      <c r="AK1785" s="110"/>
      <c r="AL1785" s="110"/>
      <c r="AM1785" s="110"/>
      <c r="AN1785" s="110"/>
      <c r="AO1785" s="110"/>
      <c r="AP1785" s="110"/>
      <c r="AQ1785" s="110"/>
      <c r="AR1785" s="110"/>
      <c r="AS1785" s="110"/>
      <c r="AT1785" s="110"/>
      <c r="AU1785" s="110"/>
      <c r="AV1785" s="110"/>
      <c r="AW1785" s="110"/>
      <c r="AX1785" s="110"/>
      <c r="AY1785" s="110"/>
      <c r="AZ1785" s="110"/>
      <c r="BA1785" s="110"/>
      <c r="BB1785" s="110"/>
      <c r="BC1785" s="110"/>
      <c r="BD1785" s="110"/>
      <c r="BE1785" s="110"/>
      <c r="BF1785" s="110"/>
      <c r="BG1785" s="110"/>
      <c r="BH1785" s="110"/>
    </row>
    <row r="1786" spans="2:60" x14ac:dyDescent="0.2">
      <c r="B1786" s="123"/>
      <c r="C1786" s="229"/>
      <c r="D1786" s="229"/>
      <c r="E1786" s="229"/>
      <c r="F1786" s="229"/>
      <c r="G1786" s="229"/>
      <c r="H1786" s="124"/>
      <c r="I1786" s="124"/>
      <c r="J1786" s="124"/>
      <c r="K1786" s="124"/>
      <c r="L1786" s="120"/>
      <c r="M1786" s="110"/>
      <c r="N1786" s="110"/>
      <c r="O1786" s="110"/>
      <c r="P1786" s="110"/>
      <c r="Q1786" s="110"/>
      <c r="R1786" s="110"/>
      <c r="S1786" s="110"/>
      <c r="T1786" s="110"/>
      <c r="U1786" s="110"/>
      <c r="V1786" s="110"/>
      <c r="W1786" s="110"/>
      <c r="X1786" s="110"/>
      <c r="Y1786" s="110"/>
      <c r="Z1786" s="110"/>
      <c r="AA1786" s="110"/>
      <c r="AB1786" s="110"/>
      <c r="AC1786" s="110"/>
      <c r="AD1786" s="110"/>
      <c r="AE1786" s="110"/>
      <c r="AF1786" s="110"/>
      <c r="AG1786" s="110"/>
      <c r="AH1786" s="110"/>
      <c r="AI1786" s="110"/>
      <c r="AJ1786" s="110"/>
      <c r="AK1786" s="110"/>
      <c r="AL1786" s="110"/>
      <c r="AM1786" s="110"/>
      <c r="AN1786" s="110"/>
      <c r="AO1786" s="110"/>
      <c r="AP1786" s="110"/>
      <c r="AQ1786" s="110"/>
      <c r="AR1786" s="110"/>
      <c r="AS1786" s="110"/>
      <c r="AT1786" s="110"/>
      <c r="AU1786" s="110"/>
      <c r="AV1786" s="110"/>
      <c r="AW1786" s="110"/>
      <c r="AX1786" s="110"/>
      <c r="AY1786" s="110"/>
      <c r="AZ1786" s="110"/>
      <c r="BA1786" s="110"/>
      <c r="BB1786" s="110"/>
      <c r="BC1786" s="110"/>
      <c r="BD1786" s="110"/>
      <c r="BE1786" s="110"/>
      <c r="BF1786" s="110"/>
      <c r="BG1786" s="110"/>
      <c r="BH1786" s="110"/>
    </row>
    <row r="1787" spans="2:60" x14ac:dyDescent="0.2">
      <c r="B1787" s="123"/>
      <c r="C1787" s="229"/>
      <c r="D1787" s="229"/>
      <c r="E1787" s="229"/>
      <c r="F1787" s="229"/>
      <c r="G1787" s="229"/>
      <c r="H1787" s="124"/>
      <c r="I1787" s="124"/>
      <c r="J1787" s="124"/>
      <c r="K1787" s="124"/>
      <c r="L1787" s="120"/>
      <c r="M1787" s="110"/>
      <c r="N1787" s="110"/>
      <c r="O1787" s="110"/>
      <c r="P1787" s="110"/>
      <c r="Q1787" s="110"/>
      <c r="R1787" s="110"/>
      <c r="S1787" s="110"/>
      <c r="T1787" s="110"/>
      <c r="U1787" s="110"/>
      <c r="V1787" s="110"/>
      <c r="W1787" s="110"/>
      <c r="X1787" s="110"/>
      <c r="Y1787" s="110"/>
      <c r="Z1787" s="110"/>
      <c r="AA1787" s="110"/>
      <c r="AB1787" s="110"/>
      <c r="AC1787" s="110"/>
      <c r="AD1787" s="110"/>
      <c r="AE1787" s="110"/>
      <c r="AF1787" s="110"/>
      <c r="AG1787" s="110"/>
      <c r="AH1787" s="110"/>
      <c r="AI1787" s="110"/>
      <c r="AJ1787" s="110"/>
      <c r="AK1787" s="110"/>
      <c r="AL1787" s="110"/>
      <c r="AM1787" s="110"/>
      <c r="AN1787" s="110"/>
      <c r="AO1787" s="110"/>
      <c r="AP1787" s="110"/>
      <c r="AQ1787" s="110"/>
      <c r="AR1787" s="110"/>
      <c r="AS1787" s="110"/>
      <c r="AT1787" s="110"/>
      <c r="AU1787" s="110"/>
      <c r="AV1787" s="110"/>
      <c r="AW1787" s="110"/>
      <c r="AX1787" s="110"/>
      <c r="AY1787" s="110"/>
      <c r="AZ1787" s="110"/>
      <c r="BA1787" s="110"/>
      <c r="BB1787" s="110"/>
      <c r="BC1787" s="110"/>
      <c r="BD1787" s="110"/>
      <c r="BE1787" s="110"/>
      <c r="BF1787" s="110"/>
      <c r="BG1787" s="110"/>
      <c r="BH1787" s="110"/>
    </row>
    <row r="1788" spans="2:60" x14ac:dyDescent="0.2">
      <c r="B1788" s="123"/>
      <c r="C1788" s="229"/>
      <c r="D1788" s="229"/>
      <c r="E1788" s="229"/>
      <c r="F1788" s="229"/>
      <c r="G1788" s="229"/>
      <c r="H1788" s="124"/>
      <c r="I1788" s="124"/>
      <c r="J1788" s="124"/>
      <c r="K1788" s="124"/>
      <c r="L1788" s="120"/>
      <c r="M1788" s="110"/>
      <c r="N1788" s="110"/>
      <c r="O1788" s="110"/>
      <c r="P1788" s="110"/>
      <c r="Q1788" s="110"/>
      <c r="R1788" s="110"/>
      <c r="S1788" s="110"/>
      <c r="T1788" s="110"/>
      <c r="U1788" s="110"/>
      <c r="V1788" s="110"/>
      <c r="W1788" s="110"/>
      <c r="X1788" s="110"/>
      <c r="Y1788" s="110"/>
      <c r="Z1788" s="110"/>
      <c r="AA1788" s="110"/>
      <c r="AB1788" s="110"/>
      <c r="AC1788" s="110"/>
      <c r="AD1788" s="110"/>
      <c r="AE1788" s="110"/>
      <c r="AF1788" s="110"/>
      <c r="AG1788" s="110"/>
      <c r="AH1788" s="110"/>
      <c r="AI1788" s="110"/>
      <c r="AJ1788" s="110"/>
      <c r="AK1788" s="110"/>
      <c r="AL1788" s="110"/>
      <c r="AM1788" s="110"/>
      <c r="AN1788" s="110"/>
      <c r="AO1788" s="110"/>
      <c r="AP1788" s="110"/>
      <c r="AQ1788" s="110"/>
      <c r="AR1788" s="110"/>
      <c r="AS1788" s="110"/>
      <c r="AT1788" s="110"/>
      <c r="AU1788" s="110"/>
      <c r="AV1788" s="110"/>
      <c r="AW1788" s="110"/>
      <c r="AX1788" s="110"/>
      <c r="AY1788" s="110"/>
      <c r="AZ1788" s="110"/>
      <c r="BA1788" s="110"/>
      <c r="BB1788" s="110"/>
      <c r="BC1788" s="110"/>
      <c r="BD1788" s="110"/>
      <c r="BE1788" s="110"/>
      <c r="BF1788" s="110"/>
      <c r="BG1788" s="110"/>
      <c r="BH1788" s="110"/>
    </row>
    <row r="1789" spans="2:60" x14ac:dyDescent="0.2">
      <c r="B1789" s="123"/>
      <c r="C1789" s="229"/>
      <c r="D1789" s="229"/>
      <c r="E1789" s="229"/>
      <c r="F1789" s="229"/>
      <c r="G1789" s="229"/>
      <c r="H1789" s="124"/>
      <c r="I1789" s="45"/>
      <c r="J1789" s="45"/>
      <c r="K1789" s="45"/>
      <c r="V1789" s="110"/>
      <c r="W1789" s="110"/>
      <c r="X1789" s="110"/>
      <c r="Y1789" s="110"/>
      <c r="Z1789" s="110"/>
      <c r="AA1789" s="110"/>
      <c r="AB1789" s="110"/>
      <c r="AC1789" s="110"/>
      <c r="AD1789" s="110"/>
      <c r="AE1789" s="110"/>
      <c r="AF1789" s="110"/>
      <c r="AG1789" s="110"/>
      <c r="AH1789" s="110"/>
      <c r="AI1789" s="110"/>
      <c r="AJ1789" s="110"/>
      <c r="AK1789" s="110"/>
      <c r="AL1789" s="110"/>
      <c r="AM1789" s="110"/>
      <c r="AN1789" s="110"/>
      <c r="AO1789" s="110"/>
      <c r="AP1789" s="110"/>
      <c r="AQ1789" s="110"/>
      <c r="AR1789" s="110"/>
      <c r="AS1789" s="110"/>
      <c r="AT1789" s="110"/>
      <c r="AU1789" s="110"/>
      <c r="AV1789" s="110"/>
      <c r="AW1789" s="110"/>
      <c r="AX1789" s="110"/>
      <c r="AY1789" s="110"/>
      <c r="AZ1789" s="110"/>
      <c r="BA1789" s="110"/>
      <c r="BB1789" s="110"/>
      <c r="BC1789" s="110"/>
      <c r="BD1789" s="110"/>
      <c r="BE1789" s="110"/>
      <c r="BF1789" s="110"/>
      <c r="BG1789" s="110"/>
      <c r="BH1789" s="110"/>
    </row>
    <row r="1790" spans="2:60" x14ac:dyDescent="0.2">
      <c r="B1790" s="123"/>
      <c r="C1790" s="229"/>
      <c r="D1790" s="229"/>
      <c r="E1790" s="229"/>
      <c r="F1790" s="229"/>
      <c r="G1790" s="229"/>
      <c r="H1790" s="124"/>
      <c r="I1790" s="45"/>
      <c r="J1790" s="45"/>
      <c r="K1790" s="45"/>
      <c r="V1790" s="110"/>
      <c r="W1790" s="110"/>
      <c r="X1790" s="110"/>
      <c r="Y1790" s="110"/>
      <c r="Z1790" s="110"/>
      <c r="AA1790" s="110"/>
      <c r="AB1790" s="110"/>
      <c r="AC1790" s="110"/>
      <c r="AD1790" s="110"/>
      <c r="AE1790" s="110"/>
      <c r="AF1790" s="110"/>
      <c r="AG1790" s="110"/>
      <c r="AH1790" s="110"/>
      <c r="AI1790" s="110"/>
      <c r="AJ1790" s="110"/>
      <c r="AK1790" s="110"/>
      <c r="AL1790" s="110"/>
      <c r="AM1790" s="110"/>
      <c r="AN1790" s="110"/>
      <c r="AO1790" s="110"/>
      <c r="AP1790" s="110"/>
      <c r="AQ1790" s="110"/>
      <c r="AR1790" s="110"/>
      <c r="AS1790" s="110"/>
      <c r="AT1790" s="110"/>
      <c r="AU1790" s="110"/>
      <c r="AV1790" s="110"/>
      <c r="AW1790" s="110"/>
      <c r="AX1790" s="110"/>
      <c r="AY1790" s="110"/>
      <c r="AZ1790" s="110"/>
      <c r="BA1790" s="110"/>
      <c r="BB1790" s="110"/>
      <c r="BC1790" s="110"/>
      <c r="BD1790" s="110"/>
      <c r="BE1790" s="110"/>
      <c r="BF1790" s="110"/>
      <c r="BG1790" s="110"/>
      <c r="BH1790" s="110"/>
    </row>
    <row r="1791" spans="2:60" x14ac:dyDescent="0.2">
      <c r="B1791" s="123"/>
      <c r="C1791" s="229"/>
      <c r="D1791" s="229"/>
      <c r="E1791" s="229"/>
      <c r="F1791" s="229"/>
      <c r="G1791" s="229"/>
      <c r="H1791" s="124"/>
      <c r="I1791" s="45"/>
      <c r="J1791" s="45"/>
      <c r="K1791" s="45"/>
      <c r="V1791" s="110"/>
      <c r="W1791" s="110"/>
      <c r="X1791" s="110"/>
      <c r="Y1791" s="110"/>
      <c r="Z1791" s="110"/>
      <c r="AA1791" s="110"/>
      <c r="AB1791" s="110"/>
      <c r="AC1791" s="110"/>
      <c r="AD1791" s="110"/>
      <c r="AE1791" s="110"/>
      <c r="AF1791" s="110"/>
      <c r="AG1791" s="110"/>
      <c r="AH1791" s="110"/>
      <c r="AI1791" s="110"/>
      <c r="AJ1791" s="110"/>
      <c r="AK1791" s="110"/>
      <c r="AL1791" s="110"/>
      <c r="AM1791" s="110"/>
      <c r="AN1791" s="110"/>
      <c r="AO1791" s="110"/>
      <c r="AP1791" s="110"/>
      <c r="AQ1791" s="110"/>
      <c r="AR1791" s="110"/>
      <c r="AS1791" s="110"/>
      <c r="AT1791" s="110"/>
      <c r="AU1791" s="110"/>
      <c r="AV1791" s="110"/>
      <c r="AW1791" s="110"/>
      <c r="AX1791" s="110"/>
      <c r="AY1791" s="110"/>
      <c r="AZ1791" s="110"/>
      <c r="BA1791" s="110"/>
      <c r="BB1791" s="110"/>
      <c r="BC1791" s="110"/>
      <c r="BD1791" s="110"/>
      <c r="BE1791" s="110"/>
      <c r="BF1791" s="110"/>
      <c r="BG1791" s="110"/>
      <c r="BH1791" s="110"/>
    </row>
    <row r="1792" spans="2:60" x14ac:dyDescent="0.2">
      <c r="B1792" s="123"/>
      <c r="C1792" s="229"/>
      <c r="D1792" s="229"/>
      <c r="E1792" s="229"/>
      <c r="F1792" s="229"/>
      <c r="G1792" s="229"/>
      <c r="H1792" s="124"/>
      <c r="I1792" s="45"/>
      <c r="J1792" s="45"/>
      <c r="K1792" s="45"/>
      <c r="V1792" s="110"/>
      <c r="W1792" s="110"/>
      <c r="X1792" s="110"/>
      <c r="Y1792" s="110"/>
      <c r="Z1792" s="110"/>
      <c r="AA1792" s="110"/>
      <c r="AB1792" s="110"/>
      <c r="AC1792" s="110"/>
      <c r="AD1792" s="110"/>
      <c r="AE1792" s="110"/>
      <c r="AF1792" s="110"/>
      <c r="AG1792" s="110"/>
      <c r="AH1792" s="110"/>
      <c r="AI1792" s="110"/>
      <c r="AJ1792" s="110"/>
      <c r="AK1792" s="110"/>
      <c r="AL1792" s="110"/>
      <c r="AM1792" s="110"/>
      <c r="AN1792" s="110"/>
      <c r="AO1792" s="110"/>
      <c r="AP1792" s="110"/>
      <c r="AQ1792" s="110"/>
      <c r="AR1792" s="110"/>
      <c r="AS1792" s="110"/>
      <c r="AT1792" s="110"/>
      <c r="AU1792" s="110"/>
      <c r="AV1792" s="110"/>
      <c r="AW1792" s="110"/>
      <c r="AX1792" s="110"/>
      <c r="AY1792" s="110"/>
      <c r="AZ1792" s="110"/>
      <c r="BA1792" s="110"/>
      <c r="BB1792" s="110"/>
      <c r="BC1792" s="110"/>
      <c r="BD1792" s="110"/>
      <c r="BE1792" s="110"/>
      <c r="BF1792" s="110"/>
      <c r="BG1792" s="110"/>
      <c r="BH1792" s="110"/>
    </row>
    <row r="1793" spans="2:60" x14ac:dyDescent="0.2">
      <c r="B1793" s="123"/>
      <c r="C1793" s="229"/>
      <c r="D1793" s="229"/>
      <c r="E1793" s="229"/>
      <c r="F1793" s="229"/>
      <c r="G1793" s="229"/>
      <c r="H1793" s="124"/>
      <c r="I1793" s="45"/>
      <c r="J1793" s="45"/>
      <c r="K1793" s="45"/>
      <c r="V1793" s="110"/>
      <c r="W1793" s="110"/>
      <c r="X1793" s="110"/>
      <c r="Y1793" s="110"/>
      <c r="Z1793" s="110"/>
      <c r="AA1793" s="110"/>
      <c r="AB1793" s="110"/>
      <c r="AC1793" s="110"/>
      <c r="AD1793" s="110"/>
      <c r="AE1793" s="110"/>
      <c r="AF1793" s="110"/>
      <c r="AG1793" s="110"/>
      <c r="AH1793" s="110"/>
      <c r="AI1793" s="110"/>
      <c r="AJ1793" s="110"/>
      <c r="AK1793" s="110"/>
      <c r="AL1793" s="110"/>
      <c r="AM1793" s="110"/>
      <c r="AN1793" s="110"/>
      <c r="AO1793" s="110"/>
      <c r="AP1793" s="110"/>
      <c r="AQ1793" s="110"/>
      <c r="AR1793" s="110"/>
      <c r="AS1793" s="110"/>
      <c r="AT1793" s="110"/>
      <c r="AU1793" s="110"/>
      <c r="AV1793" s="110"/>
      <c r="AW1793" s="110"/>
      <c r="AX1793" s="110"/>
      <c r="AY1793" s="110"/>
      <c r="AZ1793" s="110"/>
      <c r="BA1793" s="110"/>
      <c r="BB1793" s="110"/>
      <c r="BC1793" s="110"/>
      <c r="BD1793" s="110"/>
      <c r="BE1793" s="110"/>
      <c r="BF1793" s="110"/>
      <c r="BG1793" s="110"/>
      <c r="BH1793" s="110"/>
    </row>
    <row r="1794" spans="2:60" x14ac:dyDescent="0.2">
      <c r="B1794" s="123"/>
      <c r="C1794" s="229"/>
      <c r="D1794" s="229"/>
      <c r="E1794" s="229"/>
      <c r="F1794" s="229"/>
      <c r="G1794" s="229"/>
      <c r="H1794" s="124"/>
      <c r="I1794" s="45"/>
      <c r="J1794" s="45"/>
      <c r="K1794" s="45"/>
      <c r="V1794" s="110"/>
      <c r="W1794" s="110"/>
      <c r="X1794" s="110"/>
      <c r="Y1794" s="110"/>
      <c r="Z1794" s="110"/>
      <c r="AA1794" s="110"/>
      <c r="AB1794" s="110"/>
      <c r="AC1794" s="110"/>
      <c r="AD1794" s="110"/>
      <c r="AE1794" s="110"/>
      <c r="AF1794" s="110"/>
      <c r="AG1794" s="110"/>
      <c r="AH1794" s="110"/>
      <c r="AI1794" s="110"/>
      <c r="AJ1794" s="110"/>
      <c r="AK1794" s="110"/>
      <c r="AL1794" s="110"/>
      <c r="AM1794" s="110"/>
      <c r="AN1794" s="110"/>
      <c r="AO1794" s="110"/>
      <c r="AP1794" s="110"/>
      <c r="AQ1794" s="110"/>
      <c r="AR1794" s="110"/>
      <c r="AS1794" s="110"/>
      <c r="AT1794" s="110"/>
      <c r="AU1794" s="110"/>
      <c r="AV1794" s="110"/>
      <c r="AW1794" s="110"/>
      <c r="AX1794" s="110"/>
      <c r="AY1794" s="110"/>
      <c r="AZ1794" s="110"/>
      <c r="BA1794" s="110"/>
      <c r="BB1794" s="110"/>
      <c r="BC1794" s="110"/>
      <c r="BD1794" s="110"/>
      <c r="BE1794" s="110"/>
      <c r="BF1794" s="110"/>
      <c r="BG1794" s="110"/>
      <c r="BH1794" s="110"/>
    </row>
    <row r="1795" spans="2:60" x14ac:dyDescent="0.2">
      <c r="B1795" s="123"/>
      <c r="C1795" s="229"/>
      <c r="D1795" s="229"/>
      <c r="E1795" s="229"/>
      <c r="F1795" s="229"/>
      <c r="G1795" s="229"/>
      <c r="H1795" s="124"/>
      <c r="I1795" s="45"/>
      <c r="J1795" s="45"/>
      <c r="K1795" s="45"/>
      <c r="V1795" s="110"/>
      <c r="W1795" s="110"/>
      <c r="X1795" s="110"/>
      <c r="Y1795" s="110"/>
      <c r="Z1795" s="110"/>
      <c r="AA1795" s="110"/>
      <c r="AB1795" s="110"/>
      <c r="AC1795" s="110"/>
      <c r="AD1795" s="110"/>
      <c r="AE1795" s="110"/>
      <c r="AF1795" s="110"/>
      <c r="AG1795" s="110"/>
      <c r="AH1795" s="110"/>
      <c r="AI1795" s="110"/>
      <c r="AJ1795" s="110"/>
      <c r="AK1795" s="110"/>
      <c r="AL1795" s="110"/>
      <c r="AM1795" s="110"/>
      <c r="AN1795" s="110"/>
      <c r="AO1795" s="110"/>
      <c r="AP1795" s="110"/>
      <c r="AQ1795" s="110"/>
      <c r="AR1795" s="110"/>
      <c r="AS1795" s="110"/>
      <c r="AT1795" s="110"/>
      <c r="AU1795" s="110"/>
      <c r="AV1795" s="110"/>
      <c r="AW1795" s="110"/>
      <c r="AX1795" s="110"/>
      <c r="AY1795" s="110"/>
      <c r="AZ1795" s="110"/>
      <c r="BA1795" s="110"/>
      <c r="BB1795" s="110"/>
      <c r="BC1795" s="110"/>
      <c r="BD1795" s="110"/>
      <c r="BE1795" s="110"/>
      <c r="BF1795" s="110"/>
      <c r="BG1795" s="110"/>
      <c r="BH1795" s="110"/>
    </row>
    <row r="1796" spans="2:60" x14ac:dyDescent="0.2">
      <c r="B1796" s="123"/>
      <c r="C1796" s="229"/>
      <c r="D1796" s="229"/>
      <c r="E1796" s="229"/>
      <c r="F1796" s="229"/>
      <c r="G1796" s="229"/>
      <c r="H1796" s="124"/>
      <c r="I1796" s="45"/>
      <c r="J1796" s="45"/>
      <c r="K1796" s="45"/>
      <c r="V1796" s="110"/>
      <c r="W1796" s="110"/>
      <c r="X1796" s="110"/>
      <c r="Y1796" s="110"/>
      <c r="Z1796" s="110"/>
      <c r="AA1796" s="110"/>
      <c r="AB1796" s="110"/>
      <c r="AC1796" s="110"/>
      <c r="AD1796" s="110"/>
      <c r="AE1796" s="110"/>
      <c r="AF1796" s="110"/>
      <c r="AG1796" s="110"/>
      <c r="AH1796" s="110"/>
      <c r="AI1796" s="110"/>
      <c r="AJ1796" s="110"/>
      <c r="AK1796" s="110"/>
      <c r="AL1796" s="110"/>
      <c r="AM1796" s="110"/>
      <c r="AN1796" s="110"/>
      <c r="AO1796" s="110"/>
      <c r="AP1796" s="110"/>
      <c r="AQ1796" s="110"/>
      <c r="AR1796" s="110"/>
      <c r="AS1796" s="110"/>
      <c r="AT1796" s="110"/>
      <c r="AU1796" s="110"/>
      <c r="AV1796" s="110"/>
      <c r="AW1796" s="110"/>
      <c r="AX1796" s="110"/>
      <c r="AY1796" s="110"/>
      <c r="AZ1796" s="110"/>
      <c r="BA1796" s="110"/>
      <c r="BB1796" s="110"/>
      <c r="BC1796" s="110"/>
      <c r="BD1796" s="110"/>
      <c r="BE1796" s="110"/>
      <c r="BF1796" s="110"/>
      <c r="BG1796" s="110"/>
      <c r="BH1796" s="110"/>
    </row>
    <row r="1797" spans="2:60" x14ac:dyDescent="0.2">
      <c r="B1797" s="123"/>
      <c r="C1797" s="229"/>
      <c r="D1797" s="229"/>
      <c r="E1797" s="229"/>
      <c r="F1797" s="229"/>
      <c r="G1797" s="229"/>
      <c r="H1797" s="124"/>
      <c r="I1797" s="45"/>
      <c r="J1797" s="45"/>
      <c r="K1797" s="45"/>
      <c r="V1797" s="110"/>
      <c r="W1797" s="110"/>
      <c r="X1797" s="110"/>
      <c r="Y1797" s="110"/>
      <c r="Z1797" s="110"/>
      <c r="AA1797" s="110"/>
      <c r="AB1797" s="110"/>
      <c r="AC1797" s="110"/>
      <c r="AD1797" s="110"/>
      <c r="AE1797" s="110"/>
      <c r="AF1797" s="110"/>
      <c r="AG1797" s="110"/>
      <c r="AH1797" s="110"/>
      <c r="AI1797" s="110"/>
      <c r="AJ1797" s="110"/>
      <c r="AK1797" s="110"/>
      <c r="AL1797" s="110"/>
      <c r="AM1797" s="110"/>
      <c r="AN1797" s="110"/>
      <c r="AO1797" s="110"/>
      <c r="AP1797" s="110"/>
      <c r="AQ1797" s="110"/>
      <c r="AR1797" s="110"/>
      <c r="AS1797" s="110"/>
      <c r="AT1797" s="110"/>
      <c r="AU1797" s="110"/>
      <c r="AV1797" s="110"/>
      <c r="AW1797" s="110"/>
      <c r="AX1797" s="110"/>
      <c r="AY1797" s="110"/>
      <c r="AZ1797" s="110"/>
      <c r="BA1797" s="110"/>
      <c r="BB1797" s="110"/>
      <c r="BC1797" s="110"/>
      <c r="BD1797" s="110"/>
      <c r="BE1797" s="110"/>
      <c r="BF1797" s="110"/>
      <c r="BG1797" s="110"/>
      <c r="BH1797" s="110"/>
    </row>
    <row r="1798" spans="2:60" x14ac:dyDescent="0.2">
      <c r="B1798" s="123"/>
      <c r="C1798" s="229"/>
      <c r="D1798" s="229"/>
      <c r="E1798" s="229"/>
      <c r="F1798" s="229"/>
      <c r="G1798" s="229"/>
      <c r="H1798" s="124"/>
      <c r="I1798" s="45"/>
      <c r="J1798" s="45"/>
      <c r="K1798" s="45"/>
      <c r="V1798" s="110"/>
      <c r="W1798" s="110"/>
      <c r="X1798" s="110"/>
      <c r="Y1798" s="110"/>
      <c r="Z1798" s="110"/>
      <c r="AA1798" s="110"/>
      <c r="AB1798" s="110"/>
      <c r="AC1798" s="110"/>
      <c r="AD1798" s="110"/>
      <c r="AE1798" s="110"/>
      <c r="AF1798" s="110"/>
      <c r="AG1798" s="110"/>
      <c r="AH1798" s="110"/>
      <c r="AI1798" s="110"/>
      <c r="AJ1798" s="110"/>
      <c r="AK1798" s="110"/>
      <c r="AL1798" s="110"/>
      <c r="AM1798" s="110"/>
      <c r="AN1798" s="110"/>
      <c r="AO1798" s="110"/>
      <c r="AP1798" s="110"/>
      <c r="AQ1798" s="110"/>
      <c r="AR1798" s="110"/>
      <c r="AS1798" s="110"/>
      <c r="AT1798" s="110"/>
      <c r="AU1798" s="110"/>
      <c r="AV1798" s="110"/>
      <c r="AW1798" s="110"/>
      <c r="AX1798" s="110"/>
      <c r="AY1798" s="110"/>
      <c r="AZ1798" s="110"/>
      <c r="BA1798" s="110"/>
      <c r="BB1798" s="110"/>
      <c r="BC1798" s="110"/>
      <c r="BD1798" s="110"/>
      <c r="BE1798" s="110"/>
      <c r="BF1798" s="110"/>
      <c r="BG1798" s="110"/>
      <c r="BH1798" s="110"/>
    </row>
    <row r="1799" spans="2:60" x14ac:dyDescent="0.2">
      <c r="B1799" s="123"/>
      <c r="C1799" s="229"/>
      <c r="D1799" s="229"/>
      <c r="E1799" s="229"/>
      <c r="F1799" s="229"/>
      <c r="G1799" s="229"/>
      <c r="H1799" s="124"/>
      <c r="I1799" s="45"/>
      <c r="J1799" s="45"/>
      <c r="K1799" s="45"/>
      <c r="V1799" s="110"/>
      <c r="W1799" s="110"/>
      <c r="X1799" s="110"/>
      <c r="Y1799" s="110"/>
      <c r="Z1799" s="110"/>
      <c r="AA1799" s="110"/>
      <c r="AB1799" s="110"/>
      <c r="AC1799" s="110"/>
      <c r="AD1799" s="110"/>
      <c r="AE1799" s="110"/>
      <c r="AF1799" s="110"/>
      <c r="AG1799" s="110"/>
      <c r="AH1799" s="110"/>
      <c r="AI1799" s="110"/>
      <c r="AJ1799" s="110"/>
      <c r="AK1799" s="110"/>
      <c r="AL1799" s="110"/>
      <c r="AM1799" s="110"/>
      <c r="AN1799" s="110"/>
      <c r="AO1799" s="110"/>
      <c r="AP1799" s="110"/>
      <c r="AQ1799" s="110"/>
      <c r="AR1799" s="110"/>
      <c r="AS1799" s="110"/>
      <c r="AT1799" s="110"/>
      <c r="AU1799" s="110"/>
      <c r="AV1799" s="110"/>
      <c r="AW1799" s="110"/>
      <c r="AX1799" s="110"/>
      <c r="AY1799" s="110"/>
      <c r="AZ1799" s="110"/>
      <c r="BA1799" s="110"/>
      <c r="BB1799" s="110"/>
      <c r="BC1799" s="110"/>
      <c r="BD1799" s="110"/>
      <c r="BE1799" s="110"/>
      <c r="BF1799" s="110"/>
      <c r="BG1799" s="110"/>
      <c r="BH1799" s="110"/>
    </row>
    <row r="1800" spans="2:60" x14ac:dyDescent="0.2">
      <c r="B1800" s="123"/>
      <c r="C1800" s="229"/>
      <c r="D1800" s="229"/>
      <c r="E1800" s="229"/>
      <c r="F1800" s="229"/>
      <c r="G1800" s="229"/>
      <c r="H1800" s="124"/>
      <c r="I1800" s="45"/>
      <c r="J1800" s="45"/>
      <c r="K1800" s="45"/>
      <c r="V1800" s="110"/>
      <c r="W1800" s="110"/>
      <c r="X1800" s="110"/>
      <c r="Y1800" s="110"/>
      <c r="Z1800" s="110"/>
      <c r="AA1800" s="110"/>
      <c r="AB1800" s="110"/>
      <c r="AC1800" s="110"/>
      <c r="AD1800" s="110"/>
      <c r="AE1800" s="110"/>
      <c r="AF1800" s="110"/>
      <c r="AG1800" s="110"/>
      <c r="AH1800" s="110"/>
      <c r="AI1800" s="110"/>
      <c r="AJ1800" s="110"/>
      <c r="AK1800" s="110"/>
      <c r="AL1800" s="110"/>
      <c r="AM1800" s="110"/>
      <c r="AN1800" s="110"/>
      <c r="AO1800" s="110"/>
      <c r="AP1800" s="110"/>
      <c r="AQ1800" s="110"/>
      <c r="AR1800" s="110"/>
      <c r="AS1800" s="110"/>
      <c r="AT1800" s="110"/>
      <c r="AU1800" s="110"/>
      <c r="AV1800" s="110"/>
      <c r="AW1800" s="110"/>
      <c r="AX1800" s="110"/>
      <c r="AY1800" s="110"/>
      <c r="AZ1800" s="110"/>
      <c r="BA1800" s="110"/>
      <c r="BB1800" s="110"/>
      <c r="BC1800" s="110"/>
      <c r="BD1800" s="110"/>
      <c r="BE1800" s="110"/>
      <c r="BF1800" s="110"/>
      <c r="BG1800" s="110"/>
      <c r="BH1800" s="110"/>
    </row>
    <row r="1801" spans="2:60" x14ac:dyDescent="0.2">
      <c r="B1801" s="123"/>
      <c r="C1801" s="229"/>
      <c r="D1801" s="229"/>
      <c r="E1801" s="229"/>
      <c r="F1801" s="229"/>
      <c r="G1801" s="229"/>
      <c r="H1801" s="124"/>
      <c r="I1801" s="45"/>
      <c r="J1801" s="45"/>
      <c r="K1801" s="45"/>
      <c r="V1801" s="110"/>
      <c r="W1801" s="110"/>
      <c r="X1801" s="110"/>
      <c r="Y1801" s="110"/>
      <c r="Z1801" s="110"/>
      <c r="AA1801" s="110"/>
      <c r="AB1801" s="110"/>
      <c r="AC1801" s="110"/>
      <c r="AD1801" s="110"/>
      <c r="AE1801" s="110"/>
      <c r="AF1801" s="110"/>
      <c r="AG1801" s="110"/>
      <c r="AH1801" s="110"/>
      <c r="AI1801" s="110"/>
      <c r="AJ1801" s="110"/>
      <c r="AK1801" s="110"/>
      <c r="AL1801" s="110"/>
      <c r="AM1801" s="110"/>
      <c r="AN1801" s="110"/>
      <c r="AO1801" s="110"/>
      <c r="AP1801" s="110"/>
      <c r="AQ1801" s="110"/>
      <c r="AR1801" s="110"/>
      <c r="AS1801" s="110"/>
      <c r="AT1801" s="110"/>
      <c r="AU1801" s="110"/>
      <c r="AV1801" s="110"/>
      <c r="AW1801" s="110"/>
      <c r="AX1801" s="110"/>
      <c r="AY1801" s="110"/>
      <c r="AZ1801" s="110"/>
      <c r="BA1801" s="110"/>
      <c r="BB1801" s="110"/>
      <c r="BC1801" s="110"/>
      <c r="BD1801" s="110"/>
      <c r="BE1801" s="110"/>
      <c r="BF1801" s="110"/>
      <c r="BG1801" s="110"/>
      <c r="BH1801" s="110"/>
    </row>
    <row r="1802" spans="2:60" x14ac:dyDescent="0.2">
      <c r="B1802" s="123"/>
      <c r="C1802" s="229"/>
      <c r="D1802" s="229"/>
      <c r="E1802" s="229"/>
      <c r="F1802" s="229"/>
      <c r="G1802" s="229"/>
      <c r="H1802" s="124"/>
      <c r="I1802" s="45"/>
      <c r="J1802" s="45"/>
      <c r="K1802" s="45"/>
      <c r="V1802" s="110"/>
      <c r="W1802" s="110"/>
      <c r="X1802" s="110"/>
      <c r="Y1802" s="110"/>
      <c r="Z1802" s="110"/>
      <c r="AA1802" s="110"/>
      <c r="AB1802" s="110"/>
      <c r="AC1802" s="110"/>
      <c r="AD1802" s="110"/>
      <c r="AE1802" s="110"/>
      <c r="AF1802" s="110"/>
      <c r="AG1802" s="110"/>
      <c r="AH1802" s="110"/>
      <c r="AI1802" s="110"/>
      <c r="AJ1802" s="110"/>
      <c r="AK1802" s="110"/>
      <c r="AL1802" s="110"/>
      <c r="AM1802" s="110"/>
      <c r="AN1802" s="110"/>
      <c r="AO1802" s="110"/>
      <c r="AP1802" s="110"/>
      <c r="AQ1802" s="110"/>
      <c r="AR1802" s="110"/>
      <c r="AS1802" s="110"/>
      <c r="AT1802" s="110"/>
      <c r="AU1802" s="110"/>
      <c r="AV1802" s="110"/>
      <c r="AW1802" s="110"/>
      <c r="AX1802" s="110"/>
      <c r="AY1802" s="110"/>
      <c r="AZ1802" s="110"/>
      <c r="BA1802" s="110"/>
      <c r="BB1802" s="110"/>
      <c r="BC1802" s="110"/>
      <c r="BD1802" s="110"/>
      <c r="BE1802" s="110"/>
      <c r="BF1802" s="110"/>
      <c r="BG1802" s="110"/>
      <c r="BH1802" s="110"/>
    </row>
    <row r="1803" spans="2:60" x14ac:dyDescent="0.2">
      <c r="B1803" s="123"/>
      <c r="C1803" s="229"/>
      <c r="D1803" s="229"/>
      <c r="E1803" s="229"/>
      <c r="F1803" s="229"/>
      <c r="G1803" s="229"/>
      <c r="H1803" s="124"/>
      <c r="I1803" s="45"/>
      <c r="J1803" s="45"/>
      <c r="K1803" s="45"/>
      <c r="V1803" s="110"/>
      <c r="W1803" s="110"/>
      <c r="X1803" s="110"/>
      <c r="Y1803" s="110"/>
      <c r="Z1803" s="110"/>
      <c r="AA1803" s="110"/>
      <c r="AB1803" s="110"/>
      <c r="AC1803" s="110"/>
      <c r="AD1803" s="110"/>
      <c r="AE1803" s="110"/>
      <c r="AF1803" s="110"/>
      <c r="AG1803" s="110"/>
      <c r="AH1803" s="110"/>
      <c r="AI1803" s="110"/>
      <c r="AJ1803" s="110"/>
      <c r="AK1803" s="110"/>
      <c r="AL1803" s="110"/>
      <c r="AM1803" s="110"/>
      <c r="AN1803" s="110"/>
      <c r="AO1803" s="110"/>
      <c r="AP1803" s="110"/>
      <c r="AQ1803" s="110"/>
      <c r="AR1803" s="110"/>
      <c r="AS1803" s="110"/>
      <c r="AT1803" s="110"/>
      <c r="AU1803" s="110"/>
      <c r="AV1803" s="110"/>
      <c r="AW1803" s="110"/>
      <c r="AX1803" s="110"/>
      <c r="AY1803" s="110"/>
      <c r="AZ1803" s="110"/>
      <c r="BA1803" s="110"/>
      <c r="BB1803" s="110"/>
      <c r="BC1803" s="110"/>
      <c r="BD1803" s="110"/>
      <c r="BE1803" s="110"/>
      <c r="BF1803" s="110"/>
      <c r="BG1803" s="110"/>
      <c r="BH1803" s="110"/>
    </row>
    <row r="1804" spans="2:60" x14ac:dyDescent="0.2">
      <c r="B1804" s="123"/>
      <c r="C1804" s="229"/>
      <c r="D1804" s="229"/>
      <c r="E1804" s="229"/>
      <c r="F1804" s="229"/>
      <c r="G1804" s="229"/>
      <c r="H1804" s="124"/>
      <c r="I1804" s="45"/>
      <c r="J1804" s="45"/>
      <c r="K1804" s="45"/>
      <c r="V1804" s="110"/>
      <c r="W1804" s="110"/>
      <c r="X1804" s="110"/>
      <c r="Y1804" s="110"/>
      <c r="Z1804" s="110"/>
      <c r="AA1804" s="110"/>
      <c r="AB1804" s="110"/>
      <c r="AC1804" s="110"/>
      <c r="AD1804" s="110"/>
      <c r="AE1804" s="110"/>
      <c r="AF1804" s="110"/>
      <c r="AG1804" s="110"/>
      <c r="AH1804" s="110"/>
      <c r="AI1804" s="110"/>
      <c r="AJ1804" s="110"/>
      <c r="AK1804" s="110"/>
      <c r="AL1804" s="110"/>
      <c r="AM1804" s="110"/>
      <c r="AN1804" s="110"/>
      <c r="AO1804" s="110"/>
      <c r="AP1804" s="110"/>
      <c r="AQ1804" s="110"/>
      <c r="AR1804" s="110"/>
      <c r="AS1804" s="110"/>
      <c r="AT1804" s="110"/>
      <c r="AU1804" s="110"/>
      <c r="AV1804" s="110"/>
      <c r="AW1804" s="110"/>
      <c r="AX1804" s="110"/>
      <c r="AY1804" s="110"/>
      <c r="AZ1804" s="110"/>
      <c r="BA1804" s="110"/>
      <c r="BB1804" s="110"/>
      <c r="BC1804" s="110"/>
      <c r="BD1804" s="110"/>
      <c r="BE1804" s="110"/>
      <c r="BF1804" s="110"/>
      <c r="BG1804" s="110"/>
      <c r="BH1804" s="110"/>
    </row>
    <row r="1805" spans="2:60" x14ac:dyDescent="0.2">
      <c r="B1805" s="123"/>
      <c r="C1805" s="229"/>
      <c r="D1805" s="229"/>
      <c r="E1805" s="229"/>
      <c r="F1805" s="229"/>
      <c r="G1805" s="229"/>
      <c r="H1805" s="124"/>
      <c r="I1805" s="45"/>
      <c r="J1805" s="45"/>
      <c r="K1805" s="45"/>
      <c r="V1805" s="110"/>
      <c r="W1805" s="110"/>
      <c r="X1805" s="110"/>
      <c r="Y1805" s="110"/>
      <c r="Z1805" s="110"/>
      <c r="AA1805" s="110"/>
      <c r="AB1805" s="110"/>
      <c r="AC1805" s="110"/>
      <c r="AD1805" s="110"/>
      <c r="AE1805" s="110"/>
      <c r="AF1805" s="110"/>
      <c r="AG1805" s="110"/>
      <c r="AH1805" s="110"/>
      <c r="AI1805" s="110"/>
      <c r="AJ1805" s="110"/>
      <c r="AK1805" s="110"/>
      <c r="AL1805" s="110"/>
      <c r="AM1805" s="110"/>
      <c r="AN1805" s="110"/>
      <c r="AO1805" s="110"/>
      <c r="AP1805" s="110"/>
      <c r="AQ1805" s="110"/>
      <c r="AR1805" s="110"/>
      <c r="AS1805" s="110"/>
      <c r="AT1805" s="110"/>
      <c r="AU1805" s="110"/>
      <c r="AV1805" s="110"/>
      <c r="AW1805" s="110"/>
      <c r="AX1805" s="110"/>
      <c r="AY1805" s="110"/>
      <c r="AZ1805" s="110"/>
      <c r="BA1805" s="110"/>
      <c r="BB1805" s="110"/>
      <c r="BC1805" s="110"/>
      <c r="BD1805" s="110"/>
      <c r="BE1805" s="110"/>
      <c r="BF1805" s="110"/>
      <c r="BG1805" s="110"/>
      <c r="BH1805" s="110"/>
    </row>
    <row r="1806" spans="2:60" x14ac:dyDescent="0.2">
      <c r="B1806" s="123"/>
      <c r="C1806" s="229"/>
      <c r="D1806" s="229"/>
      <c r="E1806" s="229"/>
      <c r="F1806" s="229"/>
      <c r="G1806" s="229"/>
      <c r="H1806" s="124"/>
      <c r="I1806" s="45"/>
      <c r="J1806" s="45"/>
      <c r="K1806" s="45"/>
      <c r="V1806" s="110"/>
      <c r="W1806" s="110"/>
      <c r="X1806" s="110"/>
      <c r="Y1806" s="110"/>
      <c r="Z1806" s="110"/>
      <c r="AA1806" s="110"/>
      <c r="AB1806" s="110"/>
      <c r="AC1806" s="110"/>
      <c r="AD1806" s="110"/>
      <c r="AE1806" s="110"/>
      <c r="AF1806" s="110"/>
      <c r="AG1806" s="110"/>
      <c r="AH1806" s="110"/>
      <c r="AI1806" s="110"/>
      <c r="AJ1806" s="110"/>
      <c r="AK1806" s="110"/>
      <c r="AL1806" s="110"/>
      <c r="AM1806" s="110"/>
      <c r="AN1806" s="110"/>
      <c r="AO1806" s="110"/>
      <c r="AP1806" s="110"/>
      <c r="AQ1806" s="110"/>
      <c r="AR1806" s="110"/>
      <c r="AS1806" s="110"/>
      <c r="AT1806" s="110"/>
      <c r="AU1806" s="110"/>
      <c r="AV1806" s="110"/>
      <c r="AW1806" s="110"/>
      <c r="AX1806" s="110"/>
      <c r="AY1806" s="110"/>
      <c r="AZ1806" s="110"/>
      <c r="BA1806" s="110"/>
      <c r="BB1806" s="110"/>
      <c r="BC1806" s="110"/>
      <c r="BD1806" s="110"/>
      <c r="BE1806" s="110"/>
      <c r="BF1806" s="110"/>
      <c r="BG1806" s="110"/>
      <c r="BH1806" s="110"/>
    </row>
    <row r="1807" spans="2:60" x14ac:dyDescent="0.2">
      <c r="B1807" s="123"/>
      <c r="C1807" s="229"/>
      <c r="D1807" s="229"/>
      <c r="E1807" s="229"/>
      <c r="F1807" s="229"/>
      <c r="G1807" s="229"/>
      <c r="H1807" s="124"/>
      <c r="I1807" s="45"/>
      <c r="J1807" s="45"/>
      <c r="K1807" s="45"/>
      <c r="V1807" s="110"/>
      <c r="W1807" s="110"/>
      <c r="X1807" s="110"/>
      <c r="Y1807" s="110"/>
      <c r="Z1807" s="110"/>
      <c r="AA1807" s="110"/>
      <c r="AB1807" s="110"/>
      <c r="AC1807" s="110"/>
      <c r="AD1807" s="110"/>
      <c r="AE1807" s="110"/>
      <c r="AF1807" s="110"/>
      <c r="AG1807" s="110"/>
      <c r="AH1807" s="110"/>
      <c r="AI1807" s="110"/>
      <c r="AJ1807" s="110"/>
      <c r="AK1807" s="110"/>
      <c r="AL1807" s="110"/>
      <c r="AM1807" s="110"/>
      <c r="AN1807" s="110"/>
      <c r="AO1807" s="110"/>
      <c r="AP1807" s="110"/>
      <c r="AQ1807" s="110"/>
      <c r="AR1807" s="110"/>
      <c r="AS1807" s="110"/>
      <c r="AT1807" s="110"/>
      <c r="AU1807" s="110"/>
      <c r="AV1807" s="110"/>
      <c r="AW1807" s="110"/>
      <c r="AX1807" s="110"/>
      <c r="AY1807" s="110"/>
      <c r="AZ1807" s="110"/>
      <c r="BA1807" s="110"/>
      <c r="BB1807" s="110"/>
      <c r="BC1807" s="110"/>
      <c r="BD1807" s="110"/>
      <c r="BE1807" s="110"/>
      <c r="BF1807" s="110"/>
      <c r="BG1807" s="110"/>
      <c r="BH1807" s="110"/>
    </row>
    <row r="1808" spans="2:60" x14ac:dyDescent="0.2">
      <c r="B1808" s="123"/>
      <c r="C1808" s="229"/>
      <c r="D1808" s="229"/>
      <c r="E1808" s="229"/>
      <c r="F1808" s="229"/>
      <c r="G1808" s="229"/>
      <c r="H1808" s="124"/>
      <c r="I1808" s="45"/>
      <c r="J1808" s="45"/>
      <c r="K1808" s="45"/>
      <c r="V1808" s="110"/>
      <c r="W1808" s="110"/>
      <c r="X1808" s="110"/>
      <c r="Y1808" s="110"/>
      <c r="Z1808" s="110"/>
      <c r="AA1808" s="110"/>
      <c r="AB1808" s="110"/>
      <c r="AC1808" s="110"/>
      <c r="AD1808" s="110"/>
      <c r="AE1808" s="110"/>
      <c r="AF1808" s="110"/>
      <c r="AG1808" s="110"/>
      <c r="AH1808" s="110"/>
      <c r="AI1808" s="110"/>
      <c r="AJ1808" s="110"/>
      <c r="AK1808" s="110"/>
      <c r="AL1808" s="110"/>
      <c r="AM1808" s="110"/>
      <c r="AN1808" s="110"/>
      <c r="AO1808" s="110"/>
      <c r="AP1808" s="110"/>
      <c r="AQ1808" s="110"/>
      <c r="AR1808" s="110"/>
      <c r="AS1808" s="110"/>
      <c r="AT1808" s="110"/>
      <c r="AU1808" s="110"/>
      <c r="AV1808" s="110"/>
      <c r="AW1808" s="110"/>
      <c r="AX1808" s="110"/>
      <c r="AY1808" s="110"/>
      <c r="AZ1808" s="110"/>
      <c r="BA1808" s="110"/>
      <c r="BB1808" s="110"/>
      <c r="BC1808" s="110"/>
      <c r="BD1808" s="110"/>
      <c r="BE1808" s="110"/>
      <c r="BF1808" s="110"/>
      <c r="BG1808" s="110"/>
      <c r="BH1808" s="110"/>
    </row>
    <row r="1809" spans="2:60" x14ac:dyDescent="0.2">
      <c r="B1809" s="123"/>
      <c r="C1809" s="229"/>
      <c r="D1809" s="229"/>
      <c r="E1809" s="229"/>
      <c r="F1809" s="229"/>
      <c r="G1809" s="229"/>
      <c r="H1809" s="124"/>
      <c r="I1809" s="45"/>
      <c r="J1809" s="45"/>
      <c r="K1809" s="45"/>
      <c r="V1809" s="110"/>
      <c r="W1809" s="110"/>
      <c r="X1809" s="110"/>
      <c r="Y1809" s="110"/>
      <c r="Z1809" s="110"/>
      <c r="AA1809" s="110"/>
      <c r="AB1809" s="110"/>
      <c r="AC1809" s="110"/>
      <c r="AD1809" s="110"/>
      <c r="AE1809" s="110"/>
      <c r="AF1809" s="110"/>
      <c r="AG1809" s="110"/>
      <c r="AH1809" s="110"/>
      <c r="AI1809" s="110"/>
      <c r="AJ1809" s="110"/>
      <c r="AK1809" s="110"/>
      <c r="AL1809" s="110"/>
      <c r="AM1809" s="110"/>
      <c r="AN1809" s="110"/>
      <c r="AO1809" s="110"/>
      <c r="AP1809" s="110"/>
      <c r="AQ1809" s="110"/>
      <c r="AR1809" s="110"/>
      <c r="AS1809" s="110"/>
      <c r="AT1809" s="110"/>
      <c r="AU1809" s="110"/>
      <c r="AV1809" s="110"/>
      <c r="AW1809" s="110"/>
      <c r="AX1809" s="110"/>
      <c r="AY1809" s="110"/>
      <c r="AZ1809" s="110"/>
      <c r="BA1809" s="110"/>
      <c r="BB1809" s="110"/>
      <c r="BC1809" s="110"/>
      <c r="BD1809" s="110"/>
      <c r="BE1809" s="110"/>
      <c r="BF1809" s="110"/>
      <c r="BG1809" s="110"/>
      <c r="BH1809" s="110"/>
    </row>
    <row r="1810" spans="2:60" x14ac:dyDescent="0.2">
      <c r="B1810" s="123"/>
      <c r="C1810" s="229"/>
      <c r="D1810" s="229"/>
      <c r="E1810" s="229"/>
      <c r="F1810" s="229"/>
      <c r="G1810" s="229"/>
      <c r="H1810" s="124"/>
      <c r="I1810" s="45"/>
      <c r="J1810" s="45"/>
      <c r="K1810" s="45"/>
      <c r="V1810" s="110"/>
      <c r="W1810" s="110"/>
      <c r="X1810" s="110"/>
      <c r="Y1810" s="110"/>
      <c r="Z1810" s="110"/>
      <c r="AA1810" s="110"/>
      <c r="AB1810" s="110"/>
      <c r="AC1810" s="110"/>
      <c r="AD1810" s="110"/>
      <c r="AE1810" s="110"/>
      <c r="AF1810" s="110"/>
      <c r="AG1810" s="110"/>
      <c r="AH1810" s="110"/>
      <c r="AI1810" s="110"/>
      <c r="AJ1810" s="110"/>
      <c r="AK1810" s="110"/>
      <c r="AL1810" s="110"/>
      <c r="AM1810" s="110"/>
      <c r="AN1810" s="110"/>
      <c r="AO1810" s="110"/>
      <c r="AP1810" s="110"/>
      <c r="AQ1810" s="110"/>
      <c r="AR1810" s="110"/>
      <c r="AS1810" s="110"/>
      <c r="AT1810" s="110"/>
      <c r="AU1810" s="110"/>
      <c r="AV1810" s="110"/>
      <c r="AW1810" s="110"/>
      <c r="AX1810" s="110"/>
      <c r="AY1810" s="110"/>
      <c r="AZ1810" s="110"/>
      <c r="BA1810" s="110"/>
      <c r="BB1810" s="110"/>
      <c r="BC1810" s="110"/>
      <c r="BD1810" s="110"/>
      <c r="BE1810" s="110"/>
      <c r="BF1810" s="110"/>
      <c r="BG1810" s="110"/>
      <c r="BH1810" s="110"/>
    </row>
    <row r="1811" spans="2:60" x14ac:dyDescent="0.2">
      <c r="B1811" s="123"/>
      <c r="C1811" s="229"/>
      <c r="D1811" s="229"/>
      <c r="E1811" s="229"/>
      <c r="F1811" s="229"/>
      <c r="G1811" s="229"/>
      <c r="H1811" s="124"/>
      <c r="I1811" s="45"/>
      <c r="J1811" s="45"/>
      <c r="K1811" s="45"/>
      <c r="V1811" s="110"/>
      <c r="W1811" s="110"/>
      <c r="X1811" s="110"/>
      <c r="Y1811" s="110"/>
      <c r="Z1811" s="110"/>
      <c r="AA1811" s="110"/>
      <c r="AB1811" s="110"/>
      <c r="AC1811" s="110"/>
      <c r="AD1811" s="110"/>
      <c r="AE1811" s="110"/>
      <c r="AF1811" s="110"/>
      <c r="AG1811" s="110"/>
      <c r="AH1811" s="110"/>
      <c r="AI1811" s="110"/>
      <c r="AJ1811" s="110"/>
      <c r="AK1811" s="110"/>
      <c r="AL1811" s="110"/>
      <c r="AM1811" s="110"/>
      <c r="AN1811" s="110"/>
      <c r="AO1811" s="110"/>
      <c r="AP1811" s="110"/>
      <c r="AQ1811" s="110"/>
      <c r="AR1811" s="110"/>
      <c r="AS1811" s="110"/>
      <c r="AT1811" s="110"/>
      <c r="AU1811" s="110"/>
      <c r="AV1811" s="110"/>
      <c r="AW1811" s="110"/>
      <c r="AX1811" s="110"/>
      <c r="AY1811" s="110"/>
      <c r="AZ1811" s="110"/>
      <c r="BA1811" s="110"/>
      <c r="BB1811" s="110"/>
      <c r="BC1811" s="110"/>
      <c r="BD1811" s="110"/>
      <c r="BE1811" s="110"/>
      <c r="BF1811" s="110"/>
      <c r="BG1811" s="110"/>
      <c r="BH1811" s="110"/>
    </row>
    <row r="1812" spans="2:60" x14ac:dyDescent="0.2">
      <c r="B1812" s="123"/>
      <c r="C1812" s="229"/>
      <c r="D1812" s="229"/>
      <c r="E1812" s="229"/>
      <c r="F1812" s="229"/>
      <c r="G1812" s="229"/>
      <c r="H1812" s="124"/>
      <c r="I1812" s="45"/>
      <c r="J1812" s="45"/>
      <c r="K1812" s="45"/>
      <c r="V1812" s="110"/>
      <c r="W1812" s="110"/>
      <c r="X1812" s="110"/>
      <c r="Y1812" s="110"/>
      <c r="Z1812" s="110"/>
      <c r="AA1812" s="110"/>
      <c r="AB1812" s="110"/>
      <c r="AC1812" s="110"/>
      <c r="AD1812" s="110"/>
      <c r="AE1812" s="110"/>
      <c r="AF1812" s="110"/>
      <c r="AG1812" s="110"/>
      <c r="AH1812" s="110"/>
      <c r="AI1812" s="110"/>
      <c r="AJ1812" s="110"/>
      <c r="AK1812" s="110"/>
      <c r="AL1812" s="110"/>
      <c r="AM1812" s="110"/>
      <c r="AN1812" s="110"/>
      <c r="AO1812" s="110"/>
      <c r="AP1812" s="110"/>
      <c r="AQ1812" s="110"/>
      <c r="AR1812" s="110"/>
      <c r="AS1812" s="110"/>
      <c r="AT1812" s="110"/>
      <c r="AU1812" s="110"/>
      <c r="AV1812" s="110"/>
      <c r="AW1812" s="110"/>
      <c r="AX1812" s="110"/>
      <c r="AY1812" s="110"/>
      <c r="AZ1812" s="110"/>
      <c r="BA1812" s="110"/>
      <c r="BB1812" s="110"/>
      <c r="BC1812" s="110"/>
      <c r="BD1812" s="110"/>
      <c r="BE1812" s="110"/>
      <c r="BF1812" s="110"/>
      <c r="BG1812" s="110"/>
      <c r="BH1812" s="110"/>
    </row>
    <row r="1813" spans="2:60" x14ac:dyDescent="0.2">
      <c r="B1813" s="123"/>
      <c r="C1813" s="229"/>
      <c r="D1813" s="229"/>
      <c r="E1813" s="229"/>
      <c r="F1813" s="229"/>
      <c r="G1813" s="229"/>
      <c r="H1813" s="124"/>
      <c r="I1813" s="45"/>
      <c r="J1813" s="45"/>
      <c r="K1813" s="45"/>
      <c r="V1813" s="110"/>
      <c r="W1813" s="110"/>
      <c r="X1813" s="110"/>
      <c r="Y1813" s="110"/>
      <c r="Z1813" s="110"/>
      <c r="AA1813" s="110"/>
      <c r="AB1813" s="110"/>
      <c r="AC1813" s="110"/>
      <c r="AD1813" s="110"/>
      <c r="AE1813" s="110"/>
      <c r="AF1813" s="110"/>
      <c r="AG1813" s="110"/>
      <c r="AH1813" s="110"/>
      <c r="AI1813" s="110"/>
      <c r="AJ1813" s="110"/>
      <c r="AK1813" s="110"/>
      <c r="AL1813" s="110"/>
      <c r="AM1813" s="110"/>
      <c r="AN1813" s="110"/>
      <c r="AO1813" s="110"/>
      <c r="AP1813" s="110"/>
      <c r="AQ1813" s="110"/>
      <c r="AR1813" s="110"/>
      <c r="AS1813" s="110"/>
      <c r="AT1813" s="110"/>
      <c r="AU1813" s="110"/>
      <c r="AV1813" s="110"/>
      <c r="AW1813" s="110"/>
      <c r="AX1813" s="110"/>
      <c r="AY1813" s="110"/>
      <c r="AZ1813" s="110"/>
      <c r="BA1813" s="110"/>
      <c r="BB1813" s="110"/>
      <c r="BC1813" s="110"/>
      <c r="BD1813" s="110"/>
      <c r="BE1813" s="110"/>
      <c r="BF1813" s="110"/>
      <c r="BG1813" s="110"/>
      <c r="BH1813" s="110"/>
    </row>
    <row r="1814" spans="2:60" x14ac:dyDescent="0.2">
      <c r="B1814" s="123"/>
      <c r="C1814" s="229"/>
      <c r="D1814" s="229"/>
      <c r="E1814" s="229"/>
      <c r="F1814" s="229"/>
      <c r="G1814" s="229"/>
      <c r="H1814" s="124"/>
      <c r="I1814" s="45"/>
      <c r="J1814" s="45"/>
      <c r="K1814" s="45"/>
      <c r="V1814" s="110"/>
      <c r="W1814" s="110"/>
      <c r="X1814" s="110"/>
      <c r="Y1814" s="110"/>
      <c r="Z1814" s="110"/>
      <c r="AA1814" s="110"/>
      <c r="AB1814" s="110"/>
      <c r="AC1814" s="110"/>
      <c r="AD1814" s="110"/>
      <c r="AE1814" s="110"/>
      <c r="AF1814" s="110"/>
      <c r="AG1814" s="110"/>
      <c r="AH1814" s="110"/>
      <c r="AI1814" s="110"/>
      <c r="AJ1814" s="110"/>
      <c r="AK1814" s="110"/>
      <c r="AL1814" s="110"/>
      <c r="AM1814" s="110"/>
      <c r="AN1814" s="110"/>
      <c r="AO1814" s="110"/>
      <c r="AP1814" s="110"/>
      <c r="AQ1814" s="110"/>
      <c r="AR1814" s="110"/>
      <c r="AS1814" s="110"/>
      <c r="AT1814" s="110"/>
      <c r="AU1814" s="110"/>
      <c r="AV1814" s="110"/>
      <c r="AW1814" s="110"/>
      <c r="AX1814" s="110"/>
      <c r="AY1814" s="110"/>
      <c r="AZ1814" s="110"/>
      <c r="BA1814" s="110"/>
      <c r="BB1814" s="110"/>
      <c r="BC1814" s="110"/>
      <c r="BD1814" s="110"/>
      <c r="BE1814" s="110"/>
      <c r="BF1814" s="110"/>
      <c r="BG1814" s="110"/>
      <c r="BH1814" s="110"/>
    </row>
    <row r="1815" spans="2:60" x14ac:dyDescent="0.2">
      <c r="B1815" s="123"/>
      <c r="C1815" s="229"/>
      <c r="D1815" s="229"/>
      <c r="E1815" s="229"/>
      <c r="F1815" s="229"/>
      <c r="G1815" s="229"/>
      <c r="H1815" s="124"/>
      <c r="I1815" s="45"/>
      <c r="J1815" s="45"/>
      <c r="K1815" s="45"/>
      <c r="V1815" s="110"/>
      <c r="W1815" s="110"/>
      <c r="X1815" s="110"/>
      <c r="Y1815" s="110"/>
      <c r="Z1815" s="110"/>
      <c r="AA1815" s="110"/>
      <c r="AB1815" s="110"/>
      <c r="AC1815" s="110"/>
      <c r="AD1815" s="110"/>
      <c r="AE1815" s="110"/>
      <c r="AF1815" s="110"/>
      <c r="AG1815" s="110"/>
      <c r="AH1815" s="110"/>
      <c r="AI1815" s="110"/>
      <c r="AJ1815" s="110"/>
      <c r="AK1815" s="110"/>
      <c r="AL1815" s="110"/>
      <c r="AM1815" s="110"/>
      <c r="AN1815" s="110"/>
      <c r="AO1815" s="110"/>
      <c r="AP1815" s="110"/>
      <c r="AQ1815" s="110"/>
      <c r="AR1815" s="110"/>
      <c r="AS1815" s="110"/>
      <c r="AT1815" s="110"/>
      <c r="AU1815" s="110"/>
      <c r="AV1815" s="110"/>
      <c r="AW1815" s="110"/>
      <c r="AX1815" s="110"/>
      <c r="AY1815" s="110"/>
      <c r="AZ1815" s="110"/>
      <c r="BA1815" s="110"/>
      <c r="BB1815" s="110"/>
      <c r="BC1815" s="110"/>
      <c r="BD1815" s="110"/>
      <c r="BE1815" s="110"/>
      <c r="BF1815" s="110"/>
      <c r="BG1815" s="110"/>
      <c r="BH1815" s="110"/>
    </row>
    <row r="1816" spans="2:60" x14ac:dyDescent="0.2">
      <c r="B1816" s="123"/>
      <c r="C1816" s="229"/>
      <c r="D1816" s="229"/>
      <c r="E1816" s="229"/>
      <c r="F1816" s="229"/>
      <c r="G1816" s="229"/>
      <c r="H1816" s="124"/>
      <c r="I1816" s="45"/>
      <c r="J1816" s="45"/>
      <c r="K1816" s="45"/>
      <c r="V1816" s="110"/>
      <c r="W1816" s="110"/>
      <c r="X1816" s="110"/>
      <c r="Y1816" s="110"/>
      <c r="Z1816" s="110"/>
      <c r="AA1816" s="110"/>
      <c r="AB1816" s="110"/>
      <c r="AC1816" s="110"/>
      <c r="AD1816" s="110"/>
      <c r="AE1816" s="110"/>
      <c r="AF1816" s="110"/>
      <c r="AG1816" s="110"/>
      <c r="AH1816" s="110"/>
      <c r="AI1816" s="110"/>
      <c r="AJ1816" s="110"/>
      <c r="AK1816" s="110"/>
      <c r="AL1816" s="110"/>
      <c r="AM1816" s="110"/>
      <c r="AN1816" s="110"/>
      <c r="AO1816" s="110"/>
      <c r="AP1816" s="110"/>
      <c r="AQ1816" s="110"/>
      <c r="AR1816" s="110"/>
      <c r="AS1816" s="110"/>
      <c r="AT1816" s="110"/>
      <c r="AU1816" s="110"/>
      <c r="AV1816" s="110"/>
      <c r="AW1816" s="110"/>
      <c r="AX1816" s="110"/>
      <c r="AY1816" s="110"/>
      <c r="AZ1816" s="110"/>
      <c r="BA1816" s="110"/>
      <c r="BB1816" s="110"/>
      <c r="BC1816" s="110"/>
      <c r="BD1816" s="110"/>
      <c r="BE1816" s="110"/>
      <c r="BF1816" s="110"/>
      <c r="BG1816" s="110"/>
      <c r="BH1816" s="110"/>
    </row>
    <row r="1817" spans="2:60" x14ac:dyDescent="0.2">
      <c r="B1817" s="123"/>
      <c r="C1817" s="229"/>
      <c r="D1817" s="229"/>
      <c r="E1817" s="229"/>
      <c r="F1817" s="229"/>
      <c r="G1817" s="229"/>
      <c r="H1817" s="124"/>
      <c r="I1817" s="45"/>
      <c r="J1817" s="45"/>
      <c r="K1817" s="45"/>
      <c r="V1817" s="110"/>
      <c r="W1817" s="110"/>
      <c r="X1817" s="110"/>
      <c r="Y1817" s="110"/>
      <c r="Z1817" s="110"/>
      <c r="AA1817" s="110"/>
      <c r="AB1817" s="110"/>
      <c r="AC1817" s="110"/>
      <c r="AD1817" s="110"/>
      <c r="AE1817" s="110"/>
      <c r="AF1817" s="110"/>
      <c r="AG1817" s="110"/>
      <c r="AH1817" s="110"/>
      <c r="AI1817" s="110"/>
      <c r="AJ1817" s="110"/>
      <c r="AK1817" s="110"/>
      <c r="AL1817" s="110"/>
      <c r="AM1817" s="110"/>
      <c r="AN1817" s="110"/>
      <c r="AO1817" s="110"/>
      <c r="AP1817" s="110"/>
      <c r="AQ1817" s="110"/>
      <c r="AR1817" s="110"/>
      <c r="AS1817" s="110"/>
      <c r="AT1817" s="110"/>
      <c r="AU1817" s="110"/>
      <c r="AV1817" s="110"/>
      <c r="AW1817" s="110"/>
      <c r="AX1817" s="110"/>
      <c r="AY1817" s="110"/>
      <c r="AZ1817" s="110"/>
      <c r="BA1817" s="110"/>
      <c r="BB1817" s="110"/>
      <c r="BC1817" s="110"/>
      <c r="BD1817" s="110"/>
      <c r="BE1817" s="110"/>
      <c r="BF1817" s="110"/>
      <c r="BG1817" s="110"/>
      <c r="BH1817" s="110"/>
    </row>
    <row r="1818" spans="2:60" x14ac:dyDescent="0.2">
      <c r="B1818" s="123"/>
      <c r="C1818" s="229"/>
      <c r="D1818" s="229"/>
      <c r="E1818" s="229"/>
      <c r="F1818" s="229"/>
      <c r="G1818" s="229"/>
      <c r="H1818" s="124"/>
      <c r="I1818" s="45"/>
      <c r="J1818" s="45"/>
      <c r="K1818" s="45"/>
      <c r="V1818" s="110"/>
      <c r="W1818" s="110"/>
      <c r="X1818" s="110"/>
      <c r="Y1818" s="110"/>
      <c r="Z1818" s="110"/>
      <c r="AA1818" s="110"/>
      <c r="AB1818" s="110"/>
      <c r="AC1818" s="110"/>
      <c r="AD1818" s="110"/>
      <c r="AE1818" s="110"/>
      <c r="AF1818" s="110"/>
      <c r="AG1818" s="110"/>
      <c r="AH1818" s="110"/>
      <c r="AI1818" s="110"/>
      <c r="AJ1818" s="110"/>
      <c r="AK1818" s="110"/>
      <c r="AL1818" s="110"/>
      <c r="AM1818" s="110"/>
      <c r="AN1818" s="110"/>
      <c r="AO1818" s="110"/>
      <c r="AP1818" s="110"/>
      <c r="AQ1818" s="110"/>
      <c r="AR1818" s="110"/>
      <c r="AS1818" s="110"/>
      <c r="AT1818" s="110"/>
      <c r="AU1818" s="110"/>
      <c r="AV1818" s="110"/>
      <c r="AW1818" s="110"/>
      <c r="AX1818" s="110"/>
      <c r="AY1818" s="110"/>
      <c r="AZ1818" s="110"/>
      <c r="BA1818" s="110"/>
      <c r="BB1818" s="110"/>
      <c r="BC1818" s="110"/>
      <c r="BD1818" s="110"/>
      <c r="BE1818" s="110"/>
      <c r="BF1818" s="110"/>
      <c r="BG1818" s="110"/>
      <c r="BH1818" s="110"/>
    </row>
    <row r="1819" spans="2:60" x14ac:dyDescent="0.2">
      <c r="B1819" s="123"/>
      <c r="C1819" s="229"/>
      <c r="D1819" s="229"/>
      <c r="E1819" s="229"/>
      <c r="F1819" s="229"/>
      <c r="G1819" s="229"/>
      <c r="H1819" s="124"/>
      <c r="I1819" s="45"/>
      <c r="J1819" s="45"/>
      <c r="K1819" s="45"/>
      <c r="V1819" s="110"/>
      <c r="W1819" s="110"/>
      <c r="X1819" s="110"/>
      <c r="Y1819" s="110"/>
      <c r="Z1819" s="110"/>
      <c r="AA1819" s="110"/>
      <c r="AB1819" s="110"/>
      <c r="AC1819" s="110"/>
      <c r="AD1819" s="110"/>
      <c r="AE1819" s="110"/>
      <c r="AF1819" s="110"/>
      <c r="AG1819" s="110"/>
      <c r="AH1819" s="110"/>
      <c r="AI1819" s="110"/>
      <c r="AJ1819" s="110"/>
      <c r="AK1819" s="110"/>
      <c r="AL1819" s="110"/>
      <c r="AM1819" s="110"/>
      <c r="AN1819" s="110"/>
      <c r="AO1819" s="110"/>
      <c r="AP1819" s="110"/>
      <c r="AQ1819" s="110"/>
      <c r="AR1819" s="110"/>
      <c r="AS1819" s="110"/>
      <c r="AT1819" s="110"/>
      <c r="AU1819" s="110"/>
      <c r="AV1819" s="110"/>
      <c r="AW1819" s="110"/>
      <c r="AX1819" s="110"/>
      <c r="AY1819" s="110"/>
      <c r="AZ1819" s="110"/>
      <c r="BA1819" s="110"/>
      <c r="BB1819" s="110"/>
      <c r="BC1819" s="110"/>
      <c r="BD1819" s="110"/>
      <c r="BE1819" s="110"/>
      <c r="BF1819" s="110"/>
      <c r="BG1819" s="110"/>
      <c r="BH1819" s="110"/>
    </row>
    <row r="1820" spans="2:60" x14ac:dyDescent="0.2">
      <c r="B1820" s="123"/>
      <c r="C1820" s="229"/>
      <c r="D1820" s="229"/>
      <c r="E1820" s="229"/>
      <c r="F1820" s="229"/>
      <c r="G1820" s="229"/>
      <c r="H1820" s="124"/>
      <c r="I1820" s="45"/>
      <c r="J1820" s="45"/>
      <c r="K1820" s="45"/>
      <c r="V1820" s="110"/>
      <c r="W1820" s="110"/>
      <c r="X1820" s="110"/>
      <c r="Y1820" s="110"/>
      <c r="Z1820" s="110"/>
      <c r="AA1820" s="110"/>
      <c r="AB1820" s="110"/>
      <c r="AC1820" s="110"/>
      <c r="AD1820" s="110"/>
      <c r="AE1820" s="110"/>
      <c r="AF1820" s="110"/>
      <c r="AG1820" s="110"/>
      <c r="AH1820" s="110"/>
      <c r="AI1820" s="110"/>
      <c r="AJ1820" s="110"/>
      <c r="AK1820" s="110"/>
      <c r="AL1820" s="110"/>
      <c r="AM1820" s="110"/>
      <c r="AN1820" s="110"/>
      <c r="AO1820" s="110"/>
      <c r="AP1820" s="110"/>
      <c r="AQ1820" s="110"/>
      <c r="AR1820" s="110"/>
      <c r="AS1820" s="110"/>
      <c r="AT1820" s="110"/>
      <c r="AU1820" s="110"/>
      <c r="AV1820" s="110"/>
      <c r="AW1820" s="110"/>
      <c r="AX1820" s="110"/>
      <c r="AY1820" s="110"/>
      <c r="AZ1820" s="110"/>
      <c r="BA1820" s="110"/>
      <c r="BB1820" s="110"/>
      <c r="BC1820" s="110"/>
      <c r="BD1820" s="110"/>
      <c r="BE1820" s="110"/>
      <c r="BF1820" s="110"/>
      <c r="BG1820" s="110"/>
      <c r="BH1820" s="110"/>
    </row>
    <row r="1821" spans="2:60" x14ac:dyDescent="0.2">
      <c r="B1821" s="123"/>
      <c r="C1821" s="229"/>
      <c r="D1821" s="229"/>
      <c r="E1821" s="229"/>
      <c r="F1821" s="229"/>
      <c r="G1821" s="229"/>
      <c r="H1821" s="124"/>
      <c r="I1821" s="45"/>
      <c r="J1821" s="45"/>
      <c r="K1821" s="45"/>
      <c r="V1821" s="110"/>
      <c r="W1821" s="110"/>
      <c r="X1821" s="110"/>
      <c r="Y1821" s="110"/>
      <c r="Z1821" s="110"/>
      <c r="AA1821" s="110"/>
      <c r="AB1821" s="110"/>
      <c r="AC1821" s="110"/>
      <c r="AD1821" s="110"/>
      <c r="AE1821" s="110"/>
      <c r="AF1821" s="110"/>
      <c r="AG1821" s="110"/>
      <c r="AH1821" s="110"/>
      <c r="AI1821" s="110"/>
      <c r="AJ1821" s="110"/>
      <c r="AK1821" s="110"/>
      <c r="AL1821" s="110"/>
      <c r="AM1821" s="110"/>
      <c r="AN1821" s="110"/>
      <c r="AO1821" s="110"/>
      <c r="AP1821" s="110"/>
      <c r="AQ1821" s="110"/>
      <c r="AR1821" s="110"/>
      <c r="AS1821" s="110"/>
      <c r="AT1821" s="110"/>
      <c r="AU1821" s="110"/>
      <c r="AV1821" s="110"/>
      <c r="AW1821" s="110"/>
      <c r="AX1821" s="110"/>
      <c r="AY1821" s="110"/>
      <c r="AZ1821" s="110"/>
      <c r="BA1821" s="110"/>
      <c r="BB1821" s="110"/>
      <c r="BC1821" s="110"/>
      <c r="BD1821" s="110"/>
      <c r="BE1821" s="110"/>
      <c r="BF1821" s="110"/>
      <c r="BG1821" s="110"/>
      <c r="BH1821" s="110"/>
    </row>
    <row r="1822" spans="2:60" x14ac:dyDescent="0.2">
      <c r="B1822" s="123"/>
      <c r="C1822" s="229"/>
      <c r="D1822" s="229"/>
      <c r="E1822" s="229"/>
      <c r="F1822" s="229"/>
      <c r="G1822" s="229"/>
      <c r="H1822" s="124"/>
      <c r="I1822" s="45"/>
      <c r="J1822" s="45"/>
      <c r="K1822" s="45"/>
      <c r="V1822" s="110"/>
      <c r="W1822" s="110"/>
      <c r="X1822" s="110"/>
      <c r="Y1822" s="110"/>
      <c r="Z1822" s="110"/>
      <c r="AA1822" s="110"/>
      <c r="AB1822" s="110"/>
      <c r="AC1822" s="110"/>
      <c r="AD1822" s="110"/>
      <c r="AE1822" s="110"/>
      <c r="AF1822" s="110"/>
      <c r="AG1822" s="110"/>
      <c r="AH1822" s="110"/>
      <c r="AI1822" s="110"/>
      <c r="AJ1822" s="110"/>
      <c r="AK1822" s="110"/>
      <c r="AL1822" s="110"/>
      <c r="AM1822" s="110"/>
      <c r="AN1822" s="110"/>
      <c r="AO1822" s="110"/>
      <c r="AP1822" s="110"/>
      <c r="AQ1822" s="110"/>
      <c r="AR1822" s="110"/>
      <c r="AS1822" s="110"/>
      <c r="AT1822" s="110"/>
      <c r="AU1822" s="110"/>
      <c r="AV1822" s="110"/>
      <c r="AW1822" s="110"/>
      <c r="AX1822" s="110"/>
      <c r="AY1822" s="110"/>
      <c r="AZ1822" s="110"/>
      <c r="BA1822" s="110"/>
      <c r="BB1822" s="110"/>
      <c r="BC1822" s="110"/>
      <c r="BD1822" s="110"/>
      <c r="BE1822" s="110"/>
      <c r="BF1822" s="110"/>
      <c r="BG1822" s="110"/>
      <c r="BH1822" s="110"/>
    </row>
    <row r="1823" spans="2:60" x14ac:dyDescent="0.2">
      <c r="B1823" s="123"/>
      <c r="C1823" s="229"/>
      <c r="D1823" s="229"/>
      <c r="E1823" s="229"/>
      <c r="F1823" s="229"/>
      <c r="G1823" s="229"/>
      <c r="H1823" s="124"/>
      <c r="I1823" s="45"/>
      <c r="J1823" s="45"/>
      <c r="K1823" s="45"/>
      <c r="V1823" s="110"/>
      <c r="W1823" s="110"/>
      <c r="X1823" s="110"/>
      <c r="Y1823" s="110"/>
      <c r="Z1823" s="110"/>
      <c r="AA1823" s="110"/>
      <c r="AB1823" s="110"/>
      <c r="AC1823" s="110"/>
      <c r="AD1823" s="110"/>
      <c r="AE1823" s="110"/>
      <c r="AF1823" s="110"/>
      <c r="AG1823" s="110"/>
      <c r="AH1823" s="110"/>
      <c r="AI1823" s="110"/>
      <c r="AJ1823" s="110"/>
      <c r="AK1823" s="110"/>
      <c r="AL1823" s="110"/>
      <c r="AM1823" s="110"/>
      <c r="AN1823" s="110"/>
      <c r="AO1823" s="110"/>
      <c r="AP1823" s="110"/>
      <c r="AQ1823" s="110"/>
      <c r="AR1823" s="110"/>
      <c r="AS1823" s="110"/>
      <c r="AT1823" s="110"/>
      <c r="AU1823" s="110"/>
      <c r="AV1823" s="110"/>
      <c r="AW1823" s="110"/>
      <c r="AX1823" s="110"/>
      <c r="AY1823" s="110"/>
      <c r="AZ1823" s="110"/>
      <c r="BA1823" s="110"/>
      <c r="BB1823" s="110"/>
      <c r="BC1823" s="110"/>
      <c r="BD1823" s="110"/>
      <c r="BE1823" s="110"/>
      <c r="BF1823" s="110"/>
      <c r="BG1823" s="110"/>
      <c r="BH1823" s="110"/>
    </row>
    <row r="1824" spans="2:60" x14ac:dyDescent="0.2">
      <c r="B1824" s="123"/>
      <c r="C1824" s="229"/>
      <c r="D1824" s="229"/>
      <c r="E1824" s="229"/>
      <c r="F1824" s="229"/>
      <c r="G1824" s="229"/>
      <c r="H1824" s="124"/>
      <c r="I1824" s="45"/>
      <c r="J1824" s="45"/>
      <c r="K1824" s="45"/>
      <c r="V1824" s="110"/>
      <c r="W1824" s="110"/>
      <c r="X1824" s="110"/>
      <c r="Y1824" s="110"/>
      <c r="Z1824" s="110"/>
      <c r="AA1824" s="110"/>
      <c r="AB1824" s="110"/>
      <c r="AC1824" s="110"/>
      <c r="AD1824" s="110"/>
      <c r="AE1824" s="110"/>
      <c r="AF1824" s="110"/>
      <c r="AG1824" s="110"/>
      <c r="AH1824" s="110"/>
      <c r="AI1824" s="110"/>
      <c r="AJ1824" s="110"/>
      <c r="AK1824" s="110"/>
      <c r="AL1824" s="110"/>
      <c r="AM1824" s="110"/>
      <c r="AN1824" s="110"/>
      <c r="AO1824" s="110"/>
      <c r="AP1824" s="110"/>
      <c r="AQ1824" s="110"/>
      <c r="AR1824" s="110"/>
      <c r="AS1824" s="110"/>
      <c r="AT1824" s="110"/>
      <c r="AU1824" s="110"/>
      <c r="AV1824" s="110"/>
      <c r="AW1824" s="110"/>
      <c r="AX1824" s="110"/>
      <c r="AY1824" s="110"/>
      <c r="AZ1824" s="110"/>
      <c r="BA1824" s="110"/>
      <c r="BB1824" s="110"/>
      <c r="BC1824" s="110"/>
      <c r="BD1824" s="110"/>
      <c r="BE1824" s="110"/>
      <c r="BF1824" s="110"/>
      <c r="BG1824" s="110"/>
      <c r="BH1824" s="110"/>
    </row>
    <row r="1825" spans="2:60" x14ac:dyDescent="0.2">
      <c r="B1825" s="123"/>
      <c r="C1825" s="229"/>
      <c r="D1825" s="229"/>
      <c r="E1825" s="229"/>
      <c r="F1825" s="229"/>
      <c r="G1825" s="229"/>
      <c r="H1825" s="124"/>
      <c r="I1825" s="45"/>
      <c r="J1825" s="45"/>
      <c r="K1825" s="45"/>
      <c r="V1825" s="110"/>
      <c r="W1825" s="110"/>
      <c r="X1825" s="110"/>
      <c r="Y1825" s="110"/>
      <c r="Z1825" s="110"/>
      <c r="AA1825" s="110"/>
      <c r="AB1825" s="110"/>
      <c r="AC1825" s="110"/>
      <c r="AD1825" s="110"/>
      <c r="AE1825" s="110"/>
      <c r="AF1825" s="110"/>
      <c r="AG1825" s="110"/>
      <c r="AH1825" s="110"/>
      <c r="AI1825" s="110"/>
      <c r="AJ1825" s="110"/>
      <c r="AK1825" s="110"/>
      <c r="AL1825" s="110"/>
      <c r="AM1825" s="110"/>
      <c r="AN1825" s="110"/>
      <c r="AO1825" s="110"/>
      <c r="AP1825" s="110"/>
      <c r="AQ1825" s="110"/>
      <c r="AR1825" s="110"/>
      <c r="AS1825" s="110"/>
      <c r="AT1825" s="110"/>
      <c r="AU1825" s="110"/>
      <c r="AV1825" s="110"/>
      <c r="AW1825" s="110"/>
      <c r="AX1825" s="110"/>
      <c r="AY1825" s="110"/>
      <c r="AZ1825" s="110"/>
      <c r="BA1825" s="110"/>
      <c r="BB1825" s="110"/>
      <c r="BC1825" s="110"/>
      <c r="BD1825" s="110"/>
      <c r="BE1825" s="110"/>
      <c r="BF1825" s="110"/>
      <c r="BG1825" s="110"/>
      <c r="BH1825" s="110"/>
    </row>
    <row r="1826" spans="2:60" x14ac:dyDescent="0.2">
      <c r="B1826" s="123"/>
      <c r="C1826" s="229"/>
      <c r="D1826" s="229"/>
      <c r="E1826" s="229"/>
      <c r="F1826" s="229"/>
      <c r="G1826" s="229"/>
      <c r="H1826" s="124"/>
      <c r="I1826" s="45"/>
      <c r="J1826" s="45"/>
      <c r="K1826" s="45"/>
      <c r="V1826" s="110"/>
      <c r="W1826" s="110"/>
      <c r="X1826" s="110"/>
      <c r="Y1826" s="110"/>
      <c r="Z1826" s="110"/>
      <c r="AA1826" s="110"/>
      <c r="AB1826" s="110"/>
      <c r="AC1826" s="110"/>
      <c r="AD1826" s="110"/>
      <c r="AE1826" s="110"/>
      <c r="AF1826" s="110"/>
      <c r="AG1826" s="110"/>
      <c r="AH1826" s="110"/>
      <c r="AI1826" s="110"/>
      <c r="AJ1826" s="110"/>
      <c r="AK1826" s="110"/>
      <c r="AL1826" s="110"/>
      <c r="AM1826" s="110"/>
      <c r="AN1826" s="110"/>
      <c r="AO1826" s="110"/>
      <c r="AP1826" s="110"/>
      <c r="AQ1826" s="110"/>
      <c r="AR1826" s="110"/>
      <c r="AS1826" s="110"/>
      <c r="AT1826" s="110"/>
      <c r="AU1826" s="110"/>
      <c r="AV1826" s="110"/>
      <c r="AW1826" s="110"/>
      <c r="AX1826" s="110"/>
      <c r="AY1826" s="110"/>
      <c r="AZ1826" s="110"/>
      <c r="BA1826" s="110"/>
      <c r="BB1826" s="110"/>
      <c r="BC1826" s="110"/>
      <c r="BD1826" s="110"/>
      <c r="BE1826" s="110"/>
      <c r="BF1826" s="110"/>
      <c r="BG1826" s="110"/>
      <c r="BH1826" s="110"/>
    </row>
    <row r="1827" spans="2:60" x14ac:dyDescent="0.2">
      <c r="B1827" s="123"/>
      <c r="C1827" s="229"/>
      <c r="D1827" s="229"/>
      <c r="E1827" s="229"/>
      <c r="F1827" s="229"/>
      <c r="G1827" s="229"/>
      <c r="H1827" s="124"/>
      <c r="I1827" s="45"/>
      <c r="J1827" s="45"/>
      <c r="K1827" s="45"/>
      <c r="V1827" s="110"/>
      <c r="W1827" s="110"/>
      <c r="X1827" s="110"/>
      <c r="Y1827" s="110"/>
      <c r="Z1827" s="110"/>
      <c r="AA1827" s="110"/>
      <c r="AB1827" s="110"/>
      <c r="AC1827" s="110"/>
      <c r="AD1827" s="110"/>
      <c r="AE1827" s="110"/>
      <c r="AF1827" s="110"/>
      <c r="AG1827" s="110"/>
      <c r="AH1827" s="110"/>
      <c r="AI1827" s="110"/>
      <c r="AJ1827" s="110"/>
      <c r="AK1827" s="110"/>
      <c r="AL1827" s="110"/>
      <c r="AM1827" s="110"/>
      <c r="AN1827" s="110"/>
      <c r="AO1827" s="110"/>
      <c r="AP1827" s="110"/>
      <c r="AQ1827" s="110"/>
      <c r="AR1827" s="110"/>
      <c r="AS1827" s="110"/>
      <c r="AT1827" s="110"/>
      <c r="AU1827" s="110"/>
      <c r="AV1827" s="110"/>
      <c r="AW1827" s="110"/>
      <c r="AX1827" s="110"/>
      <c r="AY1827" s="110"/>
      <c r="AZ1827" s="110"/>
      <c r="BA1827" s="110"/>
      <c r="BB1827" s="110"/>
      <c r="BC1827" s="110"/>
      <c r="BD1827" s="110"/>
      <c r="BE1827" s="110"/>
      <c r="BF1827" s="110"/>
      <c r="BG1827" s="110"/>
      <c r="BH1827" s="110"/>
    </row>
    <row r="1828" spans="2:60" x14ac:dyDescent="0.2">
      <c r="B1828" s="123"/>
      <c r="C1828" s="229"/>
      <c r="D1828" s="229"/>
      <c r="E1828" s="229"/>
      <c r="F1828" s="229"/>
      <c r="G1828" s="229"/>
      <c r="H1828" s="124"/>
      <c r="I1828" s="45"/>
      <c r="J1828" s="45"/>
      <c r="K1828" s="45"/>
      <c r="V1828" s="110"/>
      <c r="W1828" s="110"/>
      <c r="X1828" s="110"/>
      <c r="Y1828" s="110"/>
      <c r="Z1828" s="110"/>
      <c r="AA1828" s="110"/>
      <c r="AB1828" s="110"/>
      <c r="AC1828" s="110"/>
      <c r="AD1828" s="110"/>
      <c r="AE1828" s="110"/>
      <c r="AF1828" s="110"/>
      <c r="AG1828" s="110"/>
      <c r="AH1828" s="110"/>
      <c r="AI1828" s="110"/>
      <c r="AJ1828" s="110"/>
      <c r="AK1828" s="110"/>
      <c r="AL1828" s="110"/>
      <c r="AM1828" s="110"/>
      <c r="AN1828" s="110"/>
      <c r="AO1828" s="110"/>
      <c r="AP1828" s="110"/>
      <c r="AQ1828" s="110"/>
      <c r="AR1828" s="110"/>
      <c r="AS1828" s="110"/>
      <c r="AT1828" s="110"/>
      <c r="AU1828" s="110"/>
      <c r="AV1828" s="110"/>
      <c r="AW1828" s="110"/>
      <c r="AX1828" s="110"/>
      <c r="AY1828" s="110"/>
      <c r="AZ1828" s="110"/>
      <c r="BA1828" s="110"/>
      <c r="BB1828" s="110"/>
      <c r="BC1828" s="110"/>
      <c r="BD1828" s="110"/>
      <c r="BE1828" s="110"/>
      <c r="BF1828" s="110"/>
      <c r="BG1828" s="110"/>
      <c r="BH1828" s="110"/>
    </row>
    <row r="1829" spans="2:60" x14ac:dyDescent="0.2">
      <c r="B1829" s="123"/>
      <c r="C1829" s="229"/>
      <c r="D1829" s="229"/>
      <c r="E1829" s="229"/>
      <c r="F1829" s="229"/>
      <c r="G1829" s="229"/>
      <c r="H1829" s="124"/>
      <c r="I1829" s="45"/>
      <c r="J1829" s="45"/>
      <c r="K1829" s="45"/>
      <c r="V1829" s="110"/>
      <c r="W1829" s="110"/>
      <c r="X1829" s="110"/>
      <c r="Y1829" s="110"/>
      <c r="Z1829" s="110"/>
      <c r="AA1829" s="110"/>
      <c r="AB1829" s="110"/>
      <c r="AC1829" s="110"/>
      <c r="AD1829" s="110"/>
      <c r="AE1829" s="110"/>
      <c r="AF1829" s="110"/>
      <c r="AG1829" s="110"/>
      <c r="AH1829" s="110"/>
      <c r="AI1829" s="110"/>
      <c r="AJ1829" s="110"/>
      <c r="AK1829" s="110"/>
      <c r="AL1829" s="110"/>
      <c r="AM1829" s="110"/>
      <c r="AN1829" s="110"/>
      <c r="AO1829" s="110"/>
      <c r="AP1829" s="110"/>
      <c r="AQ1829" s="110"/>
      <c r="AR1829" s="110"/>
      <c r="AS1829" s="110"/>
      <c r="AT1829" s="110"/>
      <c r="AU1829" s="110"/>
      <c r="AV1829" s="110"/>
      <c r="AW1829" s="110"/>
      <c r="AX1829" s="110"/>
      <c r="AY1829" s="110"/>
      <c r="AZ1829" s="110"/>
      <c r="BA1829" s="110"/>
      <c r="BB1829" s="110"/>
      <c r="BC1829" s="110"/>
      <c r="BD1829" s="110"/>
      <c r="BE1829" s="110"/>
      <c r="BF1829" s="110"/>
      <c r="BG1829" s="110"/>
      <c r="BH1829" s="110"/>
    </row>
    <row r="1830" spans="2:60" x14ac:dyDescent="0.2">
      <c r="B1830" s="123"/>
      <c r="C1830" s="229"/>
      <c r="D1830" s="229"/>
      <c r="E1830" s="229"/>
      <c r="F1830" s="229"/>
      <c r="G1830" s="229"/>
      <c r="H1830" s="124"/>
      <c r="I1830" s="45"/>
      <c r="J1830" s="45"/>
      <c r="K1830" s="45"/>
      <c r="V1830" s="110"/>
      <c r="W1830" s="110"/>
      <c r="X1830" s="110"/>
      <c r="Y1830" s="110"/>
      <c r="Z1830" s="110"/>
      <c r="AA1830" s="110"/>
      <c r="AB1830" s="110"/>
      <c r="AC1830" s="110"/>
      <c r="AD1830" s="110"/>
      <c r="AE1830" s="110"/>
      <c r="AF1830" s="110"/>
      <c r="AG1830" s="110"/>
      <c r="AH1830" s="110"/>
      <c r="AI1830" s="110"/>
      <c r="AJ1830" s="110"/>
      <c r="AK1830" s="110"/>
      <c r="AL1830" s="110"/>
      <c r="AM1830" s="110"/>
      <c r="AN1830" s="110"/>
      <c r="AO1830" s="110"/>
      <c r="AP1830" s="110"/>
      <c r="AQ1830" s="110"/>
      <c r="AR1830" s="110"/>
      <c r="AS1830" s="110"/>
      <c r="AT1830" s="110"/>
      <c r="AU1830" s="110"/>
      <c r="AV1830" s="110"/>
      <c r="AW1830" s="110"/>
      <c r="AX1830" s="110"/>
      <c r="AY1830" s="110"/>
      <c r="AZ1830" s="110"/>
      <c r="BA1830" s="110"/>
      <c r="BB1830" s="110"/>
      <c r="BC1830" s="110"/>
      <c r="BD1830" s="110"/>
      <c r="BE1830" s="110"/>
      <c r="BF1830" s="110"/>
      <c r="BG1830" s="110"/>
      <c r="BH1830" s="110"/>
    </row>
    <row r="1831" spans="2:60" x14ac:dyDescent="0.2">
      <c r="B1831" s="123"/>
      <c r="C1831" s="229"/>
      <c r="D1831" s="229"/>
      <c r="E1831" s="229"/>
      <c r="F1831" s="229"/>
      <c r="G1831" s="229"/>
      <c r="H1831" s="124"/>
      <c r="I1831" s="45"/>
      <c r="J1831" s="45"/>
      <c r="K1831" s="45"/>
      <c r="V1831" s="110"/>
      <c r="W1831" s="110"/>
      <c r="X1831" s="110"/>
      <c r="Y1831" s="110"/>
      <c r="Z1831" s="110"/>
      <c r="AA1831" s="110"/>
      <c r="AB1831" s="110"/>
      <c r="AC1831" s="110"/>
      <c r="AD1831" s="110"/>
      <c r="AE1831" s="110"/>
      <c r="AF1831" s="110"/>
      <c r="AG1831" s="110"/>
      <c r="AH1831" s="110"/>
      <c r="AI1831" s="110"/>
      <c r="AJ1831" s="110"/>
      <c r="AK1831" s="110"/>
      <c r="AL1831" s="110"/>
      <c r="AM1831" s="110"/>
      <c r="AN1831" s="110"/>
      <c r="AO1831" s="110"/>
      <c r="AP1831" s="110"/>
      <c r="AQ1831" s="110"/>
      <c r="AR1831" s="110"/>
      <c r="AS1831" s="110"/>
      <c r="AT1831" s="110"/>
      <c r="AU1831" s="110"/>
      <c r="AV1831" s="110"/>
      <c r="AW1831" s="110"/>
      <c r="AX1831" s="110"/>
      <c r="AY1831" s="110"/>
      <c r="AZ1831" s="110"/>
      <c r="BA1831" s="110"/>
      <c r="BB1831" s="110"/>
      <c r="BC1831" s="110"/>
      <c r="BD1831" s="110"/>
      <c r="BE1831" s="110"/>
      <c r="BF1831" s="110"/>
      <c r="BG1831" s="110"/>
      <c r="BH1831" s="110"/>
    </row>
    <row r="1832" spans="2:60" x14ac:dyDescent="0.2">
      <c r="B1832" s="123"/>
      <c r="C1832" s="229"/>
      <c r="D1832" s="229"/>
      <c r="E1832" s="229"/>
      <c r="F1832" s="229"/>
      <c r="G1832" s="229"/>
      <c r="H1832" s="124"/>
      <c r="I1832" s="45"/>
      <c r="J1832" s="45"/>
      <c r="K1832" s="45"/>
      <c r="V1832" s="110"/>
      <c r="W1832" s="110"/>
      <c r="X1832" s="110"/>
      <c r="Y1832" s="110"/>
      <c r="Z1832" s="110"/>
      <c r="AA1832" s="110"/>
      <c r="AB1832" s="110"/>
      <c r="AC1832" s="110"/>
      <c r="AD1832" s="110"/>
      <c r="AE1832" s="110"/>
      <c r="AF1832" s="110"/>
      <c r="AG1832" s="110"/>
      <c r="AH1832" s="110"/>
      <c r="AI1832" s="110"/>
      <c r="AJ1832" s="110"/>
      <c r="AK1832" s="110"/>
      <c r="AL1832" s="110"/>
      <c r="AM1832" s="110"/>
      <c r="AN1832" s="110"/>
      <c r="AO1832" s="110"/>
      <c r="AP1832" s="110"/>
      <c r="AQ1832" s="110"/>
      <c r="AR1832" s="110"/>
      <c r="AS1832" s="110"/>
      <c r="AT1832" s="110"/>
      <c r="AU1832" s="110"/>
      <c r="AV1832" s="110"/>
      <c r="AW1832" s="110"/>
      <c r="AX1832" s="110"/>
      <c r="AY1832" s="110"/>
      <c r="AZ1832" s="110"/>
      <c r="BA1832" s="110"/>
      <c r="BB1832" s="110"/>
      <c r="BC1832" s="110"/>
      <c r="BD1832" s="110"/>
      <c r="BE1832" s="110"/>
      <c r="BF1832" s="110"/>
      <c r="BG1832" s="110"/>
      <c r="BH1832" s="110"/>
    </row>
    <row r="1833" spans="2:60" x14ac:dyDescent="0.2">
      <c r="B1833" s="123"/>
      <c r="C1833" s="229"/>
      <c r="D1833" s="229"/>
      <c r="E1833" s="229"/>
      <c r="F1833" s="229"/>
      <c r="G1833" s="229"/>
      <c r="H1833" s="124"/>
      <c r="I1833" s="45"/>
      <c r="J1833" s="45"/>
      <c r="K1833" s="45"/>
      <c r="V1833" s="110"/>
      <c r="W1833" s="110"/>
      <c r="X1833" s="110"/>
      <c r="Y1833" s="110"/>
      <c r="Z1833" s="110"/>
      <c r="AA1833" s="110"/>
      <c r="AB1833" s="110"/>
      <c r="AC1833" s="110"/>
      <c r="AD1833" s="110"/>
      <c r="AE1833" s="110"/>
      <c r="AF1833" s="110"/>
      <c r="AG1833" s="110"/>
      <c r="AH1833" s="110"/>
      <c r="AI1833" s="110"/>
      <c r="AJ1833" s="110"/>
      <c r="AK1833" s="110"/>
      <c r="AL1833" s="110"/>
      <c r="AM1833" s="110"/>
      <c r="AN1833" s="110"/>
      <c r="AO1833" s="110"/>
      <c r="AP1833" s="110"/>
      <c r="AQ1833" s="110"/>
      <c r="AR1833" s="110"/>
      <c r="AS1833" s="110"/>
      <c r="AT1833" s="110"/>
      <c r="AU1833" s="110"/>
      <c r="AV1833" s="110"/>
      <c r="AW1833" s="110"/>
      <c r="AX1833" s="110"/>
      <c r="AY1833" s="110"/>
      <c r="AZ1833" s="110"/>
      <c r="BA1833" s="110"/>
      <c r="BB1833" s="110"/>
      <c r="BC1833" s="110"/>
      <c r="BD1833" s="110"/>
      <c r="BE1833" s="110"/>
      <c r="BF1833" s="110"/>
      <c r="BG1833" s="110"/>
      <c r="BH1833" s="110"/>
    </row>
    <row r="1834" spans="2:60" x14ac:dyDescent="0.2">
      <c r="B1834" s="123"/>
      <c r="C1834" s="229"/>
      <c r="D1834" s="229"/>
      <c r="E1834" s="229"/>
      <c r="F1834" s="229"/>
      <c r="G1834" s="229"/>
      <c r="H1834" s="124"/>
      <c r="I1834" s="45"/>
      <c r="J1834" s="45"/>
      <c r="K1834" s="45"/>
      <c r="V1834" s="110"/>
      <c r="W1834" s="110"/>
      <c r="X1834" s="110"/>
      <c r="Y1834" s="110"/>
      <c r="Z1834" s="110"/>
      <c r="AA1834" s="110"/>
      <c r="AB1834" s="110"/>
      <c r="AC1834" s="110"/>
      <c r="AD1834" s="110"/>
      <c r="AE1834" s="110"/>
      <c r="AF1834" s="110"/>
      <c r="AG1834" s="110"/>
      <c r="AH1834" s="110"/>
      <c r="AI1834" s="110"/>
      <c r="AJ1834" s="110"/>
      <c r="AK1834" s="110"/>
      <c r="AL1834" s="110"/>
      <c r="AM1834" s="110"/>
      <c r="AN1834" s="110"/>
      <c r="AO1834" s="110"/>
      <c r="AP1834" s="110"/>
      <c r="AQ1834" s="110"/>
      <c r="AR1834" s="110"/>
      <c r="AS1834" s="110"/>
      <c r="AT1834" s="110"/>
      <c r="AU1834" s="110"/>
      <c r="AV1834" s="110"/>
      <c r="AW1834" s="110"/>
      <c r="AX1834" s="110"/>
      <c r="AY1834" s="110"/>
      <c r="AZ1834" s="110"/>
      <c r="BA1834" s="110"/>
      <c r="BB1834" s="110"/>
      <c r="BC1834" s="110"/>
      <c r="BD1834" s="110"/>
      <c r="BE1834" s="110"/>
      <c r="BF1834" s="110"/>
      <c r="BG1834" s="110"/>
      <c r="BH1834" s="110"/>
    </row>
    <row r="1835" spans="2:60" x14ac:dyDescent="0.2">
      <c r="B1835" s="123"/>
      <c r="C1835" s="229"/>
      <c r="D1835" s="229"/>
      <c r="E1835" s="229"/>
      <c r="F1835" s="229"/>
      <c r="G1835" s="229"/>
      <c r="H1835" s="124"/>
      <c r="I1835" s="45"/>
      <c r="J1835" s="45"/>
      <c r="K1835" s="45"/>
      <c r="V1835" s="110"/>
      <c r="W1835" s="110"/>
      <c r="X1835" s="110"/>
      <c r="Y1835" s="110"/>
      <c r="Z1835" s="110"/>
      <c r="AA1835" s="110"/>
      <c r="AB1835" s="110"/>
      <c r="AC1835" s="110"/>
      <c r="AD1835" s="110"/>
      <c r="AE1835" s="110"/>
      <c r="AF1835" s="110"/>
      <c r="AG1835" s="110"/>
      <c r="AH1835" s="110"/>
      <c r="AI1835" s="110"/>
      <c r="AJ1835" s="110"/>
      <c r="AK1835" s="110"/>
      <c r="AL1835" s="110"/>
      <c r="AM1835" s="110"/>
      <c r="AN1835" s="110"/>
      <c r="AO1835" s="110"/>
      <c r="AP1835" s="110"/>
      <c r="AQ1835" s="110"/>
      <c r="AR1835" s="110"/>
      <c r="AS1835" s="110"/>
      <c r="AT1835" s="110"/>
      <c r="AU1835" s="110"/>
      <c r="AV1835" s="110"/>
      <c r="AW1835" s="110"/>
      <c r="AX1835" s="110"/>
      <c r="AY1835" s="110"/>
      <c r="AZ1835" s="110"/>
      <c r="BA1835" s="110"/>
      <c r="BB1835" s="110"/>
      <c r="BC1835" s="110"/>
      <c r="BD1835" s="110"/>
      <c r="BE1835" s="110"/>
      <c r="BF1835" s="110"/>
      <c r="BG1835" s="110"/>
      <c r="BH1835" s="110"/>
    </row>
    <row r="1836" spans="2:60" x14ac:dyDescent="0.2">
      <c r="B1836" s="123"/>
      <c r="C1836" s="229"/>
      <c r="D1836" s="229"/>
      <c r="E1836" s="229"/>
      <c r="F1836" s="229"/>
      <c r="G1836" s="229"/>
      <c r="H1836" s="124"/>
      <c r="I1836" s="45"/>
      <c r="J1836" s="45"/>
      <c r="K1836" s="45"/>
      <c r="V1836" s="110"/>
      <c r="W1836" s="110"/>
      <c r="X1836" s="110"/>
      <c r="Y1836" s="110"/>
      <c r="Z1836" s="110"/>
      <c r="AA1836" s="110"/>
      <c r="AB1836" s="110"/>
      <c r="AC1836" s="110"/>
      <c r="AD1836" s="110"/>
      <c r="AE1836" s="110"/>
      <c r="AF1836" s="110"/>
      <c r="AG1836" s="110"/>
      <c r="AH1836" s="110"/>
      <c r="AI1836" s="110"/>
      <c r="AJ1836" s="110"/>
      <c r="AK1836" s="110"/>
      <c r="AL1836" s="110"/>
      <c r="AM1836" s="110"/>
      <c r="AN1836" s="110"/>
      <c r="AO1836" s="110"/>
      <c r="AP1836" s="110"/>
      <c r="AQ1836" s="110"/>
      <c r="AR1836" s="110"/>
      <c r="AS1836" s="110"/>
      <c r="AT1836" s="110"/>
      <c r="AU1836" s="110"/>
      <c r="AV1836" s="110"/>
      <c r="AW1836" s="110"/>
      <c r="AX1836" s="110"/>
      <c r="AY1836" s="110"/>
      <c r="AZ1836" s="110"/>
      <c r="BA1836" s="110"/>
      <c r="BB1836" s="110"/>
      <c r="BC1836" s="110"/>
      <c r="BD1836" s="110"/>
      <c r="BE1836" s="110"/>
      <c r="BF1836" s="110"/>
      <c r="BG1836" s="110"/>
      <c r="BH1836" s="110"/>
    </row>
    <row r="1837" spans="2:60" x14ac:dyDescent="0.2">
      <c r="B1837" s="123"/>
      <c r="C1837" s="229"/>
      <c r="D1837" s="229"/>
      <c r="E1837" s="229"/>
      <c r="F1837" s="229"/>
      <c r="G1837" s="229"/>
      <c r="H1837" s="124"/>
      <c r="I1837" s="45"/>
      <c r="J1837" s="45"/>
      <c r="K1837" s="45"/>
      <c r="V1837" s="110"/>
      <c r="W1837" s="110"/>
      <c r="X1837" s="110"/>
      <c r="Y1837" s="110"/>
      <c r="Z1837" s="110"/>
      <c r="AA1837" s="110"/>
      <c r="AB1837" s="110"/>
      <c r="AC1837" s="110"/>
      <c r="AD1837" s="110"/>
      <c r="AE1837" s="110"/>
      <c r="AF1837" s="110"/>
      <c r="AG1837" s="110"/>
      <c r="AH1837" s="110"/>
      <c r="AI1837" s="110"/>
      <c r="AJ1837" s="110"/>
      <c r="AK1837" s="110"/>
      <c r="AL1837" s="110"/>
      <c r="AM1837" s="110"/>
      <c r="AN1837" s="110"/>
      <c r="AO1837" s="110"/>
      <c r="AP1837" s="110"/>
      <c r="AQ1837" s="110"/>
      <c r="AR1837" s="110"/>
      <c r="AS1837" s="110"/>
      <c r="AT1837" s="110"/>
      <c r="AU1837" s="110"/>
      <c r="AV1837" s="110"/>
      <c r="AW1837" s="110"/>
      <c r="AX1837" s="110"/>
      <c r="AY1837" s="110"/>
      <c r="AZ1837" s="110"/>
      <c r="BA1837" s="110"/>
      <c r="BB1837" s="110"/>
      <c r="BC1837" s="110"/>
      <c r="BD1837" s="110"/>
      <c r="BE1837" s="110"/>
      <c r="BF1837" s="110"/>
      <c r="BG1837" s="110"/>
      <c r="BH1837" s="110"/>
    </row>
    <row r="1838" spans="2:60" x14ac:dyDescent="0.2">
      <c r="B1838" s="123"/>
      <c r="C1838" s="229"/>
      <c r="D1838" s="229"/>
      <c r="E1838" s="229"/>
      <c r="F1838" s="229"/>
      <c r="G1838" s="229"/>
      <c r="H1838" s="124"/>
      <c r="I1838" s="45"/>
      <c r="J1838" s="45"/>
      <c r="K1838" s="45"/>
      <c r="V1838" s="110"/>
      <c r="W1838" s="110"/>
      <c r="X1838" s="110"/>
      <c r="Y1838" s="110"/>
      <c r="Z1838" s="110"/>
      <c r="AA1838" s="110"/>
      <c r="AB1838" s="110"/>
      <c r="AC1838" s="110"/>
      <c r="AD1838" s="110"/>
      <c r="AE1838" s="110"/>
      <c r="AF1838" s="110"/>
      <c r="AG1838" s="110"/>
      <c r="AH1838" s="110"/>
      <c r="AI1838" s="110"/>
      <c r="AJ1838" s="110"/>
      <c r="AK1838" s="110"/>
      <c r="AL1838" s="110"/>
      <c r="AM1838" s="110"/>
      <c r="AN1838" s="110"/>
      <c r="AO1838" s="110"/>
      <c r="AP1838" s="110"/>
      <c r="AQ1838" s="110"/>
      <c r="AR1838" s="110"/>
      <c r="AS1838" s="110"/>
      <c r="AT1838" s="110"/>
      <c r="AU1838" s="110"/>
      <c r="AV1838" s="110"/>
      <c r="AW1838" s="110"/>
      <c r="AX1838" s="110"/>
      <c r="AY1838" s="110"/>
      <c r="AZ1838" s="110"/>
      <c r="BA1838" s="110"/>
      <c r="BB1838" s="110"/>
      <c r="BC1838" s="110"/>
      <c r="BD1838" s="110"/>
      <c r="BE1838" s="110"/>
      <c r="BF1838" s="110"/>
      <c r="BG1838" s="110"/>
      <c r="BH1838" s="110"/>
    </row>
    <row r="1839" spans="2:60" x14ac:dyDescent="0.2">
      <c r="B1839" s="123"/>
      <c r="C1839" s="229"/>
      <c r="D1839" s="229"/>
      <c r="E1839" s="229"/>
      <c r="F1839" s="229"/>
      <c r="G1839" s="229"/>
      <c r="H1839" s="124"/>
      <c r="I1839" s="45"/>
      <c r="J1839" s="45"/>
      <c r="K1839" s="45"/>
      <c r="V1839" s="110"/>
      <c r="W1839" s="110"/>
      <c r="X1839" s="110"/>
      <c r="Y1839" s="110"/>
      <c r="Z1839" s="110"/>
      <c r="AA1839" s="110"/>
      <c r="AB1839" s="110"/>
      <c r="AC1839" s="110"/>
      <c r="AD1839" s="110"/>
      <c r="AE1839" s="110"/>
      <c r="AF1839" s="110"/>
      <c r="AG1839" s="110"/>
      <c r="AH1839" s="110"/>
      <c r="AI1839" s="110"/>
      <c r="AJ1839" s="110"/>
      <c r="AK1839" s="110"/>
      <c r="AL1839" s="110"/>
      <c r="AM1839" s="110"/>
      <c r="AN1839" s="110"/>
      <c r="AO1839" s="110"/>
      <c r="AP1839" s="110"/>
      <c r="AQ1839" s="110"/>
      <c r="AR1839" s="110"/>
      <c r="AS1839" s="110"/>
      <c r="AT1839" s="110"/>
      <c r="AU1839" s="110"/>
      <c r="AV1839" s="110"/>
      <c r="AW1839" s="110"/>
      <c r="AX1839" s="110"/>
      <c r="AY1839" s="110"/>
      <c r="AZ1839" s="110"/>
      <c r="BA1839" s="110"/>
      <c r="BB1839" s="110"/>
      <c r="BC1839" s="110"/>
      <c r="BD1839" s="110"/>
      <c r="BE1839" s="110"/>
      <c r="BF1839" s="110"/>
      <c r="BG1839" s="110"/>
      <c r="BH1839" s="110"/>
    </row>
    <row r="1840" spans="2:60" x14ac:dyDescent="0.2">
      <c r="B1840" s="123"/>
      <c r="C1840" s="229"/>
      <c r="D1840" s="229"/>
      <c r="E1840" s="229"/>
      <c r="F1840" s="229"/>
      <c r="G1840" s="229"/>
      <c r="H1840" s="124"/>
      <c r="I1840" s="45"/>
      <c r="J1840" s="45"/>
      <c r="K1840" s="45"/>
      <c r="V1840" s="110"/>
      <c r="W1840" s="110"/>
      <c r="X1840" s="110"/>
      <c r="Y1840" s="110"/>
      <c r="Z1840" s="110"/>
      <c r="AA1840" s="110"/>
      <c r="AB1840" s="110"/>
      <c r="AC1840" s="110"/>
      <c r="AD1840" s="110"/>
      <c r="AE1840" s="110"/>
      <c r="AF1840" s="110"/>
      <c r="AG1840" s="110"/>
      <c r="AH1840" s="110"/>
      <c r="AI1840" s="110"/>
      <c r="AJ1840" s="110"/>
      <c r="AK1840" s="110"/>
      <c r="AL1840" s="110"/>
      <c r="AM1840" s="110"/>
      <c r="AN1840" s="110"/>
      <c r="AO1840" s="110"/>
      <c r="AP1840" s="110"/>
      <c r="AQ1840" s="110"/>
      <c r="AR1840" s="110"/>
      <c r="AS1840" s="110"/>
      <c r="AT1840" s="110"/>
      <c r="AU1840" s="110"/>
      <c r="AV1840" s="110"/>
      <c r="AW1840" s="110"/>
      <c r="AX1840" s="110"/>
      <c r="AY1840" s="110"/>
      <c r="AZ1840" s="110"/>
      <c r="BA1840" s="110"/>
      <c r="BB1840" s="110"/>
      <c r="BC1840" s="110"/>
      <c r="BD1840" s="110"/>
      <c r="BE1840" s="110"/>
      <c r="BF1840" s="110"/>
      <c r="BG1840" s="110"/>
      <c r="BH1840" s="110"/>
    </row>
    <row r="1841" spans="2:60" x14ac:dyDescent="0.2">
      <c r="B1841" s="123"/>
      <c r="C1841" s="229"/>
      <c r="D1841" s="229"/>
      <c r="E1841" s="229"/>
      <c r="F1841" s="229"/>
      <c r="G1841" s="229"/>
      <c r="H1841" s="124"/>
      <c r="I1841" s="45"/>
      <c r="J1841" s="45"/>
      <c r="K1841" s="45"/>
      <c r="V1841" s="110"/>
      <c r="W1841" s="110"/>
      <c r="X1841" s="110"/>
      <c r="Y1841" s="110"/>
      <c r="Z1841" s="110"/>
      <c r="AA1841" s="110"/>
      <c r="AB1841" s="110"/>
      <c r="AC1841" s="110"/>
      <c r="AD1841" s="110"/>
      <c r="AE1841" s="110"/>
      <c r="AF1841" s="110"/>
      <c r="AG1841" s="110"/>
      <c r="AH1841" s="110"/>
      <c r="AI1841" s="110"/>
      <c r="AJ1841" s="110"/>
      <c r="AK1841" s="110"/>
      <c r="AL1841" s="110"/>
      <c r="AM1841" s="110"/>
      <c r="AN1841" s="110"/>
      <c r="AO1841" s="110"/>
      <c r="AP1841" s="110"/>
      <c r="AQ1841" s="110"/>
      <c r="AR1841" s="110"/>
      <c r="AS1841" s="110"/>
      <c r="AT1841" s="110"/>
      <c r="AU1841" s="110"/>
      <c r="AV1841" s="110"/>
      <c r="AW1841" s="110"/>
      <c r="AX1841" s="110"/>
      <c r="AY1841" s="110"/>
      <c r="AZ1841" s="110"/>
      <c r="BA1841" s="110"/>
      <c r="BB1841" s="110"/>
      <c r="BC1841" s="110"/>
      <c r="BD1841" s="110"/>
      <c r="BE1841" s="110"/>
      <c r="BF1841" s="110"/>
      <c r="BG1841" s="110"/>
      <c r="BH1841" s="110"/>
    </row>
    <row r="1842" spans="2:60" x14ac:dyDescent="0.2">
      <c r="B1842" s="123"/>
      <c r="C1842" s="229"/>
      <c r="D1842" s="229"/>
      <c r="E1842" s="229"/>
      <c r="F1842" s="229"/>
      <c r="G1842" s="229"/>
      <c r="H1842" s="124"/>
      <c r="I1842" s="45"/>
      <c r="J1842" s="45"/>
      <c r="K1842" s="45"/>
      <c r="V1842" s="110"/>
      <c r="W1842" s="110"/>
      <c r="X1842" s="110"/>
      <c r="Y1842" s="110"/>
      <c r="Z1842" s="110"/>
      <c r="AA1842" s="110"/>
      <c r="AB1842" s="110"/>
      <c r="AC1842" s="110"/>
      <c r="AD1842" s="110"/>
      <c r="AE1842" s="110"/>
      <c r="AF1842" s="110"/>
      <c r="AG1842" s="110"/>
      <c r="AH1842" s="110"/>
      <c r="AI1842" s="110"/>
      <c r="AJ1842" s="110"/>
      <c r="AK1842" s="110"/>
      <c r="AL1842" s="110"/>
      <c r="AM1842" s="110"/>
      <c r="AN1842" s="110"/>
      <c r="AO1842" s="110"/>
      <c r="AP1842" s="110"/>
      <c r="AQ1842" s="110"/>
      <c r="AR1842" s="110"/>
      <c r="AS1842" s="110"/>
      <c r="AT1842" s="110"/>
      <c r="AU1842" s="110"/>
      <c r="AV1842" s="110"/>
      <c r="AW1842" s="110"/>
      <c r="AX1842" s="110"/>
      <c r="AY1842" s="110"/>
      <c r="AZ1842" s="110"/>
      <c r="BA1842" s="110"/>
      <c r="BB1842" s="110"/>
      <c r="BC1842" s="110"/>
      <c r="BD1842" s="110"/>
      <c r="BE1842" s="110"/>
      <c r="BF1842" s="110"/>
      <c r="BG1842" s="110"/>
      <c r="BH1842" s="110"/>
    </row>
    <row r="1843" spans="2:60" x14ac:dyDescent="0.2">
      <c r="B1843" s="123"/>
      <c r="C1843" s="229"/>
      <c r="D1843" s="229"/>
      <c r="E1843" s="229"/>
      <c r="F1843" s="229"/>
      <c r="G1843" s="229"/>
      <c r="H1843" s="124"/>
      <c r="I1843" s="45"/>
      <c r="J1843" s="45"/>
      <c r="K1843" s="45"/>
      <c r="V1843" s="110"/>
      <c r="W1843" s="110"/>
      <c r="X1843" s="110"/>
      <c r="Y1843" s="110"/>
      <c r="Z1843" s="110"/>
      <c r="AA1843" s="110"/>
      <c r="AB1843" s="110"/>
      <c r="AC1843" s="110"/>
      <c r="AD1843" s="110"/>
      <c r="AE1843" s="110"/>
      <c r="AF1843" s="110"/>
      <c r="AG1843" s="110"/>
      <c r="AH1843" s="110"/>
      <c r="AI1843" s="110"/>
      <c r="AJ1843" s="110"/>
      <c r="AK1843" s="110"/>
      <c r="AL1843" s="110"/>
      <c r="AM1843" s="110"/>
      <c r="AN1843" s="110"/>
      <c r="AO1843" s="110"/>
      <c r="AP1843" s="110"/>
      <c r="AQ1843" s="110"/>
      <c r="AR1843" s="110"/>
      <c r="AS1843" s="110"/>
      <c r="AT1843" s="110"/>
      <c r="AU1843" s="110"/>
      <c r="AV1843" s="110"/>
      <c r="AW1843" s="110"/>
      <c r="AX1843" s="110"/>
      <c r="AY1843" s="110"/>
      <c r="AZ1843" s="110"/>
      <c r="BA1843" s="110"/>
      <c r="BB1843" s="110"/>
      <c r="BC1843" s="110"/>
      <c r="BD1843" s="110"/>
      <c r="BE1843" s="110"/>
      <c r="BF1843" s="110"/>
      <c r="BG1843" s="110"/>
      <c r="BH1843" s="110"/>
    </row>
    <row r="1844" spans="2:60" x14ac:dyDescent="0.2">
      <c r="B1844" s="123"/>
      <c r="C1844" s="229"/>
      <c r="D1844" s="229"/>
      <c r="E1844" s="229"/>
      <c r="F1844" s="229"/>
      <c r="G1844" s="229"/>
      <c r="H1844" s="124"/>
      <c r="I1844" s="45"/>
      <c r="J1844" s="45"/>
      <c r="K1844" s="45"/>
      <c r="V1844" s="110"/>
      <c r="W1844" s="110"/>
      <c r="X1844" s="110"/>
      <c r="Y1844" s="110"/>
      <c r="Z1844" s="110"/>
      <c r="AA1844" s="110"/>
      <c r="AB1844" s="110"/>
      <c r="AC1844" s="110"/>
      <c r="AD1844" s="110"/>
      <c r="AE1844" s="110"/>
      <c r="AF1844" s="110"/>
      <c r="AG1844" s="110"/>
      <c r="AH1844" s="110"/>
      <c r="AI1844" s="110"/>
      <c r="AJ1844" s="110"/>
      <c r="AK1844" s="110"/>
      <c r="AL1844" s="110"/>
      <c r="AM1844" s="110"/>
      <c r="AN1844" s="110"/>
      <c r="AO1844" s="110"/>
      <c r="AP1844" s="110"/>
      <c r="AQ1844" s="110"/>
      <c r="AR1844" s="110"/>
      <c r="AS1844" s="110"/>
      <c r="AT1844" s="110"/>
      <c r="AU1844" s="110"/>
      <c r="AV1844" s="110"/>
      <c r="AW1844" s="110"/>
      <c r="AX1844" s="110"/>
      <c r="AY1844" s="110"/>
      <c r="AZ1844" s="110"/>
      <c r="BA1844" s="110"/>
      <c r="BB1844" s="110"/>
      <c r="BC1844" s="110"/>
      <c r="BD1844" s="110"/>
      <c r="BE1844" s="110"/>
      <c r="BF1844" s="110"/>
      <c r="BG1844" s="110"/>
      <c r="BH1844" s="110"/>
    </row>
    <row r="1845" spans="2:60" x14ac:dyDescent="0.2">
      <c r="B1845" s="123"/>
      <c r="C1845" s="229"/>
      <c r="D1845" s="229"/>
      <c r="E1845" s="229"/>
      <c r="F1845" s="229"/>
      <c r="G1845" s="229"/>
      <c r="H1845" s="124"/>
      <c r="I1845" s="45"/>
      <c r="J1845" s="45"/>
      <c r="K1845" s="45"/>
      <c r="V1845" s="110"/>
      <c r="W1845" s="110"/>
      <c r="X1845" s="110"/>
      <c r="Y1845" s="110"/>
      <c r="Z1845" s="110"/>
      <c r="AA1845" s="110"/>
      <c r="AB1845" s="110"/>
      <c r="AC1845" s="110"/>
      <c r="AD1845" s="110"/>
      <c r="AE1845" s="110"/>
      <c r="AF1845" s="110"/>
      <c r="AG1845" s="110"/>
      <c r="AH1845" s="110"/>
      <c r="AI1845" s="110"/>
      <c r="AJ1845" s="110"/>
      <c r="AK1845" s="110"/>
      <c r="AL1845" s="110"/>
      <c r="AM1845" s="110"/>
      <c r="AN1845" s="110"/>
      <c r="AO1845" s="110"/>
      <c r="AP1845" s="110"/>
      <c r="AQ1845" s="110"/>
      <c r="AR1845" s="110"/>
      <c r="AS1845" s="110"/>
      <c r="AT1845" s="110"/>
      <c r="AU1845" s="110"/>
      <c r="AV1845" s="110"/>
      <c r="AW1845" s="110"/>
      <c r="AX1845" s="110"/>
      <c r="AY1845" s="110"/>
      <c r="AZ1845" s="110"/>
      <c r="BA1845" s="110"/>
      <c r="BB1845" s="110"/>
      <c r="BC1845" s="110"/>
      <c r="BD1845" s="110"/>
      <c r="BE1845" s="110"/>
      <c r="BF1845" s="110"/>
      <c r="BG1845" s="110"/>
      <c r="BH1845" s="110"/>
    </row>
    <row r="1846" spans="2:60" x14ac:dyDescent="0.2">
      <c r="B1846" s="123"/>
      <c r="C1846" s="229"/>
      <c r="D1846" s="229"/>
      <c r="E1846" s="229"/>
      <c r="F1846" s="229"/>
      <c r="G1846" s="229"/>
      <c r="H1846" s="124"/>
      <c r="I1846" s="45"/>
      <c r="J1846" s="45"/>
      <c r="K1846" s="45"/>
      <c r="V1846" s="110"/>
      <c r="W1846" s="110"/>
      <c r="X1846" s="110"/>
      <c r="Y1846" s="110"/>
      <c r="Z1846" s="110"/>
      <c r="AA1846" s="110"/>
      <c r="AB1846" s="110"/>
      <c r="AC1846" s="110"/>
      <c r="AD1846" s="110"/>
      <c r="AE1846" s="110"/>
      <c r="AF1846" s="110"/>
      <c r="AG1846" s="110"/>
      <c r="AH1846" s="110"/>
      <c r="AI1846" s="110"/>
      <c r="AJ1846" s="110"/>
      <c r="AK1846" s="110"/>
      <c r="AL1846" s="110"/>
      <c r="AM1846" s="110"/>
      <c r="AN1846" s="110"/>
      <c r="AO1846" s="110"/>
      <c r="AP1846" s="110"/>
      <c r="AQ1846" s="110"/>
      <c r="AR1846" s="110"/>
      <c r="AS1846" s="110"/>
      <c r="AT1846" s="110"/>
      <c r="AU1846" s="110"/>
      <c r="AV1846" s="110"/>
      <c r="AW1846" s="110"/>
      <c r="AX1846" s="110"/>
      <c r="AY1846" s="110"/>
      <c r="AZ1846" s="110"/>
      <c r="BA1846" s="110"/>
      <c r="BB1846" s="110"/>
      <c r="BC1846" s="110"/>
      <c r="BD1846" s="110"/>
      <c r="BE1846" s="110"/>
      <c r="BF1846" s="110"/>
      <c r="BG1846" s="110"/>
      <c r="BH1846" s="110"/>
    </row>
    <row r="1847" spans="2:60" x14ac:dyDescent="0.2">
      <c r="B1847" s="123"/>
      <c r="C1847" s="229"/>
      <c r="D1847" s="229"/>
      <c r="E1847" s="229"/>
      <c r="F1847" s="229"/>
      <c r="G1847" s="229"/>
      <c r="H1847" s="124"/>
      <c r="I1847" s="45"/>
      <c r="J1847" s="45"/>
      <c r="K1847" s="45"/>
      <c r="V1847" s="110"/>
      <c r="W1847" s="110"/>
      <c r="X1847" s="110"/>
      <c r="Y1847" s="110"/>
      <c r="Z1847" s="110"/>
      <c r="AA1847" s="110"/>
      <c r="AB1847" s="110"/>
      <c r="AC1847" s="110"/>
      <c r="AD1847" s="110"/>
      <c r="AE1847" s="110"/>
      <c r="AF1847" s="110"/>
      <c r="AG1847" s="110"/>
      <c r="AH1847" s="110"/>
      <c r="AI1847" s="110"/>
      <c r="AJ1847" s="110"/>
      <c r="AK1847" s="110"/>
      <c r="AL1847" s="110"/>
      <c r="AM1847" s="110"/>
      <c r="AN1847" s="110"/>
      <c r="AO1847" s="110"/>
      <c r="AP1847" s="110"/>
      <c r="AQ1847" s="110"/>
      <c r="AR1847" s="110"/>
      <c r="AS1847" s="110"/>
      <c r="AT1847" s="110"/>
      <c r="AU1847" s="110"/>
      <c r="AV1847" s="110"/>
      <c r="AW1847" s="110"/>
      <c r="AX1847" s="110"/>
      <c r="AY1847" s="110"/>
      <c r="AZ1847" s="110"/>
      <c r="BA1847" s="110"/>
      <c r="BB1847" s="110"/>
      <c r="BC1847" s="110"/>
      <c r="BD1847" s="110"/>
      <c r="BE1847" s="110"/>
      <c r="BF1847" s="110"/>
      <c r="BG1847" s="110"/>
      <c r="BH1847" s="110"/>
    </row>
    <row r="1848" spans="2:60" x14ac:dyDescent="0.2">
      <c r="B1848" s="123"/>
      <c r="C1848" s="229"/>
      <c r="D1848" s="229"/>
      <c r="E1848" s="229"/>
      <c r="F1848" s="229"/>
      <c r="G1848" s="229"/>
      <c r="H1848" s="124"/>
      <c r="I1848" s="45"/>
      <c r="J1848" s="45"/>
      <c r="K1848" s="45"/>
      <c r="V1848" s="110"/>
      <c r="W1848" s="110"/>
      <c r="X1848" s="110"/>
      <c r="Y1848" s="110"/>
      <c r="Z1848" s="110"/>
      <c r="AA1848" s="110"/>
      <c r="AB1848" s="110"/>
      <c r="AC1848" s="110"/>
      <c r="AD1848" s="110"/>
      <c r="AE1848" s="110"/>
      <c r="AF1848" s="110"/>
      <c r="AG1848" s="110"/>
      <c r="AH1848" s="110"/>
      <c r="AI1848" s="110"/>
      <c r="AJ1848" s="110"/>
      <c r="AK1848" s="110"/>
      <c r="AL1848" s="110"/>
      <c r="AM1848" s="110"/>
      <c r="AN1848" s="110"/>
      <c r="AO1848" s="110"/>
      <c r="AP1848" s="110"/>
      <c r="AQ1848" s="110"/>
      <c r="AR1848" s="110"/>
      <c r="AS1848" s="110"/>
      <c r="AT1848" s="110"/>
      <c r="AU1848" s="110"/>
      <c r="AV1848" s="110"/>
      <c r="AW1848" s="110"/>
      <c r="AX1848" s="110"/>
      <c r="AY1848" s="110"/>
      <c r="AZ1848" s="110"/>
      <c r="BA1848" s="110"/>
      <c r="BB1848" s="110"/>
      <c r="BC1848" s="110"/>
      <c r="BD1848" s="110"/>
      <c r="BE1848" s="110"/>
      <c r="BF1848" s="110"/>
      <c r="BG1848" s="110"/>
      <c r="BH1848" s="110"/>
    </row>
    <row r="1849" spans="2:60" x14ac:dyDescent="0.2">
      <c r="B1849" s="123"/>
      <c r="C1849" s="229"/>
      <c r="D1849" s="229"/>
      <c r="E1849" s="229"/>
      <c r="F1849" s="229"/>
      <c r="G1849" s="229"/>
      <c r="H1849" s="124"/>
      <c r="I1849" s="45"/>
      <c r="J1849" s="45"/>
      <c r="K1849" s="45"/>
      <c r="V1849" s="110"/>
      <c r="W1849" s="110"/>
      <c r="X1849" s="110"/>
      <c r="Y1849" s="110"/>
      <c r="Z1849" s="110"/>
      <c r="AA1849" s="110"/>
      <c r="AB1849" s="110"/>
      <c r="AC1849" s="110"/>
      <c r="AD1849" s="110"/>
      <c r="AE1849" s="110"/>
      <c r="AF1849" s="110"/>
      <c r="AG1849" s="110"/>
      <c r="AH1849" s="110"/>
      <c r="AI1849" s="110"/>
      <c r="AJ1849" s="110"/>
      <c r="AK1849" s="110"/>
      <c r="AL1849" s="110"/>
      <c r="AM1849" s="110"/>
      <c r="AN1849" s="110"/>
      <c r="AO1849" s="110"/>
      <c r="AP1849" s="110"/>
      <c r="AQ1849" s="110"/>
      <c r="AR1849" s="110"/>
      <c r="AS1849" s="110"/>
      <c r="AT1849" s="110"/>
      <c r="AU1849" s="110"/>
      <c r="AV1849" s="110"/>
      <c r="AW1849" s="110"/>
      <c r="AX1849" s="110"/>
      <c r="AY1849" s="110"/>
      <c r="AZ1849" s="110"/>
      <c r="BA1849" s="110"/>
      <c r="BB1849" s="110"/>
      <c r="BC1849" s="110"/>
      <c r="BD1849" s="110"/>
      <c r="BE1849" s="110"/>
      <c r="BF1849" s="110"/>
      <c r="BG1849" s="110"/>
      <c r="BH1849" s="110"/>
    </row>
    <row r="1850" spans="2:60" x14ac:dyDescent="0.2">
      <c r="B1850" s="123"/>
      <c r="C1850" s="229"/>
      <c r="D1850" s="229"/>
      <c r="E1850" s="229"/>
      <c r="F1850" s="229"/>
      <c r="G1850" s="229"/>
      <c r="H1850" s="124"/>
      <c r="I1850" s="45"/>
      <c r="J1850" s="45"/>
      <c r="K1850" s="45"/>
      <c r="V1850" s="110"/>
      <c r="W1850" s="110"/>
      <c r="X1850" s="110"/>
      <c r="Y1850" s="110"/>
      <c r="Z1850" s="110"/>
      <c r="AA1850" s="110"/>
      <c r="AB1850" s="110"/>
      <c r="AC1850" s="110"/>
      <c r="AD1850" s="110"/>
      <c r="AE1850" s="110"/>
      <c r="AF1850" s="110"/>
      <c r="AG1850" s="110"/>
      <c r="AH1850" s="110"/>
      <c r="AI1850" s="110"/>
      <c r="AJ1850" s="110"/>
      <c r="AK1850" s="110"/>
      <c r="AL1850" s="110"/>
      <c r="AM1850" s="110"/>
      <c r="AN1850" s="110"/>
      <c r="AO1850" s="110"/>
      <c r="AP1850" s="110"/>
      <c r="AQ1850" s="110"/>
      <c r="AR1850" s="110"/>
      <c r="AS1850" s="110"/>
      <c r="AT1850" s="110"/>
      <c r="AU1850" s="110"/>
      <c r="AV1850" s="110"/>
      <c r="AW1850" s="110"/>
      <c r="AX1850" s="110"/>
      <c r="AY1850" s="110"/>
      <c r="AZ1850" s="110"/>
      <c r="BA1850" s="110"/>
      <c r="BB1850" s="110"/>
      <c r="BC1850" s="110"/>
      <c r="BD1850" s="110"/>
      <c r="BE1850" s="110"/>
      <c r="BF1850" s="110"/>
      <c r="BG1850" s="110"/>
      <c r="BH1850" s="110"/>
    </row>
    <row r="1851" spans="2:60" x14ac:dyDescent="0.2">
      <c r="B1851" s="123"/>
      <c r="C1851" s="229"/>
      <c r="D1851" s="229"/>
      <c r="E1851" s="229"/>
      <c r="F1851" s="229"/>
      <c r="G1851" s="229"/>
      <c r="H1851" s="124"/>
      <c r="I1851" s="45"/>
      <c r="J1851" s="45"/>
      <c r="K1851" s="45"/>
      <c r="V1851" s="110"/>
      <c r="W1851" s="110"/>
      <c r="X1851" s="110"/>
      <c r="Y1851" s="110"/>
      <c r="Z1851" s="110"/>
      <c r="AA1851" s="110"/>
      <c r="AB1851" s="110"/>
      <c r="AC1851" s="110"/>
      <c r="AD1851" s="110"/>
      <c r="AE1851" s="110"/>
      <c r="AF1851" s="110"/>
      <c r="AG1851" s="110"/>
      <c r="AH1851" s="110"/>
      <c r="AI1851" s="110"/>
      <c r="AJ1851" s="110"/>
      <c r="AK1851" s="110"/>
      <c r="AL1851" s="110"/>
      <c r="AM1851" s="110"/>
      <c r="AN1851" s="110"/>
      <c r="AO1851" s="110"/>
      <c r="AP1851" s="110"/>
      <c r="AQ1851" s="110"/>
      <c r="AR1851" s="110"/>
      <c r="AS1851" s="110"/>
      <c r="AT1851" s="110"/>
      <c r="AU1851" s="110"/>
      <c r="AV1851" s="110"/>
      <c r="AW1851" s="110"/>
      <c r="AX1851" s="110"/>
      <c r="AY1851" s="110"/>
      <c r="AZ1851" s="110"/>
      <c r="BA1851" s="110"/>
      <c r="BB1851" s="110"/>
      <c r="BC1851" s="110"/>
      <c r="BD1851" s="110"/>
      <c r="BE1851" s="110"/>
      <c r="BF1851" s="110"/>
      <c r="BG1851" s="110"/>
      <c r="BH1851" s="110"/>
    </row>
    <row r="1852" spans="2:60" x14ac:dyDescent="0.2">
      <c r="B1852" s="123"/>
      <c r="C1852" s="229"/>
      <c r="D1852" s="229"/>
      <c r="E1852" s="229"/>
      <c r="F1852" s="229"/>
      <c r="G1852" s="229"/>
      <c r="H1852" s="124"/>
      <c r="I1852" s="45"/>
      <c r="J1852" s="45"/>
      <c r="K1852" s="45"/>
      <c r="V1852" s="110"/>
      <c r="W1852" s="110"/>
      <c r="X1852" s="110"/>
      <c r="Y1852" s="110"/>
      <c r="Z1852" s="110"/>
      <c r="AA1852" s="110"/>
      <c r="AB1852" s="110"/>
      <c r="AC1852" s="110"/>
      <c r="AD1852" s="110"/>
      <c r="AE1852" s="110"/>
      <c r="AF1852" s="110"/>
      <c r="AG1852" s="110"/>
      <c r="AH1852" s="110"/>
      <c r="AI1852" s="110"/>
      <c r="AJ1852" s="110"/>
      <c r="AK1852" s="110"/>
      <c r="AL1852" s="110"/>
      <c r="AM1852" s="110"/>
      <c r="AN1852" s="110"/>
      <c r="AO1852" s="110"/>
      <c r="AP1852" s="110"/>
      <c r="AQ1852" s="110"/>
      <c r="AR1852" s="110"/>
      <c r="AS1852" s="110"/>
      <c r="AT1852" s="110"/>
      <c r="AU1852" s="110"/>
      <c r="AV1852" s="110"/>
      <c r="AW1852" s="110"/>
      <c r="AX1852" s="110"/>
      <c r="AY1852" s="110"/>
      <c r="AZ1852" s="110"/>
      <c r="BA1852" s="110"/>
      <c r="BB1852" s="110"/>
      <c r="BC1852" s="110"/>
      <c r="BD1852" s="110"/>
      <c r="BE1852" s="110"/>
      <c r="BF1852" s="110"/>
      <c r="BG1852" s="110"/>
      <c r="BH1852" s="110"/>
    </row>
    <row r="1853" spans="2:60" x14ac:dyDescent="0.2">
      <c r="B1853" s="123"/>
      <c r="C1853" s="229"/>
      <c r="D1853" s="229"/>
      <c r="E1853" s="229"/>
      <c r="F1853" s="229"/>
      <c r="G1853" s="229"/>
      <c r="H1853" s="124"/>
      <c r="I1853" s="45"/>
      <c r="J1853" s="45"/>
      <c r="K1853" s="45"/>
      <c r="V1853" s="110"/>
      <c r="W1853" s="110"/>
      <c r="X1853" s="110"/>
      <c r="Y1853" s="110"/>
      <c r="Z1853" s="110"/>
      <c r="AA1853" s="110"/>
      <c r="AB1853" s="110"/>
      <c r="AC1853" s="110"/>
      <c r="AD1853" s="110"/>
      <c r="AE1853" s="110"/>
      <c r="AF1853" s="110"/>
      <c r="AG1853" s="110"/>
      <c r="AH1853" s="110"/>
      <c r="AI1853" s="110"/>
      <c r="AJ1853" s="110"/>
      <c r="AK1853" s="110"/>
      <c r="AL1853" s="110"/>
      <c r="AM1853" s="110"/>
      <c r="AN1853" s="110"/>
      <c r="AO1853" s="110"/>
      <c r="AP1853" s="110"/>
      <c r="AQ1853" s="110"/>
      <c r="AR1853" s="110"/>
      <c r="AS1853" s="110"/>
      <c r="AT1853" s="110"/>
      <c r="AU1853" s="110"/>
      <c r="AV1853" s="110"/>
      <c r="AW1853" s="110"/>
      <c r="AX1853" s="110"/>
      <c r="AY1853" s="110"/>
      <c r="AZ1853" s="110"/>
      <c r="BA1853" s="110"/>
      <c r="BB1853" s="110"/>
      <c r="BC1853" s="110"/>
      <c r="BD1853" s="110"/>
      <c r="BE1853" s="110"/>
      <c r="BF1853" s="110"/>
      <c r="BG1853" s="110"/>
      <c r="BH1853" s="110"/>
    </row>
    <row r="1854" spans="2:60" x14ac:dyDescent="0.2">
      <c r="B1854" s="123"/>
      <c r="C1854" s="229"/>
      <c r="D1854" s="229"/>
      <c r="E1854" s="229"/>
      <c r="F1854" s="229"/>
      <c r="G1854" s="229"/>
      <c r="H1854" s="124"/>
      <c r="I1854" s="45"/>
      <c r="J1854" s="45"/>
      <c r="K1854" s="45"/>
      <c r="V1854" s="110"/>
      <c r="W1854" s="110"/>
      <c r="X1854" s="110"/>
      <c r="Y1854" s="110"/>
      <c r="Z1854" s="110"/>
      <c r="AA1854" s="110"/>
      <c r="AB1854" s="110"/>
      <c r="AC1854" s="110"/>
      <c r="AD1854" s="110"/>
      <c r="AE1854" s="110"/>
      <c r="AF1854" s="110"/>
      <c r="AG1854" s="110"/>
      <c r="AH1854" s="110"/>
      <c r="AI1854" s="110"/>
      <c r="AJ1854" s="110"/>
      <c r="AK1854" s="110"/>
      <c r="AL1854" s="110"/>
      <c r="AM1854" s="110"/>
      <c r="AN1854" s="110"/>
      <c r="AO1854" s="110"/>
      <c r="AP1854" s="110"/>
      <c r="AQ1854" s="110"/>
      <c r="AR1854" s="110"/>
      <c r="AS1854" s="110"/>
      <c r="AT1854" s="110"/>
      <c r="AU1854" s="110"/>
      <c r="AV1854" s="110"/>
      <c r="AW1854" s="110"/>
      <c r="AX1854" s="110"/>
      <c r="AY1854" s="110"/>
      <c r="AZ1854" s="110"/>
      <c r="BA1854" s="110"/>
      <c r="BB1854" s="110"/>
      <c r="BC1854" s="110"/>
      <c r="BD1854" s="110"/>
      <c r="BE1854" s="110"/>
      <c r="BF1854" s="110"/>
      <c r="BG1854" s="110"/>
      <c r="BH1854" s="110"/>
    </row>
    <row r="1855" spans="2:60" x14ac:dyDescent="0.2">
      <c r="B1855" s="123"/>
      <c r="C1855" s="229"/>
      <c r="D1855" s="229"/>
      <c r="E1855" s="229"/>
      <c r="F1855" s="229"/>
      <c r="G1855" s="229"/>
      <c r="H1855" s="124"/>
      <c r="I1855" s="45"/>
      <c r="J1855" s="45"/>
      <c r="K1855" s="45"/>
      <c r="V1855" s="110"/>
      <c r="W1855" s="110"/>
      <c r="X1855" s="110"/>
      <c r="Y1855" s="110"/>
      <c r="Z1855" s="110"/>
      <c r="AA1855" s="110"/>
      <c r="AB1855" s="110"/>
      <c r="AC1855" s="110"/>
      <c r="AD1855" s="110"/>
      <c r="AE1855" s="110"/>
      <c r="AF1855" s="110"/>
      <c r="AG1855" s="110"/>
      <c r="AH1855" s="110"/>
      <c r="AI1855" s="110"/>
      <c r="AJ1855" s="110"/>
      <c r="AK1855" s="110"/>
      <c r="AL1855" s="110"/>
      <c r="AM1855" s="110"/>
      <c r="AN1855" s="110"/>
      <c r="AO1855" s="110"/>
      <c r="AP1855" s="110"/>
      <c r="AQ1855" s="110"/>
      <c r="AR1855" s="110"/>
      <c r="AS1855" s="110"/>
      <c r="AT1855" s="110"/>
      <c r="AU1855" s="110"/>
      <c r="AV1855" s="110"/>
      <c r="AW1855" s="110"/>
      <c r="AX1855" s="110"/>
      <c r="AY1855" s="110"/>
      <c r="AZ1855" s="110"/>
      <c r="BA1855" s="110"/>
      <c r="BB1855" s="110"/>
      <c r="BC1855" s="110"/>
      <c r="BD1855" s="110"/>
      <c r="BE1855" s="110"/>
      <c r="BF1855" s="110"/>
      <c r="BG1855" s="110"/>
      <c r="BH1855" s="110"/>
    </row>
    <row r="1856" spans="2:60" x14ac:dyDescent="0.2">
      <c r="B1856" s="123"/>
      <c r="C1856" s="229"/>
      <c r="D1856" s="229"/>
      <c r="E1856" s="229"/>
      <c r="F1856" s="229"/>
      <c r="G1856" s="229"/>
      <c r="H1856" s="124"/>
      <c r="I1856" s="45"/>
      <c r="J1856" s="45"/>
      <c r="K1856" s="45"/>
      <c r="V1856" s="110"/>
      <c r="W1856" s="110"/>
      <c r="X1856" s="110"/>
      <c r="Y1856" s="110"/>
      <c r="Z1856" s="110"/>
      <c r="AA1856" s="110"/>
      <c r="AB1856" s="110"/>
      <c r="AC1856" s="110"/>
      <c r="AD1856" s="110"/>
      <c r="AE1856" s="110"/>
      <c r="AF1856" s="110"/>
      <c r="AG1856" s="110"/>
      <c r="AH1856" s="110"/>
      <c r="AI1856" s="110"/>
      <c r="AJ1856" s="110"/>
      <c r="AK1856" s="110"/>
      <c r="AL1856" s="110"/>
      <c r="AM1856" s="110"/>
      <c r="AN1856" s="110"/>
      <c r="AO1856" s="110"/>
      <c r="AP1856" s="110"/>
      <c r="AQ1856" s="110"/>
      <c r="AR1856" s="110"/>
      <c r="AS1856" s="110"/>
      <c r="AT1856" s="110"/>
      <c r="AU1856" s="110"/>
      <c r="AV1856" s="110"/>
      <c r="AW1856" s="110"/>
      <c r="AX1856" s="110"/>
      <c r="AY1856" s="110"/>
      <c r="AZ1856" s="110"/>
      <c r="BA1856" s="110"/>
      <c r="BB1856" s="110"/>
      <c r="BC1856" s="110"/>
      <c r="BD1856" s="110"/>
      <c r="BE1856" s="110"/>
      <c r="BF1856" s="110"/>
      <c r="BG1856" s="110"/>
      <c r="BH1856" s="110"/>
    </row>
    <row r="1857" spans="2:60" x14ac:dyDescent="0.2">
      <c r="B1857" s="123"/>
      <c r="C1857" s="229"/>
      <c r="D1857" s="229"/>
      <c r="E1857" s="229"/>
      <c r="F1857" s="229"/>
      <c r="G1857" s="229"/>
      <c r="H1857" s="124"/>
      <c r="I1857" s="45"/>
      <c r="J1857" s="45"/>
      <c r="K1857" s="45"/>
      <c r="V1857" s="110"/>
      <c r="W1857" s="110"/>
      <c r="X1857" s="110"/>
      <c r="Y1857" s="110"/>
      <c r="Z1857" s="110"/>
      <c r="AA1857" s="110"/>
      <c r="AB1857" s="110"/>
      <c r="AC1857" s="110"/>
      <c r="AD1857" s="110"/>
      <c r="AE1857" s="110"/>
      <c r="AF1857" s="110"/>
      <c r="AG1857" s="110"/>
      <c r="AH1857" s="110"/>
      <c r="AI1857" s="110"/>
      <c r="AJ1857" s="110"/>
      <c r="AK1857" s="110"/>
      <c r="AL1857" s="110"/>
      <c r="AM1857" s="110"/>
      <c r="AN1857" s="110"/>
      <c r="AO1857" s="110"/>
      <c r="AP1857" s="110"/>
      <c r="AQ1857" s="110"/>
      <c r="AR1857" s="110"/>
      <c r="AS1857" s="110"/>
      <c r="AT1857" s="110"/>
      <c r="AU1857" s="110"/>
      <c r="AV1857" s="110"/>
      <c r="AW1857" s="110"/>
      <c r="AX1857" s="110"/>
      <c r="AY1857" s="110"/>
      <c r="AZ1857" s="110"/>
      <c r="BA1857" s="110"/>
      <c r="BB1857" s="110"/>
      <c r="BC1857" s="110"/>
      <c r="BD1857" s="110"/>
      <c r="BE1857" s="110"/>
      <c r="BF1857" s="110"/>
      <c r="BG1857" s="110"/>
      <c r="BH1857" s="110"/>
    </row>
    <row r="1858" spans="2:60" x14ac:dyDescent="0.2">
      <c r="B1858" s="123"/>
      <c r="C1858" s="229"/>
      <c r="D1858" s="229"/>
      <c r="E1858" s="229"/>
      <c r="F1858" s="229"/>
      <c r="G1858" s="229"/>
      <c r="H1858" s="124"/>
      <c r="I1858" s="45"/>
      <c r="J1858" s="45"/>
      <c r="K1858" s="45"/>
      <c r="V1858" s="110"/>
      <c r="W1858" s="110"/>
      <c r="X1858" s="110"/>
      <c r="Y1858" s="110"/>
      <c r="Z1858" s="110"/>
      <c r="AA1858" s="110"/>
      <c r="AB1858" s="110"/>
      <c r="AC1858" s="110"/>
      <c r="AD1858" s="110"/>
      <c r="AE1858" s="110"/>
      <c r="AF1858" s="110"/>
      <c r="AG1858" s="110"/>
      <c r="AH1858" s="110"/>
      <c r="AI1858" s="110"/>
      <c r="AJ1858" s="110"/>
      <c r="AK1858" s="110"/>
      <c r="AL1858" s="110"/>
      <c r="AM1858" s="110"/>
      <c r="AN1858" s="110"/>
      <c r="AO1858" s="110"/>
      <c r="AP1858" s="110"/>
      <c r="AQ1858" s="110"/>
      <c r="AR1858" s="110"/>
      <c r="AS1858" s="110"/>
      <c r="AT1858" s="110"/>
      <c r="AU1858" s="110"/>
      <c r="AV1858" s="110"/>
      <c r="AW1858" s="110"/>
      <c r="AX1858" s="110"/>
      <c r="AY1858" s="110"/>
      <c r="AZ1858" s="110"/>
      <c r="BA1858" s="110"/>
      <c r="BB1858" s="110"/>
      <c r="BC1858" s="110"/>
      <c r="BD1858" s="110"/>
      <c r="BE1858" s="110"/>
      <c r="BF1858" s="110"/>
      <c r="BG1858" s="110"/>
      <c r="BH1858" s="110"/>
    </row>
    <row r="1859" spans="2:60" x14ac:dyDescent="0.2">
      <c r="B1859" s="123"/>
      <c r="C1859" s="229"/>
      <c r="D1859" s="229"/>
      <c r="E1859" s="229"/>
      <c r="F1859" s="229"/>
      <c r="G1859" s="229"/>
      <c r="H1859" s="124"/>
      <c r="I1859" s="45"/>
      <c r="J1859" s="45"/>
      <c r="K1859" s="45"/>
      <c r="V1859" s="110"/>
      <c r="W1859" s="110"/>
      <c r="X1859" s="110"/>
      <c r="Y1859" s="110"/>
      <c r="Z1859" s="110"/>
      <c r="AA1859" s="110"/>
      <c r="AB1859" s="110"/>
      <c r="AC1859" s="110"/>
      <c r="AD1859" s="110"/>
      <c r="AE1859" s="110"/>
      <c r="AF1859" s="110"/>
      <c r="AG1859" s="110"/>
      <c r="AH1859" s="110"/>
      <c r="AI1859" s="110"/>
      <c r="AJ1859" s="110"/>
      <c r="AK1859" s="110"/>
      <c r="AL1859" s="110"/>
      <c r="AM1859" s="110"/>
      <c r="AN1859" s="110"/>
      <c r="AO1859" s="110"/>
      <c r="AP1859" s="110"/>
      <c r="AQ1859" s="110"/>
      <c r="AR1859" s="110"/>
      <c r="AS1859" s="110"/>
      <c r="AT1859" s="110"/>
      <c r="AU1859" s="110"/>
      <c r="AV1859" s="110"/>
      <c r="AW1859" s="110"/>
      <c r="AX1859" s="110"/>
      <c r="AY1859" s="110"/>
      <c r="AZ1859" s="110"/>
      <c r="BA1859" s="110"/>
      <c r="BB1859" s="110"/>
      <c r="BC1859" s="110"/>
      <c r="BD1859" s="110"/>
      <c r="BE1859" s="110"/>
      <c r="BF1859" s="110"/>
      <c r="BG1859" s="110"/>
      <c r="BH1859" s="110"/>
    </row>
    <row r="1860" spans="2:60" x14ac:dyDescent="0.2">
      <c r="B1860" s="123"/>
      <c r="C1860" s="229"/>
      <c r="D1860" s="229"/>
      <c r="E1860" s="229"/>
      <c r="F1860" s="229"/>
      <c r="G1860" s="229"/>
      <c r="H1860" s="124"/>
      <c r="I1860" s="45"/>
      <c r="J1860" s="45"/>
      <c r="K1860" s="45"/>
      <c r="V1860" s="110"/>
      <c r="W1860" s="110"/>
      <c r="X1860" s="110"/>
      <c r="Y1860" s="110"/>
      <c r="Z1860" s="110"/>
      <c r="AA1860" s="110"/>
      <c r="AB1860" s="110"/>
      <c r="AC1860" s="110"/>
      <c r="AD1860" s="110"/>
      <c r="AE1860" s="110"/>
      <c r="AF1860" s="110"/>
      <c r="AG1860" s="110"/>
      <c r="AH1860" s="110"/>
      <c r="AI1860" s="110"/>
      <c r="AJ1860" s="110"/>
      <c r="AK1860" s="110"/>
      <c r="AL1860" s="110"/>
      <c r="AM1860" s="110"/>
      <c r="AN1860" s="110"/>
      <c r="AO1860" s="110"/>
      <c r="AP1860" s="110"/>
      <c r="AQ1860" s="110"/>
      <c r="AR1860" s="110"/>
      <c r="AS1860" s="110"/>
      <c r="AT1860" s="110"/>
      <c r="AU1860" s="110"/>
      <c r="AV1860" s="110"/>
      <c r="AW1860" s="110"/>
      <c r="AX1860" s="110"/>
      <c r="AY1860" s="110"/>
      <c r="AZ1860" s="110"/>
      <c r="BA1860" s="110"/>
      <c r="BB1860" s="110"/>
      <c r="BC1860" s="110"/>
      <c r="BD1860" s="110"/>
      <c r="BE1860" s="110"/>
      <c r="BF1860" s="110"/>
      <c r="BG1860" s="110"/>
      <c r="BH1860" s="110"/>
    </row>
    <row r="1861" spans="2:60" x14ac:dyDescent="0.2">
      <c r="B1861" s="123"/>
      <c r="C1861" s="229"/>
      <c r="D1861" s="229"/>
      <c r="E1861" s="229"/>
      <c r="F1861" s="229"/>
      <c r="G1861" s="229"/>
      <c r="H1861" s="124"/>
      <c r="I1861" s="45"/>
      <c r="J1861" s="45"/>
      <c r="K1861" s="45"/>
      <c r="V1861" s="110"/>
      <c r="W1861" s="110"/>
      <c r="X1861" s="110"/>
      <c r="Y1861" s="110"/>
      <c r="Z1861" s="110"/>
      <c r="AA1861" s="110"/>
      <c r="AB1861" s="110"/>
      <c r="AC1861" s="110"/>
      <c r="AD1861" s="110"/>
      <c r="AE1861" s="110"/>
      <c r="AF1861" s="110"/>
      <c r="AG1861" s="110"/>
      <c r="AH1861" s="110"/>
      <c r="AI1861" s="110"/>
      <c r="AJ1861" s="110"/>
      <c r="AK1861" s="110"/>
      <c r="AL1861" s="110"/>
      <c r="AM1861" s="110"/>
      <c r="AN1861" s="110"/>
      <c r="AO1861" s="110"/>
      <c r="AP1861" s="110"/>
      <c r="AQ1861" s="110"/>
      <c r="AR1861" s="110"/>
      <c r="AS1861" s="110"/>
      <c r="AT1861" s="110"/>
      <c r="AU1861" s="110"/>
      <c r="AV1861" s="110"/>
      <c r="AW1861" s="110"/>
      <c r="AX1861" s="110"/>
      <c r="AY1861" s="110"/>
      <c r="AZ1861" s="110"/>
      <c r="BA1861" s="110"/>
      <c r="BB1861" s="110"/>
      <c r="BC1861" s="110"/>
      <c r="BD1861" s="110"/>
      <c r="BE1861" s="110"/>
      <c r="BF1861" s="110"/>
      <c r="BG1861" s="110"/>
      <c r="BH1861" s="110"/>
    </row>
    <row r="1862" spans="2:60" x14ac:dyDescent="0.2">
      <c r="B1862" s="123"/>
      <c r="C1862" s="229"/>
      <c r="D1862" s="229"/>
      <c r="E1862" s="229"/>
      <c r="F1862" s="229"/>
      <c r="G1862" s="229"/>
      <c r="H1862" s="124"/>
      <c r="I1862" s="45"/>
      <c r="J1862" s="45"/>
      <c r="K1862" s="45"/>
      <c r="V1862" s="110"/>
      <c r="W1862" s="110"/>
      <c r="X1862" s="110"/>
      <c r="Y1862" s="110"/>
      <c r="Z1862" s="110"/>
      <c r="AA1862" s="110"/>
      <c r="AB1862" s="110"/>
      <c r="AC1862" s="110"/>
      <c r="AD1862" s="110"/>
      <c r="AE1862" s="110"/>
      <c r="AF1862" s="110"/>
      <c r="AG1862" s="110"/>
      <c r="AH1862" s="110"/>
      <c r="AI1862" s="110"/>
      <c r="AJ1862" s="110"/>
      <c r="AK1862" s="110"/>
      <c r="AL1862" s="110"/>
      <c r="AM1862" s="110"/>
      <c r="AN1862" s="110"/>
      <c r="AO1862" s="110"/>
      <c r="AP1862" s="110"/>
      <c r="AQ1862" s="110"/>
      <c r="AR1862" s="110"/>
      <c r="AS1862" s="110"/>
      <c r="AT1862" s="110"/>
      <c r="AU1862" s="110"/>
      <c r="AV1862" s="110"/>
      <c r="AW1862" s="110"/>
      <c r="AX1862" s="110"/>
      <c r="AY1862" s="110"/>
      <c r="AZ1862" s="110"/>
      <c r="BA1862" s="110"/>
      <c r="BB1862" s="110"/>
      <c r="BC1862" s="110"/>
      <c r="BD1862" s="110"/>
      <c r="BE1862" s="110"/>
      <c r="BF1862" s="110"/>
      <c r="BG1862" s="110"/>
      <c r="BH1862" s="110"/>
    </row>
    <row r="1863" spans="2:60" x14ac:dyDescent="0.2">
      <c r="B1863" s="123"/>
      <c r="C1863" s="229"/>
      <c r="D1863" s="229"/>
      <c r="E1863" s="229"/>
      <c r="F1863" s="229"/>
      <c r="G1863" s="229"/>
      <c r="H1863" s="124"/>
      <c r="I1863" s="45"/>
      <c r="J1863" s="45"/>
      <c r="K1863" s="45"/>
      <c r="V1863" s="110"/>
      <c r="W1863" s="110"/>
      <c r="X1863" s="110"/>
      <c r="Y1863" s="110"/>
      <c r="Z1863" s="110"/>
      <c r="AA1863" s="110"/>
      <c r="AB1863" s="110"/>
      <c r="AC1863" s="110"/>
      <c r="AD1863" s="110"/>
      <c r="AE1863" s="110"/>
      <c r="AF1863" s="110"/>
      <c r="AG1863" s="110"/>
      <c r="AH1863" s="110"/>
      <c r="AI1863" s="110"/>
      <c r="AJ1863" s="110"/>
      <c r="AK1863" s="110"/>
      <c r="AL1863" s="110"/>
      <c r="AM1863" s="110"/>
      <c r="AN1863" s="110"/>
      <c r="AO1863" s="110"/>
      <c r="AP1863" s="110"/>
      <c r="AQ1863" s="110"/>
      <c r="AR1863" s="110"/>
      <c r="AS1863" s="110"/>
      <c r="AT1863" s="110"/>
      <c r="AU1863" s="110"/>
      <c r="AV1863" s="110"/>
      <c r="AW1863" s="110"/>
      <c r="AX1863" s="110"/>
      <c r="AY1863" s="110"/>
      <c r="AZ1863" s="110"/>
      <c r="BA1863" s="110"/>
      <c r="BB1863" s="110"/>
      <c r="BC1863" s="110"/>
      <c r="BD1863" s="110"/>
      <c r="BE1863" s="110"/>
      <c r="BF1863" s="110"/>
      <c r="BG1863" s="110"/>
      <c r="BH1863" s="110"/>
    </row>
    <row r="1864" spans="2:60" x14ac:dyDescent="0.2">
      <c r="B1864" s="123"/>
      <c r="C1864" s="229"/>
      <c r="D1864" s="229"/>
      <c r="E1864" s="229"/>
      <c r="F1864" s="229"/>
      <c r="G1864" s="229"/>
      <c r="H1864" s="124"/>
      <c r="I1864" s="45"/>
      <c r="J1864" s="45"/>
      <c r="K1864" s="45"/>
      <c r="V1864" s="110"/>
      <c r="W1864" s="110"/>
      <c r="X1864" s="110"/>
      <c r="Y1864" s="110"/>
      <c r="Z1864" s="110"/>
      <c r="AA1864" s="110"/>
      <c r="AB1864" s="110"/>
      <c r="AC1864" s="110"/>
      <c r="AD1864" s="110"/>
      <c r="AE1864" s="110"/>
      <c r="AF1864" s="110"/>
      <c r="AG1864" s="110"/>
      <c r="AH1864" s="110"/>
      <c r="AI1864" s="110"/>
      <c r="AJ1864" s="110"/>
      <c r="AK1864" s="110"/>
      <c r="AL1864" s="110"/>
      <c r="AM1864" s="110"/>
      <c r="AN1864" s="110"/>
      <c r="AO1864" s="110"/>
      <c r="AP1864" s="110"/>
      <c r="AQ1864" s="110"/>
      <c r="AR1864" s="110"/>
      <c r="AS1864" s="110"/>
      <c r="AT1864" s="110"/>
      <c r="AU1864" s="110"/>
      <c r="AV1864" s="110"/>
      <c r="AW1864" s="110"/>
      <c r="AX1864" s="110"/>
      <c r="AY1864" s="110"/>
      <c r="AZ1864" s="110"/>
      <c r="BA1864" s="110"/>
      <c r="BB1864" s="110"/>
      <c r="BC1864" s="110"/>
      <c r="BD1864" s="110"/>
      <c r="BE1864" s="110"/>
      <c r="BF1864" s="110"/>
      <c r="BG1864" s="110"/>
      <c r="BH1864" s="110"/>
    </row>
    <row r="1865" spans="2:60" x14ac:dyDescent="0.2">
      <c r="B1865" s="123"/>
      <c r="C1865" s="229"/>
      <c r="D1865" s="229"/>
      <c r="E1865" s="229"/>
      <c r="F1865" s="229"/>
      <c r="G1865" s="229"/>
      <c r="H1865" s="124"/>
      <c r="I1865" s="45"/>
      <c r="J1865" s="45"/>
      <c r="K1865" s="45"/>
      <c r="V1865" s="110"/>
      <c r="W1865" s="110"/>
      <c r="X1865" s="110"/>
      <c r="Y1865" s="110"/>
      <c r="Z1865" s="110"/>
      <c r="AA1865" s="110"/>
      <c r="AB1865" s="110"/>
      <c r="AC1865" s="110"/>
      <c r="AD1865" s="110"/>
      <c r="AE1865" s="110"/>
      <c r="AF1865" s="110"/>
      <c r="AG1865" s="110"/>
      <c r="AH1865" s="110"/>
      <c r="AI1865" s="110"/>
      <c r="AJ1865" s="110"/>
      <c r="AK1865" s="110"/>
      <c r="AL1865" s="110"/>
      <c r="AM1865" s="110"/>
      <c r="AN1865" s="110"/>
      <c r="AO1865" s="110"/>
      <c r="AP1865" s="110"/>
      <c r="AQ1865" s="110"/>
      <c r="AR1865" s="110"/>
      <c r="AS1865" s="110"/>
      <c r="AT1865" s="110"/>
      <c r="AU1865" s="110"/>
      <c r="AV1865" s="110"/>
      <c r="AW1865" s="110"/>
      <c r="AX1865" s="110"/>
      <c r="AY1865" s="110"/>
      <c r="AZ1865" s="110"/>
      <c r="BA1865" s="110"/>
      <c r="BB1865" s="110"/>
      <c r="BC1865" s="110"/>
      <c r="BD1865" s="110"/>
      <c r="BE1865" s="110"/>
      <c r="BF1865" s="110"/>
      <c r="BG1865" s="110"/>
      <c r="BH1865" s="110"/>
    </row>
    <row r="1866" spans="2:60" x14ac:dyDescent="0.2">
      <c r="B1866" s="123"/>
      <c r="C1866" s="229"/>
      <c r="D1866" s="229"/>
      <c r="E1866" s="229"/>
      <c r="F1866" s="229"/>
      <c r="G1866" s="229"/>
      <c r="H1866" s="124"/>
      <c r="I1866" s="45"/>
      <c r="J1866" s="45"/>
      <c r="K1866" s="45"/>
      <c r="V1866" s="110"/>
      <c r="W1866" s="110"/>
      <c r="X1866" s="110"/>
      <c r="Y1866" s="110"/>
      <c r="Z1866" s="110"/>
      <c r="AA1866" s="110"/>
      <c r="AB1866" s="110"/>
      <c r="AC1866" s="110"/>
      <c r="AD1866" s="110"/>
      <c r="AE1866" s="110"/>
      <c r="AF1866" s="110"/>
      <c r="AG1866" s="110"/>
      <c r="AH1866" s="110"/>
      <c r="AI1866" s="110"/>
      <c r="AJ1866" s="110"/>
      <c r="AK1866" s="110"/>
      <c r="AL1866" s="110"/>
      <c r="AM1866" s="110"/>
      <c r="AN1866" s="110"/>
      <c r="AO1866" s="110"/>
      <c r="AP1866" s="110"/>
      <c r="AQ1866" s="110"/>
      <c r="AR1866" s="110"/>
      <c r="AS1866" s="110"/>
      <c r="AT1866" s="110"/>
      <c r="AU1866" s="110"/>
      <c r="AV1866" s="110"/>
      <c r="AW1866" s="110"/>
      <c r="AX1866" s="110"/>
      <c r="AY1866" s="110"/>
      <c r="AZ1866" s="110"/>
      <c r="BA1866" s="110"/>
      <c r="BB1866" s="110"/>
      <c r="BC1866" s="110"/>
      <c r="BD1866" s="110"/>
      <c r="BE1866" s="110"/>
      <c r="BF1866" s="110"/>
      <c r="BG1866" s="110"/>
      <c r="BH1866" s="110"/>
    </row>
    <row r="1867" spans="2:60" x14ac:dyDescent="0.2">
      <c r="B1867" s="123"/>
      <c r="C1867" s="229"/>
      <c r="D1867" s="229"/>
      <c r="E1867" s="229"/>
      <c r="F1867" s="229"/>
      <c r="G1867" s="229"/>
      <c r="H1867" s="124"/>
      <c r="I1867" s="45"/>
      <c r="J1867" s="45"/>
      <c r="K1867" s="45"/>
      <c r="V1867" s="110"/>
      <c r="W1867" s="110"/>
      <c r="X1867" s="110"/>
      <c r="Y1867" s="110"/>
      <c r="Z1867" s="110"/>
      <c r="AA1867" s="110"/>
      <c r="AB1867" s="110"/>
      <c r="AC1867" s="110"/>
      <c r="AD1867" s="110"/>
      <c r="AE1867" s="110"/>
      <c r="AF1867" s="110"/>
      <c r="AG1867" s="110"/>
      <c r="AH1867" s="110"/>
      <c r="AI1867" s="110"/>
      <c r="AJ1867" s="110"/>
      <c r="AK1867" s="110"/>
      <c r="AL1867" s="110"/>
      <c r="AM1867" s="110"/>
      <c r="AN1867" s="110"/>
      <c r="AO1867" s="110"/>
      <c r="AP1867" s="110"/>
      <c r="AQ1867" s="110"/>
      <c r="AR1867" s="110"/>
      <c r="AS1867" s="110"/>
      <c r="AT1867" s="110"/>
      <c r="AU1867" s="110"/>
      <c r="AV1867" s="110"/>
      <c r="AW1867" s="110"/>
      <c r="AX1867" s="110"/>
      <c r="AY1867" s="110"/>
      <c r="AZ1867" s="110"/>
      <c r="BA1867" s="110"/>
      <c r="BB1867" s="110"/>
      <c r="BC1867" s="110"/>
      <c r="BD1867" s="110"/>
      <c r="BE1867" s="110"/>
      <c r="BF1867" s="110"/>
      <c r="BG1867" s="110"/>
      <c r="BH1867" s="110"/>
    </row>
    <row r="1868" spans="2:60" x14ac:dyDescent="0.2">
      <c r="B1868" s="123"/>
      <c r="C1868" s="229"/>
      <c r="D1868" s="229"/>
      <c r="E1868" s="229"/>
      <c r="F1868" s="229"/>
      <c r="G1868" s="229"/>
      <c r="H1868" s="124"/>
      <c r="I1868" s="45"/>
      <c r="J1868" s="45"/>
      <c r="K1868" s="45"/>
      <c r="V1868" s="110"/>
      <c r="W1868" s="110"/>
      <c r="X1868" s="110"/>
      <c r="Y1868" s="110"/>
      <c r="Z1868" s="110"/>
      <c r="AA1868" s="110"/>
      <c r="AB1868" s="110"/>
      <c r="AC1868" s="110"/>
      <c r="AD1868" s="110"/>
      <c r="AE1868" s="110"/>
      <c r="AF1868" s="110"/>
      <c r="AG1868" s="110"/>
      <c r="AH1868" s="110"/>
      <c r="AI1868" s="110"/>
      <c r="AJ1868" s="110"/>
      <c r="AK1868" s="110"/>
      <c r="AL1868" s="110"/>
      <c r="AM1868" s="110"/>
      <c r="AN1868" s="110"/>
      <c r="AO1868" s="110"/>
      <c r="AP1868" s="110"/>
      <c r="AQ1868" s="110"/>
      <c r="AR1868" s="110"/>
      <c r="AS1868" s="110"/>
      <c r="AT1868" s="110"/>
      <c r="AU1868" s="110"/>
      <c r="AV1868" s="110"/>
      <c r="AW1868" s="110"/>
      <c r="AX1868" s="110"/>
      <c r="AY1868" s="110"/>
      <c r="AZ1868" s="110"/>
      <c r="BA1868" s="110"/>
      <c r="BB1868" s="110"/>
      <c r="BC1868" s="110"/>
      <c r="BD1868" s="110"/>
      <c r="BE1868" s="110"/>
      <c r="BF1868" s="110"/>
      <c r="BG1868" s="110"/>
      <c r="BH1868" s="110"/>
    </row>
    <row r="1869" spans="2:60" x14ac:dyDescent="0.2">
      <c r="B1869" s="123"/>
      <c r="C1869" s="229"/>
      <c r="D1869" s="229"/>
      <c r="E1869" s="229"/>
      <c r="F1869" s="229"/>
      <c r="G1869" s="229"/>
      <c r="H1869" s="124"/>
      <c r="I1869" s="45"/>
      <c r="J1869" s="45"/>
      <c r="K1869" s="45"/>
      <c r="V1869" s="110"/>
      <c r="W1869" s="110"/>
      <c r="X1869" s="110"/>
      <c r="Y1869" s="110"/>
      <c r="Z1869" s="110"/>
      <c r="AA1869" s="110"/>
      <c r="AB1869" s="110"/>
      <c r="AC1869" s="110"/>
      <c r="AD1869" s="110"/>
      <c r="AE1869" s="110"/>
      <c r="AF1869" s="110"/>
      <c r="AG1869" s="110"/>
      <c r="AH1869" s="110"/>
      <c r="AI1869" s="110"/>
      <c r="AJ1869" s="110"/>
      <c r="AK1869" s="110"/>
      <c r="AL1869" s="110"/>
      <c r="AM1869" s="110"/>
      <c r="AN1869" s="110"/>
      <c r="AO1869" s="110"/>
      <c r="AP1869" s="110"/>
      <c r="AQ1869" s="110"/>
      <c r="AR1869" s="110"/>
      <c r="AS1869" s="110"/>
      <c r="AT1869" s="110"/>
      <c r="AU1869" s="110"/>
      <c r="AV1869" s="110"/>
      <c r="AW1869" s="110"/>
      <c r="AX1869" s="110"/>
      <c r="AY1869" s="110"/>
      <c r="AZ1869" s="110"/>
      <c r="BA1869" s="110"/>
      <c r="BB1869" s="110"/>
      <c r="BC1869" s="110"/>
      <c r="BD1869" s="110"/>
      <c r="BE1869" s="110"/>
      <c r="BF1869" s="110"/>
      <c r="BG1869" s="110"/>
      <c r="BH1869" s="110"/>
    </row>
    <row r="1870" spans="2:60" x14ac:dyDescent="0.2">
      <c r="B1870" s="123"/>
      <c r="C1870" s="229"/>
      <c r="D1870" s="229"/>
      <c r="E1870" s="229"/>
      <c r="F1870" s="229"/>
      <c r="G1870" s="229"/>
      <c r="H1870" s="124"/>
      <c r="I1870" s="45"/>
      <c r="J1870" s="45"/>
      <c r="K1870" s="45"/>
      <c r="V1870" s="110"/>
      <c r="W1870" s="110"/>
      <c r="X1870" s="110"/>
      <c r="Y1870" s="110"/>
      <c r="Z1870" s="110"/>
      <c r="AA1870" s="110"/>
      <c r="AB1870" s="110"/>
      <c r="AC1870" s="110"/>
      <c r="AD1870" s="110"/>
      <c r="AE1870" s="110"/>
      <c r="AF1870" s="110"/>
      <c r="AG1870" s="110"/>
      <c r="AH1870" s="110"/>
      <c r="AI1870" s="110"/>
      <c r="AJ1870" s="110"/>
      <c r="AK1870" s="110"/>
      <c r="AL1870" s="110"/>
      <c r="AM1870" s="110"/>
      <c r="AN1870" s="110"/>
      <c r="AO1870" s="110"/>
      <c r="AP1870" s="110"/>
      <c r="AQ1870" s="110"/>
      <c r="AR1870" s="110"/>
      <c r="AS1870" s="110"/>
      <c r="AT1870" s="110"/>
      <c r="AU1870" s="110"/>
      <c r="AV1870" s="110"/>
      <c r="AW1870" s="110"/>
      <c r="AX1870" s="110"/>
      <c r="AY1870" s="110"/>
      <c r="AZ1870" s="110"/>
      <c r="BA1870" s="110"/>
      <c r="BB1870" s="110"/>
      <c r="BC1870" s="110"/>
      <c r="BD1870" s="110"/>
      <c r="BE1870" s="110"/>
      <c r="BF1870" s="110"/>
      <c r="BG1870" s="110"/>
      <c r="BH1870" s="110"/>
    </row>
    <row r="1871" spans="2:60" x14ac:dyDescent="0.2">
      <c r="B1871" s="123"/>
      <c r="C1871" s="229"/>
      <c r="D1871" s="229"/>
      <c r="E1871" s="229"/>
      <c r="F1871" s="229"/>
      <c r="G1871" s="229"/>
      <c r="H1871" s="124"/>
      <c r="I1871" s="45"/>
      <c r="J1871" s="45"/>
      <c r="K1871" s="45"/>
      <c r="V1871" s="110"/>
      <c r="W1871" s="110"/>
      <c r="X1871" s="110"/>
      <c r="Y1871" s="110"/>
      <c r="Z1871" s="110"/>
      <c r="AA1871" s="110"/>
      <c r="AB1871" s="110"/>
      <c r="AC1871" s="110"/>
      <c r="AD1871" s="110"/>
      <c r="AE1871" s="110"/>
      <c r="AF1871" s="110"/>
      <c r="AG1871" s="110"/>
      <c r="AH1871" s="110"/>
      <c r="AI1871" s="110"/>
      <c r="AJ1871" s="110"/>
      <c r="AK1871" s="110"/>
      <c r="AL1871" s="110"/>
      <c r="AM1871" s="110"/>
      <c r="AN1871" s="110"/>
      <c r="AO1871" s="110"/>
      <c r="AP1871" s="110"/>
      <c r="AQ1871" s="110"/>
      <c r="AR1871" s="110"/>
      <c r="AS1871" s="110"/>
      <c r="AT1871" s="110"/>
      <c r="AU1871" s="110"/>
      <c r="AV1871" s="110"/>
      <c r="AW1871" s="110"/>
      <c r="AX1871" s="110"/>
      <c r="AY1871" s="110"/>
      <c r="AZ1871" s="110"/>
      <c r="BA1871" s="110"/>
      <c r="BB1871" s="110"/>
      <c r="BC1871" s="110"/>
      <c r="BD1871" s="110"/>
      <c r="BE1871" s="110"/>
      <c r="BF1871" s="110"/>
      <c r="BG1871" s="110"/>
      <c r="BH1871" s="110"/>
    </row>
    <row r="1872" spans="2:60" x14ac:dyDescent="0.2">
      <c r="B1872" s="123"/>
      <c r="C1872" s="229"/>
      <c r="D1872" s="229"/>
      <c r="E1872" s="229"/>
      <c r="F1872" s="229"/>
      <c r="G1872" s="229"/>
      <c r="H1872" s="124"/>
      <c r="I1872" s="45"/>
      <c r="J1872" s="45"/>
      <c r="K1872" s="45"/>
      <c r="V1872" s="110"/>
      <c r="W1872" s="110"/>
      <c r="X1872" s="110"/>
      <c r="Y1872" s="110"/>
      <c r="Z1872" s="110"/>
      <c r="AA1872" s="110"/>
      <c r="AB1872" s="110"/>
      <c r="AC1872" s="110"/>
      <c r="AD1872" s="110"/>
      <c r="AE1872" s="110"/>
      <c r="AF1872" s="110"/>
      <c r="AG1872" s="110"/>
      <c r="AH1872" s="110"/>
      <c r="AI1872" s="110"/>
      <c r="AJ1872" s="110"/>
      <c r="AK1872" s="110"/>
      <c r="AL1872" s="110"/>
      <c r="AM1872" s="110"/>
      <c r="AN1872" s="110"/>
      <c r="AO1872" s="110"/>
      <c r="AP1872" s="110"/>
      <c r="AQ1872" s="110"/>
      <c r="AR1872" s="110"/>
      <c r="AS1872" s="110"/>
      <c r="AT1872" s="110"/>
      <c r="AU1872" s="110"/>
      <c r="AV1872" s="110"/>
      <c r="AW1872" s="110"/>
      <c r="AX1872" s="110"/>
      <c r="AY1872" s="110"/>
      <c r="AZ1872" s="110"/>
      <c r="BA1872" s="110"/>
      <c r="BB1872" s="110"/>
      <c r="BC1872" s="110"/>
      <c r="BD1872" s="110"/>
      <c r="BE1872" s="110"/>
      <c r="BF1872" s="110"/>
      <c r="BG1872" s="110"/>
      <c r="BH1872" s="110"/>
    </row>
    <row r="1873" spans="2:60" x14ac:dyDescent="0.2">
      <c r="B1873" s="123"/>
      <c r="C1873" s="229"/>
      <c r="D1873" s="229"/>
      <c r="E1873" s="229"/>
      <c r="F1873" s="229"/>
      <c r="G1873" s="229"/>
      <c r="H1873" s="124"/>
      <c r="I1873" s="45"/>
      <c r="J1873" s="45"/>
      <c r="K1873" s="45"/>
      <c r="V1873" s="110"/>
      <c r="W1873" s="110"/>
      <c r="X1873" s="110"/>
      <c r="Y1873" s="110"/>
      <c r="Z1873" s="110"/>
      <c r="AA1873" s="110"/>
      <c r="AB1873" s="110"/>
      <c r="AC1873" s="110"/>
      <c r="AD1873" s="110"/>
      <c r="AE1873" s="110"/>
      <c r="AF1873" s="110"/>
      <c r="AG1873" s="110"/>
      <c r="AH1873" s="110"/>
      <c r="AI1873" s="110"/>
      <c r="AJ1873" s="110"/>
      <c r="AK1873" s="110"/>
      <c r="AL1873" s="110"/>
      <c r="AM1873" s="110"/>
      <c r="AN1873" s="110"/>
      <c r="AO1873" s="110"/>
      <c r="AP1873" s="110"/>
      <c r="AQ1873" s="110"/>
      <c r="AR1873" s="110"/>
      <c r="AS1873" s="110"/>
      <c r="AT1873" s="110"/>
      <c r="AU1873" s="110"/>
      <c r="AV1873" s="110"/>
      <c r="AW1873" s="110"/>
      <c r="AX1873" s="110"/>
      <c r="AY1873" s="110"/>
      <c r="AZ1873" s="110"/>
      <c r="BA1873" s="110"/>
      <c r="BB1873" s="110"/>
      <c r="BC1873" s="110"/>
      <c r="BD1873" s="110"/>
      <c r="BE1873" s="110"/>
      <c r="BF1873" s="110"/>
      <c r="BG1873" s="110"/>
      <c r="BH1873" s="110"/>
    </row>
    <row r="1874" spans="2:60" x14ac:dyDescent="0.2">
      <c r="B1874" s="123"/>
      <c r="C1874" s="229"/>
      <c r="D1874" s="229"/>
      <c r="E1874" s="229"/>
      <c r="F1874" s="229"/>
      <c r="G1874" s="229"/>
      <c r="H1874" s="124"/>
      <c r="I1874" s="45"/>
      <c r="J1874" s="45"/>
      <c r="K1874" s="45"/>
      <c r="V1874" s="110"/>
      <c r="W1874" s="110"/>
      <c r="X1874" s="110"/>
      <c r="Y1874" s="110"/>
      <c r="Z1874" s="110"/>
      <c r="AA1874" s="110"/>
      <c r="AB1874" s="110"/>
      <c r="AC1874" s="110"/>
      <c r="AD1874" s="110"/>
      <c r="AE1874" s="110"/>
      <c r="AF1874" s="110"/>
      <c r="AG1874" s="110"/>
      <c r="AH1874" s="110"/>
      <c r="AI1874" s="110"/>
      <c r="AJ1874" s="110"/>
      <c r="AK1874" s="110"/>
      <c r="AL1874" s="110"/>
      <c r="AM1874" s="110"/>
      <c r="AN1874" s="110"/>
      <c r="AO1874" s="110"/>
      <c r="AP1874" s="110"/>
      <c r="AQ1874" s="110"/>
      <c r="AR1874" s="110"/>
      <c r="AS1874" s="110"/>
      <c r="AT1874" s="110"/>
      <c r="AU1874" s="110"/>
      <c r="AV1874" s="110"/>
      <c r="AW1874" s="110"/>
      <c r="AX1874" s="110"/>
      <c r="AY1874" s="110"/>
      <c r="AZ1874" s="110"/>
      <c r="BA1874" s="110"/>
      <c r="BB1874" s="110"/>
      <c r="BC1874" s="110"/>
      <c r="BD1874" s="110"/>
      <c r="BE1874" s="110"/>
      <c r="BF1874" s="110"/>
      <c r="BG1874" s="110"/>
      <c r="BH1874" s="110"/>
    </row>
    <row r="1875" spans="2:60" x14ac:dyDescent="0.2">
      <c r="B1875" s="123"/>
      <c r="C1875" s="229"/>
      <c r="D1875" s="229"/>
      <c r="E1875" s="229"/>
      <c r="F1875" s="229"/>
      <c r="G1875" s="229"/>
      <c r="H1875" s="124"/>
      <c r="I1875" s="45"/>
      <c r="J1875" s="45"/>
      <c r="K1875" s="45"/>
      <c r="V1875" s="110"/>
      <c r="W1875" s="110"/>
      <c r="X1875" s="110"/>
      <c r="Y1875" s="110"/>
      <c r="Z1875" s="110"/>
      <c r="AA1875" s="110"/>
      <c r="AB1875" s="110"/>
      <c r="AC1875" s="110"/>
      <c r="AD1875" s="110"/>
      <c r="AE1875" s="110"/>
      <c r="AF1875" s="110"/>
      <c r="AG1875" s="110"/>
      <c r="AH1875" s="110"/>
      <c r="AI1875" s="110"/>
      <c r="AJ1875" s="110"/>
      <c r="AK1875" s="110"/>
      <c r="AL1875" s="110"/>
      <c r="AM1875" s="110"/>
      <c r="AN1875" s="110"/>
      <c r="AO1875" s="110"/>
      <c r="AP1875" s="110"/>
      <c r="AQ1875" s="110"/>
      <c r="AR1875" s="110"/>
      <c r="AS1875" s="110"/>
      <c r="AT1875" s="110"/>
      <c r="AU1875" s="110"/>
      <c r="AV1875" s="110"/>
      <c r="AW1875" s="110"/>
      <c r="AX1875" s="110"/>
      <c r="AY1875" s="110"/>
      <c r="AZ1875" s="110"/>
      <c r="BA1875" s="110"/>
      <c r="BB1875" s="110"/>
      <c r="BC1875" s="110"/>
      <c r="BD1875" s="110"/>
      <c r="BE1875" s="110"/>
      <c r="BF1875" s="110"/>
      <c r="BG1875" s="110"/>
      <c r="BH1875" s="110"/>
    </row>
    <row r="1876" spans="2:60" x14ac:dyDescent="0.2">
      <c r="B1876" s="123"/>
      <c r="C1876" s="229"/>
      <c r="D1876" s="229"/>
      <c r="E1876" s="229"/>
      <c r="F1876" s="229"/>
      <c r="G1876" s="229"/>
      <c r="H1876" s="124"/>
      <c r="I1876" s="45"/>
      <c r="J1876" s="45"/>
      <c r="K1876" s="45"/>
      <c r="V1876" s="110"/>
      <c r="W1876" s="110"/>
      <c r="X1876" s="110"/>
      <c r="Y1876" s="110"/>
      <c r="Z1876" s="110"/>
      <c r="AA1876" s="110"/>
      <c r="AB1876" s="110"/>
      <c r="AC1876" s="110"/>
      <c r="AD1876" s="110"/>
      <c r="AE1876" s="110"/>
      <c r="AF1876" s="110"/>
      <c r="AG1876" s="110"/>
      <c r="AH1876" s="110"/>
      <c r="AI1876" s="110"/>
      <c r="AJ1876" s="110"/>
      <c r="AK1876" s="110"/>
      <c r="AL1876" s="110"/>
      <c r="AM1876" s="110"/>
      <c r="AN1876" s="110"/>
      <c r="AO1876" s="110"/>
      <c r="AP1876" s="110"/>
      <c r="AQ1876" s="110"/>
      <c r="AR1876" s="110"/>
      <c r="AS1876" s="110"/>
      <c r="AT1876" s="110"/>
      <c r="AU1876" s="110"/>
      <c r="AV1876" s="110"/>
      <c r="AW1876" s="110"/>
      <c r="AX1876" s="110"/>
      <c r="AY1876" s="110"/>
      <c r="AZ1876" s="110"/>
      <c r="BA1876" s="110"/>
      <c r="BB1876" s="110"/>
      <c r="BC1876" s="110"/>
      <c r="BD1876" s="110"/>
      <c r="BE1876" s="110"/>
      <c r="BF1876" s="110"/>
      <c r="BG1876" s="110"/>
      <c r="BH1876" s="110"/>
    </row>
    <row r="1877" spans="2:60" x14ac:dyDescent="0.2">
      <c r="B1877" s="123"/>
      <c r="C1877" s="229"/>
      <c r="D1877" s="229"/>
      <c r="E1877" s="229"/>
      <c r="F1877" s="229"/>
      <c r="G1877" s="229"/>
      <c r="H1877" s="124"/>
      <c r="I1877" s="45"/>
      <c r="J1877" s="45"/>
      <c r="K1877" s="45"/>
      <c r="V1877" s="110"/>
      <c r="W1877" s="110"/>
      <c r="X1877" s="110"/>
      <c r="Y1877" s="110"/>
      <c r="Z1877" s="110"/>
      <c r="AA1877" s="110"/>
      <c r="AB1877" s="110"/>
      <c r="AC1877" s="110"/>
      <c r="AD1877" s="110"/>
      <c r="AE1877" s="110"/>
      <c r="AF1877" s="110"/>
      <c r="AG1877" s="110"/>
      <c r="AH1877" s="110"/>
      <c r="AI1877" s="110"/>
      <c r="AJ1877" s="110"/>
      <c r="AK1877" s="110"/>
      <c r="AL1877" s="110"/>
      <c r="AM1877" s="110"/>
      <c r="AN1877" s="110"/>
      <c r="AO1877" s="110"/>
      <c r="AP1877" s="110"/>
      <c r="AQ1877" s="110"/>
      <c r="AR1877" s="110"/>
      <c r="AS1877" s="110"/>
      <c r="AT1877" s="110"/>
      <c r="AU1877" s="110"/>
      <c r="AV1877" s="110"/>
      <c r="AW1877" s="110"/>
      <c r="AX1877" s="110"/>
      <c r="AY1877" s="110"/>
      <c r="AZ1877" s="110"/>
      <c r="BA1877" s="110"/>
      <c r="BB1877" s="110"/>
      <c r="BC1877" s="110"/>
      <c r="BD1877" s="110"/>
      <c r="BE1877" s="110"/>
      <c r="BF1877" s="110"/>
      <c r="BG1877" s="110"/>
      <c r="BH1877" s="110"/>
    </row>
    <row r="1878" spans="2:60" x14ac:dyDescent="0.2">
      <c r="B1878" s="123"/>
      <c r="C1878" s="229"/>
      <c r="D1878" s="229"/>
      <c r="E1878" s="229"/>
      <c r="F1878" s="229"/>
      <c r="G1878" s="229"/>
      <c r="H1878" s="124"/>
      <c r="I1878" s="45"/>
      <c r="J1878" s="45"/>
      <c r="K1878" s="45"/>
      <c r="V1878" s="110"/>
      <c r="W1878" s="110"/>
      <c r="X1878" s="110"/>
      <c r="Y1878" s="110"/>
      <c r="Z1878" s="110"/>
      <c r="AA1878" s="110"/>
      <c r="AB1878" s="110"/>
      <c r="AC1878" s="110"/>
      <c r="AD1878" s="110"/>
      <c r="AE1878" s="110"/>
      <c r="AF1878" s="110"/>
      <c r="AG1878" s="110"/>
      <c r="AH1878" s="110"/>
      <c r="AI1878" s="110"/>
      <c r="AJ1878" s="110"/>
      <c r="AK1878" s="110"/>
      <c r="AL1878" s="110"/>
      <c r="AM1878" s="110"/>
      <c r="AN1878" s="110"/>
      <c r="AO1878" s="110"/>
      <c r="AP1878" s="110"/>
      <c r="AQ1878" s="110"/>
      <c r="AR1878" s="110"/>
      <c r="AS1878" s="110"/>
      <c r="AT1878" s="110"/>
      <c r="AU1878" s="110"/>
      <c r="AV1878" s="110"/>
      <c r="AW1878" s="110"/>
      <c r="AX1878" s="110"/>
      <c r="AY1878" s="110"/>
      <c r="AZ1878" s="110"/>
      <c r="BA1878" s="110"/>
      <c r="BB1878" s="110"/>
      <c r="BC1878" s="110"/>
      <c r="BD1878" s="110"/>
      <c r="BE1878" s="110"/>
      <c r="BF1878" s="110"/>
      <c r="BG1878" s="110"/>
      <c r="BH1878" s="110"/>
    </row>
    <row r="1879" spans="2:60" x14ac:dyDescent="0.2">
      <c r="B1879" s="123"/>
      <c r="C1879" s="229"/>
      <c r="D1879" s="229"/>
      <c r="E1879" s="229"/>
      <c r="F1879" s="229"/>
      <c r="G1879" s="229"/>
      <c r="H1879" s="124"/>
      <c r="I1879" s="45"/>
      <c r="J1879" s="45"/>
      <c r="K1879" s="45"/>
      <c r="V1879" s="110"/>
      <c r="W1879" s="110"/>
      <c r="X1879" s="110"/>
      <c r="Y1879" s="110"/>
      <c r="Z1879" s="110"/>
      <c r="AA1879" s="110"/>
      <c r="AB1879" s="110"/>
      <c r="AC1879" s="110"/>
      <c r="AD1879" s="110"/>
      <c r="AE1879" s="110"/>
      <c r="AF1879" s="110"/>
      <c r="AG1879" s="110"/>
      <c r="AH1879" s="110"/>
      <c r="AI1879" s="110"/>
      <c r="AJ1879" s="110"/>
      <c r="AK1879" s="110"/>
      <c r="AL1879" s="110"/>
      <c r="AM1879" s="110"/>
      <c r="AN1879" s="110"/>
      <c r="AO1879" s="110"/>
      <c r="AP1879" s="110"/>
      <c r="AQ1879" s="110"/>
      <c r="AR1879" s="110"/>
      <c r="AS1879" s="110"/>
      <c r="AT1879" s="110"/>
      <c r="AU1879" s="110"/>
      <c r="AV1879" s="110"/>
      <c r="AW1879" s="110"/>
      <c r="AX1879" s="110"/>
      <c r="AY1879" s="110"/>
      <c r="AZ1879" s="110"/>
      <c r="BA1879" s="110"/>
      <c r="BB1879" s="110"/>
      <c r="BC1879" s="110"/>
      <c r="BD1879" s="110"/>
      <c r="BE1879" s="110"/>
      <c r="BF1879" s="110"/>
      <c r="BG1879" s="110"/>
      <c r="BH1879" s="110"/>
    </row>
    <row r="1880" spans="2:60" x14ac:dyDescent="0.2">
      <c r="B1880" s="123"/>
      <c r="C1880" s="229"/>
      <c r="D1880" s="229"/>
      <c r="E1880" s="229"/>
      <c r="F1880" s="229"/>
      <c r="G1880" s="229"/>
      <c r="H1880" s="124"/>
      <c r="I1880" s="45"/>
      <c r="J1880" s="45"/>
      <c r="K1880" s="45"/>
      <c r="V1880" s="110"/>
      <c r="W1880" s="110"/>
      <c r="X1880" s="110"/>
      <c r="Y1880" s="110"/>
      <c r="Z1880" s="110"/>
      <c r="AA1880" s="110"/>
      <c r="AB1880" s="110"/>
      <c r="AC1880" s="110"/>
      <c r="AD1880" s="110"/>
      <c r="AE1880" s="110"/>
      <c r="AF1880" s="110"/>
      <c r="AG1880" s="110"/>
      <c r="AH1880" s="110"/>
      <c r="AI1880" s="110"/>
      <c r="AJ1880" s="110"/>
      <c r="AK1880" s="110"/>
      <c r="AL1880" s="110"/>
      <c r="AM1880" s="110"/>
      <c r="AN1880" s="110"/>
      <c r="AO1880" s="110"/>
      <c r="AP1880" s="110"/>
      <c r="AQ1880" s="110"/>
      <c r="AR1880" s="110"/>
      <c r="AS1880" s="110"/>
      <c r="AT1880" s="110"/>
      <c r="AU1880" s="110"/>
      <c r="AV1880" s="110"/>
      <c r="AW1880" s="110"/>
      <c r="AX1880" s="110"/>
      <c r="AY1880" s="110"/>
      <c r="AZ1880" s="110"/>
      <c r="BA1880" s="110"/>
      <c r="BB1880" s="110"/>
      <c r="BC1880" s="110"/>
      <c r="BD1880" s="110"/>
      <c r="BE1880" s="110"/>
      <c r="BF1880" s="110"/>
      <c r="BG1880" s="110"/>
      <c r="BH1880" s="110"/>
    </row>
    <row r="1881" spans="2:60" x14ac:dyDescent="0.2">
      <c r="B1881" s="123"/>
      <c r="C1881" s="229"/>
      <c r="D1881" s="229"/>
      <c r="E1881" s="229"/>
      <c r="F1881" s="229"/>
      <c r="G1881" s="229"/>
      <c r="H1881" s="124"/>
      <c r="I1881" s="45"/>
      <c r="J1881" s="45"/>
      <c r="K1881" s="45"/>
      <c r="V1881" s="110"/>
      <c r="W1881" s="110"/>
      <c r="X1881" s="110"/>
      <c r="Y1881" s="110"/>
      <c r="Z1881" s="110"/>
      <c r="AA1881" s="110"/>
      <c r="AB1881" s="110"/>
      <c r="AC1881" s="110"/>
      <c r="AD1881" s="110"/>
      <c r="AE1881" s="110"/>
      <c r="AF1881" s="110"/>
      <c r="AG1881" s="110"/>
      <c r="AH1881" s="110"/>
      <c r="AI1881" s="110"/>
      <c r="AJ1881" s="110"/>
      <c r="AK1881" s="110"/>
      <c r="AL1881" s="110"/>
      <c r="AM1881" s="110"/>
      <c r="AN1881" s="110"/>
      <c r="AO1881" s="110"/>
      <c r="AP1881" s="110"/>
      <c r="AQ1881" s="110"/>
      <c r="AR1881" s="110"/>
      <c r="AS1881" s="110"/>
      <c r="AT1881" s="110"/>
      <c r="AU1881" s="110"/>
      <c r="AV1881" s="110"/>
      <c r="AW1881" s="110"/>
      <c r="AX1881" s="110"/>
      <c r="AY1881" s="110"/>
      <c r="AZ1881" s="110"/>
      <c r="BA1881" s="110"/>
      <c r="BB1881" s="110"/>
      <c r="BC1881" s="110"/>
      <c r="BD1881" s="110"/>
      <c r="BE1881" s="110"/>
      <c r="BF1881" s="110"/>
      <c r="BG1881" s="110"/>
      <c r="BH1881" s="110"/>
    </row>
    <row r="1882" spans="2:60" x14ac:dyDescent="0.2">
      <c r="B1882" s="123"/>
      <c r="C1882" s="229"/>
      <c r="D1882" s="229"/>
      <c r="E1882" s="229"/>
      <c r="F1882" s="229"/>
      <c r="G1882" s="229"/>
      <c r="H1882" s="124"/>
      <c r="I1882" s="45"/>
      <c r="J1882" s="45"/>
      <c r="K1882" s="45"/>
      <c r="V1882" s="110"/>
      <c r="W1882" s="110"/>
      <c r="X1882" s="110"/>
      <c r="Y1882" s="110"/>
      <c r="Z1882" s="110"/>
      <c r="AA1882" s="110"/>
      <c r="AB1882" s="110"/>
      <c r="AC1882" s="110"/>
      <c r="AD1882" s="110"/>
      <c r="AE1882" s="110"/>
      <c r="AF1882" s="110"/>
      <c r="AG1882" s="110"/>
      <c r="AH1882" s="110"/>
      <c r="AI1882" s="110"/>
      <c r="AJ1882" s="110"/>
      <c r="AK1882" s="110"/>
      <c r="AL1882" s="110"/>
      <c r="AM1882" s="110"/>
      <c r="AN1882" s="110"/>
      <c r="AO1882" s="110"/>
      <c r="AP1882" s="110"/>
      <c r="AQ1882" s="110"/>
      <c r="AR1882" s="110"/>
      <c r="AS1882" s="110"/>
      <c r="AT1882" s="110"/>
      <c r="AU1882" s="110"/>
      <c r="AV1882" s="110"/>
      <c r="AW1882" s="110"/>
      <c r="AX1882" s="110"/>
      <c r="AY1882" s="110"/>
      <c r="AZ1882" s="110"/>
      <c r="BA1882" s="110"/>
      <c r="BB1882" s="110"/>
      <c r="BC1882" s="110"/>
      <c r="BD1882" s="110"/>
      <c r="BE1882" s="110"/>
      <c r="BF1882" s="110"/>
      <c r="BG1882" s="110"/>
      <c r="BH1882" s="110"/>
    </row>
    <row r="1883" spans="2:60" x14ac:dyDescent="0.2">
      <c r="B1883" s="123"/>
      <c r="C1883" s="229"/>
      <c r="D1883" s="229"/>
      <c r="E1883" s="229"/>
      <c r="F1883" s="229"/>
      <c r="G1883" s="229"/>
      <c r="H1883" s="124"/>
      <c r="I1883" s="45"/>
      <c r="J1883" s="45"/>
      <c r="K1883" s="45"/>
      <c r="V1883" s="110"/>
      <c r="W1883" s="110"/>
      <c r="X1883" s="110"/>
      <c r="Y1883" s="110"/>
      <c r="Z1883" s="110"/>
      <c r="AA1883" s="110"/>
      <c r="AB1883" s="110"/>
      <c r="AC1883" s="110"/>
      <c r="AD1883" s="110"/>
      <c r="AE1883" s="110"/>
      <c r="AF1883" s="110"/>
      <c r="AG1883" s="110"/>
      <c r="AH1883" s="110"/>
      <c r="AI1883" s="110"/>
      <c r="AJ1883" s="110"/>
      <c r="AK1883" s="110"/>
      <c r="AL1883" s="110"/>
      <c r="AM1883" s="110"/>
      <c r="AN1883" s="110"/>
      <c r="AO1883" s="110"/>
      <c r="AP1883" s="110"/>
      <c r="AQ1883" s="110"/>
      <c r="AR1883" s="110"/>
      <c r="AS1883" s="110"/>
      <c r="AT1883" s="110"/>
      <c r="AU1883" s="110"/>
      <c r="AV1883" s="110"/>
      <c r="AW1883" s="110"/>
      <c r="AX1883" s="110"/>
      <c r="AY1883" s="110"/>
      <c r="AZ1883" s="110"/>
      <c r="BA1883" s="110"/>
      <c r="BB1883" s="110"/>
      <c r="BC1883" s="110"/>
      <c r="BD1883" s="110"/>
      <c r="BE1883" s="110"/>
      <c r="BF1883" s="110"/>
      <c r="BG1883" s="110"/>
      <c r="BH1883" s="110"/>
    </row>
    <row r="1884" spans="2:60" x14ac:dyDescent="0.2">
      <c r="B1884" s="123"/>
      <c r="C1884" s="229"/>
      <c r="D1884" s="229"/>
      <c r="E1884" s="229"/>
      <c r="F1884" s="229"/>
      <c r="G1884" s="229"/>
      <c r="H1884" s="124"/>
      <c r="I1884" s="45"/>
      <c r="J1884" s="45"/>
      <c r="K1884" s="45"/>
      <c r="V1884" s="110"/>
      <c r="W1884" s="110"/>
      <c r="X1884" s="110"/>
      <c r="Y1884" s="110"/>
      <c r="Z1884" s="110"/>
      <c r="AA1884" s="110"/>
      <c r="AB1884" s="110"/>
      <c r="AC1884" s="110"/>
      <c r="AD1884" s="110"/>
      <c r="AE1884" s="110"/>
      <c r="AF1884" s="110"/>
      <c r="AG1884" s="110"/>
      <c r="AH1884" s="110"/>
      <c r="AI1884" s="110"/>
      <c r="AJ1884" s="110"/>
      <c r="AK1884" s="110"/>
      <c r="AL1884" s="110"/>
      <c r="AM1884" s="110"/>
      <c r="AN1884" s="110"/>
      <c r="AO1884" s="110"/>
      <c r="AP1884" s="110"/>
      <c r="AQ1884" s="110"/>
      <c r="AR1884" s="110"/>
      <c r="AS1884" s="110"/>
      <c r="AT1884" s="110"/>
      <c r="AU1884" s="110"/>
      <c r="AV1884" s="110"/>
      <c r="AW1884" s="110"/>
      <c r="AX1884" s="110"/>
      <c r="AY1884" s="110"/>
      <c r="AZ1884" s="110"/>
      <c r="BA1884" s="110"/>
      <c r="BB1884" s="110"/>
      <c r="BC1884" s="110"/>
      <c r="BD1884" s="110"/>
      <c r="BE1884" s="110"/>
      <c r="BF1884" s="110"/>
      <c r="BG1884" s="110"/>
      <c r="BH1884" s="110"/>
    </row>
    <row r="1885" spans="2:60" x14ac:dyDescent="0.2">
      <c r="B1885" s="123"/>
      <c r="C1885" s="229"/>
      <c r="D1885" s="229"/>
      <c r="E1885" s="229"/>
      <c r="F1885" s="229"/>
      <c r="G1885" s="229"/>
      <c r="H1885" s="124"/>
      <c r="I1885" s="45"/>
      <c r="J1885" s="45"/>
      <c r="K1885" s="45"/>
      <c r="V1885" s="110"/>
      <c r="W1885" s="110"/>
      <c r="X1885" s="110"/>
      <c r="Y1885" s="110"/>
      <c r="Z1885" s="110"/>
      <c r="AA1885" s="110"/>
      <c r="AB1885" s="110"/>
      <c r="AC1885" s="110"/>
      <c r="AD1885" s="110"/>
      <c r="AE1885" s="110"/>
      <c r="AF1885" s="110"/>
      <c r="AG1885" s="110"/>
      <c r="AH1885" s="110"/>
      <c r="AI1885" s="110"/>
      <c r="AJ1885" s="110"/>
      <c r="AK1885" s="110"/>
      <c r="AL1885" s="110"/>
      <c r="AM1885" s="110"/>
      <c r="AN1885" s="110"/>
      <c r="AO1885" s="110"/>
      <c r="AP1885" s="110"/>
      <c r="AQ1885" s="110"/>
      <c r="AR1885" s="110"/>
      <c r="AS1885" s="110"/>
      <c r="AT1885" s="110"/>
      <c r="AU1885" s="110"/>
      <c r="AV1885" s="110"/>
      <c r="AW1885" s="110"/>
      <c r="AX1885" s="110"/>
      <c r="AY1885" s="110"/>
      <c r="AZ1885" s="110"/>
      <c r="BA1885" s="110"/>
      <c r="BB1885" s="110"/>
      <c r="BC1885" s="110"/>
      <c r="BD1885" s="110"/>
      <c r="BE1885" s="110"/>
      <c r="BF1885" s="110"/>
      <c r="BG1885" s="110"/>
      <c r="BH1885" s="110"/>
    </row>
    <row r="1886" spans="2:60" x14ac:dyDescent="0.2">
      <c r="B1886" s="123"/>
      <c r="C1886" s="229"/>
      <c r="D1886" s="229"/>
      <c r="E1886" s="229"/>
      <c r="F1886" s="229"/>
      <c r="G1886" s="229"/>
      <c r="H1886" s="124"/>
      <c r="I1886" s="45"/>
      <c r="J1886" s="45"/>
      <c r="K1886" s="45"/>
      <c r="V1886" s="110"/>
      <c r="W1886" s="110"/>
      <c r="X1886" s="110"/>
      <c r="Y1886" s="110"/>
      <c r="Z1886" s="110"/>
      <c r="AA1886" s="110"/>
      <c r="AB1886" s="110"/>
      <c r="AC1886" s="110"/>
      <c r="AD1886" s="110"/>
      <c r="AE1886" s="110"/>
      <c r="AF1886" s="110"/>
      <c r="AG1886" s="110"/>
      <c r="AH1886" s="110"/>
      <c r="AI1886" s="110"/>
      <c r="AJ1886" s="110"/>
      <c r="AK1886" s="110"/>
      <c r="AL1886" s="110"/>
      <c r="AM1886" s="110"/>
      <c r="AN1886" s="110"/>
      <c r="AO1886" s="110"/>
      <c r="AP1886" s="110"/>
      <c r="AQ1886" s="110"/>
      <c r="AR1886" s="110"/>
      <c r="AS1886" s="110"/>
      <c r="AT1886" s="110"/>
      <c r="AU1886" s="110"/>
      <c r="AV1886" s="110"/>
      <c r="AW1886" s="110"/>
      <c r="AX1886" s="110"/>
      <c r="AY1886" s="110"/>
      <c r="AZ1886" s="110"/>
      <c r="BA1886" s="110"/>
      <c r="BB1886" s="110"/>
      <c r="BC1886" s="110"/>
      <c r="BD1886" s="110"/>
      <c r="BE1886" s="110"/>
      <c r="BF1886" s="110"/>
      <c r="BG1886" s="110"/>
      <c r="BH1886" s="110"/>
    </row>
    <row r="1887" spans="2:60" x14ac:dyDescent="0.2">
      <c r="B1887" s="123"/>
      <c r="C1887" s="124"/>
      <c r="D1887" s="124"/>
      <c r="E1887" s="124"/>
      <c r="F1887" s="124"/>
      <c r="G1887" s="124"/>
      <c r="H1887" s="124"/>
      <c r="I1887" s="45"/>
      <c r="J1887" s="45"/>
      <c r="K1887" s="45"/>
      <c r="V1887" s="110"/>
      <c r="W1887" s="110"/>
      <c r="X1887" s="110"/>
      <c r="Y1887" s="110"/>
      <c r="Z1887" s="110"/>
      <c r="AA1887" s="110"/>
      <c r="AB1887" s="110"/>
      <c r="AC1887" s="110"/>
      <c r="AD1887" s="110"/>
      <c r="AE1887" s="110"/>
      <c r="AF1887" s="110"/>
      <c r="AG1887" s="110"/>
      <c r="AH1887" s="110"/>
      <c r="AI1887" s="110"/>
      <c r="AJ1887" s="110"/>
      <c r="AK1887" s="110"/>
      <c r="AL1887" s="110"/>
      <c r="AM1887" s="110"/>
      <c r="AN1887" s="110"/>
      <c r="AO1887" s="110"/>
      <c r="AP1887" s="110"/>
      <c r="AQ1887" s="110"/>
      <c r="AR1887" s="110"/>
      <c r="AS1887" s="110"/>
      <c r="AT1887" s="110"/>
      <c r="AU1887" s="110"/>
      <c r="AV1887" s="110"/>
      <c r="AW1887" s="110"/>
      <c r="AX1887" s="110"/>
      <c r="AY1887" s="110"/>
      <c r="AZ1887" s="110"/>
      <c r="BA1887" s="110"/>
      <c r="BB1887" s="110"/>
      <c r="BC1887" s="110"/>
      <c r="BD1887" s="110"/>
      <c r="BE1887" s="110"/>
      <c r="BF1887" s="110"/>
      <c r="BG1887" s="110"/>
      <c r="BH1887" s="110"/>
    </row>
    <row r="1888" spans="2:60" x14ac:dyDescent="0.2">
      <c r="B1888" s="123"/>
      <c r="C1888" s="124"/>
      <c r="D1888" s="124"/>
      <c r="E1888" s="124"/>
      <c r="F1888" s="124"/>
      <c r="G1888" s="124"/>
      <c r="H1888" s="124"/>
      <c r="I1888" s="45"/>
      <c r="J1888" s="45"/>
      <c r="K1888" s="45"/>
      <c r="V1888" s="110"/>
      <c r="W1888" s="110"/>
      <c r="X1888" s="110"/>
      <c r="Y1888" s="110"/>
      <c r="Z1888" s="110"/>
      <c r="AA1888" s="110"/>
      <c r="AB1888" s="110"/>
      <c r="AC1888" s="110"/>
      <c r="AD1888" s="110"/>
      <c r="AE1888" s="110"/>
      <c r="AF1888" s="110"/>
      <c r="AG1888" s="110"/>
      <c r="AH1888" s="110"/>
      <c r="AI1888" s="110"/>
      <c r="AJ1888" s="110"/>
      <c r="AK1888" s="110"/>
      <c r="AL1888" s="110"/>
      <c r="AM1888" s="110"/>
      <c r="AN1888" s="110"/>
      <c r="AO1888" s="110"/>
      <c r="AP1888" s="110"/>
      <c r="AQ1888" s="110"/>
      <c r="AR1888" s="110"/>
      <c r="AS1888" s="110"/>
      <c r="AT1888" s="110"/>
      <c r="AU1888" s="110"/>
      <c r="AV1888" s="110"/>
      <c r="AW1888" s="110"/>
      <c r="AX1888" s="110"/>
      <c r="AY1888" s="110"/>
      <c r="AZ1888" s="110"/>
      <c r="BA1888" s="110"/>
      <c r="BB1888" s="110"/>
      <c r="BC1888" s="110"/>
      <c r="BD1888" s="110"/>
      <c r="BE1888" s="110"/>
      <c r="BF1888" s="110"/>
      <c r="BG1888" s="110"/>
      <c r="BH1888" s="110"/>
    </row>
    <row r="1889" spans="2:60" x14ac:dyDescent="0.2">
      <c r="B1889" s="123"/>
      <c r="C1889" s="124"/>
      <c r="D1889" s="124"/>
      <c r="E1889" s="124"/>
      <c r="F1889" s="124"/>
      <c r="G1889" s="124"/>
      <c r="H1889" s="124"/>
      <c r="I1889" s="45"/>
      <c r="J1889" s="45"/>
      <c r="K1889" s="45"/>
      <c r="V1889" s="110"/>
      <c r="W1889" s="110"/>
      <c r="X1889" s="110"/>
      <c r="Y1889" s="110"/>
      <c r="Z1889" s="110"/>
      <c r="AA1889" s="110"/>
      <c r="AB1889" s="110"/>
      <c r="AC1889" s="110"/>
      <c r="AD1889" s="110"/>
      <c r="AE1889" s="110"/>
      <c r="AF1889" s="110"/>
      <c r="AG1889" s="110"/>
      <c r="AH1889" s="110"/>
      <c r="AI1889" s="110"/>
      <c r="AJ1889" s="110"/>
      <c r="AK1889" s="110"/>
      <c r="AL1889" s="110"/>
      <c r="AM1889" s="110"/>
      <c r="AN1889" s="110"/>
      <c r="AO1889" s="110"/>
      <c r="AP1889" s="110"/>
      <c r="AQ1889" s="110"/>
      <c r="AR1889" s="110"/>
      <c r="AS1889" s="110"/>
      <c r="AT1889" s="110"/>
      <c r="AU1889" s="110"/>
      <c r="AV1889" s="110"/>
      <c r="AW1889" s="110"/>
      <c r="AX1889" s="110"/>
      <c r="AY1889" s="110"/>
      <c r="AZ1889" s="110"/>
      <c r="BA1889" s="110"/>
      <c r="BB1889" s="110"/>
      <c r="BC1889" s="110"/>
      <c r="BD1889" s="110"/>
      <c r="BE1889" s="110"/>
      <c r="BF1889" s="110"/>
      <c r="BG1889" s="110"/>
      <c r="BH1889" s="110"/>
    </row>
    <row r="1890" spans="2:60" x14ac:dyDescent="0.2">
      <c r="B1890" s="123"/>
      <c r="C1890" s="124"/>
      <c r="D1890" s="124"/>
      <c r="E1890" s="124"/>
      <c r="F1890" s="124"/>
      <c r="G1890" s="124"/>
      <c r="H1890" s="124"/>
      <c r="I1890" s="45"/>
      <c r="J1890" s="45"/>
      <c r="K1890" s="45"/>
      <c r="V1890" s="110"/>
      <c r="W1890" s="110"/>
      <c r="X1890" s="110"/>
      <c r="Y1890" s="110"/>
      <c r="Z1890" s="110"/>
      <c r="AA1890" s="110"/>
      <c r="AB1890" s="110"/>
      <c r="AC1890" s="110"/>
      <c r="AD1890" s="110"/>
      <c r="AE1890" s="110"/>
      <c r="AF1890" s="110"/>
      <c r="AG1890" s="110"/>
      <c r="AH1890" s="110"/>
      <c r="AI1890" s="110"/>
      <c r="AJ1890" s="110"/>
      <c r="AK1890" s="110"/>
      <c r="AL1890" s="110"/>
      <c r="AM1890" s="110"/>
      <c r="AN1890" s="110"/>
      <c r="AO1890" s="110"/>
      <c r="AP1890" s="110"/>
      <c r="AQ1890" s="110"/>
      <c r="AR1890" s="110"/>
      <c r="AS1890" s="110"/>
      <c r="AT1890" s="110"/>
      <c r="AU1890" s="110"/>
      <c r="AV1890" s="110"/>
      <c r="AW1890" s="110"/>
      <c r="AX1890" s="110"/>
      <c r="AY1890" s="110"/>
      <c r="AZ1890" s="110"/>
      <c r="BA1890" s="110"/>
      <c r="BB1890" s="110"/>
      <c r="BC1890" s="110"/>
      <c r="BD1890" s="110"/>
      <c r="BE1890" s="110"/>
      <c r="BF1890" s="110"/>
      <c r="BG1890" s="110"/>
      <c r="BH1890" s="110"/>
    </row>
    <row r="1891" spans="2:60" x14ac:dyDescent="0.2">
      <c r="B1891" s="123"/>
      <c r="C1891" s="124"/>
      <c r="D1891" s="124"/>
      <c r="E1891" s="124"/>
      <c r="F1891" s="124"/>
      <c r="G1891" s="124"/>
      <c r="H1891" s="124"/>
      <c r="I1891" s="45"/>
      <c r="J1891" s="45"/>
      <c r="K1891" s="45"/>
      <c r="V1891" s="110"/>
      <c r="W1891" s="110"/>
      <c r="X1891" s="110"/>
      <c r="Y1891" s="110"/>
      <c r="Z1891" s="110"/>
      <c r="AA1891" s="110"/>
      <c r="AB1891" s="110"/>
      <c r="AC1891" s="110"/>
      <c r="AD1891" s="110"/>
      <c r="AE1891" s="110"/>
      <c r="AF1891" s="110"/>
      <c r="AG1891" s="110"/>
      <c r="AH1891" s="110"/>
      <c r="AI1891" s="110"/>
      <c r="AJ1891" s="110"/>
      <c r="AK1891" s="110"/>
      <c r="AL1891" s="110"/>
      <c r="AM1891" s="110"/>
      <c r="AN1891" s="110"/>
      <c r="AO1891" s="110"/>
      <c r="AP1891" s="110"/>
      <c r="AQ1891" s="110"/>
      <c r="AR1891" s="110"/>
      <c r="AS1891" s="110"/>
      <c r="AT1891" s="110"/>
      <c r="AU1891" s="110"/>
      <c r="AV1891" s="110"/>
      <c r="AW1891" s="110"/>
      <c r="AX1891" s="110"/>
      <c r="AY1891" s="110"/>
      <c r="AZ1891" s="110"/>
      <c r="BA1891" s="110"/>
      <c r="BB1891" s="110"/>
      <c r="BC1891" s="110"/>
      <c r="BD1891" s="110"/>
      <c r="BE1891" s="110"/>
      <c r="BF1891" s="110"/>
      <c r="BG1891" s="110"/>
      <c r="BH1891" s="110"/>
    </row>
    <row r="1892" spans="2:60" x14ac:dyDescent="0.2">
      <c r="B1892" s="123"/>
      <c r="C1892" s="124"/>
      <c r="D1892" s="124"/>
      <c r="E1892" s="124"/>
      <c r="F1892" s="124"/>
      <c r="G1892" s="124"/>
      <c r="H1892" s="124"/>
      <c r="I1892" s="45"/>
      <c r="J1892" s="45"/>
      <c r="K1892" s="45"/>
      <c r="V1892" s="110"/>
      <c r="W1892" s="110"/>
      <c r="X1892" s="110"/>
      <c r="Y1892" s="110"/>
      <c r="Z1892" s="110"/>
      <c r="AA1892" s="110"/>
      <c r="AB1892" s="110"/>
      <c r="AC1892" s="110"/>
      <c r="AD1892" s="110"/>
      <c r="AE1892" s="110"/>
      <c r="AF1892" s="110"/>
      <c r="AG1892" s="110"/>
      <c r="AH1892" s="110"/>
      <c r="AI1892" s="110"/>
      <c r="AJ1892" s="110"/>
      <c r="AK1892" s="110"/>
      <c r="AL1892" s="110"/>
      <c r="AM1892" s="110"/>
      <c r="AN1892" s="110"/>
      <c r="AO1892" s="110"/>
      <c r="AP1892" s="110"/>
      <c r="AQ1892" s="110"/>
      <c r="AR1892" s="110"/>
      <c r="AS1892" s="110"/>
      <c r="AT1892" s="110"/>
      <c r="AU1892" s="110"/>
      <c r="AV1892" s="110"/>
      <c r="AW1892" s="110"/>
      <c r="AX1892" s="110"/>
      <c r="AY1892" s="110"/>
      <c r="AZ1892" s="110"/>
      <c r="BA1892" s="110"/>
      <c r="BB1892" s="110"/>
      <c r="BC1892" s="110"/>
      <c r="BD1892" s="110"/>
      <c r="BE1892" s="110"/>
      <c r="BF1892" s="110"/>
      <c r="BG1892" s="110"/>
      <c r="BH1892" s="110"/>
    </row>
    <row r="1893" spans="2:60" x14ac:dyDescent="0.2">
      <c r="B1893" s="123"/>
      <c r="C1893" s="124"/>
      <c r="D1893" s="124"/>
      <c r="E1893" s="124"/>
      <c r="F1893" s="124"/>
      <c r="G1893" s="124"/>
      <c r="H1893" s="124"/>
      <c r="I1893" s="45"/>
      <c r="J1893" s="45"/>
      <c r="K1893" s="45"/>
      <c r="V1893" s="110"/>
      <c r="W1893" s="110"/>
      <c r="X1893" s="110"/>
      <c r="Y1893" s="110"/>
      <c r="Z1893" s="110"/>
      <c r="AA1893" s="110"/>
      <c r="AB1893" s="110"/>
      <c r="AC1893" s="110"/>
      <c r="AD1893" s="110"/>
      <c r="AE1893" s="110"/>
      <c r="AF1893" s="110"/>
      <c r="AG1893" s="110"/>
      <c r="AH1893" s="110"/>
      <c r="AI1893" s="110"/>
      <c r="AJ1893" s="110"/>
      <c r="AK1893" s="110"/>
      <c r="AL1893" s="110"/>
      <c r="AM1893" s="110"/>
      <c r="AN1893" s="110"/>
      <c r="AO1893" s="110"/>
      <c r="AP1893" s="110"/>
      <c r="AQ1893" s="110"/>
      <c r="AR1893" s="110"/>
      <c r="AS1893" s="110"/>
      <c r="AT1893" s="110"/>
      <c r="AU1893" s="110"/>
      <c r="AV1893" s="110"/>
      <c r="AW1893" s="110"/>
      <c r="AX1893" s="110"/>
      <c r="AY1893" s="110"/>
      <c r="AZ1893" s="110"/>
      <c r="BA1893" s="110"/>
      <c r="BB1893" s="110"/>
      <c r="BC1893" s="110"/>
      <c r="BD1893" s="110"/>
      <c r="BE1893" s="110"/>
      <c r="BF1893" s="110"/>
      <c r="BG1893" s="110"/>
      <c r="BH1893" s="110"/>
    </row>
    <row r="1894" spans="2:60" x14ac:dyDescent="0.2">
      <c r="B1894" s="123"/>
      <c r="C1894" s="124"/>
      <c r="D1894" s="124"/>
      <c r="E1894" s="124"/>
      <c r="F1894" s="124"/>
      <c r="G1894" s="124"/>
      <c r="H1894" s="124"/>
      <c r="I1894" s="45"/>
      <c r="J1894" s="45"/>
      <c r="K1894" s="45"/>
      <c r="V1894" s="110"/>
      <c r="W1894" s="110"/>
      <c r="X1894" s="110"/>
      <c r="Y1894" s="110"/>
      <c r="Z1894" s="110"/>
      <c r="AA1894" s="110"/>
      <c r="AB1894" s="110"/>
      <c r="AC1894" s="110"/>
      <c r="AD1894" s="110"/>
      <c r="AE1894" s="110"/>
      <c r="AF1894" s="110"/>
      <c r="AG1894" s="110"/>
      <c r="AH1894" s="110"/>
      <c r="AI1894" s="110"/>
      <c r="AJ1894" s="110"/>
      <c r="AK1894" s="110"/>
      <c r="AL1894" s="110"/>
      <c r="AM1894" s="110"/>
      <c r="AN1894" s="110"/>
      <c r="AO1894" s="110"/>
      <c r="AP1894" s="110"/>
      <c r="AQ1894" s="110"/>
      <c r="AR1894" s="110"/>
      <c r="AS1894" s="110"/>
      <c r="AT1894" s="110"/>
      <c r="AU1894" s="110"/>
      <c r="AV1894" s="110"/>
      <c r="AW1894" s="110"/>
      <c r="AX1894" s="110"/>
      <c r="AY1894" s="110"/>
      <c r="AZ1894" s="110"/>
      <c r="BA1894" s="110"/>
      <c r="BB1894" s="110"/>
      <c r="BC1894" s="110"/>
      <c r="BD1894" s="110"/>
      <c r="BE1894" s="110"/>
      <c r="BF1894" s="110"/>
      <c r="BG1894" s="110"/>
      <c r="BH1894" s="110"/>
    </row>
    <row r="1895" spans="2:60" x14ac:dyDescent="0.2">
      <c r="B1895" s="123"/>
      <c r="C1895" s="124"/>
      <c r="D1895" s="124"/>
      <c r="E1895" s="124"/>
      <c r="F1895" s="124"/>
      <c r="G1895" s="124"/>
      <c r="H1895" s="124"/>
      <c r="I1895" s="45"/>
      <c r="J1895" s="45"/>
      <c r="K1895" s="45"/>
      <c r="V1895" s="110"/>
      <c r="W1895" s="110"/>
      <c r="X1895" s="110"/>
      <c r="Y1895" s="110"/>
      <c r="Z1895" s="110"/>
      <c r="AA1895" s="110"/>
      <c r="AB1895" s="110"/>
      <c r="AC1895" s="110"/>
      <c r="AD1895" s="110"/>
      <c r="AE1895" s="110"/>
      <c r="AF1895" s="110"/>
      <c r="AG1895" s="110"/>
      <c r="AH1895" s="110"/>
      <c r="AI1895" s="110"/>
      <c r="AJ1895" s="110"/>
      <c r="AK1895" s="110"/>
      <c r="AL1895" s="110"/>
      <c r="AM1895" s="110"/>
      <c r="AN1895" s="110"/>
      <c r="AO1895" s="110"/>
      <c r="AP1895" s="110"/>
      <c r="AQ1895" s="110"/>
      <c r="AR1895" s="110"/>
      <c r="AS1895" s="110"/>
      <c r="AT1895" s="110"/>
      <c r="AU1895" s="110"/>
      <c r="AV1895" s="110"/>
      <c r="AW1895" s="110"/>
      <c r="AX1895" s="110"/>
      <c r="AY1895" s="110"/>
      <c r="AZ1895" s="110"/>
      <c r="BA1895" s="110"/>
      <c r="BB1895" s="110"/>
      <c r="BC1895" s="110"/>
      <c r="BD1895" s="110"/>
      <c r="BE1895" s="110"/>
      <c r="BF1895" s="110"/>
      <c r="BG1895" s="110"/>
      <c r="BH1895" s="110"/>
    </row>
    <row r="1896" spans="2:60" x14ac:dyDescent="0.2">
      <c r="B1896" s="123"/>
      <c r="C1896" s="124"/>
      <c r="D1896" s="124"/>
      <c r="E1896" s="124"/>
      <c r="F1896" s="124"/>
      <c r="G1896" s="124"/>
      <c r="H1896" s="124"/>
      <c r="I1896" s="45"/>
      <c r="J1896" s="45"/>
      <c r="K1896" s="45"/>
      <c r="V1896" s="110"/>
      <c r="W1896" s="110"/>
      <c r="X1896" s="110"/>
      <c r="Y1896" s="110"/>
      <c r="Z1896" s="110"/>
      <c r="AA1896" s="110"/>
      <c r="AB1896" s="110"/>
      <c r="AC1896" s="110"/>
      <c r="AD1896" s="110"/>
      <c r="AE1896" s="110"/>
      <c r="AF1896" s="110"/>
      <c r="AG1896" s="110"/>
      <c r="AH1896" s="110"/>
      <c r="AI1896" s="110"/>
      <c r="AJ1896" s="110"/>
      <c r="AK1896" s="110"/>
      <c r="AL1896" s="110"/>
      <c r="AM1896" s="110"/>
      <c r="AN1896" s="110"/>
      <c r="AO1896" s="110"/>
      <c r="AP1896" s="110"/>
      <c r="AQ1896" s="110"/>
      <c r="AR1896" s="110"/>
      <c r="AS1896" s="110"/>
      <c r="AT1896" s="110"/>
      <c r="AU1896" s="110"/>
      <c r="AV1896" s="110"/>
      <c r="AW1896" s="110"/>
      <c r="AX1896" s="110"/>
      <c r="AY1896" s="110"/>
      <c r="AZ1896" s="110"/>
      <c r="BA1896" s="110"/>
      <c r="BB1896" s="110"/>
      <c r="BC1896" s="110"/>
      <c r="BD1896" s="110"/>
      <c r="BE1896" s="110"/>
      <c r="BF1896" s="110"/>
      <c r="BG1896" s="110"/>
      <c r="BH1896" s="110"/>
    </row>
    <row r="1897" spans="2:60" x14ac:dyDescent="0.2">
      <c r="B1897" s="123"/>
      <c r="C1897" s="124"/>
      <c r="D1897" s="124"/>
      <c r="E1897" s="124"/>
      <c r="F1897" s="124"/>
      <c r="G1897" s="124"/>
      <c r="H1897" s="124"/>
      <c r="I1897" s="45"/>
      <c r="J1897" s="45"/>
      <c r="K1897" s="45"/>
      <c r="V1897" s="110"/>
      <c r="W1897" s="110"/>
      <c r="X1897" s="110"/>
      <c r="Y1897" s="110"/>
      <c r="Z1897" s="110"/>
      <c r="AA1897" s="110"/>
      <c r="AB1897" s="110"/>
      <c r="AC1897" s="110"/>
      <c r="AD1897" s="110"/>
      <c r="AE1897" s="110"/>
      <c r="AF1897" s="110"/>
      <c r="AG1897" s="110"/>
      <c r="AH1897" s="110"/>
      <c r="AI1897" s="110"/>
      <c r="AJ1897" s="110"/>
      <c r="AK1897" s="110"/>
      <c r="AL1897" s="110"/>
      <c r="AM1897" s="110"/>
      <c r="AN1897" s="110"/>
      <c r="AO1897" s="110"/>
      <c r="AP1897" s="110"/>
      <c r="AQ1897" s="110"/>
      <c r="AR1897" s="110"/>
      <c r="AS1897" s="110"/>
      <c r="AT1897" s="110"/>
      <c r="AU1897" s="110"/>
      <c r="AV1897" s="110"/>
      <c r="AW1897" s="110"/>
      <c r="AX1897" s="110"/>
      <c r="AY1897" s="110"/>
      <c r="AZ1897" s="110"/>
      <c r="BA1897" s="110"/>
      <c r="BB1897" s="110"/>
      <c r="BC1897" s="110"/>
      <c r="BD1897" s="110"/>
      <c r="BE1897" s="110"/>
      <c r="BF1897" s="110"/>
      <c r="BG1897" s="110"/>
      <c r="BH1897" s="110"/>
    </row>
    <row r="1898" spans="2:60" x14ac:dyDescent="0.2">
      <c r="B1898" s="123"/>
      <c r="C1898" s="124"/>
      <c r="D1898" s="124"/>
      <c r="E1898" s="124"/>
      <c r="F1898" s="124"/>
      <c r="G1898" s="124"/>
      <c r="H1898" s="124"/>
      <c r="I1898" s="45"/>
      <c r="J1898" s="45"/>
      <c r="K1898" s="45"/>
      <c r="V1898" s="110"/>
      <c r="W1898" s="110"/>
      <c r="X1898" s="110"/>
      <c r="Y1898" s="110"/>
      <c r="Z1898" s="110"/>
      <c r="AA1898" s="110"/>
      <c r="AB1898" s="110"/>
      <c r="AC1898" s="110"/>
      <c r="AD1898" s="110"/>
      <c r="AE1898" s="110"/>
      <c r="AF1898" s="110"/>
      <c r="AG1898" s="110"/>
      <c r="AH1898" s="110"/>
      <c r="AI1898" s="110"/>
      <c r="AJ1898" s="110"/>
      <c r="AK1898" s="110"/>
      <c r="AL1898" s="110"/>
      <c r="AM1898" s="110"/>
      <c r="AN1898" s="110"/>
      <c r="AO1898" s="110"/>
      <c r="AP1898" s="110"/>
      <c r="AQ1898" s="110"/>
      <c r="AR1898" s="110"/>
      <c r="AS1898" s="110"/>
      <c r="AT1898" s="110"/>
      <c r="AU1898" s="110"/>
      <c r="AV1898" s="110"/>
      <c r="AW1898" s="110"/>
      <c r="AX1898" s="110"/>
      <c r="AY1898" s="110"/>
      <c r="AZ1898" s="110"/>
      <c r="BA1898" s="110"/>
      <c r="BB1898" s="110"/>
      <c r="BC1898" s="110"/>
      <c r="BD1898" s="110"/>
      <c r="BE1898" s="110"/>
      <c r="BF1898" s="110"/>
      <c r="BG1898" s="110"/>
      <c r="BH1898" s="110"/>
    </row>
    <row r="1899" spans="2:60" x14ac:dyDescent="0.2">
      <c r="B1899" s="123"/>
      <c r="C1899" s="124"/>
      <c r="D1899" s="124"/>
      <c r="E1899" s="124"/>
      <c r="F1899" s="124"/>
      <c r="G1899" s="124"/>
      <c r="H1899" s="124"/>
      <c r="I1899" s="45"/>
      <c r="J1899" s="45"/>
      <c r="K1899" s="45"/>
      <c r="V1899" s="110"/>
      <c r="W1899" s="110"/>
      <c r="X1899" s="110"/>
      <c r="Y1899" s="110"/>
      <c r="Z1899" s="110"/>
      <c r="AA1899" s="110"/>
      <c r="AB1899" s="110"/>
      <c r="AC1899" s="110"/>
      <c r="AD1899" s="110"/>
      <c r="AE1899" s="110"/>
      <c r="AF1899" s="110"/>
      <c r="AG1899" s="110"/>
      <c r="AH1899" s="110"/>
      <c r="AI1899" s="110"/>
      <c r="AJ1899" s="110"/>
      <c r="AK1899" s="110"/>
      <c r="AL1899" s="110"/>
      <c r="AM1899" s="110"/>
      <c r="AN1899" s="110"/>
      <c r="AO1899" s="110"/>
      <c r="AP1899" s="110"/>
      <c r="AQ1899" s="110"/>
      <c r="AR1899" s="110"/>
      <c r="AS1899" s="110"/>
      <c r="AT1899" s="110"/>
      <c r="AU1899" s="110"/>
      <c r="AV1899" s="110"/>
      <c r="AW1899" s="110"/>
      <c r="AX1899" s="110"/>
      <c r="AY1899" s="110"/>
      <c r="AZ1899" s="110"/>
      <c r="BA1899" s="110"/>
      <c r="BB1899" s="110"/>
      <c r="BC1899" s="110"/>
      <c r="BD1899" s="110"/>
      <c r="BE1899" s="110"/>
      <c r="BF1899" s="110"/>
      <c r="BG1899" s="110"/>
      <c r="BH1899" s="110"/>
    </row>
    <row r="1900" spans="2:60" x14ac:dyDescent="0.2">
      <c r="B1900" s="123"/>
      <c r="C1900" s="124"/>
      <c r="D1900" s="124"/>
      <c r="E1900" s="124"/>
      <c r="F1900" s="124"/>
      <c r="G1900" s="124"/>
      <c r="H1900" s="124"/>
      <c r="I1900" s="45"/>
      <c r="J1900" s="45"/>
      <c r="K1900" s="45"/>
      <c r="V1900" s="110"/>
      <c r="W1900" s="110"/>
      <c r="X1900" s="110"/>
      <c r="Y1900" s="110"/>
      <c r="Z1900" s="110"/>
      <c r="AA1900" s="110"/>
      <c r="AB1900" s="110"/>
      <c r="AC1900" s="110"/>
      <c r="AD1900" s="110"/>
      <c r="AE1900" s="110"/>
      <c r="AF1900" s="110"/>
      <c r="AG1900" s="110"/>
      <c r="AH1900" s="110"/>
      <c r="AI1900" s="110"/>
      <c r="AJ1900" s="110"/>
      <c r="AK1900" s="110"/>
      <c r="AL1900" s="110"/>
      <c r="AM1900" s="110"/>
      <c r="AN1900" s="110"/>
      <c r="AO1900" s="110"/>
      <c r="AP1900" s="110"/>
      <c r="AQ1900" s="110"/>
      <c r="AR1900" s="110"/>
      <c r="AS1900" s="110"/>
      <c r="AT1900" s="110"/>
      <c r="AU1900" s="110"/>
      <c r="AV1900" s="110"/>
      <c r="AW1900" s="110"/>
      <c r="AX1900" s="110"/>
      <c r="AY1900" s="110"/>
      <c r="AZ1900" s="110"/>
      <c r="BA1900" s="110"/>
      <c r="BB1900" s="110"/>
      <c r="BC1900" s="110"/>
      <c r="BD1900" s="110"/>
      <c r="BE1900" s="110"/>
      <c r="BF1900" s="110"/>
      <c r="BG1900" s="110"/>
      <c r="BH1900" s="110"/>
    </row>
    <row r="1901" spans="2:60" x14ac:dyDescent="0.2">
      <c r="B1901" s="123"/>
      <c r="C1901" s="124"/>
      <c r="D1901" s="124"/>
      <c r="E1901" s="124"/>
      <c r="F1901" s="124"/>
      <c r="G1901" s="124"/>
      <c r="H1901" s="124"/>
      <c r="I1901" s="45"/>
      <c r="J1901" s="45"/>
      <c r="K1901" s="45"/>
      <c r="V1901" s="110"/>
      <c r="W1901" s="110"/>
      <c r="X1901" s="110"/>
      <c r="Y1901" s="110"/>
      <c r="Z1901" s="110"/>
      <c r="AA1901" s="110"/>
      <c r="AB1901" s="110"/>
      <c r="AC1901" s="110"/>
      <c r="AD1901" s="110"/>
      <c r="AE1901" s="110"/>
      <c r="AF1901" s="110"/>
      <c r="AG1901" s="110"/>
      <c r="AH1901" s="110"/>
      <c r="AI1901" s="110"/>
      <c r="AJ1901" s="110"/>
      <c r="AK1901" s="110"/>
      <c r="AL1901" s="110"/>
      <c r="AM1901" s="110"/>
      <c r="AN1901" s="110"/>
      <c r="AO1901" s="110"/>
      <c r="AP1901" s="110"/>
      <c r="AQ1901" s="110"/>
      <c r="AR1901" s="110"/>
      <c r="AS1901" s="110"/>
      <c r="AT1901" s="110"/>
      <c r="AU1901" s="110"/>
      <c r="AV1901" s="110"/>
      <c r="AW1901" s="110"/>
      <c r="AX1901" s="110"/>
      <c r="AY1901" s="110"/>
      <c r="AZ1901" s="110"/>
      <c r="BA1901" s="110"/>
      <c r="BB1901" s="110"/>
      <c r="BC1901" s="110"/>
      <c r="BD1901" s="110"/>
      <c r="BE1901" s="110"/>
      <c r="BF1901" s="110"/>
      <c r="BG1901" s="110"/>
      <c r="BH1901" s="110"/>
    </row>
    <row r="1902" spans="2:60" x14ac:dyDescent="0.2">
      <c r="B1902" s="123"/>
      <c r="C1902" s="124"/>
      <c r="D1902" s="124"/>
      <c r="E1902" s="124"/>
      <c r="F1902" s="124"/>
      <c r="G1902" s="124"/>
      <c r="H1902" s="124"/>
      <c r="I1902" s="45"/>
      <c r="J1902" s="45"/>
      <c r="K1902" s="45"/>
      <c r="V1902" s="110"/>
      <c r="W1902" s="110"/>
      <c r="X1902" s="110"/>
      <c r="Y1902" s="110"/>
      <c r="Z1902" s="110"/>
      <c r="AA1902" s="110"/>
      <c r="AB1902" s="110"/>
      <c r="AC1902" s="110"/>
      <c r="AD1902" s="110"/>
      <c r="AE1902" s="110"/>
      <c r="AF1902" s="110"/>
      <c r="AG1902" s="110"/>
      <c r="AH1902" s="110"/>
      <c r="AI1902" s="110"/>
      <c r="AJ1902" s="110"/>
      <c r="AK1902" s="110"/>
      <c r="AL1902" s="110"/>
      <c r="AM1902" s="110"/>
      <c r="AN1902" s="110"/>
      <c r="AO1902" s="110"/>
      <c r="AP1902" s="110"/>
      <c r="AQ1902" s="110"/>
      <c r="AR1902" s="110"/>
      <c r="AS1902" s="110"/>
      <c r="AT1902" s="110"/>
      <c r="AU1902" s="110"/>
      <c r="AV1902" s="110"/>
      <c r="AW1902" s="110"/>
      <c r="AX1902" s="110"/>
      <c r="AY1902" s="110"/>
      <c r="AZ1902" s="110"/>
      <c r="BA1902" s="110"/>
      <c r="BB1902" s="110"/>
      <c r="BC1902" s="110"/>
      <c r="BD1902" s="110"/>
      <c r="BE1902" s="110"/>
      <c r="BF1902" s="110"/>
      <c r="BG1902" s="110"/>
      <c r="BH1902" s="110"/>
    </row>
    <row r="1903" spans="2:60" x14ac:dyDescent="0.2">
      <c r="B1903" s="123"/>
      <c r="C1903" s="124"/>
      <c r="D1903" s="124"/>
      <c r="E1903" s="124"/>
      <c r="F1903" s="124"/>
      <c r="G1903" s="124"/>
      <c r="H1903" s="124"/>
      <c r="I1903" s="45"/>
      <c r="J1903" s="45"/>
      <c r="K1903" s="45"/>
      <c r="V1903" s="110"/>
      <c r="W1903" s="110"/>
      <c r="X1903" s="110"/>
      <c r="Y1903" s="110"/>
      <c r="Z1903" s="110"/>
      <c r="AA1903" s="110"/>
      <c r="AB1903" s="110"/>
      <c r="AC1903" s="110"/>
      <c r="AD1903" s="110"/>
      <c r="AE1903" s="110"/>
      <c r="AF1903" s="110"/>
      <c r="AG1903" s="110"/>
      <c r="AH1903" s="110"/>
      <c r="AI1903" s="110"/>
      <c r="AJ1903" s="110"/>
      <c r="AK1903" s="110"/>
      <c r="AL1903" s="110"/>
      <c r="AM1903" s="110"/>
      <c r="AN1903" s="110"/>
      <c r="AO1903" s="110"/>
      <c r="AP1903" s="110"/>
      <c r="AQ1903" s="110"/>
      <c r="AR1903" s="110"/>
      <c r="AS1903" s="110"/>
      <c r="AT1903" s="110"/>
      <c r="AU1903" s="110"/>
      <c r="AV1903" s="110"/>
      <c r="AW1903" s="110"/>
      <c r="AX1903" s="110"/>
      <c r="AY1903" s="110"/>
      <c r="AZ1903" s="110"/>
      <c r="BA1903" s="110"/>
      <c r="BB1903" s="110"/>
      <c r="BC1903" s="110"/>
      <c r="BD1903" s="110"/>
      <c r="BE1903" s="110"/>
      <c r="BF1903" s="110"/>
      <c r="BG1903" s="110"/>
      <c r="BH1903" s="110"/>
    </row>
    <row r="1904" spans="2:60" x14ac:dyDescent="0.2">
      <c r="B1904" s="123"/>
      <c r="C1904" s="124"/>
      <c r="D1904" s="124"/>
      <c r="E1904" s="124"/>
      <c r="F1904" s="124"/>
      <c r="G1904" s="124"/>
      <c r="H1904" s="124"/>
      <c r="I1904" s="45"/>
      <c r="J1904" s="45"/>
      <c r="K1904" s="45"/>
      <c r="V1904" s="110"/>
      <c r="W1904" s="110"/>
      <c r="X1904" s="110"/>
      <c r="Y1904" s="110"/>
      <c r="Z1904" s="110"/>
      <c r="AA1904" s="110"/>
      <c r="AB1904" s="110"/>
      <c r="AC1904" s="110"/>
      <c r="AD1904" s="110"/>
      <c r="AE1904" s="110"/>
      <c r="AF1904" s="110"/>
      <c r="AG1904" s="110"/>
      <c r="AH1904" s="110"/>
      <c r="AI1904" s="110"/>
      <c r="AJ1904" s="110"/>
      <c r="AK1904" s="110"/>
      <c r="AL1904" s="110"/>
      <c r="AM1904" s="110"/>
      <c r="AN1904" s="110"/>
      <c r="AO1904" s="110"/>
      <c r="AP1904" s="110"/>
      <c r="AQ1904" s="110"/>
      <c r="AR1904" s="110"/>
      <c r="AS1904" s="110"/>
      <c r="AT1904" s="110"/>
      <c r="AU1904" s="110"/>
      <c r="AV1904" s="110"/>
      <c r="AW1904" s="110"/>
      <c r="AX1904" s="110"/>
      <c r="AY1904" s="110"/>
      <c r="AZ1904" s="110"/>
      <c r="BA1904" s="110"/>
      <c r="BB1904" s="110"/>
      <c r="BC1904" s="110"/>
      <c r="BD1904" s="110"/>
      <c r="BE1904" s="110"/>
      <c r="BF1904" s="110"/>
      <c r="BG1904" s="110"/>
      <c r="BH1904" s="110"/>
    </row>
    <row r="1905" spans="2:60" x14ac:dyDescent="0.2">
      <c r="B1905" s="123"/>
      <c r="C1905" s="124"/>
      <c r="D1905" s="124"/>
      <c r="E1905" s="124"/>
      <c r="F1905" s="124"/>
      <c r="G1905" s="124"/>
      <c r="H1905" s="124"/>
      <c r="I1905" s="45"/>
      <c r="J1905" s="45"/>
      <c r="K1905" s="45"/>
      <c r="V1905" s="110"/>
      <c r="W1905" s="110"/>
      <c r="X1905" s="110"/>
      <c r="Y1905" s="110"/>
      <c r="Z1905" s="110"/>
      <c r="AA1905" s="110"/>
      <c r="AB1905" s="110"/>
      <c r="AC1905" s="110"/>
      <c r="AD1905" s="110"/>
      <c r="AE1905" s="110"/>
      <c r="AF1905" s="110"/>
      <c r="AG1905" s="110"/>
      <c r="AH1905" s="110"/>
      <c r="AI1905" s="110"/>
      <c r="AJ1905" s="110"/>
      <c r="AK1905" s="110"/>
      <c r="AL1905" s="110"/>
      <c r="AM1905" s="110"/>
      <c r="AN1905" s="110"/>
      <c r="AO1905" s="110"/>
      <c r="AP1905" s="110"/>
      <c r="AQ1905" s="110"/>
      <c r="AR1905" s="110"/>
      <c r="AS1905" s="110"/>
      <c r="AT1905" s="110"/>
      <c r="AU1905" s="110"/>
      <c r="AV1905" s="110"/>
      <c r="AW1905" s="110"/>
      <c r="AX1905" s="110"/>
      <c r="AY1905" s="110"/>
      <c r="AZ1905" s="110"/>
      <c r="BA1905" s="110"/>
      <c r="BB1905" s="110"/>
      <c r="BC1905" s="110"/>
      <c r="BD1905" s="110"/>
      <c r="BE1905" s="110"/>
      <c r="BF1905" s="110"/>
      <c r="BG1905" s="110"/>
      <c r="BH1905" s="110"/>
    </row>
    <row r="1906" spans="2:60" x14ac:dyDescent="0.2">
      <c r="B1906" s="123"/>
      <c r="C1906" s="124"/>
      <c r="D1906" s="124"/>
      <c r="E1906" s="124"/>
      <c r="F1906" s="124"/>
      <c r="G1906" s="124"/>
      <c r="H1906" s="124"/>
      <c r="I1906" s="45"/>
      <c r="J1906" s="45"/>
      <c r="K1906" s="45"/>
      <c r="V1906" s="110"/>
      <c r="W1906" s="110"/>
      <c r="X1906" s="110"/>
      <c r="Y1906" s="110"/>
      <c r="Z1906" s="110"/>
      <c r="AA1906" s="110"/>
      <c r="AB1906" s="110"/>
      <c r="AC1906" s="110"/>
      <c r="AD1906" s="110"/>
      <c r="AE1906" s="110"/>
      <c r="AF1906" s="110"/>
      <c r="AG1906" s="110"/>
      <c r="AH1906" s="110"/>
      <c r="AI1906" s="110"/>
      <c r="AJ1906" s="110"/>
      <c r="AK1906" s="110"/>
      <c r="AL1906" s="110"/>
      <c r="AM1906" s="110"/>
      <c r="AN1906" s="110"/>
      <c r="AO1906" s="110"/>
      <c r="AP1906" s="110"/>
      <c r="AQ1906" s="110"/>
      <c r="AR1906" s="110"/>
      <c r="AS1906" s="110"/>
      <c r="AT1906" s="110"/>
      <c r="AU1906" s="110"/>
      <c r="AV1906" s="110"/>
      <c r="AW1906" s="110"/>
      <c r="AX1906" s="110"/>
      <c r="AY1906" s="110"/>
      <c r="AZ1906" s="110"/>
      <c r="BA1906" s="110"/>
      <c r="BB1906" s="110"/>
      <c r="BC1906" s="110"/>
      <c r="BD1906" s="110"/>
      <c r="BE1906" s="110"/>
      <c r="BF1906" s="110"/>
      <c r="BG1906" s="110"/>
      <c r="BH1906" s="110"/>
    </row>
    <row r="1907" spans="2:60" x14ac:dyDescent="0.2">
      <c r="B1907" s="123"/>
      <c r="C1907" s="124"/>
      <c r="D1907" s="124"/>
      <c r="E1907" s="124"/>
      <c r="F1907" s="124"/>
      <c r="G1907" s="124"/>
      <c r="H1907" s="124"/>
      <c r="I1907" s="45"/>
      <c r="J1907" s="45"/>
      <c r="K1907" s="45"/>
      <c r="V1907" s="110"/>
      <c r="W1907" s="110"/>
      <c r="X1907" s="110"/>
      <c r="Y1907" s="110"/>
      <c r="Z1907" s="110"/>
      <c r="AA1907" s="110"/>
      <c r="AB1907" s="110"/>
      <c r="AC1907" s="110"/>
      <c r="AD1907" s="110"/>
      <c r="AE1907" s="110"/>
      <c r="AF1907" s="110"/>
      <c r="AG1907" s="110"/>
      <c r="AH1907" s="110"/>
      <c r="AI1907" s="110"/>
      <c r="AJ1907" s="110"/>
      <c r="AK1907" s="110"/>
      <c r="AL1907" s="110"/>
      <c r="AM1907" s="110"/>
      <c r="AN1907" s="110"/>
      <c r="AO1907" s="110"/>
      <c r="AP1907" s="110"/>
      <c r="AQ1907" s="110"/>
      <c r="AR1907" s="110"/>
      <c r="AS1907" s="110"/>
      <c r="AT1907" s="110"/>
      <c r="AU1907" s="110"/>
      <c r="AV1907" s="110"/>
      <c r="AW1907" s="110"/>
      <c r="AX1907" s="110"/>
      <c r="AY1907" s="110"/>
      <c r="AZ1907" s="110"/>
      <c r="BA1907" s="110"/>
      <c r="BB1907" s="110"/>
      <c r="BC1907" s="110"/>
      <c r="BD1907" s="110"/>
      <c r="BE1907" s="110"/>
      <c r="BF1907" s="110"/>
      <c r="BG1907" s="110"/>
      <c r="BH1907" s="110"/>
    </row>
    <row r="1908" spans="2:60" x14ac:dyDescent="0.2">
      <c r="B1908" s="123"/>
      <c r="C1908" s="124"/>
      <c r="D1908" s="124"/>
      <c r="E1908" s="124"/>
      <c r="F1908" s="124"/>
      <c r="G1908" s="124"/>
      <c r="H1908" s="124"/>
      <c r="I1908" s="45"/>
      <c r="J1908" s="45"/>
      <c r="K1908" s="45"/>
      <c r="V1908" s="110"/>
      <c r="W1908" s="110"/>
      <c r="X1908" s="110"/>
      <c r="Y1908" s="110"/>
      <c r="Z1908" s="110"/>
      <c r="AA1908" s="110"/>
      <c r="AB1908" s="110"/>
      <c r="AC1908" s="110"/>
      <c r="AD1908" s="110"/>
      <c r="AE1908" s="110"/>
      <c r="AF1908" s="110"/>
      <c r="AG1908" s="110"/>
      <c r="AH1908" s="110"/>
      <c r="AI1908" s="110"/>
      <c r="AJ1908" s="110"/>
      <c r="AK1908" s="110"/>
      <c r="AL1908" s="110"/>
      <c r="AM1908" s="110"/>
      <c r="AN1908" s="110"/>
      <c r="AO1908" s="110"/>
      <c r="AP1908" s="110"/>
      <c r="AQ1908" s="110"/>
      <c r="AR1908" s="110"/>
      <c r="AS1908" s="110"/>
      <c r="AT1908" s="110"/>
      <c r="AU1908" s="110"/>
      <c r="AV1908" s="110"/>
      <c r="AW1908" s="110"/>
      <c r="AX1908" s="110"/>
      <c r="AY1908" s="110"/>
      <c r="AZ1908" s="110"/>
      <c r="BA1908" s="110"/>
      <c r="BB1908" s="110"/>
      <c r="BC1908" s="110"/>
      <c r="BD1908" s="110"/>
      <c r="BE1908" s="110"/>
      <c r="BF1908" s="110"/>
      <c r="BG1908" s="110"/>
      <c r="BH1908" s="110"/>
    </row>
    <row r="1909" spans="2:60" x14ac:dyDescent="0.2">
      <c r="B1909" s="123"/>
      <c r="C1909" s="124"/>
      <c r="D1909" s="124"/>
      <c r="E1909" s="124"/>
      <c r="F1909" s="124"/>
      <c r="G1909" s="124"/>
      <c r="H1909" s="124"/>
      <c r="I1909" s="45"/>
      <c r="J1909" s="45"/>
      <c r="K1909" s="45"/>
      <c r="V1909" s="110"/>
      <c r="W1909" s="110"/>
      <c r="X1909" s="110"/>
      <c r="Y1909" s="110"/>
      <c r="Z1909" s="110"/>
      <c r="AA1909" s="110"/>
      <c r="AB1909" s="110"/>
      <c r="AC1909" s="110"/>
      <c r="AD1909" s="110"/>
      <c r="AE1909" s="110"/>
      <c r="AF1909" s="110"/>
      <c r="AG1909" s="110"/>
      <c r="AH1909" s="110"/>
      <c r="AI1909" s="110"/>
      <c r="AJ1909" s="110"/>
      <c r="AK1909" s="110"/>
      <c r="AL1909" s="110"/>
      <c r="AM1909" s="110"/>
      <c r="AN1909" s="110"/>
      <c r="AO1909" s="110"/>
      <c r="AP1909" s="110"/>
      <c r="AQ1909" s="110"/>
      <c r="AR1909" s="110"/>
      <c r="AS1909" s="110"/>
      <c r="AT1909" s="110"/>
      <c r="AU1909" s="110"/>
      <c r="AV1909" s="110"/>
      <c r="AW1909" s="110"/>
      <c r="AX1909" s="110"/>
      <c r="AY1909" s="110"/>
      <c r="AZ1909" s="110"/>
      <c r="BA1909" s="110"/>
      <c r="BB1909" s="110"/>
      <c r="BC1909" s="110"/>
      <c r="BD1909" s="110"/>
      <c r="BE1909" s="110"/>
      <c r="BF1909" s="110"/>
      <c r="BG1909" s="110"/>
      <c r="BH1909" s="110"/>
    </row>
    <row r="1910" spans="2:60" x14ac:dyDescent="0.2">
      <c r="B1910" s="123"/>
      <c r="C1910" s="124"/>
      <c r="D1910" s="124"/>
      <c r="E1910" s="124"/>
      <c r="F1910" s="124"/>
      <c r="G1910" s="124"/>
      <c r="H1910" s="124"/>
      <c r="I1910" s="45"/>
      <c r="J1910" s="45"/>
      <c r="K1910" s="45"/>
      <c r="V1910" s="110"/>
      <c r="W1910" s="110"/>
      <c r="X1910" s="110"/>
      <c r="Y1910" s="110"/>
      <c r="Z1910" s="110"/>
      <c r="AA1910" s="110"/>
      <c r="AB1910" s="110"/>
      <c r="AC1910" s="110"/>
      <c r="AD1910" s="110"/>
      <c r="AE1910" s="110"/>
      <c r="AF1910" s="110"/>
      <c r="AG1910" s="110"/>
      <c r="AH1910" s="110"/>
      <c r="AI1910" s="110"/>
      <c r="AJ1910" s="110"/>
      <c r="AK1910" s="110"/>
      <c r="AL1910" s="110"/>
      <c r="AM1910" s="110"/>
      <c r="AN1910" s="110"/>
      <c r="AO1910" s="110"/>
      <c r="AP1910" s="110"/>
      <c r="AQ1910" s="110"/>
      <c r="AR1910" s="110"/>
      <c r="AS1910" s="110"/>
      <c r="AT1910" s="110"/>
      <c r="AU1910" s="110"/>
      <c r="AV1910" s="110"/>
      <c r="AW1910" s="110"/>
      <c r="AX1910" s="110"/>
      <c r="AY1910" s="110"/>
      <c r="AZ1910" s="110"/>
      <c r="BA1910" s="110"/>
      <c r="BB1910" s="110"/>
      <c r="BC1910" s="110"/>
      <c r="BD1910" s="110"/>
      <c r="BE1910" s="110"/>
      <c r="BF1910" s="110"/>
      <c r="BG1910" s="110"/>
      <c r="BH1910" s="110"/>
    </row>
    <row r="1911" spans="2:60" x14ac:dyDescent="0.2">
      <c r="B1911" s="123"/>
      <c r="C1911" s="124"/>
      <c r="D1911" s="124"/>
      <c r="E1911" s="124"/>
      <c r="F1911" s="124"/>
      <c r="G1911" s="124"/>
      <c r="H1911" s="124"/>
      <c r="I1911" s="45"/>
      <c r="J1911" s="45"/>
      <c r="K1911" s="45"/>
      <c r="V1911" s="110"/>
      <c r="W1911" s="110"/>
      <c r="X1911" s="110"/>
      <c r="Y1911" s="110"/>
      <c r="Z1911" s="110"/>
      <c r="AA1911" s="110"/>
      <c r="AB1911" s="110"/>
      <c r="AC1911" s="110"/>
      <c r="AD1911" s="110"/>
      <c r="AE1911" s="110"/>
      <c r="AF1911" s="110"/>
      <c r="AG1911" s="110"/>
      <c r="AH1911" s="110"/>
      <c r="AI1911" s="110"/>
      <c r="AJ1911" s="110"/>
      <c r="AK1911" s="110"/>
      <c r="AL1911" s="110"/>
      <c r="AM1911" s="110"/>
      <c r="AN1911" s="110"/>
      <c r="AO1911" s="110"/>
      <c r="AP1911" s="110"/>
      <c r="AQ1911" s="110"/>
      <c r="AR1911" s="110"/>
      <c r="AS1911" s="110"/>
      <c r="AT1911" s="110"/>
      <c r="AU1911" s="110"/>
      <c r="AV1911" s="110"/>
      <c r="AW1911" s="110"/>
      <c r="AX1911" s="110"/>
      <c r="AY1911" s="110"/>
      <c r="AZ1911" s="110"/>
      <c r="BA1911" s="110"/>
      <c r="BB1911" s="110"/>
      <c r="BC1911" s="110"/>
      <c r="BD1911" s="110"/>
      <c r="BE1911" s="110"/>
      <c r="BF1911" s="110"/>
      <c r="BG1911" s="110"/>
      <c r="BH1911" s="110"/>
    </row>
    <row r="1912" spans="2:60" x14ac:dyDescent="0.2">
      <c r="B1912" s="123"/>
      <c r="C1912" s="124"/>
      <c r="D1912" s="124"/>
      <c r="E1912" s="124"/>
      <c r="F1912" s="124"/>
      <c r="G1912" s="124"/>
      <c r="H1912" s="124"/>
      <c r="I1912" s="45"/>
      <c r="J1912" s="45"/>
      <c r="K1912" s="45"/>
      <c r="V1912" s="110"/>
      <c r="W1912" s="110"/>
      <c r="X1912" s="110"/>
      <c r="Y1912" s="110"/>
      <c r="Z1912" s="110"/>
      <c r="AA1912" s="110"/>
      <c r="AB1912" s="110"/>
      <c r="AC1912" s="110"/>
      <c r="AD1912" s="110"/>
      <c r="AE1912" s="110"/>
      <c r="AF1912" s="110"/>
      <c r="AG1912" s="110"/>
      <c r="AH1912" s="110"/>
      <c r="AI1912" s="110"/>
      <c r="AJ1912" s="110"/>
      <c r="AK1912" s="110"/>
      <c r="AL1912" s="110"/>
      <c r="AM1912" s="110"/>
      <c r="AN1912" s="110"/>
      <c r="AO1912" s="110"/>
      <c r="AP1912" s="110"/>
      <c r="AQ1912" s="110"/>
      <c r="AR1912" s="110"/>
      <c r="AS1912" s="110"/>
      <c r="AT1912" s="110"/>
      <c r="AU1912" s="110"/>
      <c r="AV1912" s="110"/>
      <c r="AW1912" s="110"/>
      <c r="AX1912" s="110"/>
      <c r="AY1912" s="110"/>
      <c r="AZ1912" s="110"/>
      <c r="BA1912" s="110"/>
      <c r="BB1912" s="110"/>
      <c r="BC1912" s="110"/>
      <c r="BD1912" s="110"/>
      <c r="BE1912" s="110"/>
      <c r="BF1912" s="110"/>
      <c r="BG1912" s="110"/>
      <c r="BH1912" s="110"/>
    </row>
    <row r="1913" spans="2:60" x14ac:dyDescent="0.2">
      <c r="B1913" s="123"/>
      <c r="C1913" s="124"/>
      <c r="D1913" s="124"/>
      <c r="E1913" s="124"/>
      <c r="F1913" s="124"/>
      <c r="G1913" s="124"/>
      <c r="H1913" s="124"/>
      <c r="I1913" s="45"/>
      <c r="J1913" s="45"/>
      <c r="K1913" s="45"/>
      <c r="V1913" s="110"/>
      <c r="W1913" s="110"/>
      <c r="X1913" s="110"/>
      <c r="Y1913" s="110"/>
      <c r="Z1913" s="110"/>
      <c r="AA1913" s="110"/>
      <c r="AB1913" s="110"/>
      <c r="AC1913" s="110"/>
      <c r="AD1913" s="110"/>
      <c r="AE1913" s="110"/>
      <c r="AF1913" s="110"/>
      <c r="AG1913" s="110"/>
      <c r="AH1913" s="110"/>
      <c r="AI1913" s="110"/>
      <c r="AJ1913" s="110"/>
      <c r="AK1913" s="110"/>
      <c r="AL1913" s="110"/>
      <c r="AM1913" s="110"/>
      <c r="AN1913" s="110"/>
      <c r="AO1913" s="110"/>
      <c r="AP1913" s="110"/>
      <c r="AQ1913" s="110"/>
      <c r="AR1913" s="110"/>
      <c r="AS1913" s="110"/>
      <c r="AT1913" s="110"/>
      <c r="AU1913" s="110"/>
      <c r="AV1913" s="110"/>
      <c r="AW1913" s="110"/>
      <c r="AX1913" s="110"/>
      <c r="AY1913" s="110"/>
      <c r="AZ1913" s="110"/>
      <c r="BA1913" s="110"/>
      <c r="BB1913" s="110"/>
      <c r="BC1913" s="110"/>
      <c r="BD1913" s="110"/>
      <c r="BE1913" s="110"/>
      <c r="BF1913" s="110"/>
      <c r="BG1913" s="110"/>
      <c r="BH1913" s="110"/>
    </row>
    <row r="1914" spans="2:60" x14ac:dyDescent="0.2">
      <c r="B1914" s="123"/>
      <c r="C1914" s="124"/>
      <c r="D1914" s="124"/>
      <c r="E1914" s="124"/>
      <c r="F1914" s="124"/>
      <c r="G1914" s="124"/>
      <c r="H1914" s="124"/>
      <c r="I1914" s="45"/>
      <c r="J1914" s="45"/>
      <c r="K1914" s="45"/>
      <c r="V1914" s="110"/>
      <c r="W1914" s="110"/>
      <c r="X1914" s="110"/>
      <c r="Y1914" s="110"/>
      <c r="Z1914" s="110"/>
      <c r="AA1914" s="110"/>
      <c r="AB1914" s="110"/>
      <c r="AC1914" s="110"/>
      <c r="AD1914" s="110"/>
      <c r="AE1914" s="110"/>
      <c r="AF1914" s="110"/>
      <c r="AG1914" s="110"/>
      <c r="AH1914" s="110"/>
      <c r="AI1914" s="110"/>
      <c r="AJ1914" s="110"/>
      <c r="AK1914" s="110"/>
      <c r="AL1914" s="110"/>
      <c r="AM1914" s="110"/>
      <c r="AN1914" s="110"/>
      <c r="AO1914" s="110"/>
      <c r="AP1914" s="110"/>
      <c r="AQ1914" s="110"/>
      <c r="AR1914" s="110"/>
      <c r="AS1914" s="110"/>
      <c r="AT1914" s="110"/>
      <c r="AU1914" s="110"/>
      <c r="AV1914" s="110"/>
      <c r="AW1914" s="110"/>
      <c r="AX1914" s="110"/>
      <c r="AY1914" s="110"/>
      <c r="AZ1914" s="110"/>
      <c r="BA1914" s="110"/>
      <c r="BB1914" s="110"/>
      <c r="BC1914" s="110"/>
      <c r="BD1914" s="110"/>
      <c r="BE1914" s="110"/>
      <c r="BF1914" s="110"/>
      <c r="BG1914" s="110"/>
      <c r="BH1914" s="110"/>
    </row>
    <row r="1915" spans="2:60" x14ac:dyDescent="0.2">
      <c r="B1915" s="123"/>
      <c r="C1915" s="124"/>
      <c r="D1915" s="124"/>
      <c r="E1915" s="124"/>
      <c r="F1915" s="124"/>
      <c r="G1915" s="124"/>
      <c r="H1915" s="124"/>
      <c r="I1915" s="45"/>
      <c r="J1915" s="45"/>
      <c r="K1915" s="45"/>
      <c r="V1915" s="110"/>
      <c r="W1915" s="110"/>
      <c r="X1915" s="110"/>
      <c r="Y1915" s="110"/>
      <c r="Z1915" s="110"/>
      <c r="AA1915" s="110"/>
      <c r="AB1915" s="110"/>
      <c r="AC1915" s="110"/>
      <c r="AD1915" s="110"/>
      <c r="AE1915" s="110"/>
      <c r="AF1915" s="110"/>
      <c r="AG1915" s="110"/>
      <c r="AH1915" s="110"/>
      <c r="AI1915" s="110"/>
      <c r="AJ1915" s="110"/>
      <c r="AK1915" s="110"/>
      <c r="AL1915" s="110"/>
      <c r="AM1915" s="110"/>
      <c r="AN1915" s="110"/>
      <c r="AO1915" s="110"/>
      <c r="AP1915" s="110"/>
      <c r="AQ1915" s="110"/>
      <c r="AR1915" s="110"/>
      <c r="AS1915" s="110"/>
      <c r="AT1915" s="110"/>
      <c r="AU1915" s="110"/>
      <c r="AV1915" s="110"/>
      <c r="AW1915" s="110"/>
      <c r="AX1915" s="110"/>
      <c r="AY1915" s="110"/>
      <c r="AZ1915" s="110"/>
      <c r="BA1915" s="110"/>
      <c r="BB1915" s="110"/>
      <c r="BC1915" s="110"/>
      <c r="BD1915" s="110"/>
      <c r="BE1915" s="110"/>
      <c r="BF1915" s="110"/>
      <c r="BG1915" s="110"/>
      <c r="BH1915" s="110"/>
    </row>
    <row r="1916" spans="2:60" x14ac:dyDescent="0.2">
      <c r="B1916" s="123"/>
      <c r="C1916" s="124"/>
      <c r="D1916" s="124"/>
      <c r="E1916" s="124"/>
      <c r="F1916" s="124"/>
      <c r="G1916" s="124"/>
      <c r="H1916" s="124"/>
      <c r="I1916" s="45"/>
      <c r="J1916" s="45"/>
      <c r="K1916" s="45"/>
      <c r="V1916" s="110"/>
      <c r="W1916" s="110"/>
      <c r="X1916" s="110"/>
      <c r="Y1916" s="110"/>
      <c r="Z1916" s="110"/>
      <c r="AA1916" s="110"/>
      <c r="AB1916" s="110"/>
      <c r="AC1916" s="110"/>
      <c r="AD1916" s="110"/>
      <c r="AE1916" s="110"/>
      <c r="AF1916" s="110"/>
      <c r="AG1916" s="110"/>
      <c r="AH1916" s="110"/>
      <c r="AI1916" s="110"/>
      <c r="AJ1916" s="110"/>
      <c r="AK1916" s="110"/>
      <c r="AL1916" s="110"/>
      <c r="AM1916" s="110"/>
      <c r="AN1916" s="110"/>
      <c r="AO1916" s="110"/>
      <c r="AP1916" s="110"/>
      <c r="AQ1916" s="110"/>
      <c r="AR1916" s="110"/>
      <c r="AS1916" s="110"/>
      <c r="AT1916" s="110"/>
      <c r="AU1916" s="110"/>
      <c r="AV1916" s="110"/>
      <c r="AW1916" s="110"/>
      <c r="AX1916" s="110"/>
      <c r="AY1916" s="110"/>
      <c r="AZ1916" s="110"/>
      <c r="BA1916" s="110"/>
      <c r="BB1916" s="110"/>
      <c r="BC1916" s="110"/>
      <c r="BD1916" s="110"/>
      <c r="BE1916" s="110"/>
      <c r="BF1916" s="110"/>
      <c r="BG1916" s="110"/>
      <c r="BH1916" s="110"/>
    </row>
    <row r="1917" spans="2:60" x14ac:dyDescent="0.2">
      <c r="B1917" s="123"/>
      <c r="C1917" s="124"/>
      <c r="D1917" s="124"/>
      <c r="E1917" s="124"/>
      <c r="F1917" s="124"/>
      <c r="G1917" s="124"/>
      <c r="H1917" s="124"/>
      <c r="I1917" s="45"/>
      <c r="J1917" s="45"/>
      <c r="K1917" s="45"/>
      <c r="V1917" s="110"/>
      <c r="W1917" s="110"/>
      <c r="X1917" s="110"/>
      <c r="Y1917" s="110"/>
      <c r="Z1917" s="110"/>
      <c r="AA1917" s="110"/>
      <c r="AB1917" s="110"/>
      <c r="AC1917" s="110"/>
      <c r="AD1917" s="110"/>
      <c r="AE1917" s="110"/>
      <c r="AF1917" s="110"/>
      <c r="AG1917" s="110"/>
      <c r="AH1917" s="110"/>
      <c r="AI1917" s="110"/>
      <c r="AJ1917" s="110"/>
      <c r="AK1917" s="110"/>
      <c r="AL1917" s="110"/>
      <c r="AM1917" s="110"/>
      <c r="AN1917" s="110"/>
      <c r="AO1917" s="110"/>
      <c r="AP1917" s="110"/>
      <c r="AQ1917" s="110"/>
      <c r="AR1917" s="110"/>
      <c r="AS1917" s="110"/>
      <c r="AT1917" s="110"/>
      <c r="AU1917" s="110"/>
      <c r="AV1917" s="110"/>
      <c r="AW1917" s="110"/>
      <c r="AX1917" s="110"/>
      <c r="AY1917" s="110"/>
      <c r="AZ1917" s="110"/>
      <c r="BA1917" s="110"/>
      <c r="BB1917" s="110"/>
      <c r="BC1917" s="110"/>
      <c r="BD1917" s="110"/>
      <c r="BE1917" s="110"/>
      <c r="BF1917" s="110"/>
      <c r="BG1917" s="110"/>
      <c r="BH1917" s="110"/>
    </row>
    <row r="1918" spans="2:60" x14ac:dyDescent="0.2">
      <c r="B1918" s="123"/>
      <c r="C1918" s="124"/>
      <c r="D1918" s="124"/>
      <c r="E1918" s="124"/>
      <c r="F1918" s="124"/>
      <c r="G1918" s="124"/>
      <c r="H1918" s="124"/>
      <c r="I1918" s="45"/>
      <c r="J1918" s="45"/>
      <c r="K1918" s="45"/>
      <c r="V1918" s="110"/>
      <c r="W1918" s="110"/>
      <c r="X1918" s="110"/>
      <c r="Y1918" s="110"/>
      <c r="Z1918" s="110"/>
      <c r="AA1918" s="110"/>
      <c r="AB1918" s="110"/>
      <c r="AC1918" s="110"/>
      <c r="AD1918" s="110"/>
      <c r="AE1918" s="110"/>
      <c r="AF1918" s="110"/>
      <c r="AG1918" s="110"/>
      <c r="AH1918" s="110"/>
      <c r="AI1918" s="110"/>
      <c r="AJ1918" s="110"/>
      <c r="AK1918" s="110"/>
      <c r="AL1918" s="110"/>
      <c r="AM1918" s="110"/>
      <c r="AN1918" s="110"/>
      <c r="AO1918" s="110"/>
      <c r="AP1918" s="110"/>
      <c r="AQ1918" s="110"/>
      <c r="AR1918" s="110"/>
      <c r="AS1918" s="110"/>
      <c r="AT1918" s="110"/>
      <c r="AU1918" s="110"/>
      <c r="AV1918" s="110"/>
      <c r="AW1918" s="110"/>
      <c r="AX1918" s="110"/>
      <c r="AY1918" s="110"/>
      <c r="AZ1918" s="110"/>
      <c r="BA1918" s="110"/>
      <c r="BB1918" s="110"/>
      <c r="BC1918" s="110"/>
      <c r="BD1918" s="110"/>
      <c r="BE1918" s="110"/>
      <c r="BF1918" s="110"/>
      <c r="BG1918" s="110"/>
      <c r="BH1918" s="110"/>
    </row>
    <row r="1919" spans="2:60" x14ac:dyDescent="0.2">
      <c r="B1919" s="123"/>
      <c r="C1919" s="124"/>
      <c r="D1919" s="124"/>
      <c r="E1919" s="124"/>
      <c r="F1919" s="124"/>
      <c r="G1919" s="124"/>
      <c r="H1919" s="124"/>
      <c r="I1919" s="45"/>
      <c r="J1919" s="45"/>
      <c r="K1919" s="45"/>
      <c r="V1919" s="110"/>
      <c r="W1919" s="110"/>
      <c r="X1919" s="110"/>
      <c r="Y1919" s="110"/>
      <c r="Z1919" s="110"/>
      <c r="AA1919" s="110"/>
      <c r="AB1919" s="110"/>
      <c r="AC1919" s="110"/>
      <c r="AD1919" s="110"/>
      <c r="AE1919" s="110"/>
      <c r="AF1919" s="110"/>
      <c r="AG1919" s="110"/>
      <c r="AH1919" s="110"/>
      <c r="AI1919" s="110"/>
      <c r="AJ1919" s="110"/>
      <c r="AK1919" s="110"/>
      <c r="AL1919" s="110"/>
      <c r="AM1919" s="110"/>
      <c r="AN1919" s="110"/>
      <c r="AO1919" s="110"/>
      <c r="AP1919" s="110"/>
      <c r="AQ1919" s="110"/>
      <c r="AR1919" s="110"/>
      <c r="AS1919" s="110"/>
      <c r="AT1919" s="110"/>
      <c r="AU1919" s="110"/>
      <c r="AV1919" s="110"/>
      <c r="AW1919" s="110"/>
      <c r="AX1919" s="110"/>
      <c r="AY1919" s="110"/>
      <c r="AZ1919" s="110"/>
      <c r="BA1919" s="110"/>
      <c r="BB1919" s="110"/>
      <c r="BC1919" s="110"/>
      <c r="BD1919" s="110"/>
      <c r="BE1919" s="110"/>
      <c r="BF1919" s="110"/>
      <c r="BG1919" s="110"/>
      <c r="BH1919" s="110"/>
    </row>
    <row r="1920" spans="2:60" x14ac:dyDescent="0.2">
      <c r="B1920" s="123"/>
      <c r="C1920" s="124"/>
      <c r="D1920" s="124"/>
      <c r="E1920" s="124"/>
      <c r="F1920" s="124"/>
      <c r="G1920" s="124"/>
      <c r="H1920" s="124"/>
      <c r="I1920" s="45"/>
      <c r="J1920" s="45"/>
      <c r="K1920" s="45"/>
      <c r="V1920" s="110"/>
      <c r="W1920" s="110"/>
      <c r="X1920" s="110"/>
      <c r="Y1920" s="110"/>
      <c r="Z1920" s="110"/>
      <c r="AA1920" s="110"/>
      <c r="AB1920" s="110"/>
      <c r="AC1920" s="110"/>
      <c r="AD1920" s="110"/>
      <c r="AE1920" s="110"/>
      <c r="AF1920" s="110"/>
      <c r="AG1920" s="110"/>
      <c r="AH1920" s="110"/>
      <c r="AI1920" s="110"/>
      <c r="AJ1920" s="110"/>
      <c r="AK1920" s="110"/>
      <c r="AL1920" s="110"/>
      <c r="AM1920" s="110"/>
      <c r="AN1920" s="110"/>
      <c r="AO1920" s="110"/>
      <c r="AP1920" s="110"/>
      <c r="AQ1920" s="110"/>
      <c r="AR1920" s="110"/>
      <c r="AS1920" s="110"/>
      <c r="AT1920" s="110"/>
      <c r="AU1920" s="110"/>
      <c r="AV1920" s="110"/>
      <c r="AW1920" s="110"/>
      <c r="AX1920" s="110"/>
      <c r="AY1920" s="110"/>
      <c r="AZ1920" s="110"/>
      <c r="BA1920" s="110"/>
      <c r="BB1920" s="110"/>
      <c r="BC1920" s="110"/>
      <c r="BD1920" s="110"/>
      <c r="BE1920" s="110"/>
      <c r="BF1920" s="110"/>
      <c r="BG1920" s="110"/>
      <c r="BH1920" s="110"/>
    </row>
    <row r="1921" spans="2:60" x14ac:dyDescent="0.2">
      <c r="B1921" s="123"/>
      <c r="C1921" s="124"/>
      <c r="D1921" s="124"/>
      <c r="E1921" s="124"/>
      <c r="F1921" s="124"/>
      <c r="G1921" s="124"/>
      <c r="H1921" s="124"/>
      <c r="I1921" s="45"/>
      <c r="J1921" s="45"/>
      <c r="K1921" s="45"/>
      <c r="V1921" s="110"/>
      <c r="W1921" s="110"/>
      <c r="X1921" s="110"/>
      <c r="Y1921" s="110"/>
      <c r="Z1921" s="110"/>
      <c r="AA1921" s="110"/>
      <c r="AB1921" s="110"/>
      <c r="AC1921" s="110"/>
      <c r="AD1921" s="110"/>
      <c r="AE1921" s="110"/>
      <c r="AF1921" s="110"/>
      <c r="AG1921" s="110"/>
      <c r="AH1921" s="110"/>
      <c r="AI1921" s="110"/>
      <c r="AJ1921" s="110"/>
      <c r="AK1921" s="110"/>
      <c r="AL1921" s="110"/>
      <c r="AM1921" s="110"/>
      <c r="AN1921" s="110"/>
      <c r="AO1921" s="110"/>
      <c r="AP1921" s="110"/>
      <c r="AQ1921" s="110"/>
      <c r="AR1921" s="110"/>
      <c r="AS1921" s="110"/>
      <c r="AT1921" s="110"/>
      <c r="AU1921" s="110"/>
      <c r="AV1921" s="110"/>
      <c r="AW1921" s="110"/>
      <c r="AX1921" s="110"/>
      <c r="AY1921" s="110"/>
      <c r="AZ1921" s="110"/>
      <c r="BA1921" s="110"/>
      <c r="BB1921" s="110"/>
      <c r="BC1921" s="110"/>
      <c r="BD1921" s="110"/>
      <c r="BE1921" s="110"/>
      <c r="BF1921" s="110"/>
      <c r="BG1921" s="110"/>
      <c r="BH1921" s="110"/>
    </row>
    <row r="1922" spans="2:60" x14ac:dyDescent="0.2">
      <c r="B1922" s="123"/>
      <c r="C1922" s="124"/>
      <c r="D1922" s="124"/>
      <c r="E1922" s="124"/>
      <c r="F1922" s="124"/>
      <c r="G1922" s="124"/>
      <c r="H1922" s="124"/>
      <c r="I1922" s="45"/>
      <c r="J1922" s="45"/>
      <c r="K1922" s="45"/>
      <c r="V1922" s="110"/>
      <c r="W1922" s="110"/>
      <c r="X1922" s="110"/>
      <c r="Y1922" s="110"/>
      <c r="Z1922" s="110"/>
      <c r="AA1922" s="110"/>
      <c r="AB1922" s="110"/>
      <c r="AC1922" s="110"/>
      <c r="AD1922" s="110"/>
      <c r="AE1922" s="110"/>
      <c r="AF1922" s="110"/>
      <c r="AG1922" s="110"/>
      <c r="AH1922" s="110"/>
      <c r="AI1922" s="110"/>
      <c r="AJ1922" s="110"/>
      <c r="AK1922" s="110"/>
      <c r="AL1922" s="110"/>
      <c r="AM1922" s="110"/>
      <c r="AN1922" s="110"/>
      <c r="AO1922" s="110"/>
      <c r="AP1922" s="110"/>
      <c r="AQ1922" s="110"/>
      <c r="AR1922" s="110"/>
      <c r="AS1922" s="110"/>
      <c r="AT1922" s="110"/>
      <c r="AU1922" s="110"/>
      <c r="AV1922" s="110"/>
      <c r="AW1922" s="110"/>
      <c r="AX1922" s="110"/>
      <c r="AY1922" s="110"/>
      <c r="AZ1922" s="110"/>
      <c r="BA1922" s="110"/>
      <c r="BB1922" s="110"/>
      <c r="BC1922" s="110"/>
      <c r="BD1922" s="110"/>
      <c r="BE1922" s="110"/>
      <c r="BF1922" s="110"/>
      <c r="BG1922" s="110"/>
      <c r="BH1922" s="110"/>
    </row>
    <row r="1923" spans="2:60" x14ac:dyDescent="0.2">
      <c r="B1923" s="123"/>
      <c r="C1923" s="124"/>
      <c r="D1923" s="124"/>
      <c r="E1923" s="124"/>
      <c r="F1923" s="124"/>
      <c r="G1923" s="124"/>
      <c r="H1923" s="124"/>
      <c r="I1923" s="45"/>
      <c r="J1923" s="45"/>
      <c r="K1923" s="45"/>
      <c r="V1923" s="110"/>
      <c r="W1923" s="110"/>
      <c r="X1923" s="110"/>
      <c r="Y1923" s="110"/>
      <c r="Z1923" s="110"/>
      <c r="AA1923" s="110"/>
      <c r="AB1923" s="110"/>
      <c r="AC1923" s="110"/>
      <c r="AD1923" s="110"/>
      <c r="AE1923" s="110"/>
      <c r="AF1923" s="110"/>
      <c r="AG1923" s="110"/>
      <c r="AH1923" s="110"/>
      <c r="AI1923" s="110"/>
      <c r="AJ1923" s="110"/>
      <c r="AK1923" s="110"/>
      <c r="AL1923" s="110"/>
      <c r="AM1923" s="110"/>
      <c r="AN1923" s="110"/>
      <c r="AO1923" s="110"/>
      <c r="AP1923" s="110"/>
      <c r="AQ1923" s="110"/>
      <c r="AR1923" s="110"/>
      <c r="AS1923" s="110"/>
      <c r="AT1923" s="110"/>
      <c r="AU1923" s="110"/>
      <c r="AV1923" s="110"/>
      <c r="AW1923" s="110"/>
      <c r="AX1923" s="110"/>
      <c r="AY1923" s="110"/>
      <c r="AZ1923" s="110"/>
      <c r="BA1923" s="110"/>
      <c r="BB1923" s="110"/>
      <c r="BC1923" s="110"/>
      <c r="BD1923" s="110"/>
      <c r="BE1923" s="110"/>
      <c r="BF1923" s="110"/>
      <c r="BG1923" s="110"/>
      <c r="BH1923" s="110"/>
    </row>
    <row r="1924" spans="2:60" x14ac:dyDescent="0.2">
      <c r="B1924" s="123"/>
      <c r="C1924" s="124"/>
      <c r="D1924" s="124"/>
      <c r="E1924" s="124"/>
      <c r="F1924" s="124"/>
      <c r="G1924" s="124"/>
      <c r="H1924" s="124"/>
      <c r="I1924" s="45"/>
      <c r="J1924" s="45"/>
      <c r="K1924" s="45"/>
      <c r="V1924" s="110"/>
      <c r="W1924" s="110"/>
      <c r="X1924" s="110"/>
      <c r="Y1924" s="110"/>
      <c r="Z1924" s="110"/>
      <c r="AA1924" s="110"/>
      <c r="AB1924" s="110"/>
      <c r="AC1924" s="110"/>
      <c r="AD1924" s="110"/>
      <c r="AE1924" s="110"/>
      <c r="AF1924" s="110"/>
      <c r="AG1924" s="110"/>
      <c r="AH1924" s="110"/>
      <c r="AI1924" s="110"/>
      <c r="AJ1924" s="110"/>
      <c r="AK1924" s="110"/>
      <c r="AL1924" s="110"/>
      <c r="AM1924" s="110"/>
      <c r="AN1924" s="110"/>
      <c r="AO1924" s="110"/>
      <c r="AP1924" s="110"/>
      <c r="AQ1924" s="110"/>
      <c r="AR1924" s="110"/>
      <c r="AS1924" s="110"/>
      <c r="AT1924" s="110"/>
      <c r="AU1924" s="110"/>
      <c r="AV1924" s="110"/>
      <c r="AW1924" s="110"/>
      <c r="AX1924" s="110"/>
      <c r="AY1924" s="110"/>
      <c r="AZ1924" s="110"/>
      <c r="BA1924" s="110"/>
      <c r="BB1924" s="110"/>
      <c r="BC1924" s="110"/>
      <c r="BD1924" s="110"/>
      <c r="BE1924" s="110"/>
      <c r="BF1924" s="110"/>
      <c r="BG1924" s="110"/>
      <c r="BH1924" s="110"/>
    </row>
    <row r="1925" spans="2:60" x14ac:dyDescent="0.2">
      <c r="B1925" s="123"/>
      <c r="C1925" s="124"/>
      <c r="D1925" s="124"/>
      <c r="E1925" s="124"/>
      <c r="F1925" s="124"/>
      <c r="G1925" s="124"/>
      <c r="H1925" s="124"/>
      <c r="I1925" s="45"/>
      <c r="J1925" s="45"/>
      <c r="K1925" s="45"/>
      <c r="V1925" s="110"/>
      <c r="W1925" s="110"/>
      <c r="X1925" s="110"/>
      <c r="Y1925" s="110"/>
      <c r="Z1925" s="110"/>
      <c r="AA1925" s="110"/>
      <c r="AB1925" s="110"/>
      <c r="AC1925" s="110"/>
      <c r="AD1925" s="110"/>
      <c r="AE1925" s="110"/>
      <c r="AF1925" s="110"/>
      <c r="AG1925" s="110"/>
      <c r="AH1925" s="110"/>
      <c r="AI1925" s="110"/>
      <c r="AJ1925" s="110"/>
      <c r="AK1925" s="110"/>
      <c r="AL1925" s="110"/>
      <c r="AM1925" s="110"/>
      <c r="AN1925" s="110"/>
      <c r="AO1925" s="110"/>
      <c r="AP1925" s="110"/>
      <c r="AQ1925" s="110"/>
      <c r="AR1925" s="110"/>
      <c r="AS1925" s="110"/>
      <c r="AT1925" s="110"/>
      <c r="AU1925" s="110"/>
      <c r="AV1925" s="110"/>
      <c r="AW1925" s="110"/>
      <c r="AX1925" s="110"/>
      <c r="AY1925" s="110"/>
      <c r="AZ1925" s="110"/>
      <c r="BA1925" s="110"/>
      <c r="BB1925" s="110"/>
      <c r="BC1925" s="110"/>
      <c r="BD1925" s="110"/>
      <c r="BE1925" s="110"/>
      <c r="BF1925" s="110"/>
      <c r="BG1925" s="110"/>
      <c r="BH1925" s="110"/>
    </row>
    <row r="1926" spans="2:60" x14ac:dyDescent="0.2">
      <c r="B1926" s="123"/>
      <c r="C1926" s="124"/>
      <c r="D1926" s="124"/>
      <c r="E1926" s="124"/>
      <c r="F1926" s="124"/>
      <c r="G1926" s="124"/>
      <c r="H1926" s="124"/>
      <c r="I1926" s="45"/>
      <c r="J1926" s="45"/>
      <c r="K1926" s="45"/>
      <c r="V1926" s="110"/>
      <c r="W1926" s="110"/>
      <c r="X1926" s="110"/>
      <c r="Y1926" s="110"/>
      <c r="Z1926" s="110"/>
      <c r="AA1926" s="110"/>
      <c r="AB1926" s="110"/>
      <c r="AC1926" s="110"/>
      <c r="AD1926" s="110"/>
      <c r="AE1926" s="110"/>
      <c r="AF1926" s="110"/>
      <c r="AG1926" s="110"/>
      <c r="AH1926" s="110"/>
      <c r="AI1926" s="110"/>
      <c r="AJ1926" s="110"/>
      <c r="AK1926" s="110"/>
      <c r="AL1926" s="110"/>
      <c r="AM1926" s="110"/>
      <c r="AN1926" s="110"/>
      <c r="AO1926" s="110"/>
      <c r="AP1926" s="110"/>
      <c r="AQ1926" s="110"/>
      <c r="AR1926" s="110"/>
      <c r="AS1926" s="110"/>
      <c r="AT1926" s="110"/>
      <c r="AU1926" s="110"/>
      <c r="AV1926" s="110"/>
      <c r="AW1926" s="110"/>
      <c r="AX1926" s="110"/>
      <c r="AY1926" s="110"/>
      <c r="AZ1926" s="110"/>
      <c r="BA1926" s="110"/>
      <c r="BB1926" s="110"/>
      <c r="BC1926" s="110"/>
      <c r="BD1926" s="110"/>
      <c r="BE1926" s="110"/>
      <c r="BF1926" s="110"/>
      <c r="BG1926" s="110"/>
      <c r="BH1926" s="110"/>
    </row>
    <row r="1927" spans="2:60" x14ac:dyDescent="0.2">
      <c r="B1927" s="123"/>
      <c r="C1927" s="124"/>
      <c r="D1927" s="124"/>
      <c r="E1927" s="124"/>
      <c r="F1927" s="124"/>
      <c r="G1927" s="124"/>
      <c r="H1927" s="124"/>
      <c r="I1927" s="45"/>
      <c r="J1927" s="45"/>
      <c r="K1927" s="45"/>
      <c r="V1927" s="110"/>
      <c r="W1927" s="110"/>
      <c r="X1927" s="110"/>
      <c r="Y1927" s="110"/>
      <c r="Z1927" s="110"/>
      <c r="AA1927" s="110"/>
      <c r="AB1927" s="110"/>
      <c r="AC1927" s="110"/>
      <c r="AD1927" s="110"/>
      <c r="AE1927" s="110"/>
      <c r="AF1927" s="110"/>
      <c r="AG1927" s="110"/>
      <c r="AH1927" s="110"/>
      <c r="AI1927" s="110"/>
      <c r="AJ1927" s="110"/>
      <c r="AK1927" s="110"/>
      <c r="AL1927" s="110"/>
      <c r="AM1927" s="110"/>
      <c r="AN1927" s="110"/>
      <c r="AO1927" s="110"/>
      <c r="AP1927" s="110"/>
      <c r="AQ1927" s="110"/>
      <c r="AR1927" s="110"/>
      <c r="AS1927" s="110"/>
      <c r="AT1927" s="110"/>
      <c r="AU1927" s="110"/>
      <c r="AV1927" s="110"/>
      <c r="AW1927" s="110"/>
      <c r="AX1927" s="110"/>
      <c r="AY1927" s="110"/>
      <c r="AZ1927" s="110"/>
      <c r="BA1927" s="110"/>
      <c r="BB1927" s="110"/>
      <c r="BC1927" s="110"/>
      <c r="BD1927" s="110"/>
      <c r="BE1927" s="110"/>
      <c r="BF1927" s="110"/>
      <c r="BG1927" s="110"/>
      <c r="BH1927" s="110"/>
    </row>
    <row r="1928" spans="2:60" x14ac:dyDescent="0.2">
      <c r="B1928" s="123"/>
      <c r="C1928" s="124"/>
      <c r="D1928" s="124"/>
      <c r="E1928" s="124"/>
      <c r="F1928" s="124"/>
      <c r="G1928" s="124"/>
      <c r="H1928" s="124"/>
      <c r="I1928" s="45"/>
      <c r="J1928" s="45"/>
      <c r="K1928" s="45"/>
      <c r="V1928" s="110"/>
      <c r="W1928" s="110"/>
      <c r="X1928" s="110"/>
      <c r="Y1928" s="110"/>
      <c r="Z1928" s="110"/>
      <c r="AA1928" s="110"/>
      <c r="AB1928" s="110"/>
      <c r="AC1928" s="110"/>
      <c r="AD1928" s="110"/>
      <c r="AE1928" s="110"/>
      <c r="AF1928" s="110"/>
      <c r="AG1928" s="110"/>
      <c r="AH1928" s="110"/>
      <c r="AI1928" s="110"/>
      <c r="AJ1928" s="110"/>
      <c r="AK1928" s="110"/>
      <c r="AL1928" s="110"/>
      <c r="AM1928" s="110"/>
      <c r="AN1928" s="110"/>
      <c r="AO1928" s="110"/>
      <c r="AP1928" s="110"/>
      <c r="AQ1928" s="110"/>
      <c r="AR1928" s="110"/>
      <c r="AS1928" s="110"/>
      <c r="AT1928" s="110"/>
      <c r="AU1928" s="110"/>
      <c r="AV1928" s="110"/>
      <c r="AW1928" s="110"/>
      <c r="AX1928" s="110"/>
      <c r="AY1928" s="110"/>
      <c r="AZ1928" s="110"/>
      <c r="BA1928" s="110"/>
      <c r="BB1928" s="110"/>
      <c r="BC1928" s="110"/>
      <c r="BD1928" s="110"/>
      <c r="BE1928" s="110"/>
      <c r="BF1928" s="110"/>
      <c r="BG1928" s="110"/>
      <c r="BH1928" s="110"/>
    </row>
    <row r="1929" spans="2:60" x14ac:dyDescent="0.2">
      <c r="B1929" s="123"/>
      <c r="C1929" s="124"/>
      <c r="D1929" s="124"/>
      <c r="E1929" s="124"/>
      <c r="F1929" s="124"/>
      <c r="G1929" s="124"/>
      <c r="H1929" s="124"/>
      <c r="I1929" s="45"/>
      <c r="J1929" s="45"/>
      <c r="K1929" s="45"/>
      <c r="V1929" s="110"/>
      <c r="W1929" s="110"/>
      <c r="X1929" s="110"/>
      <c r="Y1929" s="110"/>
      <c r="Z1929" s="110"/>
      <c r="AA1929" s="110"/>
      <c r="AB1929" s="110"/>
      <c r="AC1929" s="110"/>
      <c r="AD1929" s="110"/>
      <c r="AE1929" s="110"/>
      <c r="AF1929" s="110"/>
      <c r="AG1929" s="110"/>
      <c r="AH1929" s="110"/>
      <c r="AI1929" s="110"/>
      <c r="AJ1929" s="110"/>
      <c r="AK1929" s="110"/>
      <c r="AL1929" s="110"/>
      <c r="AM1929" s="110"/>
      <c r="AN1929" s="110"/>
      <c r="AO1929" s="110"/>
      <c r="AP1929" s="110"/>
      <c r="AQ1929" s="110"/>
      <c r="AR1929" s="110"/>
      <c r="AS1929" s="110"/>
      <c r="AT1929" s="110"/>
      <c r="AU1929" s="110"/>
      <c r="AV1929" s="110"/>
      <c r="AW1929" s="110"/>
      <c r="AX1929" s="110"/>
      <c r="AY1929" s="110"/>
      <c r="AZ1929" s="110"/>
      <c r="BA1929" s="110"/>
      <c r="BB1929" s="110"/>
      <c r="BC1929" s="110"/>
      <c r="BD1929" s="110"/>
      <c r="BE1929" s="110"/>
      <c r="BF1929" s="110"/>
      <c r="BG1929" s="110"/>
      <c r="BH1929" s="110"/>
    </row>
    <row r="1930" spans="2:60" x14ac:dyDescent="0.2">
      <c r="B1930" s="123"/>
      <c r="C1930" s="124"/>
      <c r="D1930" s="124"/>
      <c r="E1930" s="124"/>
      <c r="F1930" s="124"/>
      <c r="G1930" s="124"/>
      <c r="H1930" s="124"/>
      <c r="I1930" s="45"/>
      <c r="J1930" s="45"/>
      <c r="K1930" s="45"/>
      <c r="V1930" s="110"/>
      <c r="W1930" s="110"/>
      <c r="X1930" s="110"/>
      <c r="Y1930" s="110"/>
      <c r="Z1930" s="110"/>
      <c r="AA1930" s="110"/>
      <c r="AB1930" s="110"/>
      <c r="AC1930" s="110"/>
      <c r="AD1930" s="110"/>
      <c r="AE1930" s="110"/>
      <c r="AF1930" s="110"/>
      <c r="AG1930" s="110"/>
      <c r="AH1930" s="110"/>
      <c r="AI1930" s="110"/>
      <c r="AJ1930" s="110"/>
      <c r="AK1930" s="110"/>
      <c r="AL1930" s="110"/>
      <c r="AM1930" s="110"/>
      <c r="AN1930" s="110"/>
      <c r="AO1930" s="110"/>
      <c r="AP1930" s="110"/>
      <c r="AQ1930" s="110"/>
      <c r="AR1930" s="110"/>
      <c r="AS1930" s="110"/>
      <c r="AT1930" s="110"/>
      <c r="AU1930" s="110"/>
      <c r="AV1930" s="110"/>
      <c r="AW1930" s="110"/>
      <c r="AX1930" s="110"/>
      <c r="AY1930" s="110"/>
      <c r="AZ1930" s="110"/>
      <c r="BA1930" s="110"/>
      <c r="BB1930" s="110"/>
      <c r="BC1930" s="110"/>
      <c r="BD1930" s="110"/>
      <c r="BE1930" s="110"/>
      <c r="BF1930" s="110"/>
      <c r="BG1930" s="110"/>
      <c r="BH1930" s="110"/>
    </row>
    <row r="1931" spans="2:60" x14ac:dyDescent="0.2">
      <c r="B1931" s="123"/>
      <c r="C1931" s="124"/>
      <c r="D1931" s="124"/>
      <c r="E1931" s="124"/>
      <c r="F1931" s="124"/>
      <c r="G1931" s="124"/>
      <c r="H1931" s="124"/>
      <c r="I1931" s="45"/>
      <c r="J1931" s="45"/>
      <c r="K1931" s="45"/>
      <c r="V1931" s="110"/>
      <c r="W1931" s="110"/>
      <c r="X1931" s="110"/>
      <c r="Y1931" s="110"/>
      <c r="Z1931" s="110"/>
      <c r="AA1931" s="110"/>
      <c r="AB1931" s="110"/>
      <c r="AC1931" s="110"/>
      <c r="AD1931" s="110"/>
      <c r="AE1931" s="110"/>
      <c r="AF1931" s="110"/>
      <c r="AG1931" s="110"/>
      <c r="AH1931" s="110"/>
      <c r="AI1931" s="110"/>
      <c r="AJ1931" s="110"/>
      <c r="AK1931" s="110"/>
      <c r="AL1931" s="110"/>
      <c r="AM1931" s="110"/>
      <c r="AN1931" s="110"/>
      <c r="AO1931" s="110"/>
      <c r="AP1931" s="110"/>
      <c r="AQ1931" s="110"/>
      <c r="AR1931" s="110"/>
      <c r="AS1931" s="110"/>
      <c r="AT1931" s="110"/>
      <c r="AU1931" s="110"/>
      <c r="AV1931" s="110"/>
      <c r="AW1931" s="110"/>
      <c r="AX1931" s="110"/>
      <c r="AY1931" s="110"/>
      <c r="AZ1931" s="110"/>
      <c r="BA1931" s="110"/>
      <c r="BB1931" s="110"/>
      <c r="BC1931" s="110"/>
      <c r="BD1931" s="110"/>
      <c r="BE1931" s="110"/>
      <c r="BF1931" s="110"/>
      <c r="BG1931" s="110"/>
      <c r="BH1931" s="110"/>
    </row>
    <row r="1932" spans="2:60" x14ac:dyDescent="0.2">
      <c r="B1932" s="123"/>
      <c r="C1932" s="124"/>
      <c r="D1932" s="124"/>
      <c r="E1932" s="124"/>
      <c r="F1932" s="124"/>
      <c r="G1932" s="124"/>
      <c r="H1932" s="124"/>
      <c r="I1932" s="45"/>
      <c r="J1932" s="45"/>
      <c r="K1932" s="45"/>
      <c r="V1932" s="110"/>
      <c r="W1932" s="110"/>
      <c r="X1932" s="110"/>
      <c r="Y1932" s="110"/>
      <c r="Z1932" s="110"/>
      <c r="AA1932" s="110"/>
      <c r="AB1932" s="110"/>
      <c r="AC1932" s="110"/>
      <c r="AD1932" s="110"/>
      <c r="AE1932" s="110"/>
      <c r="AF1932" s="110"/>
      <c r="AG1932" s="110"/>
      <c r="AH1932" s="110"/>
      <c r="AI1932" s="110"/>
      <c r="AJ1932" s="110"/>
      <c r="AK1932" s="110"/>
      <c r="AL1932" s="110"/>
      <c r="AM1932" s="110"/>
      <c r="AN1932" s="110"/>
      <c r="AO1932" s="110"/>
      <c r="AP1932" s="110"/>
      <c r="AQ1932" s="110"/>
      <c r="AR1932" s="110"/>
      <c r="AS1932" s="110"/>
      <c r="AT1932" s="110"/>
      <c r="AU1932" s="110"/>
      <c r="AV1932" s="110"/>
      <c r="AW1932" s="110"/>
      <c r="AX1932" s="110"/>
      <c r="AY1932" s="110"/>
      <c r="AZ1932" s="110"/>
      <c r="BA1932" s="110"/>
      <c r="BB1932" s="110"/>
      <c r="BC1932" s="110"/>
      <c r="BD1932" s="110"/>
      <c r="BE1932" s="110"/>
      <c r="BF1932" s="110"/>
      <c r="BG1932" s="110"/>
      <c r="BH1932" s="110"/>
    </row>
    <row r="1933" spans="2:60" x14ac:dyDescent="0.2">
      <c r="B1933" s="123"/>
      <c r="C1933" s="124"/>
      <c r="D1933" s="124"/>
      <c r="E1933" s="124"/>
      <c r="F1933" s="124"/>
      <c r="G1933" s="124"/>
      <c r="H1933" s="124"/>
      <c r="I1933" s="45"/>
      <c r="J1933" s="45"/>
      <c r="K1933" s="45"/>
      <c r="V1933" s="110"/>
      <c r="W1933" s="110"/>
      <c r="X1933" s="110"/>
      <c r="Y1933" s="110"/>
      <c r="Z1933" s="110"/>
      <c r="AA1933" s="110"/>
      <c r="AB1933" s="110"/>
      <c r="AC1933" s="110"/>
      <c r="AD1933" s="110"/>
      <c r="AE1933" s="110"/>
      <c r="AF1933" s="110"/>
      <c r="AG1933" s="110"/>
      <c r="AH1933" s="110"/>
      <c r="AI1933" s="110"/>
      <c r="AJ1933" s="110"/>
      <c r="AK1933" s="110"/>
      <c r="AL1933" s="110"/>
      <c r="AM1933" s="110"/>
      <c r="AN1933" s="110"/>
      <c r="AO1933" s="110"/>
      <c r="AP1933" s="110"/>
      <c r="AQ1933" s="110"/>
      <c r="AR1933" s="110"/>
      <c r="AS1933" s="110"/>
      <c r="AT1933" s="110"/>
      <c r="AU1933" s="110"/>
      <c r="AV1933" s="110"/>
      <c r="AW1933" s="110"/>
      <c r="AX1933" s="110"/>
      <c r="AY1933" s="110"/>
      <c r="AZ1933" s="110"/>
      <c r="BA1933" s="110"/>
      <c r="BB1933" s="110"/>
      <c r="BC1933" s="110"/>
      <c r="BD1933" s="110"/>
      <c r="BE1933" s="110"/>
      <c r="BF1933" s="110"/>
      <c r="BG1933" s="110"/>
      <c r="BH1933" s="110"/>
    </row>
    <row r="1934" spans="2:60" x14ac:dyDescent="0.2">
      <c r="B1934" s="123"/>
      <c r="C1934" s="124"/>
      <c r="D1934" s="124"/>
      <c r="E1934" s="124"/>
      <c r="F1934" s="124"/>
      <c r="G1934" s="124"/>
      <c r="H1934" s="124"/>
      <c r="I1934" s="45"/>
      <c r="J1934" s="45"/>
      <c r="K1934" s="45"/>
      <c r="V1934" s="110"/>
      <c r="W1934" s="110"/>
      <c r="X1934" s="110"/>
      <c r="Y1934" s="110"/>
      <c r="Z1934" s="110"/>
      <c r="AA1934" s="110"/>
      <c r="AB1934" s="110"/>
      <c r="AC1934" s="110"/>
      <c r="AD1934" s="110"/>
      <c r="AE1934" s="110"/>
      <c r="AF1934" s="110"/>
      <c r="AG1934" s="110"/>
      <c r="AH1934" s="110"/>
      <c r="AI1934" s="110"/>
      <c r="AJ1934" s="110"/>
      <c r="AK1934" s="110"/>
      <c r="AL1934" s="110"/>
      <c r="AM1934" s="110"/>
      <c r="AN1934" s="110"/>
      <c r="AO1934" s="110"/>
      <c r="AP1934" s="110"/>
      <c r="AQ1934" s="110"/>
      <c r="AR1934" s="110"/>
      <c r="AS1934" s="110"/>
      <c r="AT1934" s="110"/>
      <c r="AU1934" s="110"/>
      <c r="AV1934" s="110"/>
      <c r="AW1934" s="110"/>
      <c r="AX1934" s="110"/>
      <c r="AY1934" s="110"/>
      <c r="AZ1934" s="110"/>
      <c r="BA1934" s="110"/>
      <c r="BB1934" s="110"/>
      <c r="BC1934" s="110"/>
      <c r="BD1934" s="110"/>
      <c r="BE1934" s="110"/>
      <c r="BF1934" s="110"/>
      <c r="BG1934" s="110"/>
      <c r="BH1934" s="110"/>
    </row>
    <row r="1935" spans="2:60" x14ac:dyDescent="0.2">
      <c r="B1935" s="123"/>
      <c r="C1935" s="124"/>
      <c r="D1935" s="124"/>
      <c r="E1935" s="124"/>
      <c r="F1935" s="124"/>
      <c r="G1935" s="124"/>
      <c r="H1935" s="124"/>
      <c r="I1935" s="45"/>
      <c r="J1935" s="45"/>
      <c r="K1935" s="45"/>
      <c r="V1935" s="110"/>
      <c r="W1935" s="110"/>
      <c r="X1935" s="110"/>
      <c r="Y1935" s="110"/>
      <c r="Z1935" s="110"/>
      <c r="AA1935" s="110"/>
      <c r="AB1935" s="110"/>
      <c r="AC1935" s="110"/>
      <c r="AD1935" s="110"/>
      <c r="AE1935" s="110"/>
      <c r="AF1935" s="110"/>
      <c r="AG1935" s="110"/>
      <c r="AH1935" s="110"/>
      <c r="AI1935" s="110"/>
      <c r="AJ1935" s="110"/>
      <c r="AK1935" s="110"/>
      <c r="AL1935" s="110"/>
      <c r="AM1935" s="110"/>
      <c r="AN1935" s="110"/>
      <c r="AO1935" s="110"/>
      <c r="AP1935" s="110"/>
      <c r="AQ1935" s="110"/>
      <c r="AR1935" s="110"/>
      <c r="AS1935" s="110"/>
      <c r="AT1935" s="110"/>
      <c r="AU1935" s="110"/>
      <c r="AV1935" s="110"/>
      <c r="AW1935" s="110"/>
      <c r="AX1935" s="110"/>
      <c r="AY1935" s="110"/>
      <c r="AZ1935" s="110"/>
      <c r="BA1935" s="110"/>
      <c r="BB1935" s="110"/>
      <c r="BC1935" s="110"/>
      <c r="BD1935" s="110"/>
      <c r="BE1935" s="110"/>
      <c r="BF1935" s="110"/>
      <c r="BG1935" s="110"/>
      <c r="BH1935" s="110"/>
    </row>
    <row r="1936" spans="2:60" x14ac:dyDescent="0.2">
      <c r="B1936" s="123"/>
      <c r="C1936" s="124"/>
      <c r="D1936" s="124"/>
      <c r="E1936" s="124"/>
      <c r="F1936" s="124"/>
      <c r="G1936" s="124"/>
      <c r="H1936" s="124"/>
      <c r="I1936" s="45"/>
      <c r="J1936" s="45"/>
      <c r="K1936" s="45"/>
      <c r="V1936" s="110"/>
      <c r="W1936" s="110"/>
      <c r="X1936" s="110"/>
      <c r="Y1936" s="110"/>
      <c r="Z1936" s="110"/>
      <c r="AA1936" s="110"/>
      <c r="AB1936" s="110"/>
      <c r="AC1936" s="110"/>
      <c r="AD1936" s="110"/>
      <c r="AE1936" s="110"/>
      <c r="AF1936" s="110"/>
      <c r="AG1936" s="110"/>
      <c r="AH1936" s="110"/>
      <c r="AI1936" s="110"/>
      <c r="AJ1936" s="110"/>
      <c r="AK1936" s="110"/>
      <c r="AL1936" s="110"/>
      <c r="AM1936" s="110"/>
      <c r="AN1936" s="110"/>
      <c r="AO1936" s="110"/>
      <c r="AP1936" s="110"/>
      <c r="AQ1936" s="110"/>
      <c r="AR1936" s="110"/>
      <c r="AS1936" s="110"/>
      <c r="AT1936" s="110"/>
      <c r="AU1936" s="110"/>
      <c r="AV1936" s="110"/>
      <c r="AW1936" s="110"/>
      <c r="AX1936" s="110"/>
      <c r="AY1936" s="110"/>
      <c r="AZ1936" s="110"/>
      <c r="BA1936" s="110"/>
      <c r="BB1936" s="110"/>
      <c r="BC1936" s="110"/>
      <c r="BD1936" s="110"/>
      <c r="BE1936" s="110"/>
      <c r="BF1936" s="110"/>
      <c r="BG1936" s="110"/>
      <c r="BH1936" s="110"/>
    </row>
    <row r="1937" spans="2:60" x14ac:dyDescent="0.2">
      <c r="B1937" s="123"/>
      <c r="C1937" s="124"/>
      <c r="D1937" s="124"/>
      <c r="E1937" s="124"/>
      <c r="F1937" s="124"/>
      <c r="G1937" s="124"/>
      <c r="H1937" s="124"/>
      <c r="I1937" s="45"/>
      <c r="J1937" s="45"/>
      <c r="K1937" s="45"/>
      <c r="V1937" s="110"/>
      <c r="W1937" s="110"/>
      <c r="X1937" s="110"/>
      <c r="Y1937" s="110"/>
      <c r="Z1937" s="110"/>
      <c r="AA1937" s="110"/>
      <c r="AB1937" s="110"/>
      <c r="AC1937" s="110"/>
      <c r="AD1937" s="110"/>
      <c r="AE1937" s="110"/>
      <c r="AF1937" s="110"/>
      <c r="AG1937" s="110"/>
      <c r="AH1937" s="110"/>
      <c r="AI1937" s="110"/>
      <c r="AJ1937" s="110"/>
      <c r="AK1937" s="110"/>
      <c r="AL1937" s="110"/>
      <c r="AM1937" s="110"/>
      <c r="AN1937" s="110"/>
      <c r="AO1937" s="110"/>
      <c r="AP1937" s="110"/>
      <c r="AQ1937" s="110"/>
      <c r="AR1937" s="110"/>
      <c r="AS1937" s="110"/>
      <c r="AT1937" s="110"/>
      <c r="AU1937" s="110"/>
      <c r="AV1937" s="110"/>
      <c r="AW1937" s="110"/>
      <c r="AX1937" s="110"/>
      <c r="AY1937" s="110"/>
      <c r="AZ1937" s="110"/>
      <c r="BA1937" s="110"/>
      <c r="BB1937" s="110"/>
      <c r="BC1937" s="110"/>
      <c r="BD1937" s="110"/>
      <c r="BE1937" s="110"/>
      <c r="BF1937" s="110"/>
      <c r="BG1937" s="110"/>
      <c r="BH1937" s="110"/>
    </row>
    <row r="1938" spans="2:60" x14ac:dyDescent="0.2">
      <c r="B1938" s="123"/>
      <c r="C1938" s="124"/>
      <c r="D1938" s="124"/>
      <c r="E1938" s="124"/>
      <c r="F1938" s="124"/>
      <c r="G1938" s="124"/>
      <c r="H1938" s="124"/>
      <c r="I1938" s="45"/>
      <c r="J1938" s="45"/>
      <c r="K1938" s="45"/>
      <c r="V1938" s="110"/>
      <c r="W1938" s="110"/>
      <c r="X1938" s="110"/>
      <c r="Y1938" s="110"/>
      <c r="Z1938" s="110"/>
      <c r="AA1938" s="110"/>
      <c r="AB1938" s="110"/>
      <c r="AC1938" s="110"/>
      <c r="AD1938" s="110"/>
      <c r="AE1938" s="110"/>
      <c r="AF1938" s="110"/>
      <c r="AG1938" s="110"/>
      <c r="AH1938" s="110"/>
      <c r="AI1938" s="110"/>
      <c r="AJ1938" s="110"/>
      <c r="AK1938" s="110"/>
      <c r="AL1938" s="110"/>
      <c r="AM1938" s="110"/>
      <c r="AN1938" s="110"/>
      <c r="AO1938" s="110"/>
      <c r="AP1938" s="110"/>
      <c r="AQ1938" s="110"/>
      <c r="AR1938" s="110"/>
      <c r="AS1938" s="110"/>
      <c r="AT1938" s="110"/>
      <c r="AU1938" s="110"/>
      <c r="AV1938" s="110"/>
      <c r="AW1938" s="110"/>
      <c r="AX1938" s="110"/>
      <c r="AY1938" s="110"/>
      <c r="AZ1938" s="110"/>
      <c r="BA1938" s="110"/>
      <c r="BB1938" s="110"/>
      <c r="BC1938" s="110"/>
      <c r="BD1938" s="110"/>
      <c r="BE1938" s="110"/>
      <c r="BF1938" s="110"/>
      <c r="BG1938" s="110"/>
      <c r="BH1938" s="110"/>
    </row>
    <row r="1939" spans="2:60" x14ac:dyDescent="0.2">
      <c r="B1939" s="123"/>
      <c r="C1939" s="124"/>
      <c r="D1939" s="124"/>
      <c r="E1939" s="124"/>
      <c r="F1939" s="124"/>
      <c r="G1939" s="124"/>
      <c r="H1939" s="124"/>
      <c r="I1939" s="45"/>
      <c r="J1939" s="45"/>
      <c r="K1939" s="45"/>
      <c r="V1939" s="110"/>
      <c r="W1939" s="110"/>
      <c r="X1939" s="110"/>
      <c r="Y1939" s="110"/>
      <c r="Z1939" s="110"/>
      <c r="AA1939" s="110"/>
      <c r="AB1939" s="110"/>
      <c r="AC1939" s="110"/>
      <c r="AD1939" s="110"/>
      <c r="AE1939" s="110"/>
      <c r="AF1939" s="110"/>
      <c r="AG1939" s="110"/>
      <c r="AH1939" s="110"/>
      <c r="AI1939" s="110"/>
      <c r="AJ1939" s="110"/>
      <c r="AK1939" s="110"/>
      <c r="AL1939" s="110"/>
      <c r="AM1939" s="110"/>
      <c r="AN1939" s="110"/>
      <c r="AO1939" s="110"/>
      <c r="AP1939" s="110"/>
      <c r="AQ1939" s="110"/>
      <c r="AR1939" s="110"/>
      <c r="AS1939" s="110"/>
      <c r="AT1939" s="110"/>
      <c r="AU1939" s="110"/>
      <c r="AV1939" s="110"/>
      <c r="AW1939" s="110"/>
      <c r="AX1939" s="110"/>
      <c r="AY1939" s="110"/>
      <c r="AZ1939" s="110"/>
      <c r="BA1939" s="110"/>
      <c r="BB1939" s="110"/>
      <c r="BC1939" s="110"/>
      <c r="BD1939" s="110"/>
      <c r="BE1939" s="110"/>
      <c r="BF1939" s="110"/>
      <c r="BG1939" s="110"/>
      <c r="BH1939" s="110"/>
    </row>
    <row r="1940" spans="2:60" x14ac:dyDescent="0.2">
      <c r="B1940" s="123"/>
      <c r="C1940" s="124"/>
      <c r="D1940" s="124"/>
      <c r="E1940" s="124"/>
      <c r="F1940" s="124"/>
      <c r="G1940" s="124"/>
      <c r="H1940" s="124"/>
      <c r="I1940" s="45"/>
      <c r="J1940" s="45"/>
      <c r="K1940" s="45"/>
      <c r="V1940" s="110"/>
      <c r="W1940" s="110"/>
      <c r="X1940" s="110"/>
      <c r="Y1940" s="110"/>
      <c r="Z1940" s="110"/>
      <c r="AA1940" s="110"/>
      <c r="AB1940" s="110"/>
      <c r="AC1940" s="110"/>
      <c r="AD1940" s="110"/>
      <c r="AE1940" s="110"/>
      <c r="AF1940" s="110"/>
      <c r="AG1940" s="110"/>
      <c r="AH1940" s="110"/>
      <c r="AI1940" s="110"/>
      <c r="AJ1940" s="110"/>
      <c r="AK1940" s="110"/>
      <c r="AL1940" s="110"/>
      <c r="AM1940" s="110"/>
      <c r="AN1940" s="110"/>
      <c r="AO1940" s="110"/>
      <c r="AP1940" s="110"/>
      <c r="AQ1940" s="110"/>
      <c r="AR1940" s="110"/>
      <c r="AS1940" s="110"/>
      <c r="AT1940" s="110"/>
      <c r="AU1940" s="110"/>
      <c r="AV1940" s="110"/>
      <c r="AW1940" s="110"/>
      <c r="AX1940" s="110"/>
      <c r="AY1940" s="110"/>
      <c r="AZ1940" s="110"/>
      <c r="BA1940" s="110"/>
      <c r="BB1940" s="110"/>
      <c r="BC1940" s="110"/>
      <c r="BD1940" s="110"/>
      <c r="BE1940" s="110"/>
      <c r="BF1940" s="110"/>
      <c r="BG1940" s="110"/>
      <c r="BH1940" s="110"/>
    </row>
    <row r="1941" spans="2:60" x14ac:dyDescent="0.2">
      <c r="B1941" s="123"/>
      <c r="C1941" s="124"/>
      <c r="D1941" s="124"/>
      <c r="E1941" s="124"/>
      <c r="F1941" s="124"/>
      <c r="G1941" s="124"/>
      <c r="H1941" s="124"/>
      <c r="I1941" s="45"/>
      <c r="J1941" s="45"/>
      <c r="K1941" s="45"/>
      <c r="V1941" s="110"/>
      <c r="W1941" s="110"/>
      <c r="X1941" s="110"/>
      <c r="Y1941" s="110"/>
      <c r="Z1941" s="110"/>
      <c r="AA1941" s="110"/>
      <c r="AB1941" s="110"/>
      <c r="AC1941" s="110"/>
      <c r="AD1941" s="110"/>
      <c r="AE1941" s="110"/>
      <c r="AF1941" s="110"/>
      <c r="AG1941" s="110"/>
      <c r="AH1941" s="110"/>
      <c r="AI1941" s="110"/>
      <c r="AJ1941" s="110"/>
      <c r="AK1941" s="110"/>
      <c r="AL1941" s="110"/>
      <c r="AM1941" s="110"/>
      <c r="AN1941" s="110"/>
      <c r="AO1941" s="110"/>
      <c r="AP1941" s="110"/>
      <c r="AQ1941" s="110"/>
      <c r="AR1941" s="110"/>
      <c r="AS1941" s="110"/>
      <c r="AT1941" s="110"/>
      <c r="AU1941" s="110"/>
      <c r="AV1941" s="110"/>
      <c r="AW1941" s="110"/>
      <c r="AX1941" s="110"/>
      <c r="AY1941" s="110"/>
      <c r="AZ1941" s="110"/>
      <c r="BA1941" s="110"/>
      <c r="BB1941" s="110"/>
      <c r="BC1941" s="110"/>
      <c r="BD1941" s="110"/>
      <c r="BE1941" s="110"/>
      <c r="BF1941" s="110"/>
      <c r="BG1941" s="110"/>
      <c r="BH1941" s="110"/>
    </row>
    <row r="1942" spans="2:60" x14ac:dyDescent="0.2">
      <c r="B1942" s="123"/>
      <c r="C1942" s="124"/>
      <c r="D1942" s="124"/>
      <c r="E1942" s="124"/>
      <c r="F1942" s="124"/>
      <c r="G1942" s="124"/>
      <c r="H1942" s="124"/>
      <c r="I1942" s="45"/>
      <c r="J1942" s="45"/>
      <c r="K1942" s="45"/>
      <c r="V1942" s="110"/>
      <c r="W1942" s="110"/>
      <c r="X1942" s="110"/>
      <c r="Y1942" s="110"/>
      <c r="Z1942" s="110"/>
      <c r="AA1942" s="110"/>
      <c r="AB1942" s="110"/>
      <c r="AC1942" s="110"/>
      <c r="AD1942" s="110"/>
      <c r="AE1942" s="110"/>
      <c r="AF1942" s="110"/>
      <c r="AG1942" s="110"/>
      <c r="AH1942" s="110"/>
      <c r="AI1942" s="110"/>
      <c r="AJ1942" s="110"/>
      <c r="AK1942" s="110"/>
      <c r="AL1942" s="110"/>
      <c r="AM1942" s="110"/>
      <c r="AN1942" s="110"/>
      <c r="AO1942" s="110"/>
      <c r="AP1942" s="110"/>
      <c r="AQ1942" s="110"/>
      <c r="AR1942" s="110"/>
      <c r="AS1942" s="110"/>
      <c r="AT1942" s="110"/>
      <c r="AU1942" s="110"/>
      <c r="AV1942" s="110"/>
      <c r="AW1942" s="110"/>
      <c r="AX1942" s="110"/>
      <c r="AY1942" s="110"/>
      <c r="AZ1942" s="110"/>
      <c r="BA1942" s="110"/>
      <c r="BB1942" s="110"/>
      <c r="BC1942" s="110"/>
      <c r="BD1942" s="110"/>
      <c r="BE1942" s="110"/>
      <c r="BF1942" s="110"/>
      <c r="BG1942" s="110"/>
      <c r="BH1942" s="110"/>
    </row>
    <row r="1943" spans="2:60" x14ac:dyDescent="0.2">
      <c r="B1943" s="123"/>
      <c r="C1943" s="124"/>
      <c r="D1943" s="124"/>
      <c r="E1943" s="124"/>
      <c r="F1943" s="124"/>
      <c r="G1943" s="124"/>
      <c r="H1943" s="124"/>
      <c r="I1943" s="45"/>
      <c r="J1943" s="45"/>
      <c r="K1943" s="45"/>
      <c r="V1943" s="110"/>
      <c r="W1943" s="110"/>
      <c r="X1943" s="110"/>
      <c r="Y1943" s="110"/>
      <c r="Z1943" s="110"/>
      <c r="AA1943" s="110"/>
      <c r="AB1943" s="110"/>
      <c r="AC1943" s="110"/>
      <c r="AD1943" s="110"/>
      <c r="AE1943" s="110"/>
      <c r="AF1943" s="110"/>
      <c r="AG1943" s="110"/>
      <c r="AH1943" s="110"/>
      <c r="AI1943" s="110"/>
      <c r="AJ1943" s="110"/>
      <c r="AK1943" s="110"/>
      <c r="AL1943" s="110"/>
      <c r="AM1943" s="110"/>
      <c r="AN1943" s="110"/>
      <c r="AO1943" s="110"/>
      <c r="AP1943" s="110"/>
      <c r="AQ1943" s="110"/>
      <c r="AR1943" s="110"/>
      <c r="AS1943" s="110"/>
      <c r="AT1943" s="110"/>
      <c r="AU1943" s="110"/>
      <c r="AV1943" s="110"/>
      <c r="AW1943" s="110"/>
      <c r="AX1943" s="110"/>
      <c r="AY1943" s="110"/>
      <c r="AZ1943" s="110"/>
      <c r="BA1943" s="110"/>
      <c r="BB1943" s="110"/>
      <c r="BC1943" s="110"/>
      <c r="BD1943" s="110"/>
      <c r="BE1943" s="110"/>
      <c r="BF1943" s="110"/>
      <c r="BG1943" s="110"/>
      <c r="BH1943" s="110"/>
    </row>
    <row r="1944" spans="2:60" x14ac:dyDescent="0.2">
      <c r="B1944" s="123"/>
      <c r="C1944" s="124"/>
      <c r="D1944" s="124"/>
      <c r="E1944" s="124"/>
      <c r="F1944" s="124"/>
      <c r="G1944" s="124"/>
      <c r="H1944" s="124"/>
      <c r="I1944" s="45"/>
      <c r="J1944" s="45"/>
      <c r="K1944" s="45"/>
      <c r="V1944" s="110"/>
      <c r="W1944" s="110"/>
      <c r="X1944" s="110"/>
      <c r="Y1944" s="110"/>
      <c r="Z1944" s="110"/>
      <c r="AA1944" s="110"/>
      <c r="AB1944" s="110"/>
      <c r="AC1944" s="110"/>
      <c r="AD1944" s="110"/>
      <c r="AE1944" s="110"/>
      <c r="AF1944" s="110"/>
      <c r="AG1944" s="110"/>
      <c r="AH1944" s="110"/>
      <c r="AI1944" s="110"/>
      <c r="AJ1944" s="110"/>
      <c r="AK1944" s="110"/>
      <c r="AL1944" s="110"/>
      <c r="AM1944" s="110"/>
      <c r="AN1944" s="110"/>
      <c r="AO1944" s="110"/>
      <c r="AP1944" s="110"/>
      <c r="AQ1944" s="110"/>
      <c r="AR1944" s="110"/>
      <c r="AS1944" s="110"/>
      <c r="AT1944" s="110"/>
      <c r="AU1944" s="110"/>
      <c r="AV1944" s="110"/>
      <c r="AW1944" s="110"/>
      <c r="AX1944" s="110"/>
      <c r="AY1944" s="110"/>
      <c r="AZ1944" s="110"/>
      <c r="BA1944" s="110"/>
      <c r="BB1944" s="110"/>
      <c r="BC1944" s="110"/>
      <c r="BD1944" s="110"/>
      <c r="BE1944" s="110"/>
      <c r="BF1944" s="110"/>
      <c r="BG1944" s="110"/>
      <c r="BH1944" s="110"/>
    </row>
    <row r="1945" spans="2:60" x14ac:dyDescent="0.2">
      <c r="B1945" s="123"/>
      <c r="C1945" s="124"/>
      <c r="D1945" s="124"/>
      <c r="E1945" s="124"/>
      <c r="F1945" s="124"/>
      <c r="G1945" s="124"/>
      <c r="H1945" s="124"/>
      <c r="I1945" s="45"/>
      <c r="J1945" s="45"/>
      <c r="K1945" s="45"/>
      <c r="V1945" s="110"/>
      <c r="W1945" s="110"/>
      <c r="X1945" s="110"/>
      <c r="Y1945" s="110"/>
      <c r="Z1945" s="110"/>
      <c r="AA1945" s="110"/>
      <c r="AB1945" s="110"/>
      <c r="AC1945" s="110"/>
      <c r="AD1945" s="110"/>
      <c r="AE1945" s="110"/>
      <c r="AF1945" s="110"/>
      <c r="AG1945" s="110"/>
      <c r="AH1945" s="110"/>
      <c r="AI1945" s="110"/>
      <c r="AJ1945" s="110"/>
      <c r="AK1945" s="110"/>
      <c r="AL1945" s="110"/>
      <c r="AM1945" s="110"/>
      <c r="AN1945" s="110"/>
      <c r="AO1945" s="110"/>
      <c r="AP1945" s="110"/>
      <c r="AQ1945" s="110"/>
      <c r="AR1945" s="110"/>
      <c r="AS1945" s="110"/>
      <c r="AT1945" s="110"/>
      <c r="AU1945" s="110"/>
      <c r="AV1945" s="110"/>
      <c r="AW1945" s="110"/>
      <c r="AX1945" s="110"/>
      <c r="AY1945" s="110"/>
      <c r="AZ1945" s="110"/>
      <c r="BA1945" s="110"/>
      <c r="BB1945" s="110"/>
      <c r="BC1945" s="110"/>
      <c r="BD1945" s="110"/>
      <c r="BE1945" s="110"/>
      <c r="BF1945" s="110"/>
      <c r="BG1945" s="110"/>
      <c r="BH1945" s="110"/>
    </row>
    <row r="1946" spans="2:60" x14ac:dyDescent="0.2">
      <c r="B1946" s="123"/>
      <c r="C1946" s="124"/>
      <c r="D1946" s="124"/>
      <c r="E1946" s="124"/>
      <c r="F1946" s="124"/>
      <c r="G1946" s="124"/>
      <c r="H1946" s="124"/>
      <c r="I1946" s="45"/>
      <c r="J1946" s="45"/>
      <c r="K1946" s="45"/>
      <c r="V1946" s="110"/>
      <c r="W1946" s="110"/>
      <c r="X1946" s="110"/>
      <c r="Y1946" s="110"/>
      <c r="Z1946" s="110"/>
      <c r="AA1946" s="110"/>
      <c r="AB1946" s="110"/>
      <c r="AC1946" s="110"/>
      <c r="AD1946" s="110"/>
      <c r="AE1946" s="110"/>
      <c r="AF1946" s="110"/>
      <c r="AG1946" s="110"/>
      <c r="AH1946" s="110"/>
      <c r="AI1946" s="110"/>
      <c r="AJ1946" s="110"/>
      <c r="AK1946" s="110"/>
      <c r="AL1946" s="110"/>
      <c r="AM1946" s="110"/>
      <c r="AN1946" s="110"/>
      <c r="AO1946" s="110"/>
      <c r="AP1946" s="110"/>
      <c r="AQ1946" s="110"/>
      <c r="AR1946" s="110"/>
      <c r="AS1946" s="110"/>
      <c r="AT1946" s="110"/>
      <c r="AU1946" s="110"/>
      <c r="AV1946" s="110"/>
      <c r="AW1946" s="110"/>
      <c r="AX1946" s="110"/>
      <c r="AY1946" s="110"/>
      <c r="AZ1946" s="110"/>
      <c r="BA1946" s="110"/>
      <c r="BB1946" s="110"/>
      <c r="BC1946" s="110"/>
      <c r="BD1946" s="110"/>
      <c r="BE1946" s="110"/>
      <c r="BF1946" s="110"/>
      <c r="BG1946" s="110"/>
      <c r="BH1946" s="110"/>
    </row>
    <row r="1947" spans="2:60" x14ac:dyDescent="0.2">
      <c r="B1947" s="123"/>
      <c r="C1947" s="124"/>
      <c r="D1947" s="124"/>
      <c r="E1947" s="124"/>
      <c r="F1947" s="124"/>
      <c r="G1947" s="124"/>
      <c r="H1947" s="124"/>
      <c r="I1947" s="45"/>
      <c r="J1947" s="45"/>
      <c r="K1947" s="45"/>
      <c r="V1947" s="110"/>
      <c r="W1947" s="110"/>
      <c r="X1947" s="110"/>
      <c r="Y1947" s="110"/>
      <c r="Z1947" s="110"/>
      <c r="AA1947" s="110"/>
      <c r="AB1947" s="110"/>
      <c r="AC1947" s="110"/>
      <c r="AD1947" s="110"/>
      <c r="AE1947" s="110"/>
      <c r="AF1947" s="110"/>
      <c r="AG1947" s="110"/>
      <c r="AH1947" s="110"/>
      <c r="AI1947" s="110"/>
      <c r="AJ1947" s="110"/>
      <c r="AK1947" s="110"/>
      <c r="AL1947" s="110"/>
      <c r="AM1947" s="110"/>
      <c r="AN1947" s="110"/>
      <c r="AO1947" s="110"/>
      <c r="AP1947" s="110"/>
      <c r="AQ1947" s="110"/>
      <c r="AR1947" s="110"/>
      <c r="AS1947" s="110"/>
      <c r="AT1947" s="110"/>
      <c r="AU1947" s="110"/>
      <c r="AV1947" s="110"/>
      <c r="AW1947" s="110"/>
      <c r="AX1947" s="110"/>
      <c r="AY1947" s="110"/>
      <c r="AZ1947" s="110"/>
      <c r="BA1947" s="110"/>
      <c r="BB1947" s="110"/>
      <c r="BC1947" s="110"/>
      <c r="BD1947" s="110"/>
      <c r="BE1947" s="110"/>
      <c r="BF1947" s="110"/>
      <c r="BG1947" s="110"/>
      <c r="BH1947" s="110"/>
    </row>
    <row r="1948" spans="2:60" x14ac:dyDescent="0.2">
      <c r="B1948" s="123"/>
      <c r="C1948" s="124"/>
      <c r="D1948" s="124"/>
      <c r="E1948" s="124"/>
      <c r="F1948" s="124"/>
      <c r="G1948" s="124"/>
      <c r="H1948" s="124"/>
      <c r="I1948" s="45"/>
      <c r="J1948" s="45"/>
      <c r="K1948" s="45"/>
      <c r="V1948" s="110"/>
      <c r="W1948" s="110"/>
      <c r="X1948" s="110"/>
      <c r="Y1948" s="110"/>
      <c r="Z1948" s="110"/>
      <c r="AA1948" s="110"/>
      <c r="AB1948" s="110"/>
      <c r="AC1948" s="110"/>
      <c r="AD1948" s="110"/>
      <c r="AE1948" s="110"/>
      <c r="AF1948" s="110"/>
      <c r="AG1948" s="110"/>
      <c r="AH1948" s="110"/>
      <c r="AI1948" s="110"/>
      <c r="AJ1948" s="110"/>
      <c r="AK1948" s="110"/>
      <c r="AL1948" s="110"/>
      <c r="AM1948" s="110"/>
      <c r="AN1948" s="110"/>
      <c r="AO1948" s="110"/>
      <c r="AP1948" s="110"/>
      <c r="AQ1948" s="110"/>
      <c r="AR1948" s="110"/>
      <c r="AS1948" s="110"/>
      <c r="AT1948" s="110"/>
      <c r="AU1948" s="110"/>
      <c r="AV1948" s="110"/>
      <c r="AW1948" s="110"/>
      <c r="AX1948" s="110"/>
      <c r="AY1948" s="110"/>
      <c r="AZ1948" s="110"/>
      <c r="BA1948" s="110"/>
      <c r="BB1948" s="110"/>
      <c r="BC1948" s="110"/>
      <c r="BD1948" s="110"/>
      <c r="BE1948" s="110"/>
      <c r="BF1948" s="110"/>
      <c r="BG1948" s="110"/>
      <c r="BH1948" s="110"/>
    </row>
    <row r="1949" spans="2:60" x14ac:dyDescent="0.2">
      <c r="B1949" s="123"/>
      <c r="C1949" s="124"/>
      <c r="D1949" s="124"/>
      <c r="E1949" s="124"/>
      <c r="F1949" s="124"/>
      <c r="G1949" s="124"/>
      <c r="H1949" s="124"/>
      <c r="I1949" s="45"/>
      <c r="J1949" s="45"/>
      <c r="K1949" s="45"/>
      <c r="V1949" s="110"/>
      <c r="W1949" s="110"/>
      <c r="X1949" s="110"/>
      <c r="Y1949" s="110"/>
      <c r="Z1949" s="110"/>
      <c r="AA1949" s="110"/>
      <c r="AB1949" s="110"/>
      <c r="AC1949" s="110"/>
      <c r="AD1949" s="110"/>
      <c r="AE1949" s="110"/>
      <c r="AF1949" s="110"/>
      <c r="AG1949" s="110"/>
      <c r="AH1949" s="110"/>
      <c r="AI1949" s="110"/>
      <c r="AJ1949" s="110"/>
      <c r="AK1949" s="110"/>
      <c r="AL1949" s="110"/>
      <c r="AM1949" s="110"/>
      <c r="AN1949" s="110"/>
      <c r="AO1949" s="110"/>
      <c r="AP1949" s="110"/>
      <c r="AQ1949" s="110"/>
      <c r="AR1949" s="110"/>
      <c r="AS1949" s="110"/>
      <c r="AT1949" s="110"/>
      <c r="AU1949" s="110"/>
      <c r="AV1949" s="110"/>
      <c r="AW1949" s="110"/>
      <c r="AX1949" s="110"/>
      <c r="AY1949" s="110"/>
      <c r="AZ1949" s="110"/>
      <c r="BA1949" s="110"/>
      <c r="BB1949" s="110"/>
      <c r="BC1949" s="110"/>
      <c r="BD1949" s="110"/>
      <c r="BE1949" s="110"/>
      <c r="BF1949" s="110"/>
      <c r="BG1949" s="110"/>
      <c r="BH1949" s="110"/>
    </row>
    <row r="1950" spans="2:60" x14ac:dyDescent="0.2">
      <c r="B1950" s="123"/>
      <c r="C1950" s="124"/>
      <c r="D1950" s="124"/>
      <c r="E1950" s="124"/>
      <c r="F1950" s="124"/>
      <c r="G1950" s="124"/>
      <c r="H1950" s="124"/>
      <c r="I1950" s="45"/>
      <c r="J1950" s="45"/>
      <c r="K1950" s="45"/>
      <c r="V1950" s="110"/>
      <c r="W1950" s="110"/>
      <c r="X1950" s="110"/>
      <c r="Y1950" s="110"/>
      <c r="Z1950" s="110"/>
      <c r="AA1950" s="110"/>
      <c r="AB1950" s="110"/>
      <c r="AC1950" s="110"/>
      <c r="AD1950" s="110"/>
      <c r="AE1950" s="110"/>
      <c r="AF1950" s="110"/>
      <c r="AG1950" s="110"/>
      <c r="AH1950" s="110"/>
      <c r="AI1950" s="110"/>
      <c r="AJ1950" s="110"/>
      <c r="AK1950" s="110"/>
      <c r="AL1950" s="110"/>
      <c r="AM1950" s="110"/>
      <c r="AN1950" s="110"/>
      <c r="AO1950" s="110"/>
      <c r="AP1950" s="110"/>
      <c r="AQ1950" s="110"/>
      <c r="AR1950" s="110"/>
      <c r="AS1950" s="110"/>
      <c r="AT1950" s="110"/>
      <c r="AU1950" s="110"/>
      <c r="AV1950" s="110"/>
      <c r="AW1950" s="110"/>
      <c r="AX1950" s="110"/>
      <c r="AY1950" s="110"/>
      <c r="AZ1950" s="110"/>
      <c r="BA1950" s="110"/>
      <c r="BB1950" s="110"/>
      <c r="BC1950" s="110"/>
      <c r="BD1950" s="110"/>
      <c r="BE1950" s="110"/>
      <c r="BF1950" s="110"/>
      <c r="BG1950" s="110"/>
      <c r="BH1950" s="110"/>
    </row>
    <row r="1951" spans="2:60" x14ac:dyDescent="0.2">
      <c r="B1951" s="123"/>
      <c r="C1951" s="124"/>
      <c r="D1951" s="124"/>
      <c r="E1951" s="124"/>
      <c r="F1951" s="124"/>
      <c r="G1951" s="124"/>
      <c r="H1951" s="124"/>
      <c r="I1951" s="45"/>
      <c r="J1951" s="45"/>
      <c r="K1951" s="45"/>
      <c r="V1951" s="110"/>
      <c r="W1951" s="110"/>
      <c r="X1951" s="110"/>
      <c r="Y1951" s="110"/>
      <c r="Z1951" s="110"/>
      <c r="AA1951" s="110"/>
      <c r="AB1951" s="110"/>
      <c r="AC1951" s="110"/>
      <c r="AD1951" s="110"/>
      <c r="AE1951" s="110"/>
      <c r="AF1951" s="110"/>
      <c r="AG1951" s="110"/>
      <c r="AH1951" s="110"/>
      <c r="AI1951" s="110"/>
      <c r="AJ1951" s="110"/>
      <c r="AK1951" s="110"/>
      <c r="AL1951" s="110"/>
      <c r="AM1951" s="110"/>
      <c r="AN1951" s="110"/>
      <c r="AO1951" s="110"/>
      <c r="AP1951" s="110"/>
      <c r="AQ1951" s="110"/>
      <c r="AR1951" s="110"/>
      <c r="AS1951" s="110"/>
      <c r="AT1951" s="110"/>
      <c r="AU1951" s="110"/>
      <c r="AV1951" s="110"/>
      <c r="AW1951" s="110"/>
      <c r="AX1951" s="110"/>
      <c r="AY1951" s="110"/>
      <c r="AZ1951" s="110"/>
      <c r="BA1951" s="110"/>
      <c r="BB1951" s="110"/>
      <c r="BC1951" s="110"/>
      <c r="BD1951" s="110"/>
      <c r="BE1951" s="110"/>
      <c r="BF1951" s="110"/>
      <c r="BG1951" s="110"/>
      <c r="BH1951" s="110"/>
    </row>
    <row r="1952" spans="2:60" x14ac:dyDescent="0.2">
      <c r="B1952" s="123"/>
      <c r="C1952" s="124"/>
      <c r="D1952" s="124"/>
      <c r="E1952" s="124"/>
      <c r="F1952" s="124"/>
      <c r="G1952" s="124"/>
      <c r="H1952" s="124"/>
      <c r="I1952" s="45"/>
      <c r="J1952" s="45"/>
      <c r="K1952" s="45"/>
      <c r="V1952" s="110"/>
      <c r="W1952" s="110"/>
      <c r="X1952" s="110"/>
      <c r="Y1952" s="110"/>
      <c r="Z1952" s="110"/>
      <c r="AA1952" s="110"/>
      <c r="AB1952" s="110"/>
      <c r="AC1952" s="110"/>
      <c r="AD1952" s="110"/>
      <c r="AE1952" s="110"/>
      <c r="AF1952" s="110"/>
      <c r="AG1952" s="110"/>
      <c r="AH1952" s="110"/>
      <c r="AI1952" s="110"/>
      <c r="AJ1952" s="110"/>
      <c r="AK1952" s="110"/>
      <c r="AL1952" s="110"/>
      <c r="AM1952" s="110"/>
      <c r="AN1952" s="110"/>
      <c r="AO1952" s="110"/>
      <c r="AP1952" s="110"/>
      <c r="AQ1952" s="110"/>
      <c r="AR1952" s="110"/>
      <c r="AS1952" s="110"/>
      <c r="AT1952" s="110"/>
      <c r="AU1952" s="110"/>
      <c r="AV1952" s="110"/>
      <c r="AW1952" s="110"/>
      <c r="AX1952" s="110"/>
      <c r="AY1952" s="110"/>
      <c r="AZ1952" s="110"/>
      <c r="BA1952" s="110"/>
      <c r="BB1952" s="110"/>
      <c r="BC1952" s="110"/>
      <c r="BD1952" s="110"/>
      <c r="BE1952" s="110"/>
      <c r="BF1952" s="110"/>
      <c r="BG1952" s="110"/>
      <c r="BH1952" s="110"/>
    </row>
    <row r="1953" spans="2:60" x14ac:dyDescent="0.2">
      <c r="B1953" s="123"/>
      <c r="C1953" s="124"/>
      <c r="D1953" s="124"/>
      <c r="E1953" s="124"/>
      <c r="F1953" s="124"/>
      <c r="G1953" s="124"/>
      <c r="H1953" s="124"/>
      <c r="I1953" s="45"/>
      <c r="J1953" s="45"/>
      <c r="K1953" s="45"/>
      <c r="V1953" s="110"/>
      <c r="W1953" s="110"/>
      <c r="X1953" s="110"/>
      <c r="Y1953" s="110"/>
      <c r="Z1953" s="110"/>
      <c r="AA1953" s="110"/>
      <c r="AB1953" s="110"/>
      <c r="AC1953" s="110"/>
      <c r="AD1953" s="110"/>
      <c r="AE1953" s="110"/>
      <c r="AF1953" s="110"/>
      <c r="AG1953" s="110"/>
      <c r="AH1953" s="110"/>
      <c r="AI1953" s="110"/>
      <c r="AJ1953" s="110"/>
      <c r="AK1953" s="110"/>
      <c r="AL1953" s="110"/>
      <c r="AM1953" s="110"/>
      <c r="AN1953" s="110"/>
      <c r="AO1953" s="110"/>
      <c r="AP1953" s="110"/>
      <c r="AQ1953" s="110"/>
      <c r="AR1953" s="110"/>
      <c r="AS1953" s="110"/>
      <c r="AT1953" s="110"/>
      <c r="AU1953" s="110"/>
      <c r="AV1953" s="110"/>
      <c r="AW1953" s="110"/>
      <c r="AX1953" s="110"/>
      <c r="AY1953" s="110"/>
      <c r="AZ1953" s="110"/>
      <c r="BA1953" s="110"/>
      <c r="BB1953" s="110"/>
      <c r="BC1953" s="110"/>
      <c r="BD1953" s="110"/>
      <c r="BE1953" s="110"/>
      <c r="BF1953" s="110"/>
      <c r="BG1953" s="110"/>
      <c r="BH1953" s="110"/>
    </row>
    <row r="1954" spans="2:60" x14ac:dyDescent="0.2">
      <c r="B1954" s="123"/>
      <c r="C1954" s="124"/>
      <c r="D1954" s="124"/>
      <c r="E1954" s="124"/>
      <c r="F1954" s="124"/>
      <c r="G1954" s="124"/>
      <c r="H1954" s="124"/>
      <c r="I1954" s="45"/>
      <c r="J1954" s="45"/>
      <c r="K1954" s="45"/>
      <c r="V1954" s="110"/>
      <c r="W1954" s="110"/>
      <c r="X1954" s="110"/>
      <c r="Y1954" s="110"/>
      <c r="Z1954" s="110"/>
      <c r="AA1954" s="110"/>
      <c r="AB1954" s="110"/>
      <c r="AC1954" s="110"/>
      <c r="AD1954" s="110"/>
      <c r="AE1954" s="110"/>
      <c r="AF1954" s="110"/>
      <c r="AG1954" s="110"/>
      <c r="AH1954" s="110"/>
      <c r="AI1954" s="110"/>
      <c r="AJ1954" s="110"/>
      <c r="AK1954" s="110"/>
      <c r="AL1954" s="110"/>
      <c r="AM1954" s="110"/>
      <c r="AN1954" s="110"/>
      <c r="AO1954" s="110"/>
      <c r="AP1954" s="110"/>
      <c r="AQ1954" s="110"/>
      <c r="AR1954" s="110"/>
      <c r="AS1954" s="110"/>
      <c r="AT1954" s="110"/>
      <c r="AU1954" s="110"/>
      <c r="AV1954" s="110"/>
      <c r="AW1954" s="110"/>
      <c r="AX1954" s="110"/>
      <c r="AY1954" s="110"/>
      <c r="AZ1954" s="110"/>
      <c r="BA1954" s="110"/>
      <c r="BB1954" s="110"/>
      <c r="BC1954" s="110"/>
      <c r="BD1954" s="110"/>
      <c r="BE1954" s="110"/>
      <c r="BF1954" s="110"/>
      <c r="BG1954" s="110"/>
      <c r="BH1954" s="110"/>
    </row>
    <row r="1955" spans="2:60" x14ac:dyDescent="0.2">
      <c r="B1955" s="123"/>
      <c r="C1955" s="124"/>
      <c r="D1955" s="124"/>
      <c r="E1955" s="124"/>
      <c r="F1955" s="124"/>
      <c r="G1955" s="124"/>
      <c r="H1955" s="124"/>
      <c r="I1955" s="45"/>
      <c r="J1955" s="45"/>
      <c r="K1955" s="45"/>
      <c r="V1955" s="110"/>
      <c r="W1955" s="110"/>
      <c r="X1955" s="110"/>
      <c r="Y1955" s="110"/>
      <c r="Z1955" s="110"/>
      <c r="AA1955" s="110"/>
      <c r="AB1955" s="110"/>
      <c r="AC1955" s="110"/>
      <c r="AD1955" s="110"/>
      <c r="AE1955" s="110"/>
      <c r="AF1955" s="110"/>
      <c r="AG1955" s="110"/>
      <c r="AH1955" s="110"/>
      <c r="AI1955" s="110"/>
      <c r="AJ1955" s="110"/>
      <c r="AK1955" s="110"/>
      <c r="AL1955" s="110"/>
      <c r="AM1955" s="110"/>
      <c r="AN1955" s="110"/>
      <c r="AO1955" s="110"/>
      <c r="AP1955" s="110"/>
      <c r="AQ1955" s="110"/>
      <c r="AR1955" s="110"/>
      <c r="AS1955" s="110"/>
      <c r="AT1955" s="110"/>
      <c r="AU1955" s="110"/>
      <c r="AV1955" s="110"/>
      <c r="AW1955" s="110"/>
      <c r="AX1955" s="110"/>
      <c r="AY1955" s="110"/>
      <c r="AZ1955" s="110"/>
      <c r="BA1955" s="110"/>
      <c r="BB1955" s="110"/>
      <c r="BC1955" s="110"/>
      <c r="BD1955" s="110"/>
      <c r="BE1955" s="110"/>
      <c r="BF1955" s="110"/>
      <c r="BG1955" s="110"/>
      <c r="BH1955" s="110"/>
    </row>
    <row r="1956" spans="2:60" x14ac:dyDescent="0.2">
      <c r="B1956" s="123"/>
      <c r="C1956" s="124"/>
      <c r="D1956" s="124"/>
      <c r="E1956" s="124"/>
      <c r="F1956" s="124"/>
      <c r="G1956" s="124"/>
      <c r="H1956" s="124"/>
      <c r="I1956" s="45"/>
      <c r="J1956" s="45"/>
      <c r="K1956" s="45"/>
      <c r="V1956" s="110"/>
      <c r="W1956" s="110"/>
      <c r="X1956" s="110"/>
      <c r="Y1956" s="110"/>
      <c r="Z1956" s="110"/>
      <c r="AA1956" s="110"/>
      <c r="AB1956" s="110"/>
      <c r="AC1956" s="110"/>
      <c r="AD1956" s="110"/>
      <c r="AE1956" s="110"/>
      <c r="AF1956" s="110"/>
      <c r="AG1956" s="110"/>
      <c r="AH1956" s="110"/>
      <c r="AI1956" s="110"/>
      <c r="AJ1956" s="110"/>
      <c r="AK1956" s="110"/>
      <c r="AL1956" s="110"/>
      <c r="AM1956" s="110"/>
      <c r="AN1956" s="110"/>
      <c r="AO1956" s="110"/>
      <c r="AP1956" s="110"/>
      <c r="AQ1956" s="110"/>
      <c r="AR1956" s="110"/>
      <c r="AS1956" s="110"/>
      <c r="AT1956" s="110"/>
      <c r="AU1956" s="110"/>
      <c r="AV1956" s="110"/>
      <c r="AW1956" s="110"/>
      <c r="AX1956" s="110"/>
      <c r="AY1956" s="110"/>
      <c r="AZ1956" s="110"/>
      <c r="BA1956" s="110"/>
      <c r="BB1956" s="110"/>
      <c r="BC1956" s="110"/>
      <c r="BD1956" s="110"/>
      <c r="BE1956" s="110"/>
      <c r="BF1956" s="110"/>
      <c r="BG1956" s="110"/>
      <c r="BH1956" s="110"/>
    </row>
    <row r="1957" spans="2:60" x14ac:dyDescent="0.2">
      <c r="B1957" s="123"/>
      <c r="C1957" s="124"/>
      <c r="D1957" s="124"/>
      <c r="E1957" s="124"/>
      <c r="F1957" s="124"/>
      <c r="G1957" s="124"/>
      <c r="H1957" s="124"/>
      <c r="I1957" s="45"/>
      <c r="J1957" s="45"/>
      <c r="K1957" s="45"/>
      <c r="V1957" s="110"/>
      <c r="W1957" s="110"/>
      <c r="X1957" s="110"/>
      <c r="Y1957" s="110"/>
      <c r="Z1957" s="110"/>
      <c r="AA1957" s="110"/>
      <c r="AB1957" s="110"/>
      <c r="AC1957" s="110"/>
      <c r="AD1957" s="110"/>
      <c r="AE1957" s="110"/>
      <c r="AF1957" s="110"/>
      <c r="AG1957" s="110"/>
      <c r="AH1957" s="110"/>
      <c r="AI1957" s="110"/>
      <c r="AJ1957" s="110"/>
      <c r="AK1957" s="110"/>
      <c r="AL1957" s="110"/>
      <c r="AM1957" s="110"/>
      <c r="AN1957" s="110"/>
      <c r="AO1957" s="110"/>
      <c r="AP1957" s="110"/>
      <c r="AQ1957" s="110"/>
      <c r="AR1957" s="110"/>
      <c r="AS1957" s="110"/>
      <c r="AT1957" s="110"/>
      <c r="AU1957" s="110"/>
      <c r="AV1957" s="110"/>
      <c r="AW1957" s="110"/>
      <c r="AX1957" s="110"/>
      <c r="AY1957" s="110"/>
      <c r="AZ1957" s="110"/>
      <c r="BA1957" s="110"/>
      <c r="BB1957" s="110"/>
      <c r="BC1957" s="110"/>
      <c r="BD1957" s="110"/>
      <c r="BE1957" s="110"/>
      <c r="BF1957" s="110"/>
      <c r="BG1957" s="110"/>
      <c r="BH1957" s="110"/>
    </row>
    <row r="1958" spans="2:60" x14ac:dyDescent="0.2">
      <c r="B1958" s="123"/>
      <c r="C1958" s="124"/>
      <c r="D1958" s="124"/>
      <c r="E1958" s="124"/>
      <c r="F1958" s="124"/>
      <c r="G1958" s="124"/>
      <c r="H1958" s="124"/>
      <c r="I1958" s="45"/>
      <c r="J1958" s="45"/>
      <c r="K1958" s="45"/>
      <c r="V1958" s="110"/>
      <c r="W1958" s="110"/>
      <c r="X1958" s="110"/>
      <c r="Y1958" s="110"/>
      <c r="Z1958" s="110"/>
      <c r="AA1958" s="110"/>
      <c r="AB1958" s="110"/>
      <c r="AC1958" s="110"/>
      <c r="AD1958" s="110"/>
      <c r="AE1958" s="110"/>
      <c r="AF1958" s="110"/>
      <c r="AG1958" s="110"/>
      <c r="AH1958" s="110"/>
      <c r="AI1958" s="110"/>
      <c r="AJ1958" s="110"/>
      <c r="AK1958" s="110"/>
      <c r="AL1958" s="110"/>
      <c r="AM1958" s="110"/>
      <c r="AN1958" s="110"/>
      <c r="AO1958" s="110"/>
      <c r="AP1958" s="110"/>
      <c r="AQ1958" s="110"/>
      <c r="AR1958" s="110"/>
      <c r="AS1958" s="110"/>
      <c r="AT1958" s="110"/>
      <c r="AU1958" s="110"/>
      <c r="AV1958" s="110"/>
      <c r="AW1958" s="110"/>
      <c r="AX1958" s="110"/>
      <c r="AY1958" s="110"/>
      <c r="AZ1958" s="110"/>
      <c r="BA1958" s="110"/>
      <c r="BB1958" s="110"/>
      <c r="BC1958" s="110"/>
      <c r="BD1958" s="110"/>
      <c r="BE1958" s="110"/>
      <c r="BF1958" s="110"/>
      <c r="BG1958" s="110"/>
      <c r="BH1958" s="110"/>
    </row>
    <row r="1959" spans="2:60" x14ac:dyDescent="0.2">
      <c r="B1959" s="123"/>
      <c r="C1959" s="124"/>
      <c r="D1959" s="124"/>
      <c r="E1959" s="124"/>
      <c r="F1959" s="124"/>
      <c r="G1959" s="124"/>
      <c r="H1959" s="124"/>
      <c r="I1959" s="45"/>
      <c r="J1959" s="45"/>
      <c r="K1959" s="45"/>
      <c r="V1959" s="110"/>
      <c r="W1959" s="110"/>
      <c r="X1959" s="110"/>
      <c r="Y1959" s="110"/>
      <c r="Z1959" s="110"/>
      <c r="AA1959" s="110"/>
      <c r="AB1959" s="110"/>
      <c r="AC1959" s="110"/>
      <c r="AD1959" s="110"/>
      <c r="AE1959" s="110"/>
      <c r="AF1959" s="110"/>
      <c r="AG1959" s="110"/>
      <c r="AH1959" s="110"/>
      <c r="AI1959" s="110"/>
      <c r="AJ1959" s="110"/>
      <c r="AK1959" s="110"/>
      <c r="AL1959" s="110"/>
      <c r="AM1959" s="110"/>
      <c r="AN1959" s="110"/>
      <c r="AO1959" s="110"/>
      <c r="AP1959" s="110"/>
      <c r="AQ1959" s="110"/>
      <c r="AR1959" s="110"/>
      <c r="AS1959" s="110"/>
      <c r="AT1959" s="110"/>
      <c r="AU1959" s="110"/>
      <c r="AV1959" s="110"/>
      <c r="AW1959" s="110"/>
      <c r="AX1959" s="110"/>
      <c r="AY1959" s="110"/>
      <c r="AZ1959" s="110"/>
      <c r="BA1959" s="110"/>
      <c r="BB1959" s="110"/>
      <c r="BC1959" s="110"/>
      <c r="BD1959" s="110"/>
      <c r="BE1959" s="110"/>
      <c r="BF1959" s="110"/>
      <c r="BG1959" s="110"/>
      <c r="BH1959" s="110"/>
    </row>
    <row r="1960" spans="2:60" x14ac:dyDescent="0.2">
      <c r="B1960" s="123"/>
      <c r="C1960" s="124"/>
      <c r="D1960" s="124"/>
      <c r="E1960" s="124"/>
      <c r="F1960" s="124"/>
      <c r="G1960" s="124"/>
      <c r="H1960" s="124"/>
      <c r="I1960" s="45"/>
      <c r="J1960" s="45"/>
      <c r="K1960" s="45"/>
      <c r="V1960" s="110"/>
      <c r="W1960" s="110"/>
      <c r="X1960" s="110"/>
      <c r="Y1960" s="110"/>
      <c r="Z1960" s="110"/>
      <c r="AA1960" s="110"/>
      <c r="AB1960" s="110"/>
      <c r="AC1960" s="110"/>
      <c r="AD1960" s="110"/>
      <c r="AE1960" s="110"/>
      <c r="AF1960" s="110"/>
      <c r="AG1960" s="110"/>
      <c r="AH1960" s="110"/>
      <c r="AI1960" s="110"/>
      <c r="AJ1960" s="110"/>
      <c r="AK1960" s="110"/>
      <c r="AL1960" s="110"/>
      <c r="AM1960" s="110"/>
      <c r="AN1960" s="110"/>
      <c r="AO1960" s="110"/>
      <c r="AP1960" s="110"/>
      <c r="AQ1960" s="110"/>
      <c r="AR1960" s="110"/>
      <c r="AS1960" s="110"/>
      <c r="AT1960" s="110"/>
      <c r="AU1960" s="110"/>
      <c r="AV1960" s="110"/>
      <c r="AW1960" s="110"/>
      <c r="AX1960" s="110"/>
      <c r="AY1960" s="110"/>
      <c r="AZ1960" s="110"/>
      <c r="BA1960" s="110"/>
      <c r="BB1960" s="110"/>
      <c r="BC1960" s="110"/>
      <c r="BD1960" s="110"/>
      <c r="BE1960" s="110"/>
      <c r="BF1960" s="110"/>
      <c r="BG1960" s="110"/>
      <c r="BH1960" s="110"/>
    </row>
    <row r="1961" spans="2:60" x14ac:dyDescent="0.2">
      <c r="B1961" s="123"/>
      <c r="C1961" s="124"/>
      <c r="D1961" s="124"/>
      <c r="E1961" s="124"/>
      <c r="F1961" s="124"/>
      <c r="G1961" s="124"/>
      <c r="H1961" s="124"/>
      <c r="I1961" s="45"/>
      <c r="J1961" s="45"/>
      <c r="K1961" s="45"/>
      <c r="V1961" s="110"/>
      <c r="W1961" s="110"/>
      <c r="X1961" s="110"/>
      <c r="Y1961" s="110"/>
      <c r="Z1961" s="110"/>
      <c r="AA1961" s="110"/>
      <c r="AB1961" s="110"/>
      <c r="AC1961" s="110"/>
      <c r="AD1961" s="110"/>
      <c r="AE1961" s="110"/>
      <c r="AF1961" s="110"/>
      <c r="AG1961" s="110"/>
      <c r="AH1961" s="110"/>
      <c r="AI1961" s="110"/>
      <c r="AJ1961" s="110"/>
      <c r="AK1961" s="110"/>
      <c r="AL1961" s="110"/>
      <c r="AM1961" s="110"/>
      <c r="AN1961" s="110"/>
      <c r="AO1961" s="110"/>
      <c r="AP1961" s="110"/>
      <c r="AQ1961" s="110"/>
      <c r="AR1961" s="110"/>
      <c r="AS1961" s="110"/>
      <c r="AT1961" s="110"/>
      <c r="AU1961" s="110"/>
      <c r="AV1961" s="110"/>
      <c r="AW1961" s="110"/>
      <c r="AX1961" s="110"/>
      <c r="AY1961" s="110"/>
      <c r="AZ1961" s="110"/>
      <c r="BA1961" s="110"/>
      <c r="BB1961" s="110"/>
      <c r="BC1961" s="110"/>
      <c r="BD1961" s="110"/>
      <c r="BE1961" s="110"/>
      <c r="BF1961" s="110"/>
      <c r="BG1961" s="110"/>
      <c r="BH1961" s="110"/>
    </row>
    <row r="1962" spans="2:60" x14ac:dyDescent="0.2">
      <c r="B1962" s="123"/>
      <c r="C1962" s="124"/>
      <c r="D1962" s="124"/>
      <c r="E1962" s="124"/>
      <c r="F1962" s="124"/>
      <c r="G1962" s="124"/>
      <c r="H1962" s="124"/>
      <c r="I1962" s="45"/>
      <c r="J1962" s="45"/>
      <c r="K1962" s="45"/>
      <c r="V1962" s="110"/>
      <c r="W1962" s="110"/>
      <c r="X1962" s="110"/>
      <c r="Y1962" s="110"/>
      <c r="Z1962" s="110"/>
      <c r="AA1962" s="110"/>
      <c r="AB1962" s="110"/>
      <c r="AC1962" s="110"/>
      <c r="AD1962" s="110"/>
      <c r="AE1962" s="110"/>
      <c r="AF1962" s="110"/>
      <c r="AG1962" s="110"/>
      <c r="AH1962" s="110"/>
      <c r="AI1962" s="110"/>
      <c r="AJ1962" s="110"/>
      <c r="AK1962" s="110"/>
      <c r="AL1962" s="110"/>
      <c r="AM1962" s="110"/>
      <c r="AN1962" s="110"/>
      <c r="AO1962" s="110"/>
      <c r="AP1962" s="110"/>
      <c r="AQ1962" s="110"/>
      <c r="AR1962" s="110"/>
      <c r="AS1962" s="110"/>
      <c r="AT1962" s="110"/>
      <c r="AU1962" s="110"/>
      <c r="AV1962" s="110"/>
      <c r="AW1962" s="110"/>
      <c r="AX1962" s="110"/>
      <c r="AY1962" s="110"/>
      <c r="AZ1962" s="110"/>
      <c r="BA1962" s="110"/>
      <c r="BB1962" s="110"/>
      <c r="BC1962" s="110"/>
      <c r="BD1962" s="110"/>
      <c r="BE1962" s="110"/>
      <c r="BF1962" s="110"/>
      <c r="BG1962" s="110"/>
      <c r="BH1962" s="110"/>
    </row>
    <row r="1963" spans="2:60" x14ac:dyDescent="0.2">
      <c r="B1963" s="123"/>
      <c r="C1963" s="124"/>
      <c r="D1963" s="124"/>
      <c r="E1963" s="124"/>
      <c r="F1963" s="124"/>
      <c r="G1963" s="124"/>
      <c r="H1963" s="124"/>
      <c r="I1963" s="45"/>
      <c r="J1963" s="45"/>
      <c r="K1963" s="45"/>
      <c r="V1963" s="110"/>
      <c r="W1963" s="110"/>
      <c r="X1963" s="110"/>
      <c r="Y1963" s="110"/>
      <c r="Z1963" s="110"/>
      <c r="AA1963" s="110"/>
      <c r="AB1963" s="110"/>
      <c r="AC1963" s="110"/>
      <c r="AD1963" s="110"/>
      <c r="AE1963" s="110"/>
      <c r="AF1963" s="110"/>
      <c r="AG1963" s="110"/>
      <c r="AH1963" s="110"/>
      <c r="AI1963" s="110"/>
      <c r="AJ1963" s="110"/>
      <c r="AK1963" s="110"/>
      <c r="AL1963" s="110"/>
      <c r="AM1963" s="110"/>
      <c r="AN1963" s="110"/>
      <c r="AO1963" s="110"/>
      <c r="AP1963" s="110"/>
      <c r="AQ1963" s="110"/>
      <c r="AR1963" s="110"/>
      <c r="AS1963" s="110"/>
      <c r="AT1963" s="110"/>
      <c r="AU1963" s="110"/>
      <c r="AV1963" s="110"/>
      <c r="AW1963" s="110"/>
      <c r="AX1963" s="110"/>
      <c r="AY1963" s="110"/>
      <c r="AZ1963" s="110"/>
      <c r="BA1963" s="110"/>
      <c r="BB1963" s="110"/>
      <c r="BC1963" s="110"/>
      <c r="BD1963" s="110"/>
      <c r="BE1963" s="110"/>
      <c r="BF1963" s="110"/>
      <c r="BG1963" s="110"/>
      <c r="BH1963" s="110"/>
    </row>
    <row r="1964" spans="2:60" x14ac:dyDescent="0.2">
      <c r="B1964" s="123"/>
      <c r="C1964" s="124"/>
      <c r="D1964" s="124"/>
      <c r="E1964" s="124"/>
      <c r="F1964" s="124"/>
      <c r="G1964" s="124"/>
      <c r="H1964" s="124"/>
      <c r="I1964" s="45"/>
      <c r="J1964" s="45"/>
      <c r="K1964" s="45"/>
      <c r="V1964" s="110"/>
      <c r="W1964" s="110"/>
      <c r="X1964" s="110"/>
      <c r="Y1964" s="110"/>
      <c r="Z1964" s="110"/>
      <c r="AA1964" s="110"/>
      <c r="AB1964" s="110"/>
      <c r="AC1964" s="110"/>
      <c r="AD1964" s="110"/>
      <c r="AE1964" s="110"/>
      <c r="AF1964" s="110"/>
      <c r="AG1964" s="110"/>
      <c r="AH1964" s="110"/>
      <c r="AI1964" s="110"/>
      <c r="AJ1964" s="110"/>
      <c r="AK1964" s="110"/>
      <c r="AL1964" s="110"/>
      <c r="AM1964" s="110"/>
      <c r="AN1964" s="110"/>
      <c r="AO1964" s="110"/>
      <c r="AP1964" s="110"/>
      <c r="AQ1964" s="110"/>
      <c r="AR1964" s="110"/>
      <c r="AS1964" s="110"/>
      <c r="AT1964" s="110"/>
      <c r="AU1964" s="110"/>
      <c r="AV1964" s="110"/>
      <c r="AW1964" s="110"/>
      <c r="AX1964" s="110"/>
      <c r="AY1964" s="110"/>
      <c r="AZ1964" s="110"/>
      <c r="BA1964" s="110"/>
      <c r="BB1964" s="110"/>
      <c r="BC1964" s="110"/>
      <c r="BD1964" s="110"/>
      <c r="BE1964" s="110"/>
      <c r="BF1964" s="110"/>
      <c r="BG1964" s="110"/>
      <c r="BH1964" s="110"/>
    </row>
    <row r="1965" spans="2:60" x14ac:dyDescent="0.2">
      <c r="B1965" s="123"/>
      <c r="C1965" s="124"/>
      <c r="D1965" s="124"/>
      <c r="E1965" s="124"/>
      <c r="F1965" s="124"/>
      <c r="G1965" s="124"/>
      <c r="H1965" s="124"/>
      <c r="I1965" s="45"/>
      <c r="J1965" s="45"/>
      <c r="K1965" s="45"/>
      <c r="V1965" s="110"/>
      <c r="W1965" s="110"/>
      <c r="X1965" s="110"/>
      <c r="Y1965" s="110"/>
      <c r="Z1965" s="110"/>
      <c r="AA1965" s="110"/>
      <c r="AB1965" s="110"/>
      <c r="AC1965" s="110"/>
      <c r="AD1965" s="110"/>
      <c r="AE1965" s="110"/>
      <c r="AF1965" s="110"/>
      <c r="AG1965" s="110"/>
      <c r="AH1965" s="110"/>
      <c r="AI1965" s="110"/>
      <c r="AJ1965" s="110"/>
      <c r="AK1965" s="110"/>
      <c r="AL1965" s="110"/>
      <c r="AM1965" s="110"/>
      <c r="AN1965" s="110"/>
      <c r="AO1965" s="110"/>
      <c r="AP1965" s="110"/>
      <c r="AQ1965" s="110"/>
      <c r="AR1965" s="110"/>
      <c r="AS1965" s="110"/>
      <c r="AT1965" s="110"/>
      <c r="AU1965" s="110"/>
      <c r="AV1965" s="110"/>
      <c r="AW1965" s="110"/>
      <c r="AX1965" s="110"/>
      <c r="AY1965" s="110"/>
      <c r="AZ1965" s="110"/>
      <c r="BA1965" s="110"/>
      <c r="BB1965" s="110"/>
      <c r="BC1965" s="110"/>
      <c r="BD1965" s="110"/>
      <c r="BE1965" s="110"/>
      <c r="BF1965" s="110"/>
      <c r="BG1965" s="110"/>
      <c r="BH1965" s="110"/>
    </row>
    <row r="1966" spans="2:60" x14ac:dyDescent="0.2">
      <c r="B1966" s="123"/>
      <c r="C1966" s="124"/>
      <c r="D1966" s="124"/>
      <c r="E1966" s="124"/>
      <c r="F1966" s="124"/>
      <c r="G1966" s="124"/>
      <c r="H1966" s="124"/>
      <c r="I1966" s="45"/>
      <c r="J1966" s="45"/>
      <c r="K1966" s="45"/>
      <c r="V1966" s="110"/>
      <c r="W1966" s="110"/>
      <c r="X1966" s="110"/>
      <c r="Y1966" s="110"/>
      <c r="Z1966" s="110"/>
      <c r="AA1966" s="110"/>
      <c r="AB1966" s="110"/>
      <c r="AC1966" s="110"/>
      <c r="AD1966" s="110"/>
      <c r="AE1966" s="110"/>
      <c r="AF1966" s="110"/>
      <c r="AG1966" s="110"/>
      <c r="AH1966" s="110"/>
      <c r="AI1966" s="110"/>
      <c r="AJ1966" s="110"/>
      <c r="AK1966" s="110"/>
      <c r="AL1966" s="110"/>
      <c r="AM1966" s="110"/>
      <c r="AN1966" s="110"/>
      <c r="AO1966" s="110"/>
      <c r="AP1966" s="110"/>
      <c r="AQ1966" s="110"/>
      <c r="AR1966" s="110"/>
      <c r="AS1966" s="110"/>
      <c r="AT1966" s="110"/>
      <c r="AU1966" s="110"/>
      <c r="AV1966" s="110"/>
      <c r="AW1966" s="110"/>
      <c r="AX1966" s="110"/>
      <c r="AY1966" s="110"/>
      <c r="AZ1966" s="110"/>
      <c r="BA1966" s="110"/>
      <c r="BB1966" s="110"/>
      <c r="BC1966" s="110"/>
      <c r="BD1966" s="110"/>
      <c r="BE1966" s="110"/>
      <c r="BF1966" s="110"/>
      <c r="BG1966" s="110"/>
      <c r="BH1966" s="110"/>
    </row>
    <row r="1967" spans="2:60" x14ac:dyDescent="0.2">
      <c r="B1967" s="123"/>
      <c r="C1967" s="124"/>
      <c r="D1967" s="124"/>
      <c r="E1967" s="124"/>
      <c r="F1967" s="124"/>
      <c r="G1967" s="124"/>
      <c r="H1967" s="124"/>
      <c r="I1967" s="45"/>
      <c r="J1967" s="45"/>
      <c r="K1967" s="45"/>
      <c r="V1967" s="110"/>
      <c r="W1967" s="110"/>
      <c r="X1967" s="110"/>
      <c r="Y1967" s="110"/>
      <c r="Z1967" s="110"/>
      <c r="AA1967" s="110"/>
      <c r="AB1967" s="110"/>
      <c r="AC1967" s="110"/>
      <c r="AD1967" s="110"/>
      <c r="AE1967" s="110"/>
      <c r="AF1967" s="110"/>
      <c r="AG1967" s="110"/>
      <c r="AH1967" s="110"/>
      <c r="AI1967" s="110"/>
      <c r="AJ1967" s="110"/>
      <c r="AK1967" s="110"/>
      <c r="AL1967" s="110"/>
      <c r="AM1967" s="110"/>
      <c r="AN1967" s="110"/>
      <c r="AO1967" s="110"/>
      <c r="AP1967" s="110"/>
      <c r="AQ1967" s="110"/>
      <c r="AR1967" s="110"/>
      <c r="AS1967" s="110"/>
      <c r="AT1967" s="110"/>
      <c r="AU1967" s="110"/>
      <c r="AV1967" s="110"/>
      <c r="AW1967" s="110"/>
      <c r="AX1967" s="110"/>
      <c r="AY1967" s="110"/>
      <c r="AZ1967" s="110"/>
      <c r="BA1967" s="110"/>
      <c r="BB1967" s="110"/>
      <c r="BC1967" s="110"/>
      <c r="BD1967" s="110"/>
      <c r="BE1967" s="110"/>
      <c r="BF1967" s="110"/>
      <c r="BG1967" s="110"/>
      <c r="BH1967" s="110"/>
    </row>
    <row r="1968" spans="2:60" x14ac:dyDescent="0.2">
      <c r="B1968" s="123"/>
      <c r="C1968" s="124"/>
      <c r="D1968" s="124"/>
      <c r="E1968" s="124"/>
      <c r="F1968" s="124"/>
      <c r="G1968" s="124"/>
      <c r="H1968" s="124"/>
      <c r="I1968" s="45"/>
      <c r="J1968" s="45"/>
      <c r="K1968" s="45"/>
      <c r="V1968" s="110"/>
      <c r="W1968" s="110"/>
      <c r="X1968" s="110"/>
      <c r="Y1968" s="110"/>
      <c r="Z1968" s="110"/>
      <c r="AA1968" s="110"/>
      <c r="AB1968" s="110"/>
      <c r="AC1968" s="110"/>
      <c r="AD1968" s="110"/>
      <c r="AE1968" s="110"/>
      <c r="AF1968" s="110"/>
      <c r="AG1968" s="110"/>
      <c r="AH1968" s="110"/>
      <c r="AI1968" s="110"/>
      <c r="AJ1968" s="110"/>
      <c r="AK1968" s="110"/>
      <c r="AL1968" s="110"/>
      <c r="AM1968" s="110"/>
      <c r="AN1968" s="110"/>
      <c r="AO1968" s="110"/>
      <c r="AP1968" s="110"/>
      <c r="AQ1968" s="110"/>
      <c r="AR1968" s="110"/>
      <c r="AS1968" s="110"/>
      <c r="AT1968" s="110"/>
      <c r="AU1968" s="110"/>
      <c r="AV1968" s="110"/>
      <c r="AW1968" s="110"/>
      <c r="AX1968" s="110"/>
      <c r="AY1968" s="110"/>
      <c r="AZ1968" s="110"/>
      <c r="BA1968" s="110"/>
      <c r="BB1968" s="110"/>
      <c r="BC1968" s="110"/>
      <c r="BD1968" s="110"/>
      <c r="BE1968" s="110"/>
      <c r="BF1968" s="110"/>
      <c r="BG1968" s="110"/>
      <c r="BH1968" s="110"/>
    </row>
    <row r="1969" spans="2:60" x14ac:dyDescent="0.2">
      <c r="B1969" s="123"/>
      <c r="C1969" s="124"/>
      <c r="D1969" s="124"/>
      <c r="E1969" s="124"/>
      <c r="F1969" s="124"/>
      <c r="G1969" s="124"/>
      <c r="H1969" s="124"/>
      <c r="I1969" s="45"/>
      <c r="J1969" s="45"/>
      <c r="K1969" s="45"/>
      <c r="V1969" s="110"/>
      <c r="W1969" s="110"/>
      <c r="X1969" s="110"/>
      <c r="Y1969" s="110"/>
      <c r="Z1969" s="110"/>
      <c r="AA1969" s="110"/>
      <c r="AB1969" s="110"/>
      <c r="AC1969" s="110"/>
      <c r="AD1969" s="110"/>
      <c r="AE1969" s="110"/>
      <c r="AF1969" s="110"/>
      <c r="AG1969" s="110"/>
      <c r="AH1969" s="110"/>
      <c r="AI1969" s="110"/>
      <c r="AJ1969" s="110"/>
      <c r="AK1969" s="110"/>
      <c r="AL1969" s="110"/>
      <c r="AM1969" s="110"/>
      <c r="AN1969" s="110"/>
      <c r="AO1969" s="110"/>
      <c r="AP1969" s="110"/>
      <c r="AQ1969" s="110"/>
      <c r="AR1969" s="110"/>
      <c r="AS1969" s="110"/>
      <c r="AT1969" s="110"/>
      <c r="AU1969" s="110"/>
      <c r="AV1969" s="110"/>
      <c r="AW1969" s="110"/>
      <c r="AX1969" s="110"/>
      <c r="AY1969" s="110"/>
      <c r="AZ1969" s="110"/>
      <c r="BA1969" s="110"/>
      <c r="BB1969" s="110"/>
      <c r="BC1969" s="110"/>
      <c r="BD1969" s="110"/>
      <c r="BE1969" s="110"/>
      <c r="BF1969" s="110"/>
      <c r="BG1969" s="110"/>
      <c r="BH1969" s="110"/>
    </row>
    <row r="1970" spans="2:60" x14ac:dyDescent="0.2">
      <c r="B1970" s="123"/>
      <c r="C1970" s="124"/>
      <c r="D1970" s="124"/>
      <c r="E1970" s="124"/>
      <c r="F1970" s="124"/>
      <c r="G1970" s="124"/>
      <c r="H1970" s="124"/>
      <c r="I1970" s="45"/>
      <c r="J1970" s="45"/>
      <c r="K1970" s="45"/>
      <c r="V1970" s="110"/>
      <c r="W1970" s="110"/>
      <c r="X1970" s="110"/>
      <c r="Y1970" s="110"/>
      <c r="Z1970" s="110"/>
      <c r="AA1970" s="110"/>
      <c r="AB1970" s="110"/>
      <c r="AC1970" s="110"/>
      <c r="AD1970" s="110"/>
      <c r="AE1970" s="110"/>
      <c r="AF1970" s="110"/>
      <c r="AG1970" s="110"/>
      <c r="AH1970" s="110"/>
      <c r="AI1970" s="110"/>
      <c r="AJ1970" s="110"/>
      <c r="AK1970" s="110"/>
      <c r="AL1970" s="110"/>
      <c r="AM1970" s="110"/>
      <c r="AN1970" s="110"/>
      <c r="AO1970" s="110"/>
      <c r="AP1970" s="110"/>
      <c r="AQ1970" s="110"/>
      <c r="AR1970" s="110"/>
      <c r="AS1970" s="110"/>
      <c r="AT1970" s="110"/>
      <c r="AU1970" s="110"/>
      <c r="AV1970" s="110"/>
      <c r="AW1970" s="110"/>
      <c r="AX1970" s="110"/>
      <c r="AY1970" s="110"/>
      <c r="AZ1970" s="110"/>
      <c r="BA1970" s="110"/>
      <c r="BB1970" s="110"/>
      <c r="BC1970" s="110"/>
      <c r="BD1970" s="110"/>
      <c r="BE1970" s="110"/>
      <c r="BF1970" s="110"/>
      <c r="BG1970" s="110"/>
      <c r="BH1970" s="110"/>
    </row>
    <row r="1971" spans="2:60" x14ac:dyDescent="0.2">
      <c r="B1971" s="123"/>
      <c r="C1971" s="124"/>
      <c r="D1971" s="124"/>
      <c r="E1971" s="124"/>
      <c r="F1971" s="124"/>
      <c r="G1971" s="124"/>
      <c r="H1971" s="124"/>
      <c r="I1971" s="45"/>
      <c r="J1971" s="45"/>
      <c r="K1971" s="45"/>
      <c r="V1971" s="110"/>
      <c r="W1971" s="110"/>
      <c r="X1971" s="110"/>
      <c r="Y1971" s="110"/>
      <c r="Z1971" s="110"/>
      <c r="AA1971" s="110"/>
      <c r="AB1971" s="110"/>
      <c r="AC1971" s="110"/>
      <c r="AD1971" s="110"/>
      <c r="AE1971" s="110"/>
      <c r="AF1971" s="110"/>
      <c r="AG1971" s="110"/>
      <c r="AH1971" s="110"/>
      <c r="AI1971" s="110"/>
      <c r="AJ1971" s="110"/>
      <c r="AK1971" s="110"/>
      <c r="AL1971" s="110"/>
      <c r="AM1971" s="110"/>
      <c r="AN1971" s="110"/>
      <c r="AO1971" s="110"/>
      <c r="AP1971" s="110"/>
      <c r="AQ1971" s="110"/>
      <c r="AR1971" s="110"/>
      <c r="AS1971" s="110"/>
      <c r="AT1971" s="110"/>
      <c r="AU1971" s="110"/>
      <c r="AV1971" s="110"/>
      <c r="AW1971" s="110"/>
      <c r="AX1971" s="110"/>
      <c r="AY1971" s="110"/>
      <c r="AZ1971" s="110"/>
      <c r="BA1971" s="110"/>
      <c r="BB1971" s="110"/>
      <c r="BC1971" s="110"/>
      <c r="BD1971" s="110"/>
      <c r="BE1971" s="110"/>
      <c r="BF1971" s="110"/>
      <c r="BG1971" s="110"/>
      <c r="BH1971" s="110"/>
    </row>
    <row r="1972" spans="2:60" x14ac:dyDescent="0.2">
      <c r="B1972" s="123"/>
      <c r="C1972" s="124"/>
      <c r="D1972" s="124"/>
      <c r="E1972" s="124"/>
      <c r="F1972" s="124"/>
      <c r="G1972" s="124"/>
      <c r="H1972" s="124"/>
      <c r="I1972" s="45"/>
      <c r="J1972" s="45"/>
      <c r="K1972" s="45"/>
      <c r="V1972" s="110"/>
      <c r="W1972" s="110"/>
      <c r="X1972" s="110"/>
      <c r="Y1972" s="110"/>
      <c r="Z1972" s="110"/>
      <c r="AA1972" s="110"/>
      <c r="AB1972" s="110"/>
      <c r="AC1972" s="110"/>
      <c r="AD1972" s="110"/>
      <c r="AE1972" s="110"/>
      <c r="AF1972" s="110"/>
      <c r="AG1972" s="110"/>
      <c r="AH1972" s="110"/>
      <c r="AI1972" s="110"/>
      <c r="AJ1972" s="110"/>
      <c r="AK1972" s="110"/>
      <c r="AL1972" s="110"/>
      <c r="AM1972" s="110"/>
      <c r="AN1972" s="110"/>
      <c r="AO1972" s="110"/>
      <c r="AP1972" s="110"/>
      <c r="AQ1972" s="110"/>
      <c r="AR1972" s="110"/>
      <c r="AS1972" s="110"/>
      <c r="AT1972" s="110"/>
      <c r="AU1972" s="110"/>
      <c r="AV1972" s="110"/>
      <c r="AW1972" s="110"/>
      <c r="AX1972" s="110"/>
      <c r="AY1972" s="110"/>
      <c r="AZ1972" s="110"/>
      <c r="BA1972" s="110"/>
      <c r="BB1972" s="110"/>
      <c r="BC1972" s="110"/>
      <c r="BD1972" s="110"/>
      <c r="BE1972" s="110"/>
      <c r="BF1972" s="110"/>
      <c r="BG1972" s="110"/>
      <c r="BH1972" s="110"/>
    </row>
    <row r="1973" spans="2:60" x14ac:dyDescent="0.2">
      <c r="B1973" s="123"/>
      <c r="C1973" s="124"/>
      <c r="D1973" s="124"/>
      <c r="E1973" s="124"/>
      <c r="F1973" s="124"/>
      <c r="G1973" s="124"/>
      <c r="H1973" s="124"/>
      <c r="I1973" s="45"/>
      <c r="J1973" s="45"/>
      <c r="K1973" s="45"/>
      <c r="V1973" s="110"/>
      <c r="W1973" s="110"/>
      <c r="X1973" s="110"/>
      <c r="Y1973" s="110"/>
      <c r="Z1973" s="110"/>
      <c r="AA1973" s="110"/>
      <c r="AB1973" s="110"/>
      <c r="AC1973" s="110"/>
      <c r="AD1973" s="110"/>
      <c r="AE1973" s="110"/>
      <c r="AF1973" s="110"/>
      <c r="AG1973" s="110"/>
      <c r="AH1973" s="110"/>
      <c r="AI1973" s="110"/>
      <c r="AJ1973" s="110"/>
      <c r="AK1973" s="110"/>
      <c r="AL1973" s="110"/>
      <c r="AM1973" s="110"/>
      <c r="AN1973" s="110"/>
      <c r="AO1973" s="110"/>
      <c r="AP1973" s="110"/>
      <c r="AQ1973" s="110"/>
      <c r="AR1973" s="110"/>
      <c r="AS1973" s="110"/>
      <c r="AT1973" s="110"/>
      <c r="AU1973" s="110"/>
      <c r="AV1973" s="110"/>
      <c r="AW1973" s="110"/>
      <c r="AX1973" s="110"/>
      <c r="AY1973" s="110"/>
      <c r="AZ1973" s="110"/>
      <c r="BA1973" s="110"/>
      <c r="BB1973" s="110"/>
      <c r="BC1973" s="110"/>
      <c r="BD1973" s="110"/>
      <c r="BE1973" s="110"/>
      <c r="BF1973" s="110"/>
      <c r="BG1973" s="110"/>
      <c r="BH1973" s="110"/>
    </row>
    <row r="1974" spans="2:60" x14ac:dyDescent="0.2">
      <c r="B1974" s="123"/>
      <c r="C1974" s="124"/>
      <c r="D1974" s="124"/>
      <c r="E1974" s="124"/>
      <c r="F1974" s="124"/>
      <c r="G1974" s="124"/>
      <c r="H1974" s="124"/>
      <c r="I1974" s="45"/>
      <c r="J1974" s="45"/>
      <c r="K1974" s="45"/>
      <c r="V1974" s="110"/>
      <c r="W1974" s="110"/>
      <c r="X1974" s="110"/>
      <c r="Y1974" s="110"/>
      <c r="Z1974" s="110"/>
      <c r="AA1974" s="110"/>
      <c r="AB1974" s="110"/>
      <c r="AC1974" s="110"/>
      <c r="AD1974" s="110"/>
      <c r="AE1974" s="110"/>
      <c r="AF1974" s="110"/>
      <c r="AG1974" s="110"/>
      <c r="AH1974" s="110"/>
      <c r="AI1974" s="110"/>
      <c r="AJ1974" s="110"/>
      <c r="AK1974" s="110"/>
      <c r="AL1974" s="110"/>
      <c r="AM1974" s="110"/>
      <c r="AN1974" s="110"/>
      <c r="AO1974" s="110"/>
      <c r="AP1974" s="110"/>
      <c r="AQ1974" s="110"/>
      <c r="AR1974" s="110"/>
      <c r="AS1974" s="110"/>
      <c r="AT1974" s="110"/>
      <c r="AU1974" s="110"/>
      <c r="AV1974" s="110"/>
      <c r="AW1974" s="110"/>
      <c r="AX1974" s="110"/>
      <c r="AY1974" s="110"/>
      <c r="AZ1974" s="110"/>
      <c r="BA1974" s="110"/>
      <c r="BB1974" s="110"/>
      <c r="BC1974" s="110"/>
      <c r="BD1974" s="110"/>
      <c r="BE1974" s="110"/>
      <c r="BF1974" s="110"/>
      <c r="BG1974" s="110"/>
      <c r="BH1974" s="110"/>
    </row>
    <row r="1975" spans="2:60" x14ac:dyDescent="0.2">
      <c r="B1975" s="123"/>
      <c r="C1975" s="124"/>
      <c r="D1975" s="124"/>
      <c r="E1975" s="124"/>
      <c r="F1975" s="124"/>
      <c r="G1975" s="124"/>
      <c r="H1975" s="124"/>
      <c r="I1975" s="45"/>
      <c r="J1975" s="45"/>
      <c r="K1975" s="45"/>
      <c r="V1975" s="110"/>
      <c r="W1975" s="110"/>
      <c r="X1975" s="110"/>
      <c r="Y1975" s="110"/>
      <c r="Z1975" s="110"/>
      <c r="AA1975" s="110"/>
      <c r="AB1975" s="110"/>
      <c r="AC1975" s="110"/>
      <c r="AD1975" s="110"/>
      <c r="AE1975" s="110"/>
      <c r="AF1975" s="110"/>
      <c r="AG1975" s="110"/>
      <c r="AH1975" s="110"/>
      <c r="AI1975" s="110"/>
      <c r="AJ1975" s="110"/>
      <c r="AK1975" s="110"/>
      <c r="AL1975" s="110"/>
      <c r="AM1975" s="110"/>
      <c r="AN1975" s="110"/>
      <c r="AO1975" s="110"/>
      <c r="AP1975" s="110"/>
      <c r="AQ1975" s="110"/>
      <c r="AR1975" s="110"/>
      <c r="AS1975" s="110"/>
      <c r="AT1975" s="110"/>
      <c r="AU1975" s="110"/>
      <c r="AV1975" s="110"/>
      <c r="AW1975" s="110"/>
      <c r="AX1975" s="110"/>
      <c r="AY1975" s="110"/>
      <c r="AZ1975" s="110"/>
      <c r="BA1975" s="110"/>
      <c r="BB1975" s="110"/>
      <c r="BC1975" s="110"/>
      <c r="BD1975" s="110"/>
      <c r="BE1975" s="110"/>
      <c r="BF1975" s="110"/>
      <c r="BG1975" s="110"/>
      <c r="BH1975" s="110"/>
    </row>
    <row r="1976" spans="2:60" x14ac:dyDescent="0.2">
      <c r="B1976" s="123"/>
      <c r="C1976" s="124"/>
      <c r="D1976" s="124"/>
      <c r="E1976" s="124"/>
      <c r="F1976" s="124"/>
      <c r="G1976" s="124"/>
      <c r="H1976" s="124"/>
      <c r="I1976" s="45"/>
      <c r="J1976" s="45"/>
      <c r="K1976" s="45"/>
      <c r="V1976" s="110"/>
      <c r="W1976" s="110"/>
      <c r="X1976" s="110"/>
      <c r="Y1976" s="110"/>
      <c r="Z1976" s="110"/>
      <c r="AA1976" s="110"/>
      <c r="AB1976" s="110"/>
      <c r="AC1976" s="110"/>
      <c r="AD1976" s="110"/>
      <c r="AE1976" s="110"/>
      <c r="AF1976" s="110"/>
      <c r="AG1976" s="110"/>
      <c r="AH1976" s="110"/>
      <c r="AI1976" s="110"/>
      <c r="AJ1976" s="110"/>
      <c r="AK1976" s="110"/>
      <c r="AL1976" s="110"/>
      <c r="AM1976" s="110"/>
      <c r="AN1976" s="110"/>
      <c r="AO1976" s="110"/>
      <c r="AP1976" s="110"/>
      <c r="AQ1976" s="110"/>
      <c r="AR1976" s="110"/>
      <c r="AS1976" s="110"/>
      <c r="AT1976" s="110"/>
      <c r="AU1976" s="110"/>
      <c r="AV1976" s="110"/>
      <c r="AW1976" s="110"/>
      <c r="AX1976" s="110"/>
      <c r="AY1976" s="110"/>
      <c r="AZ1976" s="110"/>
      <c r="BA1976" s="110"/>
      <c r="BB1976" s="110"/>
      <c r="BC1976" s="110"/>
      <c r="BD1976" s="110"/>
      <c r="BE1976" s="110"/>
      <c r="BF1976" s="110"/>
      <c r="BG1976" s="110"/>
      <c r="BH1976" s="110"/>
    </row>
    <row r="1977" spans="2:60" x14ac:dyDescent="0.2">
      <c r="B1977" s="123"/>
      <c r="C1977" s="124"/>
      <c r="D1977" s="124"/>
      <c r="E1977" s="124"/>
      <c r="F1977" s="124"/>
      <c r="G1977" s="124"/>
      <c r="H1977" s="124"/>
      <c r="I1977" s="45"/>
      <c r="J1977" s="45"/>
      <c r="K1977" s="45"/>
      <c r="V1977" s="110"/>
      <c r="W1977" s="110"/>
      <c r="X1977" s="110"/>
      <c r="Y1977" s="110"/>
      <c r="Z1977" s="110"/>
      <c r="AA1977" s="110"/>
      <c r="AB1977" s="110"/>
      <c r="AC1977" s="110"/>
      <c r="AD1977" s="110"/>
      <c r="AE1977" s="110"/>
      <c r="AF1977" s="110"/>
      <c r="AG1977" s="110"/>
      <c r="AH1977" s="110"/>
      <c r="AI1977" s="110"/>
      <c r="AJ1977" s="110"/>
      <c r="AK1977" s="110"/>
      <c r="AL1977" s="110"/>
      <c r="AM1977" s="110"/>
      <c r="AN1977" s="110"/>
      <c r="AO1977" s="110"/>
      <c r="AP1977" s="110"/>
      <c r="AQ1977" s="110"/>
      <c r="AR1977" s="110"/>
      <c r="AS1977" s="110"/>
      <c r="AT1977" s="110"/>
      <c r="AU1977" s="110"/>
      <c r="AV1977" s="110"/>
      <c r="AW1977" s="110"/>
      <c r="AX1977" s="110"/>
      <c r="AY1977" s="110"/>
      <c r="AZ1977" s="110"/>
      <c r="BA1977" s="110"/>
      <c r="BB1977" s="110"/>
      <c r="BC1977" s="110"/>
      <c r="BD1977" s="110"/>
      <c r="BE1977" s="110"/>
      <c r="BF1977" s="110"/>
      <c r="BG1977" s="110"/>
      <c r="BH1977" s="110"/>
    </row>
    <row r="1978" spans="2:60" x14ac:dyDescent="0.2">
      <c r="B1978" s="123"/>
      <c r="C1978" s="124"/>
      <c r="D1978" s="124"/>
      <c r="E1978" s="124"/>
      <c r="F1978" s="124"/>
      <c r="G1978" s="124"/>
      <c r="H1978" s="124"/>
      <c r="I1978" s="45"/>
      <c r="J1978" s="45"/>
      <c r="K1978" s="45"/>
      <c r="V1978" s="110"/>
      <c r="W1978" s="110"/>
      <c r="X1978" s="110"/>
      <c r="Y1978" s="110"/>
      <c r="Z1978" s="110"/>
      <c r="AA1978" s="110"/>
      <c r="AB1978" s="110"/>
      <c r="AC1978" s="110"/>
      <c r="AD1978" s="110"/>
      <c r="AE1978" s="110"/>
      <c r="AF1978" s="110"/>
      <c r="AG1978" s="110"/>
      <c r="AH1978" s="110"/>
      <c r="AI1978" s="110"/>
      <c r="AJ1978" s="110"/>
      <c r="AK1978" s="110"/>
      <c r="AL1978" s="110"/>
      <c r="AM1978" s="110"/>
      <c r="AN1978" s="110"/>
      <c r="AO1978" s="110"/>
      <c r="AP1978" s="110"/>
      <c r="AQ1978" s="110"/>
      <c r="AR1978" s="110"/>
      <c r="AS1978" s="110"/>
      <c r="AT1978" s="110"/>
      <c r="AU1978" s="110"/>
      <c r="AV1978" s="110"/>
      <c r="AW1978" s="110"/>
      <c r="AX1978" s="110"/>
      <c r="AY1978" s="110"/>
      <c r="AZ1978" s="110"/>
      <c r="BA1978" s="110"/>
      <c r="BB1978" s="110"/>
      <c r="BC1978" s="110"/>
      <c r="BD1978" s="110"/>
      <c r="BE1978" s="110"/>
      <c r="BF1978" s="110"/>
      <c r="BG1978" s="110"/>
      <c r="BH1978" s="110"/>
    </row>
    <row r="1979" spans="2:60" x14ac:dyDescent="0.2">
      <c r="B1979" s="123"/>
      <c r="C1979" s="124"/>
      <c r="D1979" s="124"/>
      <c r="E1979" s="124"/>
      <c r="F1979" s="124"/>
      <c r="G1979" s="124"/>
      <c r="H1979" s="124"/>
      <c r="I1979" s="45"/>
      <c r="J1979" s="45"/>
      <c r="K1979" s="45"/>
      <c r="V1979" s="110"/>
      <c r="W1979" s="110"/>
      <c r="X1979" s="110"/>
      <c r="Y1979" s="110"/>
      <c r="Z1979" s="110"/>
      <c r="AA1979" s="110"/>
      <c r="AB1979" s="110"/>
      <c r="AC1979" s="110"/>
      <c r="AD1979" s="110"/>
      <c r="AE1979" s="110"/>
      <c r="AF1979" s="110"/>
      <c r="AG1979" s="110"/>
      <c r="AH1979" s="110"/>
      <c r="AI1979" s="110"/>
      <c r="AJ1979" s="110"/>
      <c r="AK1979" s="110"/>
      <c r="AL1979" s="110"/>
      <c r="AM1979" s="110"/>
      <c r="AN1979" s="110"/>
      <c r="AO1979" s="110"/>
      <c r="AP1979" s="110"/>
      <c r="AQ1979" s="110"/>
      <c r="AR1979" s="110"/>
      <c r="AS1979" s="110"/>
      <c r="AT1979" s="110"/>
      <c r="AU1979" s="110"/>
      <c r="AV1979" s="110"/>
      <c r="AW1979" s="110"/>
      <c r="AX1979" s="110"/>
      <c r="AY1979" s="110"/>
      <c r="AZ1979" s="110"/>
      <c r="BA1979" s="110"/>
      <c r="BB1979" s="110"/>
      <c r="BC1979" s="110"/>
      <c r="BD1979" s="110"/>
      <c r="BE1979" s="110"/>
      <c r="BF1979" s="110"/>
      <c r="BG1979" s="110"/>
      <c r="BH1979" s="110"/>
    </row>
    <row r="1980" spans="2:60" x14ac:dyDescent="0.2">
      <c r="B1980" s="123"/>
      <c r="C1980" s="124"/>
      <c r="D1980" s="124"/>
      <c r="E1980" s="124"/>
      <c r="F1980" s="124"/>
      <c r="G1980" s="124"/>
      <c r="H1980" s="124"/>
      <c r="I1980" s="45"/>
      <c r="J1980" s="45"/>
      <c r="K1980" s="45"/>
      <c r="V1980" s="110"/>
      <c r="W1980" s="110"/>
      <c r="X1980" s="110"/>
      <c r="Y1980" s="110"/>
      <c r="Z1980" s="110"/>
      <c r="AA1980" s="110"/>
      <c r="AB1980" s="110"/>
      <c r="AC1980" s="110"/>
      <c r="AD1980" s="110"/>
      <c r="AE1980" s="110"/>
      <c r="AF1980" s="110"/>
      <c r="AG1980" s="110"/>
      <c r="AH1980" s="110"/>
      <c r="AI1980" s="110"/>
      <c r="AJ1980" s="110"/>
      <c r="AK1980" s="110"/>
      <c r="AL1980" s="110"/>
      <c r="AM1980" s="110"/>
      <c r="AN1980" s="110"/>
      <c r="AO1980" s="110"/>
      <c r="AP1980" s="110"/>
      <c r="AQ1980" s="110"/>
      <c r="AR1980" s="110"/>
      <c r="AS1980" s="110"/>
      <c r="AT1980" s="110"/>
      <c r="AU1980" s="110"/>
      <c r="AV1980" s="110"/>
      <c r="AW1980" s="110"/>
      <c r="AX1980" s="110"/>
      <c r="AY1980" s="110"/>
      <c r="AZ1980" s="110"/>
      <c r="BA1980" s="110"/>
      <c r="BB1980" s="110"/>
      <c r="BC1980" s="110"/>
      <c r="BD1980" s="110"/>
      <c r="BE1980" s="110"/>
      <c r="BF1980" s="110"/>
      <c r="BG1980" s="110"/>
      <c r="BH1980" s="110"/>
    </row>
    <row r="1981" spans="2:60" x14ac:dyDescent="0.2">
      <c r="B1981" s="123"/>
      <c r="C1981" s="124"/>
      <c r="D1981" s="124"/>
      <c r="E1981" s="124"/>
      <c r="F1981" s="124"/>
      <c r="G1981" s="124"/>
      <c r="H1981" s="124"/>
      <c r="I1981" s="45"/>
      <c r="J1981" s="45"/>
      <c r="K1981" s="45"/>
      <c r="V1981" s="110"/>
      <c r="W1981" s="110"/>
      <c r="X1981" s="110"/>
      <c r="Y1981" s="110"/>
      <c r="Z1981" s="110"/>
      <c r="AA1981" s="110"/>
      <c r="AB1981" s="110"/>
      <c r="AC1981" s="110"/>
      <c r="AD1981" s="110"/>
      <c r="AE1981" s="110"/>
      <c r="AF1981" s="110"/>
      <c r="AG1981" s="110"/>
      <c r="AH1981" s="110"/>
      <c r="AI1981" s="110"/>
      <c r="AJ1981" s="110"/>
      <c r="AK1981" s="110"/>
      <c r="AL1981" s="110"/>
      <c r="AM1981" s="110"/>
      <c r="AN1981" s="110"/>
      <c r="AO1981" s="110"/>
      <c r="AP1981" s="110"/>
      <c r="AQ1981" s="110"/>
      <c r="AR1981" s="110"/>
      <c r="AS1981" s="110"/>
      <c r="AT1981" s="110"/>
      <c r="AU1981" s="110"/>
      <c r="AV1981" s="110"/>
      <c r="AW1981" s="110"/>
      <c r="AX1981" s="110"/>
      <c r="AY1981" s="110"/>
      <c r="AZ1981" s="110"/>
      <c r="BA1981" s="110"/>
      <c r="BB1981" s="110"/>
      <c r="BC1981" s="110"/>
      <c r="BD1981" s="110"/>
      <c r="BE1981" s="110"/>
      <c r="BF1981" s="110"/>
      <c r="BG1981" s="110"/>
      <c r="BH1981" s="110"/>
    </row>
    <row r="1982" spans="2:60" x14ac:dyDescent="0.2">
      <c r="B1982" s="123"/>
      <c r="C1982" s="124"/>
      <c r="D1982" s="124"/>
      <c r="E1982" s="124"/>
      <c r="F1982" s="124"/>
      <c r="G1982" s="124"/>
      <c r="H1982" s="124"/>
      <c r="I1982" s="45"/>
      <c r="J1982" s="45"/>
      <c r="K1982" s="45"/>
      <c r="V1982" s="110"/>
      <c r="W1982" s="110"/>
      <c r="X1982" s="110"/>
      <c r="Y1982" s="110"/>
      <c r="Z1982" s="110"/>
      <c r="AA1982" s="110"/>
      <c r="AB1982" s="110"/>
      <c r="AC1982" s="110"/>
      <c r="AD1982" s="110"/>
      <c r="AE1982" s="110"/>
      <c r="AF1982" s="110"/>
      <c r="AG1982" s="110"/>
      <c r="AH1982" s="110"/>
      <c r="AI1982" s="110"/>
      <c r="AJ1982" s="110"/>
      <c r="AK1982" s="110"/>
      <c r="AL1982" s="110"/>
      <c r="AM1982" s="110"/>
      <c r="AN1982" s="110"/>
      <c r="AO1982" s="110"/>
      <c r="AP1982" s="110"/>
      <c r="AQ1982" s="110"/>
      <c r="AR1982" s="110"/>
      <c r="AS1982" s="110"/>
      <c r="AT1982" s="110"/>
      <c r="AU1982" s="110"/>
      <c r="AV1982" s="110"/>
      <c r="AW1982" s="110"/>
      <c r="AX1982" s="110"/>
      <c r="AY1982" s="110"/>
      <c r="AZ1982" s="110"/>
      <c r="BA1982" s="110"/>
      <c r="BB1982" s="110"/>
      <c r="BC1982" s="110"/>
      <c r="BD1982" s="110"/>
      <c r="BE1982" s="110"/>
      <c r="BF1982" s="110"/>
      <c r="BG1982" s="110"/>
      <c r="BH1982" s="110"/>
    </row>
    <row r="1983" spans="2:60" x14ac:dyDescent="0.2">
      <c r="B1983" s="123"/>
      <c r="C1983" s="124"/>
      <c r="D1983" s="124"/>
      <c r="E1983" s="124"/>
      <c r="F1983" s="124"/>
      <c r="G1983" s="124"/>
      <c r="H1983" s="124"/>
      <c r="I1983" s="45"/>
      <c r="J1983" s="45"/>
      <c r="K1983" s="45"/>
      <c r="V1983" s="110"/>
      <c r="W1983" s="110"/>
      <c r="X1983" s="110"/>
      <c r="Y1983" s="110"/>
      <c r="Z1983" s="110"/>
      <c r="AA1983" s="110"/>
      <c r="AB1983" s="110"/>
      <c r="AC1983" s="110"/>
      <c r="AD1983" s="110"/>
      <c r="AE1983" s="110"/>
      <c r="AF1983" s="110"/>
      <c r="AG1983" s="110"/>
      <c r="AH1983" s="110"/>
      <c r="AI1983" s="110"/>
      <c r="AJ1983" s="110"/>
      <c r="AK1983" s="110"/>
      <c r="AL1983" s="110"/>
      <c r="AM1983" s="110"/>
      <c r="AN1983" s="110"/>
      <c r="AO1983" s="110"/>
      <c r="AP1983" s="110"/>
      <c r="AQ1983" s="110"/>
      <c r="AR1983" s="110"/>
      <c r="AS1983" s="110"/>
      <c r="AT1983" s="110"/>
      <c r="AU1983" s="110"/>
      <c r="AV1983" s="110"/>
      <c r="AW1983" s="110"/>
      <c r="AX1983" s="110"/>
      <c r="AY1983" s="110"/>
      <c r="AZ1983" s="110"/>
      <c r="BA1983" s="110"/>
      <c r="BB1983" s="110"/>
      <c r="BC1983" s="110"/>
      <c r="BD1983" s="110"/>
      <c r="BE1983" s="110"/>
      <c r="BF1983" s="110"/>
      <c r="BG1983" s="110"/>
      <c r="BH1983" s="110"/>
    </row>
    <row r="1984" spans="2:60" x14ac:dyDescent="0.2">
      <c r="B1984" s="123"/>
      <c r="C1984" s="124"/>
      <c r="D1984" s="124"/>
      <c r="E1984" s="124"/>
      <c r="F1984" s="124"/>
      <c r="G1984" s="124"/>
      <c r="H1984" s="124"/>
      <c r="I1984" s="45"/>
      <c r="J1984" s="45"/>
      <c r="K1984" s="45"/>
      <c r="V1984" s="110"/>
      <c r="W1984" s="110"/>
      <c r="X1984" s="110"/>
      <c r="Y1984" s="110"/>
      <c r="Z1984" s="110"/>
      <c r="AA1984" s="110"/>
      <c r="AB1984" s="110"/>
      <c r="AC1984" s="110"/>
      <c r="AD1984" s="110"/>
      <c r="AE1984" s="110"/>
      <c r="AF1984" s="110"/>
      <c r="AG1984" s="110"/>
      <c r="AH1984" s="110"/>
      <c r="AI1984" s="110"/>
      <c r="AJ1984" s="110"/>
      <c r="AK1984" s="110"/>
      <c r="AL1984" s="110"/>
      <c r="AM1984" s="110"/>
      <c r="AN1984" s="110"/>
      <c r="AO1984" s="110"/>
      <c r="AP1984" s="110"/>
      <c r="AQ1984" s="110"/>
      <c r="AR1984" s="110"/>
      <c r="AS1984" s="110"/>
      <c r="AT1984" s="110"/>
      <c r="AU1984" s="110"/>
      <c r="AV1984" s="110"/>
      <c r="AW1984" s="110"/>
      <c r="AX1984" s="110"/>
      <c r="AY1984" s="110"/>
      <c r="AZ1984" s="110"/>
      <c r="BA1984" s="110"/>
      <c r="BB1984" s="110"/>
      <c r="BC1984" s="110"/>
      <c r="BD1984" s="110"/>
      <c r="BE1984" s="110"/>
      <c r="BF1984" s="110"/>
      <c r="BG1984" s="110"/>
      <c r="BH1984" s="110"/>
    </row>
    <row r="1985" spans="2:60" x14ac:dyDescent="0.2">
      <c r="B1985" s="123"/>
      <c r="C1985" s="124"/>
      <c r="D1985" s="124"/>
      <c r="E1985" s="124"/>
      <c r="F1985" s="124"/>
      <c r="G1985" s="124"/>
      <c r="H1985" s="124"/>
      <c r="I1985" s="45"/>
      <c r="J1985" s="45"/>
      <c r="K1985" s="45"/>
      <c r="V1985" s="110"/>
      <c r="W1985" s="110"/>
      <c r="X1985" s="110"/>
      <c r="Y1985" s="110"/>
      <c r="Z1985" s="110"/>
      <c r="AA1985" s="110"/>
      <c r="AB1985" s="110"/>
      <c r="AC1985" s="110"/>
      <c r="AD1985" s="110"/>
      <c r="AE1985" s="110"/>
      <c r="AF1985" s="110"/>
      <c r="AG1985" s="110"/>
      <c r="AH1985" s="110"/>
      <c r="AI1985" s="110"/>
      <c r="AJ1985" s="110"/>
      <c r="AK1985" s="110"/>
      <c r="AL1985" s="110"/>
      <c r="AM1985" s="110"/>
      <c r="AN1985" s="110"/>
      <c r="AO1985" s="110"/>
      <c r="AP1985" s="110"/>
      <c r="AQ1985" s="110"/>
      <c r="AR1985" s="110"/>
      <c r="AS1985" s="110"/>
      <c r="AT1985" s="110"/>
      <c r="AU1985" s="110"/>
      <c r="AV1985" s="110"/>
      <c r="AW1985" s="110"/>
      <c r="AX1985" s="110"/>
      <c r="AY1985" s="110"/>
      <c r="AZ1985" s="110"/>
      <c r="BA1985" s="110"/>
      <c r="BB1985" s="110"/>
      <c r="BC1985" s="110"/>
      <c r="BD1985" s="110"/>
      <c r="BE1985" s="110"/>
      <c r="BF1985" s="110"/>
      <c r="BG1985" s="110"/>
      <c r="BH1985" s="110"/>
    </row>
    <row r="1986" spans="2:60" x14ac:dyDescent="0.2">
      <c r="B1986" s="123"/>
      <c r="C1986" s="124"/>
      <c r="D1986" s="124"/>
      <c r="E1986" s="124"/>
      <c r="F1986" s="124"/>
      <c r="G1986" s="124"/>
      <c r="H1986" s="124"/>
      <c r="I1986" s="45"/>
      <c r="J1986" s="45"/>
      <c r="K1986" s="45"/>
      <c r="V1986" s="110"/>
      <c r="W1986" s="110"/>
      <c r="X1986" s="110"/>
      <c r="Y1986" s="110"/>
      <c r="Z1986" s="110"/>
      <c r="AA1986" s="110"/>
      <c r="AB1986" s="110"/>
      <c r="AC1986" s="110"/>
      <c r="AD1986" s="110"/>
      <c r="AE1986" s="110"/>
      <c r="AF1986" s="110"/>
      <c r="AG1986" s="110"/>
      <c r="AH1986" s="110"/>
      <c r="AI1986" s="110"/>
      <c r="AJ1986" s="110"/>
      <c r="AK1986" s="110"/>
      <c r="AL1986" s="110"/>
      <c r="AM1986" s="110"/>
      <c r="AN1986" s="110"/>
      <c r="AO1986" s="110"/>
      <c r="AP1986" s="110"/>
      <c r="AQ1986" s="110"/>
      <c r="AR1986" s="110"/>
      <c r="AS1986" s="110"/>
      <c r="AT1986" s="110"/>
      <c r="AU1986" s="110"/>
      <c r="AV1986" s="110"/>
      <c r="AW1986" s="110"/>
      <c r="AX1986" s="110"/>
      <c r="AY1986" s="110"/>
      <c r="AZ1986" s="110"/>
      <c r="BA1986" s="110"/>
      <c r="BB1986" s="110"/>
      <c r="BC1986" s="110"/>
      <c r="BD1986" s="110"/>
      <c r="BE1986" s="110"/>
      <c r="BF1986" s="110"/>
      <c r="BG1986" s="110"/>
      <c r="BH1986" s="110"/>
    </row>
    <row r="1987" spans="2:60" x14ac:dyDescent="0.2">
      <c r="B1987" s="123"/>
      <c r="C1987" s="124"/>
      <c r="D1987" s="124"/>
      <c r="E1987" s="124"/>
      <c r="F1987" s="124"/>
      <c r="G1987" s="124"/>
      <c r="H1987" s="124"/>
      <c r="I1987" s="45"/>
      <c r="J1987" s="45"/>
      <c r="K1987" s="45"/>
      <c r="V1987" s="110"/>
      <c r="W1987" s="110"/>
      <c r="X1987" s="110"/>
      <c r="Y1987" s="110"/>
      <c r="Z1987" s="110"/>
      <c r="AA1987" s="110"/>
      <c r="AB1987" s="110"/>
      <c r="AC1987" s="110"/>
      <c r="AD1987" s="110"/>
      <c r="AE1987" s="110"/>
      <c r="AF1987" s="110"/>
      <c r="AG1987" s="110"/>
      <c r="AH1987" s="110"/>
      <c r="AI1987" s="110"/>
      <c r="AJ1987" s="110"/>
      <c r="AK1987" s="110"/>
      <c r="AL1987" s="110"/>
      <c r="AM1987" s="110"/>
      <c r="AN1987" s="110"/>
      <c r="AO1987" s="110"/>
      <c r="AP1987" s="110"/>
      <c r="AQ1987" s="110"/>
      <c r="AR1987" s="110"/>
      <c r="AS1987" s="110"/>
      <c r="AT1987" s="110"/>
      <c r="AU1987" s="110"/>
      <c r="AV1987" s="110"/>
      <c r="AW1987" s="110"/>
      <c r="AX1987" s="110"/>
      <c r="AY1987" s="110"/>
      <c r="AZ1987" s="110"/>
      <c r="BA1987" s="110"/>
      <c r="BB1987" s="110"/>
      <c r="BC1987" s="110"/>
      <c r="BD1987" s="110"/>
      <c r="BE1987" s="110"/>
      <c r="BF1987" s="110"/>
      <c r="BG1987" s="110"/>
      <c r="BH1987" s="110"/>
    </row>
    <row r="1988" spans="2:60" x14ac:dyDescent="0.2">
      <c r="B1988" s="123"/>
      <c r="C1988" s="124"/>
      <c r="D1988" s="124"/>
      <c r="E1988" s="124"/>
      <c r="F1988" s="124"/>
      <c r="G1988" s="124"/>
      <c r="H1988" s="124"/>
      <c r="I1988" s="45"/>
      <c r="J1988" s="45"/>
      <c r="K1988" s="45"/>
      <c r="V1988" s="110"/>
      <c r="W1988" s="110"/>
      <c r="X1988" s="110"/>
      <c r="Y1988" s="110"/>
      <c r="Z1988" s="110"/>
      <c r="AA1988" s="110"/>
      <c r="AB1988" s="110"/>
      <c r="AC1988" s="110"/>
      <c r="AD1988" s="110"/>
      <c r="AE1988" s="110"/>
      <c r="AF1988" s="110"/>
      <c r="AG1988" s="110"/>
      <c r="AH1988" s="110"/>
      <c r="AI1988" s="110"/>
      <c r="AJ1988" s="110"/>
      <c r="AK1988" s="110"/>
      <c r="AL1988" s="110"/>
      <c r="AM1988" s="110"/>
      <c r="AN1988" s="110"/>
      <c r="AO1988" s="110"/>
      <c r="AP1988" s="110"/>
      <c r="AQ1988" s="110"/>
      <c r="AR1988" s="110"/>
      <c r="AS1988" s="110"/>
      <c r="AT1988" s="110"/>
      <c r="AU1988" s="110"/>
      <c r="AV1988" s="110"/>
      <c r="AW1988" s="110"/>
      <c r="AX1988" s="110"/>
      <c r="AY1988" s="110"/>
      <c r="AZ1988" s="110"/>
      <c r="BA1988" s="110"/>
      <c r="BB1988" s="110"/>
      <c r="BC1988" s="110"/>
      <c r="BD1988" s="110"/>
      <c r="BE1988" s="110"/>
      <c r="BF1988" s="110"/>
      <c r="BG1988" s="110"/>
      <c r="BH1988" s="110"/>
    </row>
    <row r="1989" spans="2:60" x14ac:dyDescent="0.2">
      <c r="B1989" s="123"/>
      <c r="C1989" s="124"/>
      <c r="D1989" s="124"/>
      <c r="E1989" s="124"/>
      <c r="F1989" s="124"/>
      <c r="G1989" s="124"/>
      <c r="H1989" s="124"/>
      <c r="I1989" s="45"/>
      <c r="J1989" s="45"/>
      <c r="K1989" s="45"/>
      <c r="V1989" s="110"/>
      <c r="W1989" s="110"/>
      <c r="X1989" s="110"/>
      <c r="Y1989" s="110"/>
      <c r="Z1989" s="110"/>
      <c r="AA1989" s="110"/>
      <c r="AB1989" s="110"/>
      <c r="AC1989" s="110"/>
      <c r="AD1989" s="110"/>
      <c r="AE1989" s="110"/>
      <c r="AF1989" s="110"/>
      <c r="AG1989" s="110"/>
      <c r="AH1989" s="110"/>
      <c r="AI1989" s="110"/>
      <c r="AJ1989" s="110"/>
      <c r="AK1989" s="110"/>
      <c r="AL1989" s="110"/>
      <c r="AM1989" s="110"/>
      <c r="AN1989" s="110"/>
      <c r="AO1989" s="110"/>
      <c r="AP1989" s="110"/>
      <c r="AQ1989" s="110"/>
      <c r="AR1989" s="110"/>
      <c r="AS1989" s="110"/>
      <c r="AT1989" s="110"/>
      <c r="AU1989" s="110"/>
      <c r="AV1989" s="110"/>
      <c r="AW1989" s="110"/>
      <c r="AX1989" s="110"/>
      <c r="AY1989" s="110"/>
      <c r="AZ1989" s="110"/>
      <c r="BA1989" s="110"/>
      <c r="BB1989" s="110"/>
      <c r="BC1989" s="110"/>
      <c r="BD1989" s="110"/>
      <c r="BE1989" s="110"/>
      <c r="BF1989" s="110"/>
      <c r="BG1989" s="110"/>
      <c r="BH1989" s="110"/>
    </row>
    <row r="1990" spans="2:60" x14ac:dyDescent="0.2">
      <c r="B1990" s="123"/>
      <c r="C1990" s="124"/>
      <c r="D1990" s="124"/>
      <c r="E1990" s="124"/>
      <c r="F1990" s="124"/>
      <c r="G1990" s="124"/>
      <c r="H1990" s="124"/>
      <c r="I1990" s="45"/>
      <c r="J1990" s="45"/>
      <c r="K1990" s="45"/>
      <c r="V1990" s="110"/>
      <c r="W1990" s="110"/>
      <c r="X1990" s="110"/>
      <c r="Y1990" s="110"/>
      <c r="Z1990" s="110"/>
      <c r="AA1990" s="110"/>
      <c r="AB1990" s="110"/>
      <c r="AC1990" s="110"/>
      <c r="AD1990" s="110"/>
      <c r="AE1990" s="110"/>
      <c r="AF1990" s="110"/>
      <c r="AG1990" s="110"/>
      <c r="AH1990" s="110"/>
      <c r="AI1990" s="110"/>
      <c r="AJ1990" s="110"/>
      <c r="AK1990" s="110"/>
      <c r="AL1990" s="110"/>
      <c r="AM1990" s="110"/>
      <c r="AN1990" s="110"/>
      <c r="AO1990" s="110"/>
      <c r="AP1990" s="110"/>
      <c r="AQ1990" s="110"/>
      <c r="AR1990" s="110"/>
      <c r="AS1990" s="110"/>
      <c r="AT1990" s="110"/>
      <c r="AU1990" s="110"/>
      <c r="AV1990" s="110"/>
      <c r="AW1990" s="110"/>
      <c r="AX1990" s="110"/>
      <c r="AY1990" s="110"/>
      <c r="AZ1990" s="110"/>
      <c r="BA1990" s="110"/>
      <c r="BB1990" s="110"/>
      <c r="BC1990" s="110"/>
      <c r="BD1990" s="110"/>
      <c r="BE1990" s="110"/>
      <c r="BF1990" s="110"/>
      <c r="BG1990" s="110"/>
      <c r="BH1990" s="110"/>
    </row>
    <row r="1991" spans="2:60" x14ac:dyDescent="0.2">
      <c r="B1991" s="123"/>
      <c r="C1991" s="124"/>
      <c r="D1991" s="124"/>
      <c r="E1991" s="124"/>
      <c r="F1991" s="124"/>
      <c r="G1991" s="124"/>
      <c r="H1991" s="124"/>
      <c r="I1991" s="45"/>
      <c r="J1991" s="45"/>
      <c r="K1991" s="45"/>
      <c r="V1991" s="110"/>
      <c r="W1991" s="110"/>
      <c r="X1991" s="110"/>
      <c r="Y1991" s="110"/>
      <c r="Z1991" s="110"/>
      <c r="AA1991" s="110"/>
      <c r="AB1991" s="110"/>
      <c r="AC1991" s="110"/>
      <c r="AD1991" s="110"/>
      <c r="AE1991" s="110"/>
      <c r="AF1991" s="110"/>
      <c r="AG1991" s="110"/>
      <c r="AH1991" s="110"/>
      <c r="AI1991" s="110"/>
      <c r="AJ1991" s="110"/>
      <c r="AK1991" s="110"/>
      <c r="AL1991" s="110"/>
      <c r="AM1991" s="110"/>
      <c r="AN1991" s="110"/>
      <c r="AO1991" s="110"/>
      <c r="AP1991" s="110"/>
      <c r="AQ1991" s="110"/>
      <c r="AR1991" s="110"/>
      <c r="AS1991" s="110"/>
      <c r="AT1991" s="110"/>
      <c r="AU1991" s="110"/>
      <c r="AV1991" s="110"/>
      <c r="AW1991" s="110"/>
      <c r="AX1991" s="110"/>
      <c r="AY1991" s="110"/>
      <c r="AZ1991" s="110"/>
      <c r="BA1991" s="110"/>
      <c r="BB1991" s="110"/>
      <c r="BC1991" s="110"/>
      <c r="BD1991" s="110"/>
      <c r="BE1991" s="110"/>
      <c r="BF1991" s="110"/>
      <c r="BG1991" s="110"/>
      <c r="BH1991" s="110"/>
    </row>
    <row r="1992" spans="2:60" x14ac:dyDescent="0.2">
      <c r="B1992" s="123"/>
      <c r="C1992" s="124"/>
      <c r="D1992" s="124"/>
      <c r="E1992" s="124"/>
      <c r="F1992" s="124"/>
      <c r="G1992" s="124"/>
      <c r="H1992" s="124"/>
      <c r="I1992" s="45"/>
      <c r="J1992" s="45"/>
      <c r="K1992" s="45"/>
      <c r="V1992" s="110"/>
      <c r="W1992" s="110"/>
      <c r="X1992" s="110"/>
      <c r="Y1992" s="110"/>
      <c r="Z1992" s="110"/>
      <c r="AA1992" s="110"/>
      <c r="AB1992" s="110"/>
      <c r="AC1992" s="110"/>
      <c r="AD1992" s="110"/>
      <c r="AE1992" s="110"/>
      <c r="AF1992" s="110"/>
      <c r="AG1992" s="110"/>
      <c r="AH1992" s="110"/>
      <c r="AI1992" s="110"/>
      <c r="AJ1992" s="110"/>
      <c r="AK1992" s="110"/>
      <c r="AL1992" s="110"/>
      <c r="AM1992" s="110"/>
      <c r="AN1992" s="110"/>
      <c r="AO1992" s="110"/>
      <c r="AP1992" s="110"/>
      <c r="AQ1992" s="110"/>
      <c r="AR1992" s="110"/>
      <c r="AS1992" s="110"/>
      <c r="AT1992" s="110"/>
      <c r="AU1992" s="110"/>
      <c r="AV1992" s="110"/>
      <c r="AW1992" s="110"/>
      <c r="AX1992" s="110"/>
      <c r="AY1992" s="110"/>
      <c r="AZ1992" s="110"/>
      <c r="BA1992" s="110"/>
      <c r="BB1992" s="110"/>
      <c r="BC1992" s="110"/>
      <c r="BD1992" s="110"/>
      <c r="BE1992" s="110"/>
      <c r="BF1992" s="110"/>
      <c r="BG1992" s="110"/>
      <c r="BH1992" s="110"/>
    </row>
    <row r="1993" spans="2:60" x14ac:dyDescent="0.2">
      <c r="B1993" s="123"/>
      <c r="C1993" s="124"/>
      <c r="D1993" s="124"/>
      <c r="E1993" s="124"/>
      <c r="F1993" s="124"/>
      <c r="G1993" s="124"/>
      <c r="H1993" s="124"/>
      <c r="I1993" s="45"/>
      <c r="J1993" s="45"/>
      <c r="K1993" s="45"/>
      <c r="V1993" s="110"/>
      <c r="W1993" s="110"/>
      <c r="X1993" s="110"/>
      <c r="Y1993" s="110"/>
      <c r="Z1993" s="110"/>
      <c r="AA1993" s="110"/>
      <c r="AB1993" s="110"/>
      <c r="AC1993" s="110"/>
      <c r="AD1993" s="110"/>
      <c r="AE1993" s="110"/>
      <c r="AF1993" s="110"/>
      <c r="AG1993" s="110"/>
      <c r="AH1993" s="110"/>
      <c r="AI1993" s="110"/>
      <c r="AJ1993" s="110"/>
      <c r="AK1993" s="110"/>
      <c r="AL1993" s="110"/>
      <c r="AM1993" s="110"/>
      <c r="AN1993" s="110"/>
      <c r="AO1993" s="110"/>
      <c r="AP1993" s="110"/>
      <c r="AQ1993" s="110"/>
      <c r="AR1993" s="110"/>
      <c r="AS1993" s="110"/>
      <c r="AT1993" s="110"/>
      <c r="AU1993" s="110"/>
      <c r="AV1993" s="110"/>
      <c r="AW1993" s="110"/>
      <c r="AX1993" s="110"/>
      <c r="AY1993" s="110"/>
      <c r="AZ1993" s="110"/>
      <c r="BA1993" s="110"/>
      <c r="BB1993" s="110"/>
      <c r="BC1993" s="110"/>
      <c r="BD1993" s="110"/>
      <c r="BE1993" s="110"/>
      <c r="BF1993" s="110"/>
      <c r="BG1993" s="110"/>
      <c r="BH1993" s="110"/>
    </row>
    <row r="1994" spans="2:60" x14ac:dyDescent="0.2">
      <c r="B1994" s="123"/>
      <c r="C1994" s="124"/>
      <c r="D1994" s="124"/>
      <c r="E1994" s="124"/>
      <c r="F1994" s="124"/>
      <c r="G1994" s="124"/>
      <c r="H1994" s="124"/>
      <c r="I1994" s="45"/>
      <c r="J1994" s="45"/>
      <c r="K1994" s="45"/>
      <c r="V1994" s="110"/>
      <c r="W1994" s="110"/>
      <c r="X1994" s="110"/>
      <c r="Y1994" s="110"/>
      <c r="Z1994" s="110"/>
      <c r="AA1994" s="110"/>
      <c r="AB1994" s="110"/>
      <c r="AC1994" s="110"/>
      <c r="AD1994" s="110"/>
      <c r="AE1994" s="110"/>
      <c r="AF1994" s="110"/>
      <c r="AG1994" s="110"/>
      <c r="AH1994" s="110"/>
      <c r="AI1994" s="110"/>
      <c r="AJ1994" s="110"/>
      <c r="AK1994" s="110"/>
      <c r="AL1994" s="110"/>
      <c r="AM1994" s="110"/>
      <c r="AN1994" s="110"/>
      <c r="AO1994" s="110"/>
      <c r="AP1994" s="110"/>
      <c r="AQ1994" s="110"/>
      <c r="AR1994" s="110"/>
      <c r="AS1994" s="110"/>
      <c r="AT1994" s="110"/>
      <c r="AU1994" s="110"/>
      <c r="AV1994" s="110"/>
      <c r="AW1994" s="110"/>
      <c r="AX1994" s="110"/>
      <c r="AY1994" s="110"/>
      <c r="AZ1994" s="110"/>
      <c r="BA1994" s="110"/>
      <c r="BB1994" s="110"/>
      <c r="BC1994" s="110"/>
      <c r="BD1994" s="110"/>
      <c r="BE1994" s="110"/>
      <c r="BF1994" s="110"/>
      <c r="BG1994" s="110"/>
      <c r="BH1994" s="110"/>
    </row>
    <row r="1995" spans="2:60" x14ac:dyDescent="0.2">
      <c r="B1995" s="123"/>
      <c r="C1995" s="124"/>
      <c r="D1995" s="124"/>
      <c r="E1995" s="124"/>
      <c r="F1995" s="124"/>
      <c r="G1995" s="124"/>
      <c r="H1995" s="124"/>
      <c r="I1995" s="45"/>
      <c r="J1995" s="45"/>
      <c r="K1995" s="45"/>
      <c r="V1995" s="110"/>
      <c r="W1995" s="110"/>
      <c r="X1995" s="110"/>
      <c r="Y1995" s="110"/>
      <c r="Z1995" s="110"/>
      <c r="AA1995" s="110"/>
      <c r="AB1995" s="110"/>
      <c r="AC1995" s="110"/>
      <c r="AD1995" s="110"/>
      <c r="AE1995" s="110"/>
      <c r="AF1995" s="110"/>
      <c r="AG1995" s="110"/>
      <c r="AH1995" s="110"/>
      <c r="AI1995" s="110"/>
      <c r="AJ1995" s="110"/>
      <c r="AK1995" s="110"/>
      <c r="AL1995" s="110"/>
      <c r="AM1995" s="110"/>
      <c r="AN1995" s="110"/>
      <c r="AO1995" s="110"/>
      <c r="AP1995" s="110"/>
      <c r="AQ1995" s="110"/>
      <c r="AR1995" s="110"/>
      <c r="AS1995" s="110"/>
      <c r="AT1995" s="110"/>
      <c r="AU1995" s="110"/>
      <c r="AV1995" s="110"/>
      <c r="AW1995" s="110"/>
      <c r="AX1995" s="110"/>
      <c r="AY1995" s="110"/>
      <c r="AZ1995" s="110"/>
      <c r="BA1995" s="110"/>
      <c r="BB1995" s="110"/>
      <c r="BC1995" s="110"/>
      <c r="BD1995" s="110"/>
      <c r="BE1995" s="110"/>
      <c r="BF1995" s="110"/>
      <c r="BG1995" s="110"/>
      <c r="BH1995" s="110"/>
    </row>
    <row r="1996" spans="2:60" x14ac:dyDescent="0.2">
      <c r="B1996" s="123"/>
      <c r="C1996" s="124"/>
      <c r="D1996" s="124"/>
      <c r="E1996" s="124"/>
      <c r="F1996" s="124"/>
      <c r="G1996" s="124"/>
      <c r="H1996" s="124"/>
      <c r="I1996" s="45"/>
      <c r="J1996" s="45"/>
      <c r="K1996" s="45"/>
      <c r="V1996" s="110"/>
      <c r="W1996" s="110"/>
      <c r="X1996" s="110"/>
      <c r="Y1996" s="110"/>
      <c r="Z1996" s="110"/>
      <c r="AA1996" s="110"/>
      <c r="AB1996" s="110"/>
      <c r="AC1996" s="110"/>
      <c r="AD1996" s="110"/>
      <c r="AE1996" s="110"/>
      <c r="AF1996" s="110"/>
      <c r="AG1996" s="110"/>
      <c r="AH1996" s="110"/>
      <c r="AI1996" s="110"/>
      <c r="AJ1996" s="110"/>
      <c r="AK1996" s="110"/>
      <c r="AL1996" s="110"/>
      <c r="AM1996" s="110"/>
      <c r="AN1996" s="110"/>
      <c r="AO1996" s="110"/>
      <c r="AP1996" s="110"/>
      <c r="AQ1996" s="110"/>
      <c r="AR1996" s="110"/>
      <c r="AS1996" s="110"/>
      <c r="AT1996" s="110"/>
      <c r="AU1996" s="110"/>
      <c r="AV1996" s="110"/>
      <c r="AW1996" s="110"/>
      <c r="AX1996" s="110"/>
      <c r="AY1996" s="110"/>
      <c r="AZ1996" s="110"/>
      <c r="BA1996" s="110"/>
      <c r="BB1996" s="110"/>
      <c r="BC1996" s="110"/>
      <c r="BD1996" s="110"/>
      <c r="BE1996" s="110"/>
      <c r="BF1996" s="110"/>
      <c r="BG1996" s="110"/>
      <c r="BH1996" s="110"/>
    </row>
    <row r="1997" spans="2:60" x14ac:dyDescent="0.2">
      <c r="B1997" s="123"/>
      <c r="C1997" s="124"/>
      <c r="D1997" s="124"/>
      <c r="E1997" s="124"/>
      <c r="F1997" s="124"/>
      <c r="G1997" s="124"/>
      <c r="H1997" s="124"/>
      <c r="I1997" s="45"/>
      <c r="J1997" s="45"/>
      <c r="K1997" s="45"/>
      <c r="V1997" s="110"/>
      <c r="W1997" s="110"/>
      <c r="X1997" s="110"/>
      <c r="Y1997" s="110"/>
      <c r="Z1997" s="110"/>
      <c r="AA1997" s="110"/>
      <c r="AB1997" s="110"/>
      <c r="AC1997" s="110"/>
      <c r="AD1997" s="110"/>
      <c r="AE1997" s="110"/>
      <c r="AF1997" s="110"/>
      <c r="AG1997" s="110"/>
      <c r="AH1997" s="110"/>
      <c r="AI1997" s="110"/>
      <c r="AJ1997" s="110"/>
      <c r="AK1997" s="110"/>
      <c r="AL1997" s="110"/>
      <c r="AM1997" s="110"/>
      <c r="AN1997" s="110"/>
      <c r="AO1997" s="110"/>
      <c r="AP1997" s="110"/>
      <c r="AQ1997" s="110"/>
      <c r="AR1997" s="110"/>
      <c r="AS1997" s="110"/>
      <c r="AT1997" s="110"/>
      <c r="AU1997" s="110"/>
      <c r="AV1997" s="110"/>
      <c r="AW1997" s="110"/>
      <c r="AX1997" s="110"/>
      <c r="AY1997" s="110"/>
      <c r="AZ1997" s="110"/>
      <c r="BA1997" s="110"/>
      <c r="BB1997" s="110"/>
      <c r="BC1997" s="110"/>
      <c r="BD1997" s="110"/>
      <c r="BE1997" s="110"/>
      <c r="BF1997" s="110"/>
      <c r="BG1997" s="110"/>
      <c r="BH1997" s="110"/>
    </row>
    <row r="1998" spans="2:60" x14ac:dyDescent="0.2">
      <c r="B1998" s="123"/>
      <c r="C1998" s="124"/>
      <c r="D1998" s="124"/>
      <c r="E1998" s="124"/>
      <c r="F1998" s="124"/>
      <c r="G1998" s="124"/>
      <c r="H1998" s="124"/>
      <c r="I1998" s="45"/>
      <c r="J1998" s="45"/>
      <c r="K1998" s="45"/>
      <c r="V1998" s="110"/>
      <c r="W1998" s="110"/>
      <c r="X1998" s="110"/>
      <c r="Y1998" s="110"/>
      <c r="Z1998" s="110"/>
      <c r="AA1998" s="110"/>
      <c r="AB1998" s="110"/>
      <c r="AC1998" s="110"/>
      <c r="AD1998" s="110"/>
      <c r="AE1998" s="110"/>
      <c r="AF1998" s="110"/>
      <c r="AG1998" s="110"/>
      <c r="AH1998" s="110"/>
      <c r="AI1998" s="110"/>
      <c r="AJ1998" s="110"/>
      <c r="AK1998" s="110"/>
      <c r="AL1998" s="110"/>
      <c r="AM1998" s="110"/>
      <c r="AN1998" s="110"/>
      <c r="AO1998" s="110"/>
      <c r="AP1998" s="110"/>
      <c r="AQ1998" s="110"/>
      <c r="AR1998" s="110"/>
      <c r="AS1998" s="110"/>
      <c r="AT1998" s="110"/>
      <c r="AU1998" s="110"/>
      <c r="AV1998" s="110"/>
      <c r="AW1998" s="110"/>
      <c r="AX1998" s="110"/>
      <c r="AY1998" s="110"/>
      <c r="AZ1998" s="110"/>
      <c r="BA1998" s="110"/>
      <c r="BB1998" s="110"/>
      <c r="BC1998" s="110"/>
      <c r="BD1998" s="110"/>
      <c r="BE1998" s="110"/>
      <c r="BF1998" s="110"/>
      <c r="BG1998" s="110"/>
      <c r="BH1998" s="110"/>
    </row>
    <row r="1999" spans="2:60" x14ac:dyDescent="0.2">
      <c r="B1999" s="123"/>
      <c r="C1999" s="124"/>
      <c r="D1999" s="124"/>
      <c r="E1999" s="124"/>
      <c r="F1999" s="124"/>
      <c r="G1999" s="124"/>
      <c r="H1999" s="124"/>
      <c r="I1999" s="45"/>
      <c r="J1999" s="45"/>
      <c r="K1999" s="45"/>
      <c r="V1999" s="110"/>
      <c r="W1999" s="110"/>
      <c r="X1999" s="110"/>
      <c r="Y1999" s="110"/>
      <c r="Z1999" s="110"/>
      <c r="AA1999" s="110"/>
      <c r="AB1999" s="110"/>
      <c r="AC1999" s="110"/>
      <c r="AD1999" s="110"/>
      <c r="AE1999" s="110"/>
      <c r="AF1999" s="110"/>
      <c r="AG1999" s="110"/>
      <c r="AH1999" s="110"/>
      <c r="AI1999" s="110"/>
      <c r="AJ1999" s="110"/>
      <c r="AK1999" s="110"/>
      <c r="AL1999" s="110"/>
      <c r="AM1999" s="110"/>
      <c r="AN1999" s="110"/>
      <c r="AO1999" s="110"/>
      <c r="AP1999" s="110"/>
      <c r="AQ1999" s="110"/>
      <c r="AR1999" s="110"/>
      <c r="AS1999" s="110"/>
      <c r="AT1999" s="110"/>
      <c r="AU1999" s="110"/>
      <c r="AV1999" s="110"/>
      <c r="AW1999" s="110"/>
      <c r="AX1999" s="110"/>
      <c r="AY1999" s="110"/>
      <c r="AZ1999" s="110"/>
      <c r="BA1999" s="110"/>
      <c r="BB1999" s="110"/>
      <c r="BC1999" s="110"/>
      <c r="BD1999" s="110"/>
      <c r="BE1999" s="110"/>
      <c r="BF1999" s="110"/>
      <c r="BG1999" s="110"/>
      <c r="BH1999" s="110"/>
    </row>
    <row r="2000" spans="2:60" x14ac:dyDescent="0.2">
      <c r="B2000" s="123"/>
      <c r="C2000" s="124"/>
      <c r="D2000" s="124"/>
      <c r="E2000" s="124"/>
      <c r="F2000" s="124"/>
      <c r="G2000" s="124"/>
      <c r="H2000" s="124"/>
      <c r="I2000" s="45"/>
      <c r="J2000" s="45"/>
      <c r="K2000" s="45"/>
      <c r="V2000" s="110"/>
      <c r="W2000" s="110"/>
      <c r="X2000" s="110"/>
      <c r="Y2000" s="110"/>
      <c r="Z2000" s="110"/>
      <c r="AA2000" s="110"/>
      <c r="AB2000" s="110"/>
      <c r="AC2000" s="110"/>
      <c r="AD2000" s="110"/>
      <c r="AE2000" s="110"/>
      <c r="AF2000" s="110"/>
      <c r="AG2000" s="110"/>
      <c r="AH2000" s="110"/>
      <c r="AI2000" s="110"/>
      <c r="AJ2000" s="110"/>
      <c r="AK2000" s="110"/>
      <c r="AL2000" s="110"/>
      <c r="AM2000" s="110"/>
      <c r="AN2000" s="110"/>
      <c r="AO2000" s="110"/>
      <c r="AP2000" s="110"/>
      <c r="AQ2000" s="110"/>
      <c r="AR2000" s="110"/>
      <c r="AS2000" s="110"/>
      <c r="AT2000" s="110"/>
      <c r="AU2000" s="110"/>
      <c r="AV2000" s="110"/>
      <c r="AW2000" s="110"/>
      <c r="AX2000" s="110"/>
      <c r="AY2000" s="110"/>
      <c r="AZ2000" s="110"/>
      <c r="BA2000" s="110"/>
      <c r="BB2000" s="110"/>
      <c r="BC2000" s="110"/>
      <c r="BD2000" s="110"/>
      <c r="BE2000" s="110"/>
      <c r="BF2000" s="110"/>
      <c r="BG2000" s="110"/>
      <c r="BH2000" s="110"/>
    </row>
    <row r="2001" spans="2:60" x14ac:dyDescent="0.2">
      <c r="B2001" s="123"/>
      <c r="C2001" s="124"/>
      <c r="D2001" s="124"/>
      <c r="E2001" s="124"/>
      <c r="F2001" s="124"/>
      <c r="G2001" s="124"/>
      <c r="H2001" s="124"/>
      <c r="I2001" s="45"/>
      <c r="J2001" s="45"/>
      <c r="K2001" s="45"/>
      <c r="V2001" s="110"/>
      <c r="W2001" s="110"/>
      <c r="X2001" s="110"/>
      <c r="Y2001" s="110"/>
      <c r="Z2001" s="110"/>
      <c r="AA2001" s="110"/>
      <c r="AB2001" s="110"/>
      <c r="AC2001" s="110"/>
      <c r="AD2001" s="110"/>
      <c r="AE2001" s="110"/>
      <c r="AF2001" s="110"/>
      <c r="AG2001" s="110"/>
      <c r="AH2001" s="110"/>
      <c r="AI2001" s="110"/>
      <c r="AJ2001" s="110"/>
      <c r="AK2001" s="110"/>
      <c r="AL2001" s="110"/>
      <c r="AM2001" s="110"/>
      <c r="AN2001" s="110"/>
      <c r="AO2001" s="110"/>
      <c r="AP2001" s="110"/>
      <c r="AQ2001" s="110"/>
      <c r="AR2001" s="110"/>
      <c r="AS2001" s="110"/>
      <c r="AT2001" s="110"/>
      <c r="AU2001" s="110"/>
      <c r="AV2001" s="110"/>
      <c r="AW2001" s="110"/>
      <c r="AX2001" s="110"/>
      <c r="AY2001" s="110"/>
      <c r="AZ2001" s="110"/>
      <c r="BA2001" s="110"/>
      <c r="BB2001" s="110"/>
      <c r="BC2001" s="110"/>
      <c r="BD2001" s="110"/>
      <c r="BE2001" s="110"/>
      <c r="BF2001" s="110"/>
      <c r="BG2001" s="110"/>
      <c r="BH2001" s="110"/>
    </row>
    <row r="2002" spans="2:60" x14ac:dyDescent="0.2">
      <c r="B2002" s="123"/>
      <c r="C2002" s="124"/>
      <c r="D2002" s="124"/>
      <c r="E2002" s="124"/>
      <c r="F2002" s="124"/>
      <c r="G2002" s="124"/>
      <c r="H2002" s="124"/>
      <c r="I2002" s="45"/>
      <c r="J2002" s="45"/>
      <c r="K2002" s="45"/>
      <c r="V2002" s="110"/>
      <c r="W2002" s="110"/>
      <c r="X2002" s="110"/>
      <c r="Y2002" s="110"/>
      <c r="Z2002" s="110"/>
      <c r="AA2002" s="110"/>
      <c r="AB2002" s="110"/>
      <c r="AC2002" s="110"/>
      <c r="AD2002" s="110"/>
      <c r="AE2002" s="110"/>
      <c r="AF2002" s="110"/>
      <c r="AG2002" s="110"/>
      <c r="AH2002" s="110"/>
      <c r="AI2002" s="110"/>
      <c r="AJ2002" s="110"/>
      <c r="AK2002" s="110"/>
      <c r="AL2002" s="110"/>
      <c r="AM2002" s="110"/>
      <c r="AN2002" s="110"/>
      <c r="AO2002" s="110"/>
      <c r="AP2002" s="110"/>
      <c r="AQ2002" s="110"/>
      <c r="AR2002" s="110"/>
      <c r="AS2002" s="110"/>
      <c r="AT2002" s="110"/>
      <c r="AU2002" s="110"/>
      <c r="AV2002" s="110"/>
      <c r="AW2002" s="110"/>
      <c r="AX2002" s="110"/>
      <c r="AY2002" s="110"/>
      <c r="AZ2002" s="110"/>
      <c r="BA2002" s="110"/>
      <c r="BB2002" s="110"/>
      <c r="BC2002" s="110"/>
      <c r="BD2002" s="110"/>
      <c r="BE2002" s="110"/>
      <c r="BF2002" s="110"/>
      <c r="BG2002" s="110"/>
      <c r="BH2002" s="110"/>
    </row>
    <row r="2003" spans="2:60" x14ac:dyDescent="0.2">
      <c r="B2003" s="123"/>
      <c r="C2003" s="124"/>
      <c r="D2003" s="124"/>
      <c r="E2003" s="124"/>
      <c r="F2003" s="124"/>
      <c r="G2003" s="124"/>
      <c r="H2003" s="124"/>
      <c r="I2003" s="45"/>
      <c r="J2003" s="45"/>
      <c r="K2003" s="45"/>
      <c r="V2003" s="110"/>
      <c r="W2003" s="110"/>
      <c r="X2003" s="110"/>
      <c r="Y2003" s="110"/>
      <c r="Z2003" s="110"/>
      <c r="AA2003" s="110"/>
      <c r="AB2003" s="110"/>
      <c r="AC2003" s="110"/>
      <c r="AD2003" s="110"/>
      <c r="AE2003" s="110"/>
      <c r="AF2003" s="110"/>
      <c r="AG2003" s="110"/>
      <c r="AH2003" s="110"/>
      <c r="AI2003" s="110"/>
      <c r="AJ2003" s="110"/>
      <c r="AK2003" s="110"/>
      <c r="AL2003" s="110"/>
      <c r="AM2003" s="110"/>
      <c r="AN2003" s="110"/>
      <c r="AO2003" s="110"/>
      <c r="AP2003" s="110"/>
      <c r="AQ2003" s="110"/>
      <c r="AR2003" s="110"/>
      <c r="AS2003" s="110"/>
      <c r="AT2003" s="110"/>
      <c r="AU2003" s="110"/>
      <c r="AV2003" s="110"/>
      <c r="AW2003" s="110"/>
      <c r="AX2003" s="110"/>
      <c r="AY2003" s="110"/>
      <c r="AZ2003" s="110"/>
      <c r="BA2003" s="110"/>
      <c r="BB2003" s="110"/>
      <c r="BC2003" s="110"/>
      <c r="BD2003" s="110"/>
      <c r="BE2003" s="110"/>
      <c r="BF2003" s="110"/>
      <c r="BG2003" s="110"/>
      <c r="BH2003" s="110"/>
    </row>
    <row r="2004" spans="2:60" x14ac:dyDescent="0.2">
      <c r="B2004" s="123"/>
      <c r="C2004" s="124"/>
      <c r="D2004" s="124"/>
      <c r="E2004" s="124"/>
      <c r="F2004" s="124"/>
      <c r="G2004" s="124"/>
      <c r="H2004" s="124"/>
      <c r="I2004" s="45"/>
      <c r="J2004" s="45"/>
      <c r="K2004" s="45"/>
      <c r="V2004" s="110"/>
      <c r="W2004" s="110"/>
      <c r="X2004" s="110"/>
      <c r="Y2004" s="110"/>
      <c r="Z2004" s="110"/>
      <c r="AA2004" s="110"/>
      <c r="AB2004" s="110"/>
      <c r="AC2004" s="110"/>
      <c r="AD2004" s="110"/>
      <c r="AE2004" s="110"/>
      <c r="AF2004" s="110"/>
      <c r="AG2004" s="110"/>
      <c r="AH2004" s="110"/>
      <c r="AI2004" s="110"/>
      <c r="AJ2004" s="110"/>
      <c r="AK2004" s="110"/>
      <c r="AL2004" s="110"/>
      <c r="AM2004" s="110"/>
      <c r="AN2004" s="110"/>
      <c r="AO2004" s="110"/>
      <c r="AP2004" s="110"/>
      <c r="AQ2004" s="110"/>
      <c r="AR2004" s="110"/>
      <c r="AS2004" s="110"/>
      <c r="AT2004" s="110"/>
      <c r="AU2004" s="110"/>
      <c r="AV2004" s="110"/>
      <c r="AW2004" s="110"/>
      <c r="AX2004" s="110"/>
      <c r="AY2004" s="110"/>
      <c r="AZ2004" s="110"/>
      <c r="BA2004" s="110"/>
      <c r="BB2004" s="110"/>
      <c r="BC2004" s="110"/>
      <c r="BD2004" s="110"/>
      <c r="BE2004" s="110"/>
      <c r="BF2004" s="110"/>
      <c r="BG2004" s="110"/>
      <c r="BH2004" s="110"/>
    </row>
    <row r="2005" spans="2:60" x14ac:dyDescent="0.2">
      <c r="B2005" s="123"/>
      <c r="C2005" s="124"/>
      <c r="D2005" s="124"/>
      <c r="E2005" s="124"/>
      <c r="F2005" s="124"/>
      <c r="G2005" s="124"/>
      <c r="H2005" s="124"/>
      <c r="I2005" s="45"/>
      <c r="J2005" s="45"/>
      <c r="K2005" s="45"/>
      <c r="V2005" s="110"/>
      <c r="W2005" s="110"/>
      <c r="X2005" s="110"/>
      <c r="Y2005" s="110"/>
      <c r="Z2005" s="110"/>
      <c r="AA2005" s="110"/>
      <c r="AB2005" s="110"/>
      <c r="AC2005" s="110"/>
      <c r="AD2005" s="110"/>
      <c r="AE2005" s="110"/>
      <c r="AF2005" s="110"/>
      <c r="AG2005" s="110"/>
      <c r="AH2005" s="110"/>
      <c r="AI2005" s="110"/>
      <c r="AJ2005" s="110"/>
      <c r="AK2005" s="110"/>
      <c r="AL2005" s="110"/>
      <c r="AM2005" s="110"/>
      <c r="AN2005" s="110"/>
      <c r="AO2005" s="110"/>
      <c r="AP2005" s="110"/>
      <c r="AQ2005" s="110"/>
      <c r="AR2005" s="110"/>
      <c r="AS2005" s="110"/>
      <c r="AT2005" s="110"/>
      <c r="AU2005" s="110"/>
      <c r="AV2005" s="110"/>
      <c r="AW2005" s="110"/>
      <c r="AX2005" s="110"/>
      <c r="AY2005" s="110"/>
      <c r="AZ2005" s="110"/>
      <c r="BA2005" s="110"/>
      <c r="BB2005" s="110"/>
      <c r="BC2005" s="110"/>
      <c r="BD2005" s="110"/>
      <c r="BE2005" s="110"/>
      <c r="BF2005" s="110"/>
      <c r="BG2005" s="110"/>
      <c r="BH2005" s="110"/>
    </row>
    <row r="2006" spans="2:60" x14ac:dyDescent="0.2">
      <c r="B2006" s="123"/>
      <c r="C2006" s="124"/>
      <c r="D2006" s="124"/>
      <c r="E2006" s="124"/>
      <c r="F2006" s="124"/>
      <c r="G2006" s="124"/>
      <c r="H2006" s="124"/>
      <c r="I2006" s="45"/>
      <c r="J2006" s="45"/>
      <c r="K2006" s="45"/>
      <c r="V2006" s="110"/>
      <c r="W2006" s="110"/>
      <c r="X2006" s="110"/>
      <c r="Y2006" s="110"/>
      <c r="Z2006" s="110"/>
      <c r="AA2006" s="110"/>
      <c r="AB2006" s="110"/>
      <c r="AC2006" s="110"/>
      <c r="AD2006" s="110"/>
      <c r="AE2006" s="110"/>
      <c r="AF2006" s="110"/>
      <c r="AG2006" s="110"/>
      <c r="AH2006" s="110"/>
      <c r="AI2006" s="110"/>
      <c r="AJ2006" s="110"/>
      <c r="AK2006" s="110"/>
      <c r="AL2006" s="110"/>
      <c r="AM2006" s="110"/>
      <c r="AN2006" s="110"/>
      <c r="AO2006" s="110"/>
      <c r="AP2006" s="110"/>
      <c r="AQ2006" s="110"/>
      <c r="AR2006" s="110"/>
      <c r="AS2006" s="110"/>
      <c r="AT2006" s="110"/>
      <c r="AU2006" s="110"/>
      <c r="AV2006" s="110"/>
      <c r="AW2006" s="110"/>
      <c r="AX2006" s="110"/>
      <c r="AY2006" s="110"/>
      <c r="AZ2006" s="110"/>
      <c r="BA2006" s="110"/>
      <c r="BB2006" s="110"/>
      <c r="BC2006" s="110"/>
      <c r="BD2006" s="110"/>
      <c r="BE2006" s="110"/>
      <c r="BF2006" s="110"/>
      <c r="BG2006" s="110"/>
      <c r="BH2006" s="110"/>
    </row>
    <row r="2007" spans="2:60" x14ac:dyDescent="0.2">
      <c r="B2007" s="123"/>
      <c r="C2007" s="124"/>
      <c r="D2007" s="124"/>
      <c r="E2007" s="124"/>
      <c r="F2007" s="124"/>
      <c r="G2007" s="124"/>
      <c r="H2007" s="124"/>
      <c r="I2007" s="45"/>
      <c r="J2007" s="45"/>
      <c r="K2007" s="45"/>
      <c r="V2007" s="110"/>
      <c r="W2007" s="110"/>
      <c r="X2007" s="110"/>
      <c r="Y2007" s="110"/>
      <c r="Z2007" s="110"/>
      <c r="AA2007" s="110"/>
      <c r="AB2007" s="110"/>
      <c r="AC2007" s="110"/>
      <c r="AD2007" s="110"/>
      <c r="AE2007" s="110"/>
      <c r="AF2007" s="110"/>
      <c r="AG2007" s="110"/>
      <c r="AH2007" s="110"/>
      <c r="AI2007" s="110"/>
      <c r="AJ2007" s="110"/>
      <c r="AK2007" s="110"/>
      <c r="AL2007" s="110"/>
      <c r="AM2007" s="110"/>
      <c r="AN2007" s="110"/>
      <c r="AO2007" s="110"/>
      <c r="AP2007" s="110"/>
      <c r="AQ2007" s="110"/>
      <c r="AR2007" s="110"/>
      <c r="AS2007" s="110"/>
      <c r="AT2007" s="110"/>
      <c r="AU2007" s="110"/>
      <c r="AV2007" s="110"/>
      <c r="AW2007" s="110"/>
      <c r="AX2007" s="110"/>
      <c r="AY2007" s="110"/>
      <c r="AZ2007" s="110"/>
      <c r="BA2007" s="110"/>
      <c r="BB2007" s="110"/>
      <c r="BC2007" s="110"/>
      <c r="BD2007" s="110"/>
      <c r="BE2007" s="110"/>
      <c r="BF2007" s="110"/>
      <c r="BG2007" s="110"/>
      <c r="BH2007" s="110"/>
    </row>
    <row r="2008" spans="2:60" x14ac:dyDescent="0.2">
      <c r="B2008" s="123"/>
      <c r="C2008" s="124"/>
      <c r="D2008" s="124"/>
      <c r="E2008" s="124"/>
      <c r="F2008" s="124"/>
      <c r="G2008" s="124"/>
      <c r="H2008" s="124"/>
      <c r="I2008" s="45"/>
      <c r="J2008" s="45"/>
      <c r="K2008" s="45"/>
      <c r="V2008" s="110"/>
      <c r="W2008" s="110"/>
      <c r="X2008" s="110"/>
      <c r="Y2008" s="110"/>
      <c r="Z2008" s="110"/>
      <c r="AA2008" s="110"/>
      <c r="AB2008" s="110"/>
      <c r="AC2008" s="110"/>
      <c r="AD2008" s="110"/>
      <c r="AE2008" s="110"/>
      <c r="AF2008" s="110"/>
      <c r="AG2008" s="110"/>
      <c r="AH2008" s="110"/>
      <c r="AI2008" s="110"/>
      <c r="AJ2008" s="110"/>
      <c r="AK2008" s="110"/>
      <c r="AL2008" s="110"/>
      <c r="AM2008" s="110"/>
      <c r="AN2008" s="110"/>
      <c r="AO2008" s="110"/>
      <c r="AP2008" s="110"/>
      <c r="AQ2008" s="110"/>
      <c r="AR2008" s="110"/>
      <c r="AS2008" s="110"/>
      <c r="AT2008" s="110"/>
      <c r="AU2008" s="110"/>
      <c r="AV2008" s="110"/>
      <c r="AW2008" s="110"/>
      <c r="AX2008" s="110"/>
      <c r="AY2008" s="110"/>
      <c r="AZ2008" s="110"/>
      <c r="BA2008" s="110"/>
      <c r="BB2008" s="110"/>
      <c r="BC2008" s="110"/>
      <c r="BD2008" s="110"/>
      <c r="BE2008" s="110"/>
      <c r="BF2008" s="110"/>
      <c r="BG2008" s="110"/>
      <c r="BH2008" s="110"/>
    </row>
    <row r="2009" spans="2:60" x14ac:dyDescent="0.2">
      <c r="B2009" s="123"/>
      <c r="C2009" s="124"/>
      <c r="D2009" s="124"/>
      <c r="E2009" s="124"/>
      <c r="F2009" s="124"/>
      <c r="G2009" s="124"/>
      <c r="H2009" s="124"/>
      <c r="I2009" s="45"/>
      <c r="J2009" s="45"/>
      <c r="K2009" s="45"/>
      <c r="V2009" s="110"/>
      <c r="W2009" s="110"/>
      <c r="X2009" s="110"/>
      <c r="Y2009" s="110"/>
      <c r="Z2009" s="110"/>
      <c r="AA2009" s="110"/>
      <c r="AB2009" s="110"/>
      <c r="AC2009" s="110"/>
      <c r="AD2009" s="110"/>
      <c r="AE2009" s="110"/>
      <c r="AF2009" s="110"/>
      <c r="AG2009" s="110"/>
      <c r="AH2009" s="110"/>
      <c r="AI2009" s="110"/>
      <c r="AJ2009" s="110"/>
      <c r="AK2009" s="110"/>
      <c r="AL2009" s="110"/>
      <c r="AM2009" s="110"/>
      <c r="AN2009" s="110"/>
      <c r="AO2009" s="110"/>
      <c r="AP2009" s="110"/>
      <c r="AQ2009" s="110"/>
      <c r="AR2009" s="110"/>
      <c r="AS2009" s="110"/>
      <c r="AT2009" s="110"/>
      <c r="AU2009" s="110"/>
      <c r="AV2009" s="110"/>
      <c r="AW2009" s="110"/>
      <c r="AX2009" s="110"/>
      <c r="AY2009" s="110"/>
      <c r="AZ2009" s="110"/>
      <c r="BA2009" s="110"/>
      <c r="BB2009" s="110"/>
      <c r="BC2009" s="110"/>
      <c r="BD2009" s="110"/>
      <c r="BE2009" s="110"/>
      <c r="BF2009" s="110"/>
      <c r="BG2009" s="110"/>
      <c r="BH2009" s="110"/>
    </row>
    <row r="2010" spans="2:60" x14ac:dyDescent="0.2">
      <c r="B2010" s="123"/>
      <c r="C2010" s="124"/>
      <c r="D2010" s="124"/>
      <c r="E2010" s="124"/>
      <c r="F2010" s="124"/>
      <c r="G2010" s="124"/>
      <c r="H2010" s="124"/>
      <c r="I2010" s="45"/>
      <c r="J2010" s="45"/>
      <c r="K2010" s="45"/>
      <c r="V2010" s="110"/>
      <c r="W2010" s="110"/>
      <c r="X2010" s="110"/>
      <c r="Y2010" s="110"/>
      <c r="Z2010" s="110"/>
      <c r="AA2010" s="110"/>
      <c r="AB2010" s="110"/>
      <c r="AC2010" s="110"/>
      <c r="AD2010" s="110"/>
      <c r="AE2010" s="110"/>
      <c r="AF2010" s="110"/>
      <c r="AG2010" s="110"/>
      <c r="AH2010" s="110"/>
      <c r="AI2010" s="110"/>
      <c r="AJ2010" s="110"/>
      <c r="AK2010" s="110"/>
      <c r="AL2010" s="110"/>
      <c r="AM2010" s="110"/>
      <c r="AN2010" s="110"/>
      <c r="AO2010" s="110"/>
      <c r="AP2010" s="110"/>
      <c r="AQ2010" s="110"/>
      <c r="AR2010" s="110"/>
      <c r="AS2010" s="110"/>
      <c r="AT2010" s="110"/>
      <c r="AU2010" s="110"/>
      <c r="AV2010" s="110"/>
      <c r="AW2010" s="110"/>
      <c r="AX2010" s="110"/>
      <c r="AY2010" s="110"/>
      <c r="AZ2010" s="110"/>
      <c r="BA2010" s="110"/>
      <c r="BB2010" s="110"/>
      <c r="BC2010" s="110"/>
      <c r="BD2010" s="110"/>
      <c r="BE2010" s="110"/>
      <c r="BF2010" s="110"/>
      <c r="BG2010" s="110"/>
      <c r="BH2010" s="110"/>
    </row>
    <row r="2011" spans="2:60" x14ac:dyDescent="0.2">
      <c r="B2011" s="123"/>
      <c r="C2011" s="124"/>
      <c r="D2011" s="124"/>
      <c r="E2011" s="124"/>
      <c r="F2011" s="124"/>
      <c r="G2011" s="124"/>
      <c r="H2011" s="124"/>
      <c r="I2011" s="45"/>
      <c r="J2011" s="45"/>
      <c r="K2011" s="45"/>
      <c r="V2011" s="110"/>
      <c r="W2011" s="110"/>
      <c r="X2011" s="110"/>
      <c r="Y2011" s="110"/>
      <c r="Z2011" s="110"/>
      <c r="AA2011" s="110"/>
      <c r="AB2011" s="110"/>
      <c r="AC2011" s="110"/>
      <c r="AD2011" s="110"/>
      <c r="AE2011" s="110"/>
      <c r="AF2011" s="110"/>
      <c r="AG2011" s="110"/>
      <c r="AH2011" s="110"/>
      <c r="AI2011" s="110"/>
      <c r="AJ2011" s="110"/>
      <c r="AK2011" s="110"/>
      <c r="AL2011" s="110"/>
      <c r="AM2011" s="110"/>
      <c r="AN2011" s="110"/>
      <c r="AO2011" s="110"/>
      <c r="AP2011" s="110"/>
      <c r="AQ2011" s="110"/>
      <c r="AR2011" s="110"/>
      <c r="AS2011" s="110"/>
      <c r="AT2011" s="110"/>
      <c r="AU2011" s="110"/>
      <c r="AV2011" s="110"/>
      <c r="AW2011" s="110"/>
      <c r="AX2011" s="110"/>
      <c r="AY2011" s="110"/>
      <c r="AZ2011" s="110"/>
      <c r="BA2011" s="110"/>
      <c r="BB2011" s="110"/>
      <c r="BC2011" s="110"/>
      <c r="BD2011" s="110"/>
      <c r="BE2011" s="110"/>
      <c r="BF2011" s="110"/>
      <c r="BG2011" s="110"/>
      <c r="BH2011" s="110"/>
    </row>
    <row r="2012" spans="2:60" x14ac:dyDescent="0.2">
      <c r="B2012" s="123"/>
      <c r="C2012" s="124"/>
      <c r="D2012" s="124"/>
      <c r="E2012" s="124"/>
      <c r="F2012" s="124"/>
      <c r="G2012" s="124"/>
      <c r="H2012" s="124"/>
      <c r="I2012" s="45"/>
      <c r="J2012" s="45"/>
      <c r="K2012" s="45"/>
      <c r="V2012" s="110"/>
      <c r="W2012" s="110"/>
      <c r="X2012" s="110"/>
      <c r="Y2012" s="110"/>
      <c r="Z2012" s="110"/>
      <c r="AA2012" s="110"/>
      <c r="AB2012" s="110"/>
      <c r="AC2012" s="110"/>
      <c r="AD2012" s="110"/>
      <c r="AE2012" s="110"/>
      <c r="AF2012" s="110"/>
      <c r="AG2012" s="110"/>
      <c r="AH2012" s="110"/>
      <c r="AI2012" s="110"/>
      <c r="AJ2012" s="110"/>
      <c r="AK2012" s="110"/>
      <c r="AL2012" s="110"/>
      <c r="AM2012" s="110"/>
      <c r="AN2012" s="110"/>
      <c r="AO2012" s="110"/>
      <c r="AP2012" s="110"/>
      <c r="AQ2012" s="110"/>
      <c r="AR2012" s="110"/>
      <c r="AS2012" s="110"/>
      <c r="AT2012" s="110"/>
      <c r="AU2012" s="110"/>
      <c r="AV2012" s="110"/>
      <c r="AW2012" s="110"/>
      <c r="AX2012" s="110"/>
      <c r="AY2012" s="110"/>
      <c r="AZ2012" s="110"/>
      <c r="BA2012" s="110"/>
      <c r="BB2012" s="110"/>
      <c r="BC2012" s="110"/>
      <c r="BD2012" s="110"/>
      <c r="BE2012" s="110"/>
      <c r="BF2012" s="110"/>
      <c r="BG2012" s="110"/>
      <c r="BH2012" s="110"/>
    </row>
    <row r="2013" spans="2:60" x14ac:dyDescent="0.2">
      <c r="B2013" s="123"/>
      <c r="C2013" s="124"/>
      <c r="D2013" s="124"/>
      <c r="E2013" s="124"/>
      <c r="F2013" s="124"/>
      <c r="G2013" s="124"/>
      <c r="H2013" s="124"/>
      <c r="I2013" s="45"/>
      <c r="J2013" s="45"/>
      <c r="K2013" s="45"/>
      <c r="V2013" s="110"/>
      <c r="W2013" s="110"/>
      <c r="X2013" s="110"/>
      <c r="Y2013" s="110"/>
      <c r="Z2013" s="110"/>
      <c r="AA2013" s="110"/>
      <c r="AB2013" s="110"/>
      <c r="AC2013" s="110"/>
      <c r="AD2013" s="110"/>
      <c r="AE2013" s="110"/>
      <c r="AF2013" s="110"/>
      <c r="AG2013" s="110"/>
      <c r="AH2013" s="110"/>
      <c r="AI2013" s="110"/>
      <c r="AJ2013" s="110"/>
      <c r="AK2013" s="110"/>
      <c r="AL2013" s="110"/>
      <c r="AM2013" s="110"/>
      <c r="AN2013" s="110"/>
      <c r="AO2013" s="110"/>
      <c r="AP2013" s="110"/>
      <c r="AQ2013" s="110"/>
      <c r="AR2013" s="110"/>
      <c r="AS2013" s="110"/>
      <c r="AT2013" s="110"/>
      <c r="AU2013" s="110"/>
      <c r="AV2013" s="110"/>
      <c r="AW2013" s="110"/>
      <c r="AX2013" s="110"/>
      <c r="AY2013" s="110"/>
      <c r="AZ2013" s="110"/>
      <c r="BA2013" s="110"/>
      <c r="BB2013" s="110"/>
      <c r="BC2013" s="110"/>
      <c r="BD2013" s="110"/>
      <c r="BE2013" s="110"/>
      <c r="BF2013" s="110"/>
      <c r="BG2013" s="110"/>
      <c r="BH2013" s="110"/>
    </row>
    <row r="2014" spans="2:60" x14ac:dyDescent="0.2">
      <c r="B2014" s="123"/>
      <c r="C2014" s="124"/>
      <c r="D2014" s="124"/>
      <c r="E2014" s="124"/>
      <c r="F2014" s="124"/>
      <c r="G2014" s="124"/>
      <c r="H2014" s="124"/>
      <c r="I2014" s="45"/>
      <c r="J2014" s="45"/>
      <c r="K2014" s="45"/>
      <c r="V2014" s="110"/>
      <c r="W2014" s="110"/>
      <c r="X2014" s="110"/>
      <c r="Y2014" s="110"/>
      <c r="Z2014" s="110"/>
      <c r="AA2014" s="110"/>
      <c r="AB2014" s="110"/>
      <c r="AC2014" s="110"/>
      <c r="AD2014" s="110"/>
      <c r="AE2014" s="110"/>
      <c r="AF2014" s="110"/>
      <c r="AG2014" s="110"/>
      <c r="AH2014" s="110"/>
      <c r="AI2014" s="110"/>
      <c r="AJ2014" s="110"/>
      <c r="AK2014" s="110"/>
      <c r="AL2014" s="110"/>
      <c r="AM2014" s="110"/>
      <c r="AN2014" s="110"/>
      <c r="AO2014" s="110"/>
      <c r="AP2014" s="110"/>
      <c r="AQ2014" s="110"/>
      <c r="AR2014" s="110"/>
      <c r="AS2014" s="110"/>
      <c r="AT2014" s="110"/>
      <c r="AU2014" s="110"/>
      <c r="AV2014" s="110"/>
      <c r="AW2014" s="110"/>
      <c r="AX2014" s="110"/>
      <c r="AY2014" s="110"/>
      <c r="AZ2014" s="110"/>
      <c r="BA2014" s="110"/>
      <c r="BB2014" s="110"/>
      <c r="BC2014" s="110"/>
      <c r="BD2014" s="110"/>
      <c r="BE2014" s="110"/>
      <c r="BF2014" s="110"/>
      <c r="BG2014" s="110"/>
      <c r="BH2014" s="110"/>
    </row>
    <row r="2015" spans="2:60" x14ac:dyDescent="0.2">
      <c r="B2015" s="123"/>
      <c r="C2015" s="124"/>
      <c r="D2015" s="124"/>
      <c r="E2015" s="124"/>
      <c r="F2015" s="124"/>
      <c r="G2015" s="124"/>
      <c r="H2015" s="124"/>
      <c r="I2015" s="45"/>
      <c r="J2015" s="45"/>
      <c r="K2015" s="45"/>
      <c r="V2015" s="110"/>
      <c r="W2015" s="110"/>
      <c r="X2015" s="110"/>
      <c r="Y2015" s="110"/>
      <c r="Z2015" s="110"/>
      <c r="AA2015" s="110"/>
      <c r="AB2015" s="110"/>
      <c r="AC2015" s="110"/>
      <c r="AD2015" s="110"/>
      <c r="AE2015" s="110"/>
      <c r="AF2015" s="110"/>
      <c r="AG2015" s="110"/>
      <c r="AH2015" s="110"/>
      <c r="AI2015" s="110"/>
      <c r="AJ2015" s="110"/>
      <c r="AK2015" s="110"/>
      <c r="AL2015" s="110"/>
      <c r="AM2015" s="110"/>
      <c r="AN2015" s="110"/>
      <c r="AO2015" s="110"/>
      <c r="AP2015" s="110"/>
      <c r="AQ2015" s="110"/>
      <c r="AR2015" s="110"/>
      <c r="AS2015" s="110"/>
      <c r="AT2015" s="110"/>
      <c r="AU2015" s="110"/>
      <c r="AV2015" s="110"/>
      <c r="AW2015" s="110"/>
      <c r="AX2015" s="110"/>
      <c r="AY2015" s="110"/>
      <c r="AZ2015" s="110"/>
      <c r="BA2015" s="110"/>
      <c r="BB2015" s="110"/>
      <c r="BC2015" s="110"/>
      <c r="BD2015" s="110"/>
      <c r="BE2015" s="110"/>
      <c r="BF2015" s="110"/>
      <c r="BG2015" s="110"/>
      <c r="BH2015" s="110"/>
    </row>
    <row r="2016" spans="2:60" x14ac:dyDescent="0.2">
      <c r="B2016" s="123"/>
      <c r="C2016" s="124"/>
      <c r="D2016" s="124"/>
      <c r="E2016" s="124"/>
      <c r="F2016" s="124"/>
      <c r="G2016" s="124"/>
      <c r="H2016" s="124"/>
      <c r="I2016" s="45"/>
      <c r="J2016" s="45"/>
      <c r="K2016" s="45"/>
      <c r="V2016" s="110"/>
      <c r="W2016" s="110"/>
      <c r="X2016" s="110"/>
      <c r="Y2016" s="110"/>
      <c r="Z2016" s="110"/>
      <c r="AA2016" s="110"/>
      <c r="AB2016" s="110"/>
      <c r="AC2016" s="110"/>
      <c r="AD2016" s="110"/>
      <c r="AE2016" s="110"/>
      <c r="AF2016" s="110"/>
      <c r="AG2016" s="110"/>
      <c r="AH2016" s="110"/>
      <c r="AI2016" s="110"/>
      <c r="AJ2016" s="110"/>
      <c r="AK2016" s="110"/>
      <c r="AL2016" s="110"/>
      <c r="AM2016" s="110"/>
      <c r="AN2016" s="110"/>
      <c r="AO2016" s="110"/>
      <c r="AP2016" s="110"/>
      <c r="AQ2016" s="110"/>
      <c r="AR2016" s="110"/>
      <c r="AS2016" s="110"/>
      <c r="AT2016" s="110"/>
      <c r="AU2016" s="110"/>
      <c r="AV2016" s="110"/>
      <c r="AW2016" s="110"/>
      <c r="AX2016" s="110"/>
      <c r="AY2016" s="110"/>
      <c r="AZ2016" s="110"/>
      <c r="BA2016" s="110"/>
      <c r="BB2016" s="110"/>
      <c r="BC2016" s="110"/>
      <c r="BD2016" s="110"/>
      <c r="BE2016" s="110"/>
      <c r="BF2016" s="110"/>
      <c r="BG2016" s="110"/>
      <c r="BH2016" s="110"/>
    </row>
    <row r="2017" spans="2:60" x14ac:dyDescent="0.2">
      <c r="B2017" s="123"/>
      <c r="C2017" s="124"/>
      <c r="D2017" s="124"/>
      <c r="E2017" s="124"/>
      <c r="F2017" s="124"/>
      <c r="G2017" s="124"/>
      <c r="H2017" s="124"/>
      <c r="I2017" s="45"/>
      <c r="J2017" s="45"/>
      <c r="K2017" s="45"/>
      <c r="V2017" s="110"/>
      <c r="W2017" s="110"/>
      <c r="X2017" s="110"/>
      <c r="Y2017" s="110"/>
      <c r="Z2017" s="110"/>
      <c r="AA2017" s="110"/>
      <c r="AB2017" s="110"/>
      <c r="AC2017" s="110"/>
      <c r="AD2017" s="110"/>
      <c r="AE2017" s="110"/>
      <c r="AF2017" s="110"/>
      <c r="AG2017" s="110"/>
      <c r="AH2017" s="110"/>
      <c r="AI2017" s="110"/>
      <c r="AJ2017" s="110"/>
      <c r="AK2017" s="110"/>
      <c r="AL2017" s="110"/>
      <c r="AM2017" s="110"/>
      <c r="AN2017" s="110"/>
      <c r="AO2017" s="110"/>
      <c r="AP2017" s="110"/>
      <c r="AQ2017" s="110"/>
      <c r="AR2017" s="110"/>
      <c r="AS2017" s="110"/>
      <c r="AT2017" s="110"/>
      <c r="AU2017" s="110"/>
      <c r="AV2017" s="110"/>
      <c r="AW2017" s="110"/>
      <c r="AX2017" s="110"/>
      <c r="AY2017" s="110"/>
      <c r="AZ2017" s="110"/>
      <c r="BA2017" s="110"/>
      <c r="BB2017" s="110"/>
      <c r="BC2017" s="110"/>
      <c r="BD2017" s="110"/>
      <c r="BE2017" s="110"/>
      <c r="BF2017" s="110"/>
      <c r="BG2017" s="110"/>
      <c r="BH2017" s="110"/>
    </row>
    <row r="2018" spans="2:60" x14ac:dyDescent="0.2">
      <c r="B2018" s="123"/>
      <c r="C2018" s="124"/>
      <c r="D2018" s="124"/>
      <c r="E2018" s="124"/>
      <c r="F2018" s="124"/>
      <c r="G2018" s="124"/>
      <c r="H2018" s="124"/>
      <c r="I2018" s="45"/>
      <c r="J2018" s="45"/>
      <c r="K2018" s="45"/>
      <c r="V2018" s="110"/>
      <c r="W2018" s="110"/>
      <c r="X2018" s="110"/>
      <c r="Y2018" s="110"/>
      <c r="Z2018" s="110"/>
      <c r="AA2018" s="110"/>
      <c r="AB2018" s="110"/>
      <c r="AC2018" s="110"/>
      <c r="AD2018" s="110"/>
      <c r="AE2018" s="110"/>
      <c r="AF2018" s="110"/>
      <c r="AG2018" s="110"/>
      <c r="AH2018" s="110"/>
      <c r="AI2018" s="110"/>
      <c r="AJ2018" s="110"/>
      <c r="AK2018" s="110"/>
      <c r="AL2018" s="110"/>
      <c r="AM2018" s="110"/>
      <c r="AN2018" s="110"/>
      <c r="AO2018" s="110"/>
      <c r="AP2018" s="110"/>
      <c r="AQ2018" s="110"/>
      <c r="AR2018" s="110"/>
      <c r="AS2018" s="110"/>
      <c r="AT2018" s="110"/>
      <c r="AU2018" s="110"/>
      <c r="AV2018" s="110"/>
      <c r="AW2018" s="110"/>
      <c r="AX2018" s="110"/>
      <c r="AY2018" s="110"/>
      <c r="AZ2018" s="110"/>
      <c r="BA2018" s="110"/>
      <c r="BB2018" s="110"/>
      <c r="BC2018" s="110"/>
      <c r="BD2018" s="110"/>
      <c r="BE2018" s="110"/>
      <c r="BF2018" s="110"/>
      <c r="BG2018" s="110"/>
      <c r="BH2018" s="110"/>
    </row>
    <row r="2019" spans="2:60" x14ac:dyDescent="0.2">
      <c r="B2019" s="123"/>
      <c r="C2019" s="124"/>
      <c r="D2019" s="124"/>
      <c r="E2019" s="124"/>
      <c r="F2019" s="124"/>
      <c r="G2019" s="124"/>
      <c r="H2019" s="124"/>
      <c r="I2019" s="45"/>
      <c r="J2019" s="45"/>
      <c r="K2019" s="45"/>
      <c r="V2019" s="110"/>
      <c r="W2019" s="110"/>
      <c r="X2019" s="110"/>
      <c r="Y2019" s="110"/>
      <c r="Z2019" s="110"/>
      <c r="AA2019" s="110"/>
      <c r="AB2019" s="110"/>
      <c r="AC2019" s="110"/>
      <c r="AD2019" s="110"/>
      <c r="AE2019" s="110"/>
      <c r="AF2019" s="110"/>
      <c r="AG2019" s="110"/>
      <c r="AH2019" s="110"/>
      <c r="AI2019" s="110"/>
      <c r="AJ2019" s="110"/>
      <c r="AK2019" s="110"/>
      <c r="AL2019" s="110"/>
      <c r="AM2019" s="110"/>
      <c r="AN2019" s="110"/>
      <c r="AO2019" s="110"/>
      <c r="AP2019" s="110"/>
      <c r="AQ2019" s="110"/>
      <c r="AR2019" s="110"/>
      <c r="AS2019" s="110"/>
      <c r="AT2019" s="110"/>
      <c r="AU2019" s="110"/>
      <c r="AV2019" s="110"/>
      <c r="AW2019" s="110"/>
      <c r="AX2019" s="110"/>
      <c r="AY2019" s="110"/>
      <c r="AZ2019" s="110"/>
      <c r="BA2019" s="110"/>
      <c r="BB2019" s="110"/>
      <c r="BC2019" s="110"/>
      <c r="BD2019" s="110"/>
      <c r="BE2019" s="110"/>
      <c r="BF2019" s="110"/>
      <c r="BG2019" s="110"/>
      <c r="BH2019" s="110"/>
    </row>
    <row r="2020" spans="2:60" x14ac:dyDescent="0.2">
      <c r="B2020" s="123"/>
      <c r="C2020" s="124"/>
      <c r="D2020" s="124"/>
      <c r="E2020" s="124"/>
      <c r="F2020" s="124"/>
      <c r="G2020" s="124"/>
      <c r="H2020" s="124"/>
      <c r="I2020" s="45"/>
      <c r="J2020" s="45"/>
      <c r="K2020" s="45"/>
      <c r="V2020" s="110"/>
      <c r="W2020" s="110"/>
      <c r="X2020" s="110"/>
      <c r="Y2020" s="110"/>
      <c r="Z2020" s="110"/>
      <c r="AA2020" s="110"/>
      <c r="AB2020" s="110"/>
      <c r="AC2020" s="110"/>
      <c r="AD2020" s="110"/>
      <c r="AE2020" s="110"/>
      <c r="AF2020" s="110"/>
      <c r="AG2020" s="110"/>
      <c r="AH2020" s="110"/>
      <c r="AI2020" s="110"/>
      <c r="AJ2020" s="110"/>
      <c r="AK2020" s="110"/>
      <c r="AL2020" s="110"/>
      <c r="AM2020" s="110"/>
      <c r="AN2020" s="110"/>
      <c r="AO2020" s="110"/>
      <c r="AP2020" s="110"/>
      <c r="AQ2020" s="110"/>
      <c r="AR2020" s="110"/>
      <c r="AS2020" s="110"/>
      <c r="AT2020" s="110"/>
      <c r="AU2020" s="110"/>
      <c r="AV2020" s="110"/>
      <c r="AW2020" s="110"/>
      <c r="AX2020" s="110"/>
      <c r="AY2020" s="110"/>
      <c r="AZ2020" s="110"/>
      <c r="BA2020" s="110"/>
      <c r="BB2020" s="110"/>
      <c r="BC2020" s="110"/>
      <c r="BD2020" s="110"/>
      <c r="BE2020" s="110"/>
      <c r="BF2020" s="110"/>
      <c r="BG2020" s="110"/>
      <c r="BH2020" s="110"/>
    </row>
    <row r="2021" spans="2:60" x14ac:dyDescent="0.2">
      <c r="B2021" s="123"/>
      <c r="C2021" s="124"/>
      <c r="D2021" s="124"/>
      <c r="E2021" s="124"/>
      <c r="F2021" s="124"/>
      <c r="G2021" s="124"/>
      <c r="H2021" s="124"/>
      <c r="I2021" s="45"/>
      <c r="J2021" s="45"/>
      <c r="K2021" s="45"/>
      <c r="V2021" s="110"/>
      <c r="W2021" s="110"/>
      <c r="X2021" s="110"/>
      <c r="Y2021" s="110"/>
      <c r="Z2021" s="110"/>
      <c r="AA2021" s="110"/>
      <c r="AB2021" s="110"/>
      <c r="AC2021" s="110"/>
      <c r="AD2021" s="110"/>
      <c r="AE2021" s="110"/>
      <c r="AF2021" s="110"/>
      <c r="AG2021" s="110"/>
      <c r="AH2021" s="110"/>
      <c r="AI2021" s="110"/>
      <c r="AJ2021" s="110"/>
      <c r="AK2021" s="110"/>
      <c r="AL2021" s="110"/>
      <c r="AM2021" s="110"/>
      <c r="AN2021" s="110"/>
      <c r="AO2021" s="110"/>
      <c r="AP2021" s="110"/>
      <c r="AQ2021" s="110"/>
      <c r="AR2021" s="110"/>
      <c r="AS2021" s="110"/>
      <c r="AT2021" s="110"/>
      <c r="AU2021" s="110"/>
      <c r="AV2021" s="110"/>
      <c r="AW2021" s="110"/>
      <c r="AX2021" s="110"/>
      <c r="AY2021" s="110"/>
      <c r="AZ2021" s="110"/>
      <c r="BA2021" s="110"/>
      <c r="BB2021" s="110"/>
      <c r="BC2021" s="110"/>
      <c r="BD2021" s="110"/>
      <c r="BE2021" s="110"/>
      <c r="BF2021" s="110"/>
      <c r="BG2021" s="110"/>
      <c r="BH2021" s="110"/>
    </row>
    <row r="2022" spans="2:60" x14ac:dyDescent="0.2">
      <c r="B2022" s="123"/>
      <c r="C2022" s="124"/>
      <c r="D2022" s="124"/>
      <c r="E2022" s="124"/>
      <c r="F2022" s="124"/>
      <c r="G2022" s="124"/>
      <c r="H2022" s="124"/>
      <c r="I2022" s="45"/>
      <c r="J2022" s="45"/>
      <c r="K2022" s="45"/>
      <c r="V2022" s="110"/>
      <c r="W2022" s="110"/>
      <c r="X2022" s="110"/>
      <c r="Y2022" s="110"/>
      <c r="Z2022" s="110"/>
      <c r="AA2022" s="110"/>
      <c r="AB2022" s="110"/>
      <c r="AC2022" s="110"/>
      <c r="AD2022" s="110"/>
      <c r="AE2022" s="110"/>
      <c r="AF2022" s="110"/>
      <c r="AG2022" s="110"/>
      <c r="AH2022" s="110"/>
      <c r="AI2022" s="110"/>
      <c r="AJ2022" s="110"/>
      <c r="AK2022" s="110"/>
      <c r="AL2022" s="110"/>
      <c r="AM2022" s="110"/>
      <c r="AN2022" s="110"/>
      <c r="AO2022" s="110"/>
      <c r="AP2022" s="110"/>
      <c r="AQ2022" s="110"/>
      <c r="AR2022" s="110"/>
      <c r="AS2022" s="110"/>
      <c r="AT2022" s="110"/>
      <c r="AU2022" s="110"/>
      <c r="AV2022" s="110"/>
      <c r="AW2022" s="110"/>
      <c r="AX2022" s="110"/>
      <c r="AY2022" s="110"/>
      <c r="AZ2022" s="110"/>
      <c r="BA2022" s="110"/>
      <c r="BB2022" s="110"/>
      <c r="BC2022" s="110"/>
      <c r="BD2022" s="110"/>
      <c r="BE2022" s="110"/>
      <c r="BF2022" s="110"/>
      <c r="BG2022" s="110"/>
      <c r="BH2022" s="110"/>
    </row>
    <row r="2023" spans="2:60" x14ac:dyDescent="0.2">
      <c r="B2023" s="123"/>
      <c r="C2023" s="124"/>
      <c r="D2023" s="124"/>
      <c r="E2023" s="124"/>
      <c r="F2023" s="124"/>
      <c r="G2023" s="124"/>
      <c r="H2023" s="124"/>
      <c r="I2023" s="45"/>
      <c r="J2023" s="45"/>
      <c r="K2023" s="45"/>
      <c r="V2023" s="110"/>
      <c r="W2023" s="110"/>
      <c r="X2023" s="110"/>
      <c r="Y2023" s="110"/>
      <c r="Z2023" s="110"/>
      <c r="AA2023" s="110"/>
      <c r="AB2023" s="110"/>
      <c r="AC2023" s="110"/>
      <c r="AD2023" s="110"/>
      <c r="AE2023" s="110"/>
      <c r="AF2023" s="110"/>
      <c r="AG2023" s="110"/>
      <c r="AH2023" s="110"/>
      <c r="AI2023" s="110"/>
      <c r="AJ2023" s="110"/>
      <c r="AK2023" s="110"/>
      <c r="AL2023" s="110"/>
      <c r="AM2023" s="110"/>
      <c r="AN2023" s="110"/>
      <c r="AO2023" s="110"/>
      <c r="AP2023" s="110"/>
      <c r="AQ2023" s="110"/>
      <c r="AR2023" s="110"/>
      <c r="AS2023" s="110"/>
      <c r="AT2023" s="110"/>
      <c r="AU2023" s="110"/>
      <c r="AV2023" s="110"/>
      <c r="AW2023" s="110"/>
      <c r="AX2023" s="110"/>
      <c r="AY2023" s="110"/>
      <c r="AZ2023" s="110"/>
      <c r="BA2023" s="110"/>
      <c r="BB2023" s="110"/>
      <c r="BC2023" s="110"/>
      <c r="BD2023" s="110"/>
      <c r="BE2023" s="110"/>
      <c r="BF2023" s="110"/>
      <c r="BG2023" s="110"/>
      <c r="BH2023" s="110"/>
    </row>
    <row r="2024" spans="2:60" x14ac:dyDescent="0.2">
      <c r="B2024" s="123"/>
      <c r="C2024" s="124"/>
      <c r="D2024" s="124"/>
      <c r="E2024" s="124"/>
      <c r="F2024" s="124"/>
      <c r="G2024" s="124"/>
      <c r="H2024" s="124"/>
      <c r="I2024" s="45"/>
      <c r="J2024" s="45"/>
      <c r="K2024" s="45"/>
      <c r="V2024" s="110"/>
      <c r="W2024" s="110"/>
      <c r="X2024" s="110"/>
      <c r="Y2024" s="110"/>
      <c r="Z2024" s="110"/>
      <c r="AA2024" s="110"/>
      <c r="AB2024" s="110"/>
      <c r="AC2024" s="110"/>
      <c r="AD2024" s="110"/>
      <c r="AE2024" s="110"/>
      <c r="AF2024" s="110"/>
      <c r="AG2024" s="110"/>
      <c r="AH2024" s="110"/>
      <c r="AI2024" s="110"/>
      <c r="AJ2024" s="110"/>
      <c r="AK2024" s="110"/>
      <c r="AL2024" s="110"/>
      <c r="AM2024" s="110"/>
      <c r="AN2024" s="110"/>
      <c r="AO2024" s="110"/>
      <c r="AP2024" s="110"/>
      <c r="AQ2024" s="110"/>
      <c r="AR2024" s="110"/>
      <c r="AS2024" s="110"/>
      <c r="AT2024" s="110"/>
      <c r="AU2024" s="110"/>
      <c r="AV2024" s="110"/>
      <c r="AW2024" s="110"/>
      <c r="AX2024" s="110"/>
      <c r="AY2024" s="110"/>
      <c r="AZ2024" s="110"/>
      <c r="BA2024" s="110"/>
      <c r="BB2024" s="110"/>
      <c r="BC2024" s="110"/>
      <c r="BD2024" s="110"/>
      <c r="BE2024" s="110"/>
      <c r="BF2024" s="110"/>
      <c r="BG2024" s="110"/>
      <c r="BH2024" s="110"/>
    </row>
    <row r="2025" spans="2:60" x14ac:dyDescent="0.2">
      <c r="B2025" s="123"/>
      <c r="C2025" s="124"/>
      <c r="D2025" s="124"/>
      <c r="E2025" s="124"/>
      <c r="F2025" s="124"/>
      <c r="G2025" s="124"/>
      <c r="H2025" s="124"/>
      <c r="I2025" s="45"/>
      <c r="J2025" s="45"/>
      <c r="K2025" s="45"/>
      <c r="V2025" s="110"/>
      <c r="W2025" s="110"/>
      <c r="X2025" s="110"/>
      <c r="Y2025" s="110"/>
      <c r="Z2025" s="110"/>
      <c r="AA2025" s="110"/>
      <c r="AB2025" s="110"/>
      <c r="AC2025" s="110"/>
      <c r="AD2025" s="110"/>
      <c r="AE2025" s="110"/>
      <c r="AF2025" s="110"/>
      <c r="AG2025" s="110"/>
      <c r="AH2025" s="110"/>
      <c r="AI2025" s="110"/>
      <c r="AJ2025" s="110"/>
      <c r="AK2025" s="110"/>
      <c r="AL2025" s="110"/>
      <c r="AM2025" s="110"/>
      <c r="AN2025" s="110"/>
      <c r="AO2025" s="110"/>
      <c r="AP2025" s="110"/>
      <c r="AQ2025" s="110"/>
      <c r="AR2025" s="110"/>
      <c r="AS2025" s="110"/>
      <c r="AT2025" s="110"/>
      <c r="AU2025" s="110"/>
      <c r="AV2025" s="110"/>
      <c r="AW2025" s="110"/>
      <c r="AX2025" s="110"/>
      <c r="AY2025" s="110"/>
      <c r="AZ2025" s="110"/>
      <c r="BA2025" s="110"/>
      <c r="BB2025" s="110"/>
      <c r="BC2025" s="110"/>
      <c r="BD2025" s="110"/>
      <c r="BE2025" s="110"/>
      <c r="BF2025" s="110"/>
      <c r="BG2025" s="110"/>
      <c r="BH2025" s="110"/>
    </row>
    <row r="2026" spans="2:60" x14ac:dyDescent="0.2">
      <c r="B2026" s="123"/>
      <c r="C2026" s="124"/>
      <c r="D2026" s="124"/>
      <c r="E2026" s="124"/>
      <c r="F2026" s="124"/>
      <c r="G2026" s="124"/>
      <c r="H2026" s="124"/>
      <c r="I2026" s="45"/>
      <c r="J2026" s="45"/>
      <c r="K2026" s="45"/>
      <c r="V2026" s="110"/>
      <c r="W2026" s="110"/>
      <c r="X2026" s="110"/>
      <c r="Y2026" s="110"/>
      <c r="Z2026" s="110"/>
      <c r="AA2026" s="110"/>
      <c r="AB2026" s="110"/>
      <c r="AC2026" s="110"/>
      <c r="AD2026" s="110"/>
      <c r="AE2026" s="110"/>
      <c r="AF2026" s="110"/>
      <c r="AG2026" s="110"/>
      <c r="AH2026" s="110"/>
      <c r="AI2026" s="110"/>
      <c r="AJ2026" s="110"/>
      <c r="AK2026" s="110"/>
      <c r="AL2026" s="110"/>
      <c r="AM2026" s="110"/>
      <c r="AN2026" s="110"/>
      <c r="AO2026" s="110"/>
      <c r="AP2026" s="110"/>
      <c r="AQ2026" s="110"/>
      <c r="AR2026" s="110"/>
      <c r="AS2026" s="110"/>
      <c r="AT2026" s="110"/>
      <c r="AU2026" s="110"/>
      <c r="AV2026" s="110"/>
      <c r="AW2026" s="110"/>
      <c r="AX2026" s="110"/>
      <c r="AY2026" s="110"/>
      <c r="AZ2026" s="110"/>
      <c r="BA2026" s="110"/>
      <c r="BB2026" s="110"/>
      <c r="BC2026" s="110"/>
      <c r="BD2026" s="110"/>
      <c r="BE2026" s="110"/>
      <c r="BF2026" s="110"/>
      <c r="BG2026" s="110"/>
      <c r="BH2026" s="110"/>
    </row>
    <row r="2027" spans="2:60" x14ac:dyDescent="0.2">
      <c r="B2027" s="123"/>
      <c r="C2027" s="124"/>
      <c r="D2027" s="124"/>
      <c r="E2027" s="124"/>
      <c r="F2027" s="124"/>
      <c r="G2027" s="124"/>
      <c r="H2027" s="124"/>
      <c r="I2027" s="45"/>
      <c r="J2027" s="45"/>
      <c r="K2027" s="45"/>
      <c r="V2027" s="110"/>
      <c r="W2027" s="110"/>
      <c r="X2027" s="110"/>
      <c r="Y2027" s="110"/>
      <c r="Z2027" s="110"/>
      <c r="AA2027" s="110"/>
      <c r="AB2027" s="110"/>
      <c r="AC2027" s="110"/>
      <c r="AD2027" s="110"/>
      <c r="AE2027" s="110"/>
      <c r="AF2027" s="110"/>
      <c r="AG2027" s="110"/>
      <c r="AH2027" s="110"/>
      <c r="AI2027" s="110"/>
      <c r="AJ2027" s="110"/>
      <c r="AK2027" s="110"/>
      <c r="AL2027" s="110"/>
      <c r="AM2027" s="110"/>
      <c r="AN2027" s="110"/>
      <c r="AO2027" s="110"/>
      <c r="AP2027" s="110"/>
      <c r="AQ2027" s="110"/>
      <c r="AR2027" s="110"/>
      <c r="AS2027" s="110"/>
      <c r="AT2027" s="110"/>
      <c r="AU2027" s="110"/>
      <c r="AV2027" s="110"/>
      <c r="AW2027" s="110"/>
      <c r="AX2027" s="110"/>
      <c r="AY2027" s="110"/>
      <c r="AZ2027" s="110"/>
      <c r="BA2027" s="110"/>
      <c r="BB2027" s="110"/>
      <c r="BC2027" s="110"/>
      <c r="BD2027" s="110"/>
      <c r="BE2027" s="110"/>
      <c r="BF2027" s="110"/>
      <c r="BG2027" s="110"/>
      <c r="BH2027" s="110"/>
    </row>
    <row r="2028" spans="2:60" x14ac:dyDescent="0.2">
      <c r="B2028" s="123"/>
      <c r="C2028" s="124"/>
      <c r="D2028" s="124"/>
      <c r="E2028" s="124"/>
      <c r="F2028" s="124"/>
      <c r="G2028" s="124"/>
      <c r="H2028" s="124"/>
      <c r="I2028" s="45"/>
      <c r="J2028" s="45"/>
      <c r="K2028" s="45"/>
      <c r="V2028" s="110"/>
      <c r="W2028" s="110"/>
      <c r="X2028" s="110"/>
      <c r="Y2028" s="110"/>
      <c r="Z2028" s="110"/>
      <c r="AA2028" s="110"/>
      <c r="AB2028" s="110"/>
      <c r="AC2028" s="110"/>
      <c r="AD2028" s="110"/>
      <c r="AE2028" s="110"/>
      <c r="AF2028" s="110"/>
      <c r="AG2028" s="110"/>
      <c r="AH2028" s="110"/>
      <c r="AI2028" s="110"/>
      <c r="AJ2028" s="110"/>
      <c r="AK2028" s="110"/>
      <c r="AL2028" s="110"/>
      <c r="AM2028" s="110"/>
      <c r="AN2028" s="110"/>
      <c r="AO2028" s="110"/>
      <c r="AP2028" s="110"/>
      <c r="AQ2028" s="110"/>
      <c r="AR2028" s="110"/>
      <c r="AS2028" s="110"/>
      <c r="AT2028" s="110"/>
      <c r="AU2028" s="110"/>
      <c r="AV2028" s="110"/>
      <c r="AW2028" s="110"/>
      <c r="AX2028" s="110"/>
      <c r="AY2028" s="110"/>
      <c r="AZ2028" s="110"/>
      <c r="BA2028" s="110"/>
      <c r="BB2028" s="110"/>
      <c r="BC2028" s="110"/>
      <c r="BD2028" s="110"/>
      <c r="BE2028" s="110"/>
      <c r="BF2028" s="110"/>
      <c r="BG2028" s="110"/>
      <c r="BH2028" s="110"/>
    </row>
    <row r="2029" spans="2:60" x14ac:dyDescent="0.2">
      <c r="B2029" s="123"/>
      <c r="C2029" s="124"/>
      <c r="D2029" s="124"/>
      <c r="E2029" s="124"/>
      <c r="F2029" s="124"/>
      <c r="G2029" s="124"/>
      <c r="H2029" s="124"/>
      <c r="I2029" s="45"/>
      <c r="J2029" s="45"/>
      <c r="K2029" s="45"/>
      <c r="V2029" s="110"/>
      <c r="W2029" s="110"/>
      <c r="X2029" s="110"/>
      <c r="Y2029" s="110"/>
      <c r="Z2029" s="110"/>
      <c r="AA2029" s="110"/>
      <c r="AB2029" s="110"/>
      <c r="AC2029" s="110"/>
      <c r="AD2029" s="110"/>
      <c r="AE2029" s="110"/>
      <c r="AF2029" s="110"/>
      <c r="AG2029" s="110"/>
      <c r="AH2029" s="110"/>
      <c r="AI2029" s="110"/>
      <c r="AJ2029" s="110"/>
      <c r="AK2029" s="110"/>
      <c r="AL2029" s="110"/>
      <c r="AM2029" s="110"/>
      <c r="AN2029" s="110"/>
      <c r="AO2029" s="110"/>
      <c r="AP2029" s="110"/>
      <c r="AQ2029" s="110"/>
      <c r="AR2029" s="110"/>
      <c r="AS2029" s="110"/>
      <c r="AT2029" s="110"/>
      <c r="AU2029" s="110"/>
      <c r="AV2029" s="110"/>
      <c r="AW2029" s="110"/>
      <c r="AX2029" s="110"/>
      <c r="AY2029" s="110"/>
      <c r="AZ2029" s="110"/>
      <c r="BA2029" s="110"/>
      <c r="BB2029" s="110"/>
      <c r="BC2029" s="110"/>
      <c r="BD2029" s="110"/>
      <c r="BE2029" s="110"/>
      <c r="BF2029" s="110"/>
      <c r="BG2029" s="110"/>
      <c r="BH2029" s="110"/>
    </row>
    <row r="2030" spans="2:60" x14ac:dyDescent="0.2">
      <c r="B2030" s="123"/>
      <c r="C2030" s="124"/>
      <c r="D2030" s="124"/>
      <c r="E2030" s="124"/>
      <c r="F2030" s="124"/>
      <c r="G2030" s="124"/>
      <c r="H2030" s="124"/>
      <c r="I2030" s="45"/>
      <c r="J2030" s="45"/>
      <c r="K2030" s="45"/>
      <c r="V2030" s="110"/>
      <c r="W2030" s="110"/>
      <c r="X2030" s="110"/>
      <c r="Y2030" s="110"/>
      <c r="Z2030" s="110"/>
      <c r="AA2030" s="110"/>
      <c r="AB2030" s="110"/>
      <c r="AC2030" s="110"/>
      <c r="AD2030" s="110"/>
      <c r="AE2030" s="110"/>
      <c r="AF2030" s="110"/>
      <c r="AG2030" s="110"/>
      <c r="AH2030" s="110"/>
      <c r="AI2030" s="110"/>
      <c r="AJ2030" s="110"/>
      <c r="AK2030" s="110"/>
      <c r="AL2030" s="110"/>
      <c r="AM2030" s="110"/>
      <c r="AN2030" s="110"/>
      <c r="AO2030" s="110"/>
      <c r="AP2030" s="110"/>
      <c r="AQ2030" s="110"/>
      <c r="AR2030" s="110"/>
      <c r="AS2030" s="110"/>
      <c r="AT2030" s="110"/>
      <c r="AU2030" s="110"/>
      <c r="AV2030" s="110"/>
      <c r="AW2030" s="110"/>
      <c r="AX2030" s="110"/>
      <c r="AY2030" s="110"/>
      <c r="AZ2030" s="110"/>
      <c r="BA2030" s="110"/>
      <c r="BB2030" s="110"/>
      <c r="BC2030" s="110"/>
      <c r="BD2030" s="110"/>
      <c r="BE2030" s="110"/>
      <c r="BF2030" s="110"/>
      <c r="BG2030" s="110"/>
      <c r="BH2030" s="110"/>
    </row>
    <row r="2031" spans="2:60" x14ac:dyDescent="0.2">
      <c r="B2031" s="123"/>
      <c r="C2031" s="124"/>
      <c r="D2031" s="124"/>
      <c r="E2031" s="124"/>
      <c r="F2031" s="124"/>
      <c r="G2031" s="124"/>
      <c r="H2031" s="124"/>
      <c r="I2031" s="45"/>
      <c r="J2031" s="45"/>
      <c r="K2031" s="45"/>
      <c r="V2031" s="110"/>
      <c r="W2031" s="110"/>
      <c r="X2031" s="110"/>
      <c r="Y2031" s="110"/>
      <c r="Z2031" s="110"/>
      <c r="AA2031" s="110"/>
      <c r="AB2031" s="110"/>
      <c r="AC2031" s="110"/>
      <c r="AD2031" s="110"/>
      <c r="AE2031" s="110"/>
      <c r="AF2031" s="110"/>
      <c r="AG2031" s="110"/>
      <c r="AH2031" s="110"/>
      <c r="AI2031" s="110"/>
      <c r="AJ2031" s="110"/>
      <c r="AK2031" s="110"/>
      <c r="AL2031" s="110"/>
      <c r="AM2031" s="110"/>
      <c r="AN2031" s="110"/>
      <c r="AO2031" s="110"/>
      <c r="AP2031" s="110"/>
      <c r="AQ2031" s="110"/>
      <c r="AR2031" s="110"/>
      <c r="AS2031" s="110"/>
      <c r="AT2031" s="110"/>
      <c r="AU2031" s="110"/>
      <c r="AV2031" s="110"/>
      <c r="AW2031" s="110"/>
      <c r="AX2031" s="110"/>
      <c r="AY2031" s="110"/>
      <c r="AZ2031" s="110"/>
      <c r="BA2031" s="110"/>
      <c r="BB2031" s="110"/>
      <c r="BC2031" s="110"/>
      <c r="BD2031" s="110"/>
      <c r="BE2031" s="110"/>
      <c r="BF2031" s="110"/>
      <c r="BG2031" s="110"/>
      <c r="BH2031" s="110"/>
    </row>
    <row r="2032" spans="2:60" x14ac:dyDescent="0.2">
      <c r="B2032" s="123"/>
      <c r="C2032" s="124"/>
      <c r="D2032" s="124"/>
      <c r="E2032" s="124"/>
      <c r="F2032" s="124"/>
      <c r="G2032" s="124"/>
      <c r="H2032" s="124"/>
      <c r="I2032" s="45"/>
      <c r="J2032" s="45"/>
      <c r="K2032" s="45"/>
      <c r="V2032" s="110"/>
      <c r="W2032" s="110"/>
      <c r="X2032" s="110"/>
      <c r="Y2032" s="110"/>
      <c r="Z2032" s="110"/>
      <c r="AA2032" s="110"/>
      <c r="AB2032" s="110"/>
      <c r="AC2032" s="110"/>
      <c r="AD2032" s="110"/>
      <c r="AE2032" s="110"/>
      <c r="AF2032" s="110"/>
      <c r="AG2032" s="110"/>
      <c r="AH2032" s="110"/>
      <c r="AI2032" s="110"/>
      <c r="AJ2032" s="110"/>
      <c r="AK2032" s="110"/>
      <c r="AL2032" s="110"/>
      <c r="AM2032" s="110"/>
      <c r="AN2032" s="110"/>
      <c r="AO2032" s="110"/>
      <c r="AP2032" s="110"/>
      <c r="AQ2032" s="110"/>
      <c r="AR2032" s="110"/>
      <c r="AS2032" s="110"/>
      <c r="AT2032" s="110"/>
      <c r="AU2032" s="110"/>
      <c r="AV2032" s="110"/>
      <c r="AW2032" s="110"/>
      <c r="AX2032" s="110"/>
      <c r="AY2032" s="110"/>
      <c r="AZ2032" s="110"/>
      <c r="BA2032" s="110"/>
      <c r="BB2032" s="110"/>
      <c r="BC2032" s="110"/>
      <c r="BD2032" s="110"/>
      <c r="BE2032" s="110"/>
      <c r="BF2032" s="110"/>
      <c r="BG2032" s="110"/>
      <c r="BH2032" s="110"/>
    </row>
    <row r="2033" spans="2:60" x14ac:dyDescent="0.2">
      <c r="B2033" s="123"/>
      <c r="C2033" s="124"/>
      <c r="D2033" s="124"/>
      <c r="E2033" s="124"/>
      <c r="F2033" s="124"/>
      <c r="G2033" s="124"/>
      <c r="H2033" s="124"/>
      <c r="I2033" s="45"/>
      <c r="J2033" s="45"/>
      <c r="K2033" s="45"/>
      <c r="V2033" s="110"/>
      <c r="W2033" s="110"/>
      <c r="X2033" s="110"/>
      <c r="Y2033" s="110"/>
      <c r="Z2033" s="110"/>
      <c r="AA2033" s="110"/>
      <c r="AB2033" s="110"/>
      <c r="AC2033" s="110"/>
      <c r="AD2033" s="110"/>
      <c r="AE2033" s="110"/>
      <c r="AF2033" s="110"/>
      <c r="AG2033" s="110"/>
      <c r="AH2033" s="110"/>
      <c r="AI2033" s="110"/>
      <c r="AJ2033" s="110"/>
      <c r="AK2033" s="110"/>
      <c r="AL2033" s="110"/>
      <c r="AM2033" s="110"/>
      <c r="AN2033" s="110"/>
      <c r="AO2033" s="110"/>
      <c r="AP2033" s="110"/>
      <c r="AQ2033" s="110"/>
      <c r="AR2033" s="110"/>
      <c r="AS2033" s="110"/>
      <c r="AT2033" s="110"/>
      <c r="AU2033" s="110"/>
      <c r="AV2033" s="110"/>
      <c r="AW2033" s="110"/>
      <c r="AX2033" s="110"/>
      <c r="AY2033" s="110"/>
      <c r="AZ2033" s="110"/>
      <c r="BA2033" s="110"/>
      <c r="BB2033" s="110"/>
      <c r="BC2033" s="110"/>
      <c r="BD2033" s="110"/>
      <c r="BE2033" s="110"/>
      <c r="BF2033" s="110"/>
      <c r="BG2033" s="110"/>
      <c r="BH2033" s="110"/>
    </row>
    <row r="2034" spans="2:60" x14ac:dyDescent="0.2">
      <c r="B2034" s="123"/>
      <c r="C2034" s="124"/>
      <c r="D2034" s="124"/>
      <c r="E2034" s="124"/>
      <c r="F2034" s="124"/>
      <c r="G2034" s="124"/>
      <c r="H2034" s="124"/>
      <c r="I2034" s="45"/>
      <c r="J2034" s="45"/>
      <c r="K2034" s="45"/>
      <c r="V2034" s="110"/>
      <c r="W2034" s="110"/>
      <c r="X2034" s="110"/>
      <c r="Y2034" s="110"/>
      <c r="Z2034" s="110"/>
      <c r="AA2034" s="110"/>
      <c r="AB2034" s="110"/>
      <c r="AC2034" s="110"/>
      <c r="AD2034" s="110"/>
      <c r="AE2034" s="110"/>
      <c r="AF2034" s="110"/>
      <c r="AG2034" s="110"/>
      <c r="AH2034" s="110"/>
      <c r="AI2034" s="110"/>
      <c r="AJ2034" s="110"/>
      <c r="AK2034" s="110"/>
      <c r="AL2034" s="110"/>
      <c r="AM2034" s="110"/>
      <c r="AN2034" s="110"/>
      <c r="AO2034" s="110"/>
      <c r="AP2034" s="110"/>
      <c r="AQ2034" s="110"/>
      <c r="AR2034" s="110"/>
      <c r="AS2034" s="110"/>
      <c r="AT2034" s="110"/>
      <c r="AU2034" s="110"/>
      <c r="AV2034" s="110"/>
      <c r="AW2034" s="110"/>
      <c r="AX2034" s="110"/>
      <c r="AY2034" s="110"/>
      <c r="AZ2034" s="110"/>
      <c r="BA2034" s="110"/>
      <c r="BB2034" s="110"/>
      <c r="BC2034" s="110"/>
      <c r="BD2034" s="110"/>
      <c r="BE2034" s="110"/>
      <c r="BF2034" s="110"/>
      <c r="BG2034" s="110"/>
      <c r="BH2034" s="110"/>
    </row>
    <row r="2035" spans="2:60" x14ac:dyDescent="0.2">
      <c r="B2035" s="123"/>
      <c r="C2035" s="124"/>
      <c r="D2035" s="124"/>
      <c r="E2035" s="124"/>
      <c r="F2035" s="124"/>
      <c r="G2035" s="124"/>
      <c r="H2035" s="124"/>
      <c r="I2035" s="45"/>
      <c r="J2035" s="45"/>
      <c r="K2035" s="45"/>
      <c r="V2035" s="110"/>
      <c r="W2035" s="110"/>
      <c r="X2035" s="110"/>
      <c r="Y2035" s="110"/>
      <c r="Z2035" s="110"/>
      <c r="AA2035" s="110"/>
      <c r="AB2035" s="110"/>
      <c r="AC2035" s="110"/>
      <c r="AD2035" s="110"/>
      <c r="AE2035" s="110"/>
      <c r="AF2035" s="110"/>
      <c r="AG2035" s="110"/>
      <c r="AH2035" s="110"/>
      <c r="AI2035" s="110"/>
      <c r="AJ2035" s="110"/>
      <c r="AK2035" s="110"/>
      <c r="AL2035" s="110"/>
      <c r="AM2035" s="110"/>
      <c r="AN2035" s="110"/>
      <c r="AO2035" s="110"/>
      <c r="AP2035" s="110"/>
      <c r="AQ2035" s="110"/>
      <c r="AR2035" s="110"/>
      <c r="AS2035" s="110"/>
      <c r="AT2035" s="110"/>
      <c r="AU2035" s="110"/>
      <c r="AV2035" s="110"/>
      <c r="AW2035" s="110"/>
      <c r="AX2035" s="110"/>
      <c r="AY2035" s="110"/>
      <c r="AZ2035" s="110"/>
      <c r="BA2035" s="110"/>
      <c r="BB2035" s="110"/>
      <c r="BC2035" s="110"/>
      <c r="BD2035" s="110"/>
      <c r="BE2035" s="110"/>
      <c r="BF2035" s="110"/>
      <c r="BG2035" s="110"/>
      <c r="BH2035" s="110"/>
    </row>
    <row r="2036" spans="2:60" x14ac:dyDescent="0.2">
      <c r="B2036" s="123"/>
      <c r="C2036" s="124"/>
      <c r="D2036" s="124"/>
      <c r="E2036" s="124"/>
      <c r="F2036" s="124"/>
      <c r="G2036" s="124"/>
      <c r="H2036" s="124"/>
      <c r="I2036" s="45"/>
      <c r="J2036" s="45"/>
      <c r="K2036" s="45"/>
      <c r="V2036" s="110"/>
      <c r="W2036" s="110"/>
      <c r="X2036" s="110"/>
      <c r="Y2036" s="110"/>
      <c r="Z2036" s="110"/>
      <c r="AA2036" s="110"/>
      <c r="AB2036" s="110"/>
      <c r="AC2036" s="110"/>
      <c r="AD2036" s="110"/>
      <c r="AE2036" s="110"/>
      <c r="AF2036" s="110"/>
      <c r="AG2036" s="110"/>
      <c r="AH2036" s="110"/>
      <c r="AI2036" s="110"/>
      <c r="AJ2036" s="110"/>
      <c r="AK2036" s="110"/>
      <c r="AL2036" s="110"/>
      <c r="AM2036" s="110"/>
      <c r="AN2036" s="110"/>
      <c r="AO2036" s="110"/>
      <c r="AP2036" s="110"/>
      <c r="AQ2036" s="110"/>
      <c r="AR2036" s="110"/>
      <c r="AS2036" s="110"/>
      <c r="AT2036" s="110"/>
      <c r="AU2036" s="110"/>
      <c r="AV2036" s="110"/>
      <c r="AW2036" s="110"/>
      <c r="AX2036" s="110"/>
      <c r="AY2036" s="110"/>
      <c r="AZ2036" s="110"/>
      <c r="BA2036" s="110"/>
      <c r="BB2036" s="110"/>
      <c r="BC2036" s="110"/>
      <c r="BD2036" s="110"/>
      <c r="BE2036" s="110"/>
      <c r="BF2036" s="110"/>
      <c r="BG2036" s="110"/>
      <c r="BH2036" s="110"/>
    </row>
    <row r="2037" spans="2:60" x14ac:dyDescent="0.2">
      <c r="B2037" s="123"/>
      <c r="C2037" s="124"/>
      <c r="D2037" s="124"/>
      <c r="E2037" s="124"/>
      <c r="F2037" s="124"/>
      <c r="G2037" s="124"/>
      <c r="H2037" s="124"/>
      <c r="I2037" s="45"/>
      <c r="J2037" s="45"/>
      <c r="K2037" s="45"/>
      <c r="V2037" s="110"/>
      <c r="W2037" s="110"/>
      <c r="X2037" s="110"/>
      <c r="Y2037" s="110"/>
      <c r="Z2037" s="110"/>
      <c r="AA2037" s="110"/>
      <c r="AB2037" s="110"/>
      <c r="AC2037" s="110"/>
      <c r="AD2037" s="110"/>
      <c r="AE2037" s="110"/>
      <c r="AF2037" s="110"/>
      <c r="AG2037" s="110"/>
      <c r="AH2037" s="110"/>
      <c r="AI2037" s="110"/>
      <c r="AJ2037" s="110"/>
      <c r="AK2037" s="110"/>
      <c r="AL2037" s="110"/>
      <c r="AM2037" s="110"/>
      <c r="AN2037" s="110"/>
      <c r="AO2037" s="110"/>
      <c r="AP2037" s="110"/>
      <c r="AQ2037" s="110"/>
      <c r="AR2037" s="110"/>
      <c r="AS2037" s="110"/>
      <c r="AT2037" s="110"/>
      <c r="AU2037" s="110"/>
      <c r="AV2037" s="110"/>
      <c r="AW2037" s="110"/>
      <c r="AX2037" s="110"/>
      <c r="AY2037" s="110"/>
      <c r="AZ2037" s="110"/>
      <c r="BA2037" s="110"/>
      <c r="BB2037" s="110"/>
      <c r="BC2037" s="110"/>
      <c r="BD2037" s="110"/>
      <c r="BE2037" s="110"/>
      <c r="BF2037" s="110"/>
      <c r="BG2037" s="110"/>
      <c r="BH2037" s="110"/>
    </row>
    <row r="2038" spans="2:60" x14ac:dyDescent="0.2">
      <c r="B2038" s="123"/>
      <c r="C2038" s="124"/>
      <c r="D2038" s="124"/>
      <c r="E2038" s="124"/>
      <c r="F2038" s="124"/>
      <c r="G2038" s="124"/>
      <c r="H2038" s="124"/>
      <c r="I2038" s="45"/>
      <c r="J2038" s="45"/>
      <c r="K2038" s="45"/>
      <c r="V2038" s="110"/>
      <c r="W2038" s="110"/>
      <c r="X2038" s="110"/>
      <c r="Y2038" s="110"/>
      <c r="Z2038" s="110"/>
      <c r="AA2038" s="110"/>
      <c r="AB2038" s="110"/>
      <c r="AC2038" s="110"/>
      <c r="AD2038" s="110"/>
      <c r="AE2038" s="110"/>
      <c r="AF2038" s="110"/>
      <c r="AG2038" s="110"/>
      <c r="AH2038" s="110"/>
      <c r="AI2038" s="110"/>
      <c r="AJ2038" s="110"/>
      <c r="AK2038" s="110"/>
      <c r="AL2038" s="110"/>
      <c r="AM2038" s="110"/>
      <c r="AN2038" s="110"/>
      <c r="AO2038" s="110"/>
      <c r="AP2038" s="110"/>
      <c r="AQ2038" s="110"/>
      <c r="AR2038" s="110"/>
      <c r="AS2038" s="110"/>
      <c r="AT2038" s="110"/>
      <c r="AU2038" s="110"/>
      <c r="AV2038" s="110"/>
      <c r="AW2038" s="110"/>
      <c r="AX2038" s="110"/>
      <c r="AY2038" s="110"/>
      <c r="AZ2038" s="110"/>
      <c r="BA2038" s="110"/>
      <c r="BB2038" s="110"/>
      <c r="BC2038" s="110"/>
      <c r="BD2038" s="110"/>
      <c r="BE2038" s="110"/>
      <c r="BF2038" s="110"/>
      <c r="BG2038" s="110"/>
      <c r="BH2038" s="110"/>
    </row>
    <row r="2039" spans="2:60" x14ac:dyDescent="0.2">
      <c r="B2039" s="123"/>
      <c r="C2039" s="124"/>
      <c r="D2039" s="124"/>
      <c r="E2039" s="124"/>
      <c r="F2039" s="124"/>
      <c r="G2039" s="124"/>
      <c r="H2039" s="124"/>
      <c r="I2039" s="45"/>
      <c r="J2039" s="45"/>
      <c r="K2039" s="45"/>
      <c r="V2039" s="110"/>
      <c r="W2039" s="110"/>
      <c r="X2039" s="110"/>
      <c r="Y2039" s="110"/>
      <c r="Z2039" s="110"/>
      <c r="AA2039" s="110"/>
      <c r="AB2039" s="110"/>
      <c r="AC2039" s="110"/>
      <c r="AD2039" s="110"/>
      <c r="AE2039" s="110"/>
      <c r="AF2039" s="110"/>
      <c r="AG2039" s="110"/>
      <c r="AH2039" s="110"/>
      <c r="AI2039" s="110"/>
      <c r="AJ2039" s="110"/>
      <c r="AK2039" s="110"/>
      <c r="AL2039" s="110"/>
      <c r="AM2039" s="110"/>
      <c r="AN2039" s="110"/>
      <c r="AO2039" s="110"/>
      <c r="AP2039" s="110"/>
      <c r="AQ2039" s="110"/>
      <c r="AR2039" s="110"/>
      <c r="AS2039" s="110"/>
      <c r="AT2039" s="110"/>
      <c r="AU2039" s="110"/>
      <c r="AV2039" s="110"/>
      <c r="AW2039" s="110"/>
      <c r="AX2039" s="110"/>
      <c r="AY2039" s="110"/>
      <c r="AZ2039" s="110"/>
      <c r="BA2039" s="110"/>
      <c r="BB2039" s="110"/>
      <c r="BC2039" s="110"/>
      <c r="BD2039" s="110"/>
      <c r="BE2039" s="110"/>
      <c r="BF2039" s="110"/>
      <c r="BG2039" s="110"/>
      <c r="BH2039" s="110"/>
    </row>
    <row r="2040" spans="2:60" x14ac:dyDescent="0.2">
      <c r="B2040" s="123"/>
      <c r="C2040" s="124"/>
      <c r="D2040" s="124"/>
      <c r="E2040" s="124"/>
      <c r="F2040" s="124"/>
      <c r="G2040" s="124"/>
      <c r="H2040" s="124"/>
      <c r="I2040" s="45"/>
      <c r="J2040" s="45"/>
      <c r="K2040" s="45"/>
      <c r="V2040" s="110"/>
      <c r="W2040" s="110"/>
      <c r="X2040" s="110"/>
      <c r="Y2040" s="110"/>
      <c r="Z2040" s="110"/>
      <c r="AA2040" s="110"/>
      <c r="AB2040" s="110"/>
      <c r="AC2040" s="110"/>
      <c r="AD2040" s="110"/>
      <c r="AE2040" s="110"/>
      <c r="AF2040" s="110"/>
      <c r="AG2040" s="110"/>
      <c r="AH2040" s="110"/>
      <c r="AI2040" s="110"/>
      <c r="AJ2040" s="110"/>
      <c r="AK2040" s="110"/>
      <c r="AL2040" s="110"/>
      <c r="AM2040" s="110"/>
      <c r="AN2040" s="110"/>
      <c r="AO2040" s="110"/>
      <c r="AP2040" s="110"/>
      <c r="AQ2040" s="110"/>
      <c r="AR2040" s="110"/>
      <c r="AS2040" s="110"/>
      <c r="AT2040" s="110"/>
      <c r="AU2040" s="110"/>
      <c r="AV2040" s="110"/>
      <c r="AW2040" s="110"/>
      <c r="AX2040" s="110"/>
      <c r="AY2040" s="110"/>
      <c r="AZ2040" s="110"/>
      <c r="BA2040" s="110"/>
      <c r="BB2040" s="110"/>
      <c r="BC2040" s="110"/>
      <c r="BD2040" s="110"/>
      <c r="BE2040" s="110"/>
      <c r="BF2040" s="110"/>
      <c r="BG2040" s="110"/>
      <c r="BH2040" s="110"/>
    </row>
    <row r="2041" spans="2:60" x14ac:dyDescent="0.2">
      <c r="B2041" s="123"/>
      <c r="C2041" s="124"/>
      <c r="D2041" s="124"/>
      <c r="E2041" s="124"/>
      <c r="F2041" s="124"/>
      <c r="G2041" s="124"/>
      <c r="H2041" s="124"/>
      <c r="I2041" s="45"/>
      <c r="J2041" s="45"/>
      <c r="K2041" s="45"/>
      <c r="V2041" s="110"/>
      <c r="W2041" s="110"/>
      <c r="X2041" s="110"/>
      <c r="Y2041" s="110"/>
      <c r="Z2041" s="110"/>
      <c r="AA2041" s="110"/>
      <c r="AB2041" s="110"/>
      <c r="AC2041" s="110"/>
      <c r="AD2041" s="110"/>
      <c r="AE2041" s="110"/>
      <c r="AF2041" s="110"/>
      <c r="AG2041" s="110"/>
      <c r="AH2041" s="110"/>
      <c r="AI2041" s="110"/>
      <c r="AJ2041" s="110"/>
      <c r="AK2041" s="110"/>
      <c r="AL2041" s="110"/>
      <c r="AM2041" s="110"/>
      <c r="AN2041" s="110"/>
      <c r="AO2041" s="110"/>
      <c r="AP2041" s="110"/>
      <c r="AQ2041" s="110"/>
      <c r="AR2041" s="110"/>
      <c r="AS2041" s="110"/>
      <c r="AT2041" s="110"/>
      <c r="AU2041" s="110"/>
      <c r="AV2041" s="110"/>
      <c r="AW2041" s="110"/>
      <c r="AX2041" s="110"/>
      <c r="AY2041" s="110"/>
      <c r="AZ2041" s="110"/>
      <c r="BA2041" s="110"/>
      <c r="BB2041" s="110"/>
      <c r="BC2041" s="110"/>
      <c r="BD2041" s="110"/>
      <c r="BE2041" s="110"/>
      <c r="BF2041" s="110"/>
      <c r="BG2041" s="110"/>
      <c r="BH2041" s="110"/>
    </row>
    <row r="2042" spans="2:60" x14ac:dyDescent="0.2">
      <c r="B2042" s="123"/>
      <c r="C2042" s="124"/>
      <c r="D2042" s="124"/>
      <c r="E2042" s="124"/>
      <c r="F2042" s="124"/>
      <c r="G2042" s="124"/>
      <c r="H2042" s="124"/>
      <c r="I2042" s="45"/>
      <c r="J2042" s="45"/>
      <c r="K2042" s="45"/>
      <c r="V2042" s="110"/>
      <c r="W2042" s="110"/>
      <c r="X2042" s="110"/>
      <c r="Y2042" s="110"/>
      <c r="Z2042" s="110"/>
      <c r="AA2042" s="110"/>
      <c r="AB2042" s="110"/>
      <c r="AC2042" s="110"/>
      <c r="AD2042" s="110"/>
      <c r="AE2042" s="110"/>
      <c r="AF2042" s="110"/>
      <c r="AG2042" s="110"/>
      <c r="AH2042" s="110"/>
      <c r="AI2042" s="110"/>
      <c r="AJ2042" s="110"/>
      <c r="AK2042" s="110"/>
      <c r="AL2042" s="110"/>
      <c r="AM2042" s="110"/>
      <c r="AN2042" s="110"/>
      <c r="AO2042" s="110"/>
      <c r="AP2042" s="110"/>
      <c r="AQ2042" s="110"/>
      <c r="AR2042" s="110"/>
      <c r="AS2042" s="110"/>
      <c r="AT2042" s="110"/>
      <c r="AU2042" s="110"/>
      <c r="AV2042" s="110"/>
      <c r="AW2042" s="110"/>
      <c r="AX2042" s="110"/>
      <c r="AY2042" s="110"/>
      <c r="AZ2042" s="110"/>
      <c r="BA2042" s="110"/>
      <c r="BB2042" s="110"/>
      <c r="BC2042" s="110"/>
      <c r="BD2042" s="110"/>
      <c r="BE2042" s="110"/>
      <c r="BF2042" s="110"/>
      <c r="BG2042" s="110"/>
      <c r="BH2042" s="110"/>
    </row>
    <row r="2043" spans="2:60" x14ac:dyDescent="0.2">
      <c r="B2043" s="123"/>
      <c r="C2043" s="124"/>
      <c r="D2043" s="124"/>
      <c r="E2043" s="124"/>
      <c r="F2043" s="124"/>
      <c r="G2043" s="124"/>
      <c r="H2043" s="124"/>
      <c r="I2043" s="45"/>
      <c r="J2043" s="45"/>
      <c r="K2043" s="45"/>
      <c r="V2043" s="110"/>
      <c r="W2043" s="110"/>
      <c r="X2043" s="110"/>
      <c r="Y2043" s="110"/>
      <c r="Z2043" s="110"/>
      <c r="AA2043" s="110"/>
      <c r="AB2043" s="110"/>
      <c r="AC2043" s="110"/>
      <c r="AD2043" s="110"/>
      <c r="AE2043" s="110"/>
      <c r="AF2043" s="110"/>
      <c r="AG2043" s="110"/>
      <c r="AH2043" s="110"/>
      <c r="AI2043" s="110"/>
      <c r="AJ2043" s="110"/>
      <c r="AK2043" s="110"/>
      <c r="AL2043" s="110"/>
      <c r="AM2043" s="110"/>
      <c r="AN2043" s="110"/>
      <c r="AO2043" s="110"/>
      <c r="AP2043" s="110"/>
      <c r="AQ2043" s="110"/>
      <c r="AR2043" s="110"/>
      <c r="AS2043" s="110"/>
      <c r="AT2043" s="110"/>
      <c r="AU2043" s="110"/>
      <c r="AV2043" s="110"/>
      <c r="AW2043" s="110"/>
      <c r="AX2043" s="110"/>
      <c r="AY2043" s="110"/>
      <c r="AZ2043" s="110"/>
      <c r="BA2043" s="110"/>
      <c r="BB2043" s="110"/>
      <c r="BC2043" s="110"/>
      <c r="BD2043" s="110"/>
      <c r="BE2043" s="110"/>
      <c r="BF2043" s="110"/>
      <c r="BG2043" s="110"/>
      <c r="BH2043" s="110"/>
    </row>
    <row r="2044" spans="2:60" x14ac:dyDescent="0.2">
      <c r="B2044" s="123"/>
      <c r="C2044" s="124"/>
      <c r="D2044" s="124"/>
      <c r="E2044" s="124"/>
      <c r="F2044" s="124"/>
      <c r="G2044" s="124"/>
      <c r="H2044" s="124"/>
      <c r="I2044" s="45"/>
      <c r="J2044" s="45"/>
      <c r="K2044" s="45"/>
      <c r="V2044" s="110"/>
      <c r="W2044" s="110"/>
      <c r="X2044" s="110"/>
      <c r="Y2044" s="110"/>
      <c r="Z2044" s="110"/>
      <c r="AA2044" s="110"/>
      <c r="AB2044" s="110"/>
      <c r="AC2044" s="110"/>
      <c r="AD2044" s="110"/>
      <c r="AE2044" s="110"/>
      <c r="AF2044" s="110"/>
      <c r="AG2044" s="110"/>
      <c r="AH2044" s="110"/>
      <c r="AI2044" s="110"/>
      <c r="AJ2044" s="110"/>
      <c r="AK2044" s="110"/>
      <c r="AL2044" s="110"/>
      <c r="AM2044" s="110"/>
      <c r="AN2044" s="110"/>
      <c r="AO2044" s="110"/>
      <c r="AP2044" s="110"/>
      <c r="AQ2044" s="110"/>
      <c r="AR2044" s="110"/>
      <c r="AS2044" s="110"/>
      <c r="AT2044" s="110"/>
      <c r="AU2044" s="110"/>
      <c r="AV2044" s="110"/>
      <c r="AW2044" s="110"/>
      <c r="AX2044" s="110"/>
      <c r="AY2044" s="110"/>
      <c r="AZ2044" s="110"/>
      <c r="BA2044" s="110"/>
      <c r="BB2044" s="110"/>
      <c r="BC2044" s="110"/>
      <c r="BD2044" s="110"/>
      <c r="BE2044" s="110"/>
      <c r="BF2044" s="110"/>
      <c r="BG2044" s="110"/>
      <c r="BH2044" s="110"/>
    </row>
    <row r="2045" spans="2:60" x14ac:dyDescent="0.2">
      <c r="B2045" s="123"/>
      <c r="C2045" s="124"/>
      <c r="D2045" s="124"/>
      <c r="E2045" s="124"/>
      <c r="F2045" s="124"/>
      <c r="G2045" s="124"/>
      <c r="H2045" s="124"/>
      <c r="I2045" s="45"/>
      <c r="J2045" s="45"/>
      <c r="K2045" s="45"/>
      <c r="V2045" s="110"/>
      <c r="W2045" s="110"/>
      <c r="X2045" s="110"/>
      <c r="Y2045" s="110"/>
      <c r="Z2045" s="110"/>
      <c r="AA2045" s="110"/>
      <c r="AB2045" s="110"/>
      <c r="AC2045" s="110"/>
      <c r="AD2045" s="110"/>
      <c r="AE2045" s="110"/>
      <c r="AF2045" s="110"/>
      <c r="AG2045" s="110"/>
      <c r="AH2045" s="110"/>
      <c r="AI2045" s="110"/>
      <c r="AJ2045" s="110"/>
      <c r="AK2045" s="110"/>
      <c r="AL2045" s="110"/>
      <c r="AM2045" s="110"/>
      <c r="AN2045" s="110"/>
      <c r="AO2045" s="110"/>
      <c r="AP2045" s="110"/>
      <c r="AQ2045" s="110"/>
      <c r="AR2045" s="110"/>
      <c r="AS2045" s="110"/>
      <c r="AT2045" s="110"/>
      <c r="AU2045" s="110"/>
      <c r="AV2045" s="110"/>
      <c r="AW2045" s="110"/>
      <c r="AX2045" s="110"/>
      <c r="AY2045" s="110"/>
      <c r="AZ2045" s="110"/>
      <c r="BA2045" s="110"/>
      <c r="BB2045" s="110"/>
      <c r="BC2045" s="110"/>
      <c r="BD2045" s="110"/>
      <c r="BE2045" s="110"/>
      <c r="BF2045" s="110"/>
      <c r="BG2045" s="110"/>
      <c r="BH2045" s="110"/>
    </row>
    <row r="2046" spans="2:60" x14ac:dyDescent="0.2">
      <c r="B2046" s="123"/>
      <c r="C2046" s="124"/>
      <c r="D2046" s="124"/>
      <c r="E2046" s="124"/>
      <c r="F2046" s="124"/>
      <c r="G2046" s="124"/>
      <c r="H2046" s="124"/>
      <c r="I2046" s="45"/>
      <c r="J2046" s="45"/>
      <c r="K2046" s="45"/>
      <c r="V2046" s="110"/>
      <c r="W2046" s="110"/>
      <c r="X2046" s="110"/>
      <c r="Y2046" s="110"/>
      <c r="Z2046" s="110"/>
      <c r="AA2046" s="110"/>
      <c r="AB2046" s="110"/>
      <c r="AC2046" s="110"/>
      <c r="AD2046" s="110"/>
      <c r="AE2046" s="110"/>
      <c r="AF2046" s="110"/>
      <c r="AG2046" s="110"/>
      <c r="AH2046" s="110"/>
      <c r="AI2046" s="110"/>
      <c r="AJ2046" s="110"/>
      <c r="AK2046" s="110"/>
      <c r="AL2046" s="110"/>
      <c r="AM2046" s="110"/>
      <c r="AN2046" s="110"/>
      <c r="AO2046" s="110"/>
      <c r="AP2046" s="110"/>
      <c r="AQ2046" s="110"/>
      <c r="AR2046" s="110"/>
      <c r="AS2046" s="110"/>
      <c r="AT2046" s="110"/>
      <c r="AU2046" s="110"/>
      <c r="AV2046" s="110"/>
      <c r="AW2046" s="110"/>
      <c r="AX2046" s="110"/>
      <c r="AY2046" s="110"/>
      <c r="AZ2046" s="110"/>
      <c r="BA2046" s="110"/>
      <c r="BB2046" s="110"/>
      <c r="BC2046" s="110"/>
      <c r="BD2046" s="110"/>
      <c r="BE2046" s="110"/>
      <c r="BF2046" s="110"/>
      <c r="BG2046" s="110"/>
      <c r="BH2046" s="110"/>
    </row>
    <row r="2047" spans="2:60" x14ac:dyDescent="0.2">
      <c r="B2047" s="123"/>
      <c r="C2047" s="124"/>
      <c r="D2047" s="124"/>
      <c r="E2047" s="124"/>
      <c r="F2047" s="124"/>
      <c r="G2047" s="124"/>
      <c r="H2047" s="124"/>
      <c r="I2047" s="45"/>
      <c r="J2047" s="45"/>
      <c r="K2047" s="45"/>
      <c r="V2047" s="110"/>
      <c r="W2047" s="110"/>
      <c r="X2047" s="110"/>
      <c r="Y2047" s="110"/>
      <c r="Z2047" s="110"/>
      <c r="AA2047" s="110"/>
      <c r="AB2047" s="110"/>
      <c r="AC2047" s="110"/>
      <c r="AD2047" s="110"/>
      <c r="AE2047" s="110"/>
      <c r="AF2047" s="110"/>
      <c r="AG2047" s="110"/>
      <c r="AH2047" s="110"/>
      <c r="AI2047" s="110"/>
      <c r="AJ2047" s="110"/>
      <c r="AK2047" s="110"/>
      <c r="AL2047" s="110"/>
      <c r="AM2047" s="110"/>
      <c r="AN2047" s="110"/>
      <c r="AO2047" s="110"/>
      <c r="AP2047" s="110"/>
      <c r="AQ2047" s="110"/>
      <c r="AR2047" s="110"/>
      <c r="AS2047" s="110"/>
      <c r="AT2047" s="110"/>
      <c r="AU2047" s="110"/>
      <c r="AV2047" s="110"/>
      <c r="AW2047" s="110"/>
      <c r="AX2047" s="110"/>
      <c r="AY2047" s="110"/>
      <c r="AZ2047" s="110"/>
      <c r="BA2047" s="110"/>
      <c r="BB2047" s="110"/>
      <c r="BC2047" s="110"/>
      <c r="BD2047" s="110"/>
      <c r="BE2047" s="110"/>
      <c r="BF2047" s="110"/>
      <c r="BG2047" s="110"/>
      <c r="BH2047" s="110"/>
    </row>
    <row r="2048" spans="2:60" x14ac:dyDescent="0.2">
      <c r="B2048" s="123"/>
      <c r="C2048" s="124"/>
      <c r="D2048" s="124"/>
      <c r="E2048" s="124"/>
      <c r="F2048" s="124"/>
      <c r="G2048" s="124"/>
      <c r="H2048" s="124"/>
      <c r="I2048" s="45"/>
      <c r="J2048" s="45"/>
      <c r="K2048" s="45"/>
      <c r="V2048" s="110"/>
      <c r="W2048" s="110"/>
      <c r="X2048" s="110"/>
      <c r="Y2048" s="110"/>
      <c r="Z2048" s="110"/>
      <c r="AA2048" s="110"/>
      <c r="AB2048" s="110"/>
      <c r="AC2048" s="110"/>
      <c r="AD2048" s="110"/>
      <c r="AE2048" s="110"/>
      <c r="AF2048" s="110"/>
      <c r="AG2048" s="110"/>
      <c r="AH2048" s="110"/>
      <c r="AI2048" s="110"/>
      <c r="AJ2048" s="110"/>
      <c r="AK2048" s="110"/>
      <c r="AL2048" s="110"/>
      <c r="AM2048" s="110"/>
      <c r="AN2048" s="110"/>
      <c r="AO2048" s="110"/>
      <c r="AP2048" s="110"/>
      <c r="AQ2048" s="110"/>
      <c r="AR2048" s="110"/>
      <c r="AS2048" s="110"/>
      <c r="AT2048" s="110"/>
      <c r="AU2048" s="110"/>
      <c r="AV2048" s="110"/>
      <c r="AW2048" s="110"/>
      <c r="AX2048" s="110"/>
      <c r="AY2048" s="110"/>
      <c r="AZ2048" s="110"/>
      <c r="BA2048" s="110"/>
      <c r="BB2048" s="110"/>
      <c r="BC2048" s="110"/>
      <c r="BD2048" s="110"/>
      <c r="BE2048" s="110"/>
      <c r="BF2048" s="110"/>
      <c r="BG2048" s="110"/>
      <c r="BH2048" s="110"/>
    </row>
    <row r="2049" spans="2:60" x14ac:dyDescent="0.2">
      <c r="B2049" s="123"/>
      <c r="C2049" s="124"/>
      <c r="D2049" s="124"/>
      <c r="E2049" s="124"/>
      <c r="F2049" s="124"/>
      <c r="G2049" s="124"/>
      <c r="H2049" s="124"/>
      <c r="I2049" s="45"/>
      <c r="J2049" s="45"/>
      <c r="K2049" s="45"/>
      <c r="V2049" s="110"/>
      <c r="W2049" s="110"/>
      <c r="X2049" s="110"/>
      <c r="Y2049" s="110"/>
      <c r="Z2049" s="110"/>
      <c r="AA2049" s="110"/>
      <c r="AB2049" s="110"/>
      <c r="AC2049" s="110"/>
      <c r="AD2049" s="110"/>
      <c r="AE2049" s="110"/>
      <c r="AF2049" s="110"/>
      <c r="AG2049" s="110"/>
      <c r="AH2049" s="110"/>
      <c r="AI2049" s="110"/>
      <c r="AJ2049" s="110"/>
      <c r="AK2049" s="110"/>
      <c r="AL2049" s="110"/>
      <c r="AM2049" s="110"/>
      <c r="AN2049" s="110"/>
      <c r="AO2049" s="110"/>
      <c r="AP2049" s="110"/>
      <c r="AQ2049" s="110"/>
      <c r="AR2049" s="110"/>
      <c r="AS2049" s="110"/>
      <c r="AT2049" s="110"/>
      <c r="AU2049" s="110"/>
      <c r="AV2049" s="110"/>
      <c r="AW2049" s="110"/>
      <c r="AX2049" s="110"/>
      <c r="AY2049" s="110"/>
      <c r="AZ2049" s="110"/>
      <c r="BA2049" s="110"/>
      <c r="BB2049" s="110"/>
      <c r="BC2049" s="110"/>
      <c r="BD2049" s="110"/>
      <c r="BE2049" s="110"/>
      <c r="BF2049" s="110"/>
      <c r="BG2049" s="110"/>
      <c r="BH2049" s="110"/>
    </row>
    <row r="2050" spans="2:60" x14ac:dyDescent="0.2">
      <c r="B2050" s="123"/>
      <c r="C2050" s="124"/>
      <c r="D2050" s="124"/>
      <c r="E2050" s="124"/>
      <c r="F2050" s="124"/>
      <c r="G2050" s="124"/>
      <c r="H2050" s="124"/>
      <c r="I2050" s="45"/>
      <c r="J2050" s="45"/>
      <c r="K2050" s="45"/>
      <c r="V2050" s="110"/>
      <c r="W2050" s="110"/>
      <c r="X2050" s="110"/>
      <c r="Y2050" s="110"/>
      <c r="Z2050" s="110"/>
      <c r="AA2050" s="110"/>
      <c r="AB2050" s="110"/>
      <c r="AC2050" s="110"/>
      <c r="AD2050" s="110"/>
      <c r="AE2050" s="110"/>
      <c r="AF2050" s="110"/>
      <c r="AG2050" s="110"/>
      <c r="AH2050" s="110"/>
      <c r="AI2050" s="110"/>
      <c r="AJ2050" s="110"/>
      <c r="AK2050" s="110"/>
      <c r="AL2050" s="110"/>
      <c r="AM2050" s="110"/>
      <c r="AN2050" s="110"/>
      <c r="AO2050" s="110"/>
      <c r="AP2050" s="110"/>
      <c r="AQ2050" s="110"/>
      <c r="AR2050" s="110"/>
      <c r="AS2050" s="110"/>
      <c r="AT2050" s="110"/>
      <c r="AU2050" s="110"/>
      <c r="AV2050" s="110"/>
      <c r="AW2050" s="110"/>
      <c r="AX2050" s="110"/>
      <c r="AY2050" s="110"/>
      <c r="AZ2050" s="110"/>
      <c r="BA2050" s="110"/>
      <c r="BB2050" s="110"/>
      <c r="BC2050" s="110"/>
      <c r="BD2050" s="110"/>
      <c r="BE2050" s="110"/>
      <c r="BF2050" s="110"/>
      <c r="BG2050" s="110"/>
      <c r="BH2050" s="110"/>
    </row>
    <row r="2051" spans="2:60" x14ac:dyDescent="0.2">
      <c r="B2051" s="123"/>
      <c r="C2051" s="124"/>
      <c r="D2051" s="124"/>
      <c r="E2051" s="124"/>
      <c r="F2051" s="124"/>
      <c r="G2051" s="124"/>
      <c r="H2051" s="124"/>
      <c r="I2051" s="45"/>
      <c r="J2051" s="45"/>
      <c r="K2051" s="45"/>
      <c r="V2051" s="110"/>
      <c r="W2051" s="110"/>
      <c r="X2051" s="110"/>
      <c r="Y2051" s="110"/>
      <c r="Z2051" s="110"/>
      <c r="AA2051" s="110"/>
      <c r="AB2051" s="110"/>
      <c r="AC2051" s="110"/>
      <c r="AD2051" s="110"/>
      <c r="AE2051" s="110"/>
      <c r="AF2051" s="110"/>
      <c r="AG2051" s="110"/>
      <c r="AH2051" s="110"/>
      <c r="AI2051" s="110"/>
      <c r="AJ2051" s="110"/>
      <c r="AK2051" s="110"/>
      <c r="AL2051" s="110"/>
      <c r="AM2051" s="110"/>
      <c r="AN2051" s="110"/>
      <c r="AO2051" s="110"/>
      <c r="AP2051" s="110"/>
      <c r="AQ2051" s="110"/>
      <c r="AR2051" s="110"/>
      <c r="AS2051" s="110"/>
      <c r="AT2051" s="110"/>
      <c r="AU2051" s="110"/>
      <c r="AV2051" s="110"/>
      <c r="AW2051" s="110"/>
      <c r="AX2051" s="110"/>
      <c r="AY2051" s="110"/>
      <c r="AZ2051" s="110"/>
      <c r="BA2051" s="110"/>
      <c r="BB2051" s="110"/>
      <c r="BC2051" s="110"/>
      <c r="BD2051" s="110"/>
      <c r="BE2051" s="110"/>
      <c r="BF2051" s="110"/>
      <c r="BG2051" s="110"/>
      <c r="BH2051" s="110"/>
    </row>
    <row r="2052" spans="2:60" x14ac:dyDescent="0.2">
      <c r="B2052" s="123"/>
      <c r="C2052" s="124"/>
      <c r="D2052" s="124"/>
      <c r="E2052" s="124"/>
      <c r="F2052" s="124"/>
      <c r="G2052" s="124"/>
      <c r="H2052" s="124"/>
      <c r="I2052" s="45"/>
      <c r="J2052" s="45"/>
      <c r="K2052" s="45"/>
      <c r="V2052" s="110"/>
      <c r="W2052" s="110"/>
      <c r="X2052" s="110"/>
      <c r="Y2052" s="110"/>
      <c r="Z2052" s="110"/>
      <c r="AA2052" s="110"/>
      <c r="AB2052" s="110"/>
      <c r="AC2052" s="110"/>
      <c r="AD2052" s="110"/>
      <c r="AE2052" s="110"/>
      <c r="AF2052" s="110"/>
      <c r="AG2052" s="110"/>
      <c r="AH2052" s="110"/>
      <c r="AI2052" s="110"/>
      <c r="AJ2052" s="110"/>
      <c r="AK2052" s="110"/>
      <c r="AL2052" s="110"/>
      <c r="AM2052" s="110"/>
      <c r="AN2052" s="110"/>
      <c r="AO2052" s="110"/>
      <c r="AP2052" s="110"/>
      <c r="AQ2052" s="110"/>
      <c r="AR2052" s="110"/>
      <c r="AS2052" s="110"/>
      <c r="AT2052" s="110"/>
      <c r="AU2052" s="110"/>
      <c r="AV2052" s="110"/>
      <c r="AW2052" s="110"/>
      <c r="AX2052" s="110"/>
      <c r="AY2052" s="110"/>
      <c r="AZ2052" s="110"/>
      <c r="BA2052" s="110"/>
      <c r="BB2052" s="110"/>
      <c r="BC2052" s="110"/>
      <c r="BD2052" s="110"/>
      <c r="BE2052" s="110"/>
      <c r="BF2052" s="110"/>
      <c r="BG2052" s="110"/>
      <c r="BH2052" s="110"/>
    </row>
    <row r="2053" spans="2:60" x14ac:dyDescent="0.2">
      <c r="B2053" s="123"/>
      <c r="C2053" s="124"/>
      <c r="D2053" s="124"/>
      <c r="E2053" s="124"/>
      <c r="F2053" s="124"/>
      <c r="G2053" s="124"/>
      <c r="H2053" s="124"/>
      <c r="I2053" s="45"/>
      <c r="J2053" s="45"/>
      <c r="K2053" s="45"/>
      <c r="V2053" s="110"/>
      <c r="W2053" s="110"/>
      <c r="X2053" s="110"/>
      <c r="Y2053" s="110"/>
      <c r="Z2053" s="110"/>
      <c r="AA2053" s="110"/>
      <c r="AB2053" s="110"/>
      <c r="AC2053" s="110"/>
      <c r="AD2053" s="110"/>
      <c r="AE2053" s="110"/>
      <c r="AF2053" s="110"/>
      <c r="AG2053" s="110"/>
      <c r="AH2053" s="110"/>
      <c r="AI2053" s="110"/>
      <c r="AJ2053" s="110"/>
      <c r="AK2053" s="110"/>
      <c r="AL2053" s="110"/>
      <c r="AM2053" s="110"/>
      <c r="AN2053" s="110"/>
      <c r="AO2053" s="110"/>
      <c r="AP2053" s="110"/>
      <c r="AQ2053" s="110"/>
      <c r="AR2053" s="110"/>
      <c r="AS2053" s="110"/>
      <c r="AT2053" s="110"/>
      <c r="AU2053" s="110"/>
      <c r="AV2053" s="110"/>
      <c r="AW2053" s="110"/>
      <c r="AX2053" s="110"/>
      <c r="AY2053" s="110"/>
      <c r="AZ2053" s="110"/>
      <c r="BA2053" s="110"/>
      <c r="BB2053" s="110"/>
      <c r="BC2053" s="110"/>
      <c r="BD2053" s="110"/>
      <c r="BE2053" s="110"/>
      <c r="BF2053" s="110"/>
      <c r="BG2053" s="110"/>
      <c r="BH2053" s="110"/>
    </row>
    <row r="2054" spans="2:60" x14ac:dyDescent="0.2">
      <c r="B2054" s="123"/>
      <c r="C2054" s="124"/>
      <c r="D2054" s="124"/>
      <c r="E2054" s="124"/>
      <c r="F2054" s="124"/>
      <c r="G2054" s="124"/>
      <c r="H2054" s="124"/>
      <c r="I2054" s="45"/>
      <c r="J2054" s="45"/>
      <c r="K2054" s="45"/>
      <c r="V2054" s="110"/>
      <c r="W2054" s="110"/>
      <c r="X2054" s="110"/>
      <c r="Y2054" s="110"/>
      <c r="Z2054" s="110"/>
      <c r="AA2054" s="110"/>
      <c r="AB2054" s="110"/>
      <c r="AC2054" s="110"/>
      <c r="AD2054" s="110"/>
      <c r="AE2054" s="110"/>
      <c r="AF2054" s="110"/>
      <c r="AG2054" s="110"/>
      <c r="AH2054" s="110"/>
      <c r="AI2054" s="110"/>
      <c r="AJ2054" s="110"/>
      <c r="AK2054" s="110"/>
      <c r="AL2054" s="110"/>
      <c r="AM2054" s="110"/>
      <c r="AN2054" s="110"/>
      <c r="AO2054" s="110"/>
      <c r="AP2054" s="110"/>
      <c r="AQ2054" s="110"/>
      <c r="AR2054" s="110"/>
      <c r="AS2054" s="110"/>
      <c r="AT2054" s="110"/>
      <c r="AU2054" s="110"/>
      <c r="AV2054" s="110"/>
      <c r="AW2054" s="110"/>
      <c r="AX2054" s="110"/>
      <c r="AY2054" s="110"/>
      <c r="AZ2054" s="110"/>
      <c r="BA2054" s="110"/>
      <c r="BB2054" s="110"/>
      <c r="BC2054" s="110"/>
      <c r="BD2054" s="110"/>
      <c r="BE2054" s="110"/>
      <c r="BF2054" s="110"/>
      <c r="BG2054" s="110"/>
      <c r="BH2054" s="110"/>
    </row>
    <row r="2055" spans="2:60" x14ac:dyDescent="0.2">
      <c r="B2055" s="123"/>
      <c r="C2055" s="124"/>
      <c r="D2055" s="124"/>
      <c r="E2055" s="124"/>
      <c r="F2055" s="124"/>
      <c r="G2055" s="124"/>
      <c r="H2055" s="124"/>
      <c r="I2055" s="45"/>
      <c r="J2055" s="45"/>
      <c r="K2055" s="45"/>
      <c r="V2055" s="110"/>
      <c r="W2055" s="110"/>
      <c r="X2055" s="110"/>
      <c r="Y2055" s="110"/>
      <c r="Z2055" s="110"/>
      <c r="AA2055" s="110"/>
      <c r="AB2055" s="110"/>
      <c r="AC2055" s="110"/>
      <c r="AD2055" s="110"/>
      <c r="AE2055" s="110"/>
      <c r="AF2055" s="110"/>
      <c r="AG2055" s="110"/>
      <c r="AH2055" s="110"/>
      <c r="AI2055" s="110"/>
      <c r="AJ2055" s="110"/>
      <c r="AK2055" s="110"/>
      <c r="AL2055" s="110"/>
      <c r="AM2055" s="110"/>
      <c r="AN2055" s="110"/>
      <c r="AO2055" s="110"/>
      <c r="AP2055" s="110"/>
      <c r="AQ2055" s="110"/>
      <c r="AR2055" s="110"/>
      <c r="AS2055" s="110"/>
      <c r="AT2055" s="110"/>
      <c r="AU2055" s="110"/>
      <c r="AV2055" s="110"/>
      <c r="AW2055" s="110"/>
      <c r="AX2055" s="110"/>
      <c r="AY2055" s="110"/>
      <c r="AZ2055" s="110"/>
      <c r="BA2055" s="110"/>
      <c r="BB2055" s="110"/>
      <c r="BC2055" s="110"/>
      <c r="BD2055" s="110"/>
      <c r="BE2055" s="110"/>
      <c r="BF2055" s="110"/>
      <c r="BG2055" s="110"/>
      <c r="BH2055" s="110"/>
    </row>
    <row r="2056" spans="2:60" x14ac:dyDescent="0.2">
      <c r="B2056" s="123"/>
      <c r="C2056" s="124"/>
      <c r="D2056" s="124"/>
      <c r="E2056" s="124"/>
      <c r="F2056" s="124"/>
      <c r="G2056" s="124"/>
      <c r="H2056" s="124"/>
      <c r="I2056" s="45"/>
      <c r="J2056" s="45"/>
      <c r="K2056" s="45"/>
      <c r="V2056" s="110"/>
      <c r="W2056" s="110"/>
      <c r="X2056" s="110"/>
      <c r="Y2056" s="110"/>
      <c r="Z2056" s="110"/>
      <c r="AA2056" s="110"/>
      <c r="AB2056" s="110"/>
      <c r="AC2056" s="110"/>
      <c r="AD2056" s="110"/>
      <c r="AE2056" s="110"/>
      <c r="AF2056" s="110"/>
      <c r="AG2056" s="110"/>
      <c r="AH2056" s="110"/>
      <c r="AI2056" s="110"/>
      <c r="AJ2056" s="110"/>
      <c r="AK2056" s="110"/>
      <c r="AL2056" s="110"/>
      <c r="AM2056" s="110"/>
      <c r="AN2056" s="110"/>
      <c r="AO2056" s="110"/>
      <c r="AP2056" s="110"/>
      <c r="AQ2056" s="110"/>
      <c r="AR2056" s="110"/>
      <c r="AS2056" s="110"/>
      <c r="AT2056" s="110"/>
      <c r="AU2056" s="110"/>
      <c r="AV2056" s="110"/>
      <c r="AW2056" s="110"/>
      <c r="AX2056" s="110"/>
      <c r="AY2056" s="110"/>
      <c r="AZ2056" s="110"/>
      <c r="BA2056" s="110"/>
      <c r="BB2056" s="110"/>
      <c r="BC2056" s="110"/>
      <c r="BD2056" s="110"/>
      <c r="BE2056" s="110"/>
      <c r="BF2056" s="110"/>
      <c r="BG2056" s="110"/>
      <c r="BH2056" s="110"/>
    </row>
    <row r="2057" spans="2:60" x14ac:dyDescent="0.2">
      <c r="B2057" s="123"/>
      <c r="C2057" s="124"/>
      <c r="D2057" s="124"/>
      <c r="E2057" s="124"/>
      <c r="F2057" s="124"/>
      <c r="G2057" s="124"/>
      <c r="H2057" s="124"/>
      <c r="I2057" s="45"/>
      <c r="J2057" s="45"/>
      <c r="K2057" s="45"/>
      <c r="V2057" s="110"/>
      <c r="W2057" s="110"/>
      <c r="X2057" s="110"/>
      <c r="Y2057" s="110"/>
      <c r="Z2057" s="110"/>
      <c r="AA2057" s="110"/>
      <c r="AB2057" s="110"/>
      <c r="AC2057" s="110"/>
      <c r="AD2057" s="110"/>
      <c r="AE2057" s="110"/>
      <c r="AF2057" s="110"/>
      <c r="AG2057" s="110"/>
      <c r="AH2057" s="110"/>
      <c r="AI2057" s="110"/>
      <c r="AJ2057" s="110"/>
      <c r="AK2057" s="110"/>
      <c r="AL2057" s="110"/>
      <c r="AM2057" s="110"/>
      <c r="AN2057" s="110"/>
      <c r="AO2057" s="110"/>
      <c r="AP2057" s="110"/>
      <c r="AQ2057" s="110"/>
      <c r="AR2057" s="110"/>
      <c r="AS2057" s="110"/>
      <c r="AT2057" s="110"/>
      <c r="AU2057" s="110"/>
      <c r="AV2057" s="110"/>
      <c r="AW2057" s="110"/>
      <c r="AX2057" s="110"/>
      <c r="AY2057" s="110"/>
      <c r="AZ2057" s="110"/>
      <c r="BA2057" s="110"/>
      <c r="BB2057" s="110"/>
      <c r="BC2057" s="110"/>
      <c r="BD2057" s="110"/>
      <c r="BE2057" s="110"/>
      <c r="BF2057" s="110"/>
      <c r="BG2057" s="110"/>
      <c r="BH2057" s="110"/>
    </row>
    <row r="2058" spans="2:60" x14ac:dyDescent="0.2">
      <c r="B2058" s="123"/>
      <c r="C2058" s="124"/>
      <c r="D2058" s="124"/>
      <c r="E2058" s="124"/>
      <c r="F2058" s="124"/>
      <c r="G2058" s="124"/>
      <c r="H2058" s="124"/>
      <c r="I2058" s="45"/>
      <c r="J2058" s="45"/>
      <c r="K2058" s="45"/>
      <c r="V2058" s="110"/>
      <c r="W2058" s="110"/>
      <c r="X2058" s="110"/>
      <c r="Y2058" s="110"/>
      <c r="Z2058" s="110"/>
      <c r="AA2058" s="110"/>
      <c r="AB2058" s="110"/>
      <c r="AC2058" s="110"/>
      <c r="AD2058" s="110"/>
      <c r="AE2058" s="110"/>
      <c r="AF2058" s="110"/>
      <c r="AG2058" s="110"/>
      <c r="AH2058" s="110"/>
      <c r="AI2058" s="110"/>
      <c r="AJ2058" s="110"/>
      <c r="AK2058" s="110"/>
      <c r="AL2058" s="110"/>
      <c r="AM2058" s="110"/>
      <c r="AN2058" s="110"/>
      <c r="AO2058" s="110"/>
      <c r="AP2058" s="110"/>
      <c r="AQ2058" s="110"/>
      <c r="AR2058" s="110"/>
      <c r="AS2058" s="110"/>
      <c r="AT2058" s="110"/>
      <c r="AU2058" s="110"/>
      <c r="AV2058" s="110"/>
      <c r="AW2058" s="110"/>
      <c r="AX2058" s="110"/>
      <c r="AY2058" s="110"/>
      <c r="AZ2058" s="110"/>
      <c r="BA2058" s="110"/>
      <c r="BB2058" s="110"/>
      <c r="BC2058" s="110"/>
      <c r="BD2058" s="110"/>
      <c r="BE2058" s="110"/>
      <c r="BF2058" s="110"/>
      <c r="BG2058" s="110"/>
      <c r="BH2058" s="110"/>
    </row>
    <row r="2059" spans="2:60" x14ac:dyDescent="0.2">
      <c r="B2059" s="123"/>
      <c r="C2059" s="124"/>
      <c r="D2059" s="124"/>
      <c r="E2059" s="124"/>
      <c r="F2059" s="124"/>
      <c r="G2059" s="124"/>
      <c r="H2059" s="124"/>
      <c r="I2059" s="45"/>
      <c r="J2059" s="45"/>
      <c r="K2059" s="45"/>
      <c r="V2059" s="110"/>
      <c r="W2059" s="110"/>
      <c r="X2059" s="110"/>
      <c r="Y2059" s="110"/>
      <c r="Z2059" s="110"/>
      <c r="AA2059" s="110"/>
      <c r="AB2059" s="110"/>
      <c r="AC2059" s="110"/>
      <c r="AD2059" s="110"/>
      <c r="AE2059" s="110"/>
      <c r="AF2059" s="110"/>
      <c r="AG2059" s="110"/>
      <c r="AH2059" s="110"/>
      <c r="AI2059" s="110"/>
      <c r="AJ2059" s="110"/>
      <c r="AK2059" s="110"/>
      <c r="AL2059" s="110"/>
      <c r="AM2059" s="110"/>
      <c r="AN2059" s="110"/>
      <c r="AO2059" s="110"/>
      <c r="AP2059" s="110"/>
      <c r="AQ2059" s="110"/>
      <c r="AR2059" s="110"/>
      <c r="AS2059" s="110"/>
      <c r="AT2059" s="110"/>
      <c r="AU2059" s="110"/>
      <c r="AV2059" s="110"/>
      <c r="AW2059" s="110"/>
      <c r="AX2059" s="110"/>
      <c r="AY2059" s="110"/>
      <c r="AZ2059" s="110"/>
      <c r="BA2059" s="110"/>
      <c r="BB2059" s="110"/>
      <c r="BC2059" s="110"/>
      <c r="BD2059" s="110"/>
      <c r="BE2059" s="110"/>
      <c r="BF2059" s="110"/>
      <c r="BG2059" s="110"/>
      <c r="BH2059" s="110"/>
    </row>
    <row r="2060" spans="2:60" x14ac:dyDescent="0.2">
      <c r="B2060" s="123"/>
      <c r="C2060" s="124"/>
      <c r="D2060" s="124"/>
      <c r="E2060" s="124"/>
      <c r="F2060" s="124"/>
      <c r="G2060" s="124"/>
      <c r="H2060" s="124"/>
      <c r="I2060" s="45"/>
      <c r="J2060" s="45"/>
      <c r="K2060" s="45"/>
      <c r="V2060" s="110"/>
      <c r="W2060" s="110"/>
      <c r="X2060" s="110"/>
      <c r="Y2060" s="110"/>
      <c r="Z2060" s="110"/>
      <c r="AA2060" s="110"/>
      <c r="AB2060" s="110"/>
      <c r="AC2060" s="110"/>
      <c r="AD2060" s="110"/>
      <c r="AE2060" s="110"/>
      <c r="AF2060" s="110"/>
      <c r="AG2060" s="110"/>
      <c r="AH2060" s="110"/>
      <c r="AI2060" s="110"/>
      <c r="AJ2060" s="110"/>
      <c r="AK2060" s="110"/>
      <c r="AL2060" s="110"/>
      <c r="AM2060" s="110"/>
      <c r="AN2060" s="110"/>
      <c r="AO2060" s="110"/>
      <c r="AP2060" s="110"/>
      <c r="AQ2060" s="110"/>
      <c r="AR2060" s="110"/>
      <c r="AS2060" s="110"/>
      <c r="AT2060" s="110"/>
      <c r="AU2060" s="110"/>
      <c r="AV2060" s="110"/>
      <c r="AW2060" s="110"/>
      <c r="AX2060" s="110"/>
      <c r="AY2060" s="110"/>
      <c r="AZ2060" s="110"/>
      <c r="BA2060" s="110"/>
      <c r="BB2060" s="110"/>
      <c r="BC2060" s="110"/>
      <c r="BD2060" s="110"/>
      <c r="BE2060" s="110"/>
      <c r="BF2060" s="110"/>
      <c r="BG2060" s="110"/>
      <c r="BH2060" s="110"/>
    </row>
    <row r="2061" spans="2:60" x14ac:dyDescent="0.2">
      <c r="B2061" s="123"/>
      <c r="C2061" s="124"/>
      <c r="D2061" s="124"/>
      <c r="E2061" s="124"/>
      <c r="F2061" s="124"/>
      <c r="G2061" s="124"/>
      <c r="H2061" s="124"/>
      <c r="I2061" s="45"/>
      <c r="J2061" s="45"/>
      <c r="K2061" s="45"/>
      <c r="V2061" s="110"/>
      <c r="W2061" s="110"/>
      <c r="X2061" s="110"/>
      <c r="Y2061" s="110"/>
      <c r="Z2061" s="110"/>
      <c r="AA2061" s="110"/>
      <c r="AB2061" s="110"/>
      <c r="AC2061" s="110"/>
      <c r="AD2061" s="110"/>
      <c r="AE2061" s="110"/>
      <c r="AF2061" s="110"/>
      <c r="AG2061" s="110"/>
      <c r="AH2061" s="110"/>
      <c r="AI2061" s="110"/>
      <c r="AJ2061" s="110"/>
      <c r="AK2061" s="110"/>
      <c r="AL2061" s="110"/>
      <c r="AM2061" s="110"/>
      <c r="AN2061" s="110"/>
      <c r="AO2061" s="110"/>
      <c r="AP2061" s="110"/>
      <c r="AQ2061" s="110"/>
      <c r="AR2061" s="110"/>
      <c r="AS2061" s="110"/>
      <c r="AT2061" s="110"/>
      <c r="AU2061" s="110"/>
      <c r="AV2061" s="110"/>
      <c r="AW2061" s="110"/>
      <c r="AX2061" s="110"/>
      <c r="AY2061" s="110"/>
      <c r="AZ2061" s="110"/>
      <c r="BA2061" s="110"/>
      <c r="BB2061" s="110"/>
      <c r="BC2061" s="110"/>
      <c r="BD2061" s="110"/>
      <c r="BE2061" s="110"/>
      <c r="BF2061" s="110"/>
      <c r="BG2061" s="110"/>
      <c r="BH2061" s="110"/>
    </row>
    <row r="2062" spans="2:60" x14ac:dyDescent="0.2">
      <c r="B2062" s="123"/>
      <c r="C2062" s="124"/>
      <c r="D2062" s="124"/>
      <c r="E2062" s="124"/>
      <c r="F2062" s="124"/>
      <c r="G2062" s="124"/>
      <c r="H2062" s="124"/>
      <c r="I2062" s="45"/>
      <c r="J2062" s="45"/>
      <c r="K2062" s="45"/>
      <c r="V2062" s="110"/>
      <c r="W2062" s="110"/>
      <c r="X2062" s="110"/>
      <c r="Y2062" s="110"/>
      <c r="Z2062" s="110"/>
      <c r="AA2062" s="110"/>
      <c r="AB2062" s="110"/>
      <c r="AC2062" s="110"/>
      <c r="AD2062" s="110"/>
      <c r="AE2062" s="110"/>
      <c r="AF2062" s="110"/>
      <c r="AG2062" s="110"/>
      <c r="AH2062" s="110"/>
      <c r="AI2062" s="110"/>
      <c r="AJ2062" s="110"/>
      <c r="AK2062" s="110"/>
      <c r="AL2062" s="110"/>
      <c r="AM2062" s="110"/>
      <c r="AN2062" s="110"/>
      <c r="AO2062" s="110"/>
      <c r="AP2062" s="110"/>
      <c r="AQ2062" s="110"/>
      <c r="AR2062" s="110"/>
      <c r="AS2062" s="110"/>
      <c r="AT2062" s="110"/>
      <c r="AU2062" s="110"/>
      <c r="AV2062" s="110"/>
      <c r="AW2062" s="110"/>
      <c r="AX2062" s="110"/>
      <c r="AY2062" s="110"/>
      <c r="AZ2062" s="110"/>
      <c r="BA2062" s="110"/>
      <c r="BB2062" s="110"/>
      <c r="BC2062" s="110"/>
      <c r="BD2062" s="110"/>
      <c r="BE2062" s="110"/>
      <c r="BF2062" s="110"/>
      <c r="BG2062" s="110"/>
      <c r="BH2062" s="110"/>
    </row>
    <row r="2063" spans="2:60" x14ac:dyDescent="0.2">
      <c r="B2063" s="123"/>
      <c r="C2063" s="124"/>
      <c r="D2063" s="124"/>
      <c r="E2063" s="124"/>
      <c r="F2063" s="124"/>
      <c r="G2063" s="124"/>
      <c r="H2063" s="124"/>
      <c r="I2063" s="45"/>
      <c r="J2063" s="45"/>
      <c r="K2063" s="45"/>
      <c r="V2063" s="110"/>
      <c r="W2063" s="110"/>
      <c r="X2063" s="110"/>
      <c r="Y2063" s="110"/>
      <c r="Z2063" s="110"/>
      <c r="AA2063" s="110"/>
      <c r="AB2063" s="110"/>
      <c r="AC2063" s="110"/>
      <c r="AD2063" s="110"/>
      <c r="AE2063" s="110"/>
      <c r="AF2063" s="110"/>
      <c r="AG2063" s="110"/>
      <c r="AH2063" s="110"/>
      <c r="AI2063" s="110"/>
      <c r="AJ2063" s="110"/>
      <c r="AK2063" s="110"/>
      <c r="AL2063" s="110"/>
      <c r="AM2063" s="110"/>
      <c r="AN2063" s="110"/>
      <c r="AO2063" s="110"/>
      <c r="AP2063" s="110"/>
      <c r="AQ2063" s="110"/>
      <c r="AR2063" s="110"/>
      <c r="AS2063" s="110"/>
      <c r="AT2063" s="110"/>
      <c r="AU2063" s="110"/>
      <c r="AV2063" s="110"/>
      <c r="AW2063" s="110"/>
      <c r="AX2063" s="110"/>
      <c r="AY2063" s="110"/>
      <c r="AZ2063" s="110"/>
      <c r="BA2063" s="110"/>
      <c r="BB2063" s="110"/>
      <c r="BC2063" s="110"/>
      <c r="BD2063" s="110"/>
      <c r="BE2063" s="110"/>
      <c r="BF2063" s="110"/>
      <c r="BG2063" s="110"/>
      <c r="BH2063" s="110"/>
    </row>
    <row r="2064" spans="2:60" x14ac:dyDescent="0.2">
      <c r="B2064" s="123"/>
      <c r="C2064" s="124"/>
      <c r="D2064" s="124"/>
      <c r="E2064" s="124"/>
      <c r="F2064" s="124"/>
      <c r="G2064" s="124"/>
      <c r="H2064" s="124"/>
      <c r="I2064" s="45"/>
      <c r="J2064" s="45"/>
      <c r="K2064" s="45"/>
      <c r="V2064" s="110"/>
      <c r="W2064" s="110"/>
      <c r="X2064" s="110"/>
      <c r="Y2064" s="110"/>
      <c r="Z2064" s="110"/>
      <c r="AA2064" s="110"/>
      <c r="AB2064" s="110"/>
      <c r="AC2064" s="110"/>
      <c r="AD2064" s="110"/>
      <c r="AE2064" s="110"/>
      <c r="AF2064" s="110"/>
      <c r="AG2064" s="110"/>
      <c r="AH2064" s="110"/>
      <c r="AI2064" s="110"/>
      <c r="AJ2064" s="110"/>
      <c r="AK2064" s="110"/>
      <c r="AL2064" s="110"/>
      <c r="AM2064" s="110"/>
      <c r="AN2064" s="110"/>
      <c r="AO2064" s="110"/>
      <c r="AP2064" s="110"/>
      <c r="AQ2064" s="110"/>
      <c r="AR2064" s="110"/>
      <c r="AS2064" s="110"/>
      <c r="AT2064" s="110"/>
      <c r="AU2064" s="110"/>
      <c r="AV2064" s="110"/>
      <c r="AW2064" s="110"/>
      <c r="AX2064" s="110"/>
      <c r="AY2064" s="110"/>
      <c r="AZ2064" s="110"/>
      <c r="BA2064" s="110"/>
      <c r="BB2064" s="110"/>
      <c r="BC2064" s="110"/>
      <c r="BD2064" s="110"/>
      <c r="BE2064" s="110"/>
      <c r="BF2064" s="110"/>
      <c r="BG2064" s="110"/>
      <c r="BH2064" s="110"/>
    </row>
    <row r="2065" spans="2:60" x14ac:dyDescent="0.2">
      <c r="B2065" s="123"/>
      <c r="C2065" s="124"/>
      <c r="D2065" s="124"/>
      <c r="E2065" s="124"/>
      <c r="F2065" s="124"/>
      <c r="G2065" s="124"/>
      <c r="H2065" s="124"/>
      <c r="I2065" s="45"/>
      <c r="J2065" s="45"/>
      <c r="K2065" s="45"/>
      <c r="V2065" s="110"/>
      <c r="W2065" s="110"/>
      <c r="X2065" s="110"/>
      <c r="Y2065" s="110"/>
      <c r="Z2065" s="110"/>
      <c r="AA2065" s="110"/>
      <c r="AB2065" s="110"/>
      <c r="AC2065" s="110"/>
      <c r="AD2065" s="110"/>
      <c r="AE2065" s="110"/>
      <c r="AF2065" s="110"/>
      <c r="AG2065" s="110"/>
      <c r="AH2065" s="110"/>
      <c r="AI2065" s="110"/>
      <c r="AJ2065" s="110"/>
      <c r="AK2065" s="110"/>
      <c r="AL2065" s="110"/>
      <c r="AM2065" s="110"/>
      <c r="AN2065" s="110"/>
      <c r="AO2065" s="110"/>
      <c r="AP2065" s="110"/>
      <c r="AQ2065" s="110"/>
      <c r="AR2065" s="110"/>
      <c r="AS2065" s="110"/>
      <c r="AT2065" s="110"/>
      <c r="AU2065" s="110"/>
      <c r="AV2065" s="110"/>
      <c r="AW2065" s="110"/>
      <c r="AX2065" s="110"/>
      <c r="AY2065" s="110"/>
      <c r="AZ2065" s="110"/>
      <c r="BA2065" s="110"/>
      <c r="BB2065" s="110"/>
      <c r="BC2065" s="110"/>
      <c r="BD2065" s="110"/>
      <c r="BE2065" s="110"/>
      <c r="BF2065" s="110"/>
      <c r="BG2065" s="110"/>
      <c r="BH2065" s="110"/>
    </row>
    <row r="2066" spans="2:60" x14ac:dyDescent="0.2">
      <c r="B2066" s="123"/>
      <c r="C2066" s="124"/>
      <c r="D2066" s="124"/>
      <c r="E2066" s="124"/>
      <c r="F2066" s="124"/>
      <c r="G2066" s="124"/>
      <c r="H2066" s="124"/>
      <c r="I2066" s="45"/>
      <c r="J2066" s="45"/>
      <c r="K2066" s="45"/>
      <c r="V2066" s="110"/>
      <c r="W2066" s="110"/>
      <c r="X2066" s="110"/>
      <c r="Y2066" s="110"/>
      <c r="Z2066" s="110"/>
      <c r="AA2066" s="110"/>
      <c r="AB2066" s="110"/>
      <c r="AC2066" s="110"/>
      <c r="AD2066" s="110"/>
      <c r="AE2066" s="110"/>
      <c r="AF2066" s="110"/>
      <c r="AG2066" s="110"/>
      <c r="AH2066" s="110"/>
      <c r="AI2066" s="110"/>
      <c r="AJ2066" s="110"/>
      <c r="AK2066" s="110"/>
      <c r="AL2066" s="110"/>
      <c r="AM2066" s="110"/>
      <c r="AN2066" s="110"/>
      <c r="AO2066" s="110"/>
      <c r="AP2066" s="110"/>
      <c r="AQ2066" s="110"/>
      <c r="AR2066" s="110"/>
      <c r="AS2066" s="110"/>
      <c r="AT2066" s="110"/>
      <c r="AU2066" s="110"/>
      <c r="AV2066" s="110"/>
      <c r="AW2066" s="110"/>
      <c r="AX2066" s="110"/>
      <c r="AY2066" s="110"/>
      <c r="AZ2066" s="110"/>
      <c r="BA2066" s="110"/>
      <c r="BB2066" s="110"/>
      <c r="BC2066" s="110"/>
      <c r="BD2066" s="110"/>
      <c r="BE2066" s="110"/>
      <c r="BF2066" s="110"/>
      <c r="BG2066" s="110"/>
      <c r="BH2066" s="110"/>
    </row>
    <row r="2067" spans="2:60" x14ac:dyDescent="0.2">
      <c r="B2067" s="123"/>
      <c r="C2067" s="124"/>
      <c r="D2067" s="124"/>
      <c r="E2067" s="124"/>
      <c r="F2067" s="124"/>
      <c r="G2067" s="124"/>
      <c r="H2067" s="124"/>
      <c r="I2067" s="45"/>
      <c r="J2067" s="45"/>
      <c r="K2067" s="45"/>
      <c r="V2067" s="110"/>
      <c r="W2067" s="110"/>
      <c r="X2067" s="110"/>
      <c r="Y2067" s="110"/>
      <c r="Z2067" s="110"/>
      <c r="AA2067" s="110"/>
      <c r="AB2067" s="110"/>
      <c r="AC2067" s="110"/>
      <c r="AD2067" s="110"/>
      <c r="AE2067" s="110"/>
      <c r="AF2067" s="110"/>
      <c r="AG2067" s="110"/>
      <c r="AH2067" s="110"/>
      <c r="AI2067" s="110"/>
      <c r="AJ2067" s="110"/>
      <c r="AK2067" s="110"/>
      <c r="AL2067" s="110"/>
      <c r="AM2067" s="110"/>
      <c r="AN2067" s="110"/>
      <c r="AO2067" s="110"/>
      <c r="AP2067" s="110"/>
      <c r="AQ2067" s="110"/>
      <c r="AR2067" s="110"/>
      <c r="AS2067" s="110"/>
      <c r="AT2067" s="110"/>
      <c r="AU2067" s="110"/>
      <c r="AV2067" s="110"/>
      <c r="AW2067" s="110"/>
      <c r="AX2067" s="110"/>
      <c r="AY2067" s="110"/>
      <c r="AZ2067" s="110"/>
      <c r="BA2067" s="110"/>
      <c r="BB2067" s="110"/>
      <c r="BC2067" s="110"/>
      <c r="BD2067" s="110"/>
      <c r="BE2067" s="110"/>
      <c r="BF2067" s="110"/>
      <c r="BG2067" s="110"/>
      <c r="BH2067" s="110"/>
    </row>
    <row r="2068" spans="2:60" x14ac:dyDescent="0.2">
      <c r="B2068" s="123"/>
      <c r="C2068" s="124"/>
      <c r="D2068" s="124"/>
      <c r="E2068" s="124"/>
      <c r="F2068" s="124"/>
      <c r="G2068" s="124"/>
      <c r="H2068" s="124"/>
      <c r="I2068" s="45"/>
      <c r="J2068" s="45"/>
      <c r="K2068" s="45"/>
      <c r="V2068" s="110"/>
      <c r="W2068" s="110"/>
      <c r="X2068" s="110"/>
      <c r="Y2068" s="110"/>
      <c r="Z2068" s="110"/>
      <c r="AA2068" s="110"/>
      <c r="AB2068" s="110"/>
      <c r="AC2068" s="110"/>
      <c r="AD2068" s="110"/>
      <c r="AE2068" s="110"/>
      <c r="AF2068" s="110"/>
      <c r="AG2068" s="110"/>
      <c r="AH2068" s="110"/>
      <c r="AI2068" s="110"/>
      <c r="AJ2068" s="110"/>
      <c r="AK2068" s="110"/>
      <c r="AL2068" s="110"/>
      <c r="AM2068" s="110"/>
      <c r="AN2068" s="110"/>
      <c r="AO2068" s="110"/>
      <c r="AP2068" s="110"/>
      <c r="AQ2068" s="110"/>
      <c r="AR2068" s="110"/>
      <c r="AS2068" s="110"/>
      <c r="AT2068" s="110"/>
      <c r="AU2068" s="110"/>
      <c r="AV2068" s="110"/>
      <c r="AW2068" s="110"/>
      <c r="AX2068" s="110"/>
      <c r="AY2068" s="110"/>
      <c r="AZ2068" s="110"/>
      <c r="BA2068" s="110"/>
      <c r="BB2068" s="110"/>
      <c r="BC2068" s="110"/>
      <c r="BD2068" s="110"/>
      <c r="BE2068" s="110"/>
      <c r="BF2068" s="110"/>
      <c r="BG2068" s="110"/>
      <c r="BH2068" s="110"/>
    </row>
    <row r="2069" spans="2:60" x14ac:dyDescent="0.2">
      <c r="B2069" s="123"/>
      <c r="C2069" s="124"/>
      <c r="D2069" s="124"/>
      <c r="E2069" s="124"/>
      <c r="F2069" s="124"/>
      <c r="G2069" s="124"/>
      <c r="H2069" s="124"/>
      <c r="I2069" s="45"/>
      <c r="J2069" s="45"/>
      <c r="K2069" s="45"/>
      <c r="V2069" s="110"/>
      <c r="W2069" s="110"/>
      <c r="X2069" s="110"/>
      <c r="Y2069" s="110"/>
      <c r="Z2069" s="110"/>
      <c r="AA2069" s="110"/>
      <c r="AB2069" s="110"/>
      <c r="AC2069" s="110"/>
      <c r="AD2069" s="110"/>
      <c r="AE2069" s="110"/>
      <c r="AF2069" s="110"/>
      <c r="AG2069" s="110"/>
      <c r="AH2069" s="110"/>
      <c r="AI2069" s="110"/>
      <c r="AJ2069" s="110"/>
      <c r="AK2069" s="110"/>
      <c r="AL2069" s="110"/>
      <c r="AM2069" s="110"/>
      <c r="AN2069" s="110"/>
      <c r="AO2069" s="110"/>
      <c r="AP2069" s="110"/>
      <c r="AQ2069" s="110"/>
      <c r="AR2069" s="110"/>
      <c r="AS2069" s="110"/>
      <c r="AT2069" s="110"/>
      <c r="AU2069" s="110"/>
      <c r="AV2069" s="110"/>
      <c r="AW2069" s="110"/>
      <c r="AX2069" s="110"/>
      <c r="AY2069" s="110"/>
      <c r="AZ2069" s="110"/>
      <c r="BA2069" s="110"/>
      <c r="BB2069" s="110"/>
      <c r="BC2069" s="110"/>
      <c r="BD2069" s="110"/>
      <c r="BE2069" s="110"/>
      <c r="BF2069" s="110"/>
      <c r="BG2069" s="110"/>
      <c r="BH2069" s="110"/>
    </row>
    <row r="2070" spans="2:60" x14ac:dyDescent="0.2">
      <c r="B2070" s="123"/>
      <c r="C2070" s="124"/>
      <c r="D2070" s="124"/>
      <c r="E2070" s="124"/>
      <c r="F2070" s="124"/>
      <c r="G2070" s="124"/>
      <c r="H2070" s="124"/>
      <c r="I2070" s="45"/>
      <c r="J2070" s="45"/>
      <c r="K2070" s="45"/>
      <c r="V2070" s="110"/>
      <c r="W2070" s="110"/>
      <c r="X2070" s="110"/>
      <c r="Y2070" s="110"/>
      <c r="Z2070" s="110"/>
      <c r="AA2070" s="110"/>
      <c r="AB2070" s="110"/>
      <c r="AC2070" s="110"/>
      <c r="AD2070" s="110"/>
      <c r="AE2070" s="110"/>
      <c r="AF2070" s="110"/>
      <c r="AG2070" s="110"/>
      <c r="AH2070" s="110"/>
      <c r="AI2070" s="110"/>
      <c r="AJ2070" s="110"/>
      <c r="AK2070" s="110"/>
      <c r="AL2070" s="110"/>
      <c r="AM2070" s="110"/>
      <c r="AN2070" s="110"/>
      <c r="AO2070" s="110"/>
      <c r="AP2070" s="110"/>
      <c r="AQ2070" s="110"/>
      <c r="AR2070" s="110"/>
      <c r="AS2070" s="110"/>
      <c r="AT2070" s="110"/>
      <c r="AU2070" s="110"/>
      <c r="AV2070" s="110"/>
      <c r="AW2070" s="110"/>
      <c r="AX2070" s="110"/>
      <c r="AY2070" s="110"/>
      <c r="AZ2070" s="110"/>
      <c r="BA2070" s="110"/>
      <c r="BB2070" s="110"/>
      <c r="BC2070" s="110"/>
      <c r="BD2070" s="110"/>
      <c r="BE2070" s="110"/>
      <c r="BF2070" s="110"/>
      <c r="BG2070" s="110"/>
      <c r="BH2070" s="110"/>
    </row>
    <row r="2071" spans="2:60" x14ac:dyDescent="0.2">
      <c r="B2071" s="123"/>
      <c r="C2071" s="124"/>
      <c r="D2071" s="124"/>
      <c r="E2071" s="124"/>
      <c r="F2071" s="124"/>
      <c r="G2071" s="124"/>
      <c r="H2071" s="124"/>
      <c r="I2071" s="45"/>
      <c r="J2071" s="45"/>
      <c r="K2071" s="45"/>
      <c r="V2071" s="110"/>
      <c r="W2071" s="110"/>
      <c r="X2071" s="110"/>
      <c r="Y2071" s="110"/>
      <c r="Z2071" s="110"/>
      <c r="AA2071" s="110"/>
      <c r="AB2071" s="110"/>
      <c r="AC2071" s="110"/>
      <c r="AD2071" s="110"/>
      <c r="AE2071" s="110"/>
      <c r="AF2071" s="110"/>
      <c r="AG2071" s="110"/>
      <c r="AH2071" s="110"/>
      <c r="AI2071" s="110"/>
      <c r="AJ2071" s="110"/>
      <c r="AK2071" s="110"/>
      <c r="AL2071" s="110"/>
      <c r="AM2071" s="110"/>
      <c r="AN2071" s="110"/>
      <c r="AO2071" s="110"/>
      <c r="AP2071" s="110"/>
      <c r="AQ2071" s="110"/>
      <c r="AR2071" s="110"/>
      <c r="AS2071" s="110"/>
      <c r="AT2071" s="110"/>
      <c r="AU2071" s="110"/>
      <c r="AV2071" s="110"/>
      <c r="AW2071" s="110"/>
      <c r="AX2071" s="110"/>
      <c r="AY2071" s="110"/>
      <c r="AZ2071" s="110"/>
      <c r="BA2071" s="110"/>
      <c r="BB2071" s="110"/>
      <c r="BC2071" s="110"/>
      <c r="BD2071" s="110"/>
      <c r="BE2071" s="110"/>
      <c r="BF2071" s="110"/>
      <c r="BG2071" s="110"/>
      <c r="BH2071" s="110"/>
    </row>
    <row r="2072" spans="2:60" x14ac:dyDescent="0.2">
      <c r="B2072" s="123"/>
      <c r="C2072" s="124"/>
      <c r="D2072" s="124"/>
      <c r="E2072" s="124"/>
      <c r="F2072" s="124"/>
      <c r="G2072" s="124"/>
      <c r="H2072" s="124"/>
      <c r="I2072" s="45"/>
      <c r="J2072" s="45"/>
      <c r="K2072" s="45"/>
      <c r="V2072" s="110"/>
      <c r="W2072" s="110"/>
      <c r="X2072" s="110"/>
      <c r="Y2072" s="110"/>
      <c r="Z2072" s="110"/>
      <c r="AA2072" s="110"/>
      <c r="AB2072" s="110"/>
      <c r="AC2072" s="110"/>
      <c r="AD2072" s="110"/>
      <c r="AE2072" s="110"/>
      <c r="AF2072" s="110"/>
      <c r="AG2072" s="110"/>
      <c r="AH2072" s="110"/>
      <c r="AI2072" s="110"/>
      <c r="AJ2072" s="110"/>
      <c r="AK2072" s="110"/>
      <c r="AL2072" s="110"/>
      <c r="AM2072" s="110"/>
      <c r="AN2072" s="110"/>
      <c r="AO2072" s="110"/>
      <c r="AP2072" s="110"/>
      <c r="AQ2072" s="110"/>
      <c r="AR2072" s="110"/>
      <c r="AS2072" s="110"/>
      <c r="AT2072" s="110"/>
      <c r="AU2072" s="110"/>
      <c r="AV2072" s="110"/>
      <c r="AW2072" s="110"/>
      <c r="AX2072" s="110"/>
      <c r="AY2072" s="110"/>
      <c r="AZ2072" s="110"/>
      <c r="BA2072" s="110"/>
      <c r="BB2072" s="110"/>
      <c r="BC2072" s="110"/>
      <c r="BD2072" s="110"/>
      <c r="BE2072" s="110"/>
      <c r="BF2072" s="110"/>
      <c r="BG2072" s="110"/>
      <c r="BH2072" s="110"/>
    </row>
    <row r="2073" spans="2:60" x14ac:dyDescent="0.2">
      <c r="B2073" s="123"/>
      <c r="C2073" s="124"/>
      <c r="D2073" s="124"/>
      <c r="E2073" s="124"/>
      <c r="F2073" s="124"/>
      <c r="G2073" s="124"/>
      <c r="H2073" s="124"/>
      <c r="I2073" s="45"/>
      <c r="J2073" s="45"/>
      <c r="K2073" s="45"/>
      <c r="V2073" s="110"/>
      <c r="W2073" s="110"/>
      <c r="X2073" s="110"/>
      <c r="Y2073" s="110"/>
      <c r="Z2073" s="110"/>
      <c r="AA2073" s="110"/>
      <c r="AB2073" s="110"/>
      <c r="AC2073" s="110"/>
      <c r="AD2073" s="110"/>
      <c r="AE2073" s="110"/>
      <c r="AF2073" s="110"/>
      <c r="AG2073" s="110"/>
      <c r="AH2073" s="110"/>
      <c r="AI2073" s="110"/>
      <c r="AJ2073" s="110"/>
      <c r="AK2073" s="110"/>
      <c r="AL2073" s="110"/>
      <c r="AM2073" s="110"/>
      <c r="AN2073" s="110"/>
      <c r="AO2073" s="110"/>
      <c r="AP2073" s="110"/>
      <c r="AQ2073" s="110"/>
      <c r="AR2073" s="110"/>
      <c r="AS2073" s="110"/>
      <c r="AT2073" s="110"/>
      <c r="AU2073" s="110"/>
      <c r="AV2073" s="110"/>
      <c r="AW2073" s="110"/>
      <c r="AX2073" s="110"/>
      <c r="AY2073" s="110"/>
      <c r="AZ2073" s="110"/>
      <c r="BA2073" s="110"/>
      <c r="BB2073" s="110"/>
      <c r="BC2073" s="110"/>
      <c r="BD2073" s="110"/>
      <c r="BE2073" s="110"/>
      <c r="BF2073" s="110"/>
      <c r="BG2073" s="110"/>
      <c r="BH2073" s="110"/>
    </row>
    <row r="2074" spans="2:60" x14ac:dyDescent="0.2">
      <c r="B2074" s="123"/>
      <c r="C2074" s="124"/>
      <c r="D2074" s="124"/>
      <c r="E2074" s="124"/>
      <c r="F2074" s="124"/>
      <c r="G2074" s="124"/>
      <c r="H2074" s="124"/>
      <c r="I2074" s="45"/>
      <c r="J2074" s="45"/>
      <c r="K2074" s="45"/>
      <c r="V2074" s="110"/>
      <c r="W2074" s="110"/>
      <c r="X2074" s="110"/>
      <c r="Y2074" s="110"/>
      <c r="Z2074" s="110"/>
      <c r="AA2074" s="110"/>
      <c r="AB2074" s="110"/>
      <c r="AC2074" s="110"/>
      <c r="AD2074" s="110"/>
      <c r="AE2074" s="110"/>
      <c r="AF2074" s="110"/>
      <c r="AG2074" s="110"/>
      <c r="AH2074" s="110"/>
      <c r="AI2074" s="110"/>
      <c r="AJ2074" s="110"/>
      <c r="AK2074" s="110"/>
      <c r="AL2074" s="110"/>
      <c r="AM2074" s="110"/>
      <c r="AN2074" s="110"/>
      <c r="AO2074" s="110"/>
      <c r="AP2074" s="110"/>
      <c r="AQ2074" s="110"/>
      <c r="AR2074" s="110"/>
      <c r="AS2074" s="110"/>
      <c r="AT2074" s="110"/>
      <c r="AU2074" s="110"/>
      <c r="AV2074" s="110"/>
      <c r="AW2074" s="110"/>
      <c r="AX2074" s="110"/>
      <c r="AY2074" s="110"/>
      <c r="AZ2074" s="110"/>
      <c r="BA2074" s="110"/>
      <c r="BB2074" s="110"/>
      <c r="BC2074" s="110"/>
      <c r="BD2074" s="110"/>
      <c r="BE2074" s="110"/>
      <c r="BF2074" s="110"/>
      <c r="BG2074" s="110"/>
      <c r="BH2074" s="110"/>
    </row>
    <row r="2075" spans="2:60" x14ac:dyDescent="0.2">
      <c r="B2075" s="123"/>
      <c r="C2075" s="124"/>
      <c r="D2075" s="124"/>
      <c r="E2075" s="124"/>
      <c r="F2075" s="124"/>
      <c r="G2075" s="124"/>
      <c r="H2075" s="124"/>
      <c r="I2075" s="45"/>
      <c r="J2075" s="45"/>
      <c r="K2075" s="45"/>
      <c r="V2075" s="110"/>
      <c r="W2075" s="110"/>
      <c r="X2075" s="110"/>
      <c r="Y2075" s="110"/>
      <c r="Z2075" s="110"/>
      <c r="AA2075" s="110"/>
      <c r="AB2075" s="110"/>
      <c r="AC2075" s="110"/>
      <c r="AD2075" s="110"/>
      <c r="AE2075" s="110"/>
      <c r="AF2075" s="110"/>
      <c r="AG2075" s="110"/>
      <c r="AH2075" s="110"/>
      <c r="AI2075" s="110"/>
      <c r="AJ2075" s="110"/>
      <c r="AK2075" s="110"/>
      <c r="AL2075" s="110"/>
      <c r="AM2075" s="110"/>
      <c r="AN2075" s="110"/>
      <c r="AO2075" s="110"/>
      <c r="AP2075" s="110"/>
      <c r="AQ2075" s="110"/>
      <c r="AR2075" s="110"/>
      <c r="AS2075" s="110"/>
      <c r="AT2075" s="110"/>
      <c r="AU2075" s="110"/>
      <c r="AV2075" s="110"/>
      <c r="AW2075" s="110"/>
      <c r="AX2075" s="110"/>
      <c r="AY2075" s="110"/>
      <c r="AZ2075" s="110"/>
      <c r="BA2075" s="110"/>
      <c r="BB2075" s="110"/>
      <c r="BC2075" s="110"/>
      <c r="BD2075" s="110"/>
      <c r="BE2075" s="110"/>
      <c r="BF2075" s="110"/>
      <c r="BG2075" s="110"/>
      <c r="BH2075" s="110"/>
    </row>
    <row r="2076" spans="2:60" x14ac:dyDescent="0.2">
      <c r="B2076" s="123"/>
      <c r="C2076" s="124"/>
      <c r="D2076" s="124"/>
      <c r="E2076" s="124"/>
      <c r="F2076" s="124"/>
      <c r="G2076" s="124"/>
      <c r="H2076" s="124"/>
      <c r="I2076" s="45"/>
      <c r="J2076" s="45"/>
      <c r="K2076" s="45"/>
      <c r="V2076" s="110"/>
      <c r="W2076" s="110"/>
      <c r="X2076" s="110"/>
      <c r="Y2076" s="110"/>
      <c r="Z2076" s="110"/>
      <c r="AA2076" s="110"/>
      <c r="AB2076" s="110"/>
      <c r="AC2076" s="110"/>
      <c r="AD2076" s="110"/>
      <c r="AE2076" s="110"/>
      <c r="AF2076" s="110"/>
      <c r="AG2076" s="110"/>
      <c r="AH2076" s="110"/>
      <c r="AI2076" s="110"/>
      <c r="AJ2076" s="110"/>
      <c r="AK2076" s="110"/>
      <c r="AL2076" s="110"/>
      <c r="AM2076" s="110"/>
      <c r="AN2076" s="110"/>
      <c r="AO2076" s="110"/>
      <c r="AP2076" s="110"/>
      <c r="AQ2076" s="110"/>
      <c r="AR2076" s="110"/>
      <c r="AS2076" s="110"/>
      <c r="AT2076" s="110"/>
      <c r="AU2076" s="110"/>
      <c r="AV2076" s="110"/>
      <c r="AW2076" s="110"/>
      <c r="AX2076" s="110"/>
      <c r="AY2076" s="110"/>
      <c r="AZ2076" s="110"/>
      <c r="BA2076" s="110"/>
      <c r="BB2076" s="110"/>
      <c r="BC2076" s="110"/>
      <c r="BD2076" s="110"/>
      <c r="BE2076" s="110"/>
      <c r="BF2076" s="110"/>
      <c r="BG2076" s="110"/>
      <c r="BH2076" s="110"/>
    </row>
    <row r="2077" spans="2:60" x14ac:dyDescent="0.2">
      <c r="B2077" s="123"/>
      <c r="C2077" s="124"/>
      <c r="D2077" s="124"/>
      <c r="E2077" s="124"/>
      <c r="F2077" s="124"/>
      <c r="G2077" s="124"/>
      <c r="H2077" s="124"/>
      <c r="I2077" s="45"/>
      <c r="J2077" s="45"/>
      <c r="K2077" s="45"/>
      <c r="V2077" s="110"/>
      <c r="W2077" s="110"/>
      <c r="X2077" s="110"/>
      <c r="Y2077" s="110"/>
      <c r="Z2077" s="110"/>
      <c r="AA2077" s="110"/>
      <c r="AB2077" s="110"/>
      <c r="AC2077" s="110"/>
      <c r="AD2077" s="110"/>
      <c r="AE2077" s="110"/>
      <c r="AF2077" s="110"/>
      <c r="AG2077" s="110"/>
      <c r="AH2077" s="110"/>
      <c r="AI2077" s="110"/>
      <c r="AJ2077" s="110"/>
      <c r="AK2077" s="110"/>
      <c r="AL2077" s="110"/>
      <c r="AM2077" s="110"/>
      <c r="AN2077" s="110"/>
      <c r="AO2077" s="110"/>
      <c r="AP2077" s="110"/>
      <c r="AQ2077" s="110"/>
      <c r="AR2077" s="110"/>
      <c r="AS2077" s="110"/>
      <c r="AT2077" s="110"/>
      <c r="AU2077" s="110"/>
      <c r="AV2077" s="110"/>
      <c r="AW2077" s="110"/>
      <c r="AX2077" s="110"/>
      <c r="AY2077" s="110"/>
      <c r="AZ2077" s="110"/>
      <c r="BA2077" s="110"/>
      <c r="BB2077" s="110"/>
      <c r="BC2077" s="110"/>
      <c r="BD2077" s="110"/>
      <c r="BE2077" s="110"/>
      <c r="BF2077" s="110"/>
      <c r="BG2077" s="110"/>
      <c r="BH2077" s="110"/>
    </row>
    <row r="2078" spans="2:60" x14ac:dyDescent="0.2">
      <c r="B2078" s="123"/>
      <c r="C2078" s="124"/>
      <c r="D2078" s="124"/>
      <c r="E2078" s="124"/>
      <c r="F2078" s="124"/>
      <c r="G2078" s="124"/>
      <c r="H2078" s="124"/>
      <c r="I2078" s="45"/>
      <c r="J2078" s="45"/>
      <c r="K2078" s="45"/>
      <c r="V2078" s="110"/>
      <c r="W2078" s="110"/>
      <c r="X2078" s="110"/>
      <c r="Y2078" s="110"/>
      <c r="Z2078" s="110"/>
      <c r="AA2078" s="110"/>
      <c r="AB2078" s="110"/>
      <c r="AC2078" s="110"/>
      <c r="AD2078" s="110"/>
      <c r="AE2078" s="110"/>
      <c r="AF2078" s="110"/>
      <c r="AG2078" s="110"/>
      <c r="AH2078" s="110"/>
      <c r="AI2078" s="110"/>
      <c r="AJ2078" s="110"/>
      <c r="AK2078" s="110"/>
      <c r="AL2078" s="110"/>
      <c r="AM2078" s="110"/>
      <c r="AN2078" s="110"/>
      <c r="AO2078" s="110"/>
      <c r="AP2078" s="110"/>
      <c r="AQ2078" s="110"/>
      <c r="AR2078" s="110"/>
      <c r="AS2078" s="110"/>
      <c r="AT2078" s="110"/>
      <c r="AU2078" s="110"/>
      <c r="AV2078" s="110"/>
      <c r="AW2078" s="110"/>
      <c r="AX2078" s="110"/>
      <c r="AY2078" s="110"/>
      <c r="AZ2078" s="110"/>
      <c r="BA2078" s="110"/>
      <c r="BB2078" s="110"/>
      <c r="BC2078" s="110"/>
      <c r="BD2078" s="110"/>
      <c r="BE2078" s="110"/>
      <c r="BF2078" s="110"/>
      <c r="BG2078" s="110"/>
      <c r="BH2078" s="110"/>
    </row>
    <row r="2079" spans="2:60" x14ac:dyDescent="0.2">
      <c r="B2079" s="123"/>
      <c r="C2079" s="124"/>
      <c r="D2079" s="124"/>
      <c r="E2079" s="124"/>
      <c r="F2079" s="124"/>
      <c r="G2079" s="124"/>
      <c r="H2079" s="124"/>
      <c r="I2079" s="45"/>
      <c r="J2079" s="45"/>
      <c r="K2079" s="45"/>
      <c r="V2079" s="110"/>
      <c r="W2079" s="110"/>
      <c r="X2079" s="110"/>
      <c r="Y2079" s="110"/>
      <c r="Z2079" s="110"/>
      <c r="AA2079" s="110"/>
      <c r="AB2079" s="110"/>
      <c r="AC2079" s="110"/>
      <c r="AD2079" s="110"/>
      <c r="AE2079" s="110"/>
      <c r="AF2079" s="110"/>
      <c r="AG2079" s="110"/>
      <c r="AH2079" s="110"/>
      <c r="AI2079" s="110"/>
      <c r="AJ2079" s="110"/>
      <c r="AK2079" s="110"/>
      <c r="AL2079" s="110"/>
      <c r="AM2079" s="110"/>
      <c r="AN2079" s="110"/>
      <c r="AO2079" s="110"/>
      <c r="AP2079" s="110"/>
      <c r="AQ2079" s="110"/>
      <c r="AR2079" s="110"/>
      <c r="AS2079" s="110"/>
      <c r="AT2079" s="110"/>
      <c r="AU2079" s="110"/>
      <c r="AV2079" s="110"/>
      <c r="AW2079" s="110"/>
      <c r="AX2079" s="110"/>
      <c r="AY2079" s="110"/>
      <c r="AZ2079" s="110"/>
      <c r="BA2079" s="110"/>
      <c r="BB2079" s="110"/>
      <c r="BC2079" s="110"/>
      <c r="BD2079" s="110"/>
      <c r="BE2079" s="110"/>
      <c r="BF2079" s="110"/>
      <c r="BG2079" s="110"/>
      <c r="BH2079" s="110"/>
    </row>
    <row r="2080" spans="2:60" x14ac:dyDescent="0.2">
      <c r="B2080" s="123"/>
      <c r="C2080" s="124"/>
      <c r="D2080" s="124"/>
      <c r="E2080" s="124"/>
      <c r="F2080" s="124"/>
      <c r="G2080" s="124"/>
      <c r="H2080" s="124"/>
      <c r="I2080" s="45"/>
      <c r="J2080" s="45"/>
      <c r="K2080" s="45"/>
      <c r="V2080" s="110"/>
      <c r="W2080" s="110"/>
      <c r="X2080" s="110"/>
      <c r="Y2080" s="110"/>
      <c r="Z2080" s="110"/>
      <c r="AA2080" s="110"/>
      <c r="AB2080" s="110"/>
      <c r="AC2080" s="110"/>
      <c r="AD2080" s="110"/>
      <c r="AE2080" s="110"/>
      <c r="AF2080" s="110"/>
      <c r="AG2080" s="110"/>
      <c r="AH2080" s="110"/>
      <c r="AI2080" s="110"/>
      <c r="AJ2080" s="110"/>
      <c r="AK2080" s="110"/>
      <c r="AL2080" s="110"/>
      <c r="AM2080" s="110"/>
      <c r="AN2080" s="110"/>
      <c r="AO2080" s="110"/>
      <c r="AP2080" s="110"/>
      <c r="AQ2080" s="110"/>
      <c r="AR2080" s="110"/>
      <c r="AS2080" s="110"/>
      <c r="AT2080" s="110"/>
      <c r="AU2080" s="110"/>
      <c r="AV2080" s="110"/>
      <c r="AW2080" s="110"/>
      <c r="AX2080" s="110"/>
      <c r="AY2080" s="110"/>
      <c r="AZ2080" s="110"/>
      <c r="BA2080" s="110"/>
      <c r="BB2080" s="110"/>
      <c r="BC2080" s="110"/>
      <c r="BD2080" s="110"/>
      <c r="BE2080" s="110"/>
      <c r="BF2080" s="110"/>
      <c r="BG2080" s="110"/>
      <c r="BH2080" s="110"/>
    </row>
    <row r="2081" spans="2:60" x14ac:dyDescent="0.2">
      <c r="B2081" s="123"/>
      <c r="C2081" s="124"/>
      <c r="D2081" s="124"/>
      <c r="E2081" s="124"/>
      <c r="F2081" s="124"/>
      <c r="G2081" s="124"/>
      <c r="H2081" s="124"/>
      <c r="I2081" s="45"/>
      <c r="J2081" s="45"/>
      <c r="K2081" s="45"/>
      <c r="V2081" s="110"/>
      <c r="W2081" s="110"/>
      <c r="X2081" s="110"/>
      <c r="Y2081" s="110"/>
      <c r="Z2081" s="110"/>
      <c r="AA2081" s="110"/>
      <c r="AB2081" s="110"/>
      <c r="AC2081" s="110"/>
      <c r="AD2081" s="110"/>
      <c r="AE2081" s="110"/>
      <c r="AF2081" s="110"/>
      <c r="AG2081" s="110"/>
      <c r="AH2081" s="110"/>
      <c r="AI2081" s="110"/>
      <c r="AJ2081" s="110"/>
      <c r="AK2081" s="110"/>
      <c r="AL2081" s="110"/>
      <c r="AM2081" s="110"/>
      <c r="AN2081" s="110"/>
      <c r="AO2081" s="110"/>
      <c r="AP2081" s="110"/>
      <c r="AQ2081" s="110"/>
      <c r="AR2081" s="110"/>
      <c r="AS2081" s="110"/>
      <c r="AT2081" s="110"/>
      <c r="AU2081" s="110"/>
      <c r="AV2081" s="110"/>
      <c r="AW2081" s="110"/>
      <c r="AX2081" s="110"/>
      <c r="AY2081" s="110"/>
      <c r="AZ2081" s="110"/>
      <c r="BA2081" s="110"/>
      <c r="BB2081" s="110"/>
      <c r="BC2081" s="110"/>
      <c r="BD2081" s="110"/>
      <c r="BE2081" s="110"/>
      <c r="BF2081" s="110"/>
      <c r="BG2081" s="110"/>
      <c r="BH2081" s="110"/>
    </row>
    <row r="2082" spans="2:60" x14ac:dyDescent="0.2">
      <c r="B2082" s="123"/>
      <c r="C2082" s="124"/>
      <c r="D2082" s="124"/>
      <c r="E2082" s="124"/>
      <c r="F2082" s="124"/>
      <c r="G2082" s="124"/>
      <c r="H2082" s="124"/>
      <c r="I2082" s="45"/>
      <c r="J2082" s="45"/>
      <c r="K2082" s="45"/>
      <c r="V2082" s="110"/>
      <c r="W2082" s="110"/>
      <c r="X2082" s="110"/>
      <c r="Y2082" s="110"/>
      <c r="Z2082" s="110"/>
      <c r="AA2082" s="110"/>
      <c r="AB2082" s="110"/>
      <c r="AC2082" s="110"/>
      <c r="AD2082" s="110"/>
      <c r="AE2082" s="110"/>
      <c r="AF2082" s="110"/>
      <c r="AG2082" s="110"/>
      <c r="AH2082" s="110"/>
      <c r="AI2082" s="110"/>
      <c r="AJ2082" s="110"/>
      <c r="AK2082" s="110"/>
      <c r="AL2082" s="110"/>
      <c r="AM2082" s="110"/>
      <c r="AN2082" s="110"/>
      <c r="AO2082" s="110"/>
      <c r="AP2082" s="110"/>
      <c r="AQ2082" s="110"/>
      <c r="AR2082" s="110"/>
      <c r="AS2082" s="110"/>
      <c r="AT2082" s="110"/>
      <c r="AU2082" s="110"/>
      <c r="AV2082" s="110"/>
      <c r="AW2082" s="110"/>
      <c r="AX2082" s="110"/>
      <c r="AY2082" s="110"/>
      <c r="AZ2082" s="110"/>
      <c r="BA2082" s="110"/>
      <c r="BB2082" s="110"/>
      <c r="BC2082" s="110"/>
      <c r="BD2082" s="110"/>
      <c r="BE2082" s="110"/>
      <c r="BF2082" s="110"/>
      <c r="BG2082" s="110"/>
      <c r="BH2082" s="110"/>
    </row>
    <row r="2083" spans="2:60" x14ac:dyDescent="0.2">
      <c r="B2083" s="123"/>
      <c r="C2083" s="124"/>
      <c r="D2083" s="124"/>
      <c r="E2083" s="124"/>
      <c r="F2083" s="124"/>
      <c r="G2083" s="124"/>
      <c r="H2083" s="124"/>
      <c r="I2083" s="45"/>
      <c r="J2083" s="45"/>
      <c r="K2083" s="45"/>
      <c r="V2083" s="110"/>
      <c r="W2083" s="110"/>
      <c r="X2083" s="110"/>
      <c r="Y2083" s="110"/>
      <c r="Z2083" s="110"/>
      <c r="AA2083" s="110"/>
      <c r="AB2083" s="110"/>
      <c r="AC2083" s="110"/>
      <c r="AD2083" s="110"/>
      <c r="AE2083" s="110"/>
      <c r="AF2083" s="110"/>
      <c r="AG2083" s="110"/>
      <c r="AH2083" s="110"/>
      <c r="AI2083" s="110"/>
      <c r="AJ2083" s="110"/>
      <c r="AK2083" s="110"/>
      <c r="AL2083" s="110"/>
      <c r="AM2083" s="110"/>
      <c r="AN2083" s="110"/>
      <c r="AO2083" s="110"/>
      <c r="AP2083" s="110"/>
      <c r="AQ2083" s="110"/>
      <c r="AR2083" s="110"/>
      <c r="AS2083" s="110"/>
      <c r="AT2083" s="110"/>
      <c r="AU2083" s="110"/>
      <c r="AV2083" s="110"/>
      <c r="AW2083" s="110"/>
      <c r="AX2083" s="110"/>
      <c r="AY2083" s="110"/>
      <c r="AZ2083" s="110"/>
      <c r="BA2083" s="110"/>
      <c r="BB2083" s="110"/>
      <c r="BC2083" s="110"/>
      <c r="BD2083" s="110"/>
      <c r="BE2083" s="110"/>
      <c r="BF2083" s="110"/>
      <c r="BG2083" s="110"/>
      <c r="BH2083" s="110"/>
    </row>
    <row r="2084" spans="2:60" x14ac:dyDescent="0.2">
      <c r="B2084" s="123"/>
      <c r="C2084" s="124"/>
      <c r="D2084" s="124"/>
      <c r="E2084" s="124"/>
      <c r="F2084" s="124"/>
      <c r="G2084" s="124"/>
      <c r="H2084" s="124"/>
      <c r="I2084" s="45"/>
      <c r="J2084" s="45"/>
      <c r="K2084" s="45"/>
      <c r="V2084" s="110"/>
      <c r="W2084" s="110"/>
      <c r="X2084" s="110"/>
      <c r="Y2084" s="110"/>
      <c r="Z2084" s="110"/>
      <c r="AA2084" s="110"/>
      <c r="AB2084" s="110"/>
      <c r="AC2084" s="110"/>
      <c r="AD2084" s="110"/>
      <c r="AE2084" s="110"/>
      <c r="AF2084" s="110"/>
      <c r="AG2084" s="110"/>
      <c r="AH2084" s="110"/>
      <c r="AI2084" s="110"/>
      <c r="AJ2084" s="110"/>
      <c r="AK2084" s="110"/>
      <c r="AL2084" s="110"/>
      <c r="AM2084" s="110"/>
      <c r="AN2084" s="110"/>
      <c r="AO2084" s="110"/>
      <c r="AP2084" s="110"/>
      <c r="AQ2084" s="110"/>
      <c r="AR2084" s="110"/>
      <c r="AS2084" s="110"/>
      <c r="AT2084" s="110"/>
      <c r="AU2084" s="110"/>
      <c r="AV2084" s="110"/>
      <c r="AW2084" s="110"/>
      <c r="AX2084" s="110"/>
      <c r="AY2084" s="110"/>
      <c r="AZ2084" s="110"/>
      <c r="BA2084" s="110"/>
      <c r="BB2084" s="110"/>
      <c r="BC2084" s="110"/>
      <c r="BD2084" s="110"/>
      <c r="BE2084" s="110"/>
      <c r="BF2084" s="110"/>
      <c r="BG2084" s="110"/>
      <c r="BH2084" s="110"/>
    </row>
    <row r="2085" spans="2:60" x14ac:dyDescent="0.2">
      <c r="B2085" s="123"/>
      <c r="C2085" s="124"/>
      <c r="D2085" s="124"/>
      <c r="E2085" s="124"/>
      <c r="F2085" s="124"/>
      <c r="G2085" s="124"/>
      <c r="H2085" s="124"/>
      <c r="I2085" s="45"/>
      <c r="J2085" s="45"/>
      <c r="K2085" s="45"/>
      <c r="V2085" s="110"/>
      <c r="W2085" s="110"/>
      <c r="X2085" s="110"/>
      <c r="Y2085" s="110"/>
      <c r="Z2085" s="110"/>
      <c r="AA2085" s="110"/>
      <c r="AB2085" s="110"/>
      <c r="AC2085" s="110"/>
      <c r="AD2085" s="110"/>
      <c r="AE2085" s="110"/>
      <c r="AF2085" s="110"/>
      <c r="AG2085" s="110"/>
      <c r="AH2085" s="110"/>
      <c r="AI2085" s="110"/>
      <c r="AJ2085" s="110"/>
      <c r="AK2085" s="110"/>
      <c r="AL2085" s="110"/>
      <c r="AM2085" s="110"/>
      <c r="AN2085" s="110"/>
      <c r="AO2085" s="110"/>
      <c r="AP2085" s="110"/>
      <c r="AQ2085" s="110"/>
      <c r="AR2085" s="110"/>
      <c r="AS2085" s="110"/>
      <c r="AT2085" s="110"/>
      <c r="AU2085" s="110"/>
      <c r="AV2085" s="110"/>
      <c r="AW2085" s="110"/>
      <c r="AX2085" s="110"/>
      <c r="AY2085" s="110"/>
      <c r="AZ2085" s="110"/>
      <c r="BA2085" s="110"/>
      <c r="BB2085" s="110"/>
      <c r="BC2085" s="110"/>
      <c r="BD2085" s="110"/>
      <c r="BE2085" s="110"/>
      <c r="BF2085" s="110"/>
      <c r="BG2085" s="110"/>
      <c r="BH2085" s="110"/>
    </row>
    <row r="2086" spans="2:60" x14ac:dyDescent="0.2">
      <c r="B2086" s="123"/>
      <c r="C2086" s="124"/>
      <c r="D2086" s="124"/>
      <c r="E2086" s="124"/>
      <c r="F2086" s="124"/>
      <c r="G2086" s="124"/>
      <c r="H2086" s="124"/>
      <c r="I2086" s="45"/>
      <c r="J2086" s="45"/>
      <c r="K2086" s="45"/>
      <c r="V2086" s="110"/>
      <c r="W2086" s="110"/>
      <c r="X2086" s="110"/>
      <c r="Y2086" s="110"/>
      <c r="Z2086" s="110"/>
      <c r="AA2086" s="110"/>
      <c r="AB2086" s="110"/>
      <c r="AC2086" s="110"/>
      <c r="AD2086" s="110"/>
      <c r="AE2086" s="110"/>
      <c r="AF2086" s="110"/>
      <c r="AG2086" s="110"/>
      <c r="AH2086" s="110"/>
      <c r="AI2086" s="110"/>
      <c r="AJ2086" s="110"/>
      <c r="AK2086" s="110"/>
      <c r="AL2086" s="110"/>
      <c r="AM2086" s="110"/>
      <c r="AN2086" s="110"/>
      <c r="AO2086" s="110"/>
      <c r="AP2086" s="110"/>
      <c r="AQ2086" s="110"/>
      <c r="AR2086" s="110"/>
      <c r="AS2086" s="110"/>
      <c r="AT2086" s="110"/>
      <c r="AU2086" s="110"/>
      <c r="AV2086" s="110"/>
      <c r="AW2086" s="110"/>
      <c r="AX2086" s="110"/>
      <c r="AY2086" s="110"/>
      <c r="AZ2086" s="110"/>
      <c r="BA2086" s="110"/>
      <c r="BB2086" s="110"/>
      <c r="BC2086" s="110"/>
      <c r="BD2086" s="110"/>
      <c r="BE2086" s="110"/>
      <c r="BF2086" s="110"/>
      <c r="BG2086" s="110"/>
      <c r="BH2086" s="110"/>
    </row>
    <row r="2087" spans="2:60" x14ac:dyDescent="0.2">
      <c r="B2087" s="123"/>
      <c r="C2087" s="124"/>
      <c r="D2087" s="124"/>
      <c r="E2087" s="124"/>
      <c r="F2087" s="124"/>
      <c r="G2087" s="124"/>
      <c r="H2087" s="124"/>
      <c r="I2087" s="45"/>
      <c r="J2087" s="45"/>
      <c r="K2087" s="45"/>
      <c r="V2087" s="110"/>
      <c r="W2087" s="110"/>
      <c r="X2087" s="110"/>
      <c r="Y2087" s="110"/>
      <c r="Z2087" s="110"/>
      <c r="AA2087" s="110"/>
      <c r="AB2087" s="110"/>
      <c r="AC2087" s="110"/>
      <c r="AD2087" s="110"/>
      <c r="AE2087" s="110"/>
      <c r="AF2087" s="110"/>
      <c r="AG2087" s="110"/>
      <c r="AH2087" s="110"/>
      <c r="AI2087" s="110"/>
      <c r="AJ2087" s="110"/>
      <c r="AK2087" s="110"/>
      <c r="AL2087" s="110"/>
      <c r="AM2087" s="110"/>
      <c r="AN2087" s="110"/>
      <c r="AO2087" s="110"/>
      <c r="AP2087" s="110"/>
      <c r="AQ2087" s="110"/>
      <c r="AR2087" s="110"/>
      <c r="AS2087" s="110"/>
      <c r="AT2087" s="110"/>
      <c r="AU2087" s="110"/>
      <c r="AV2087" s="110"/>
      <c r="AW2087" s="110"/>
      <c r="AX2087" s="110"/>
      <c r="AY2087" s="110"/>
      <c r="AZ2087" s="110"/>
      <c r="BA2087" s="110"/>
      <c r="BB2087" s="110"/>
      <c r="BC2087" s="110"/>
      <c r="BD2087" s="110"/>
      <c r="BE2087" s="110"/>
      <c r="BF2087" s="110"/>
      <c r="BG2087" s="110"/>
      <c r="BH2087" s="110"/>
    </row>
    <row r="2088" spans="2:60" x14ac:dyDescent="0.2">
      <c r="B2088" s="123"/>
      <c r="C2088" s="124"/>
      <c r="D2088" s="124"/>
      <c r="E2088" s="124"/>
      <c r="F2088" s="124"/>
      <c r="G2088" s="124"/>
      <c r="H2088" s="124"/>
      <c r="I2088" s="45"/>
      <c r="J2088" s="45"/>
      <c r="K2088" s="45"/>
      <c r="V2088" s="110"/>
      <c r="W2088" s="110"/>
      <c r="X2088" s="110"/>
      <c r="Y2088" s="110"/>
      <c r="Z2088" s="110"/>
      <c r="AA2088" s="110"/>
      <c r="AB2088" s="110"/>
      <c r="AC2088" s="110"/>
      <c r="AD2088" s="110"/>
      <c r="AE2088" s="110"/>
      <c r="AF2088" s="110"/>
      <c r="AG2088" s="110"/>
      <c r="AH2088" s="110"/>
      <c r="AI2088" s="110"/>
      <c r="AJ2088" s="110"/>
      <c r="AK2088" s="110"/>
      <c r="AL2088" s="110"/>
      <c r="AM2088" s="110"/>
      <c r="AN2088" s="110"/>
      <c r="AO2088" s="110"/>
      <c r="AP2088" s="110"/>
      <c r="AQ2088" s="110"/>
      <c r="AR2088" s="110"/>
      <c r="AS2088" s="110"/>
      <c r="AT2088" s="110"/>
      <c r="AU2088" s="110"/>
      <c r="AV2088" s="110"/>
      <c r="AW2088" s="110"/>
      <c r="AX2088" s="110"/>
      <c r="AY2088" s="110"/>
      <c r="AZ2088" s="110"/>
      <c r="BA2088" s="110"/>
      <c r="BB2088" s="110"/>
      <c r="BC2088" s="110"/>
      <c r="BD2088" s="110"/>
      <c r="BE2088" s="110"/>
      <c r="BF2088" s="110"/>
      <c r="BG2088" s="110"/>
      <c r="BH2088" s="110"/>
    </row>
    <row r="2089" spans="2:60" x14ac:dyDescent="0.2">
      <c r="B2089" s="123"/>
      <c r="C2089" s="124"/>
      <c r="D2089" s="124"/>
      <c r="E2089" s="124"/>
      <c r="F2089" s="124"/>
      <c r="G2089" s="124"/>
      <c r="H2089" s="124"/>
      <c r="I2089" s="45"/>
      <c r="J2089" s="45"/>
      <c r="K2089" s="45"/>
      <c r="V2089" s="110"/>
      <c r="W2089" s="110"/>
      <c r="X2089" s="110"/>
      <c r="Y2089" s="110"/>
      <c r="Z2089" s="110"/>
      <c r="AA2089" s="110"/>
      <c r="AB2089" s="110"/>
      <c r="AC2089" s="110"/>
      <c r="AD2089" s="110"/>
      <c r="AE2089" s="110"/>
      <c r="AF2089" s="110"/>
      <c r="AG2089" s="110"/>
      <c r="AH2089" s="110"/>
      <c r="AI2089" s="110"/>
      <c r="AJ2089" s="110"/>
      <c r="AK2089" s="110"/>
      <c r="AL2089" s="110"/>
      <c r="AM2089" s="110"/>
      <c r="AN2089" s="110"/>
      <c r="AO2089" s="110"/>
      <c r="AP2089" s="110"/>
      <c r="AQ2089" s="110"/>
      <c r="AR2089" s="110"/>
      <c r="AS2089" s="110"/>
      <c r="AT2089" s="110"/>
      <c r="AU2089" s="110"/>
      <c r="AV2089" s="110"/>
      <c r="AW2089" s="110"/>
      <c r="AX2089" s="110"/>
      <c r="AY2089" s="110"/>
      <c r="AZ2089" s="110"/>
      <c r="BA2089" s="110"/>
      <c r="BB2089" s="110"/>
      <c r="BC2089" s="110"/>
      <c r="BD2089" s="110"/>
      <c r="BE2089" s="110"/>
      <c r="BF2089" s="110"/>
      <c r="BG2089" s="110"/>
      <c r="BH2089" s="110"/>
    </row>
    <row r="2090" spans="2:60" x14ac:dyDescent="0.2">
      <c r="B2090" s="123"/>
      <c r="C2090" s="124"/>
      <c r="D2090" s="124"/>
      <c r="E2090" s="124"/>
      <c r="F2090" s="124"/>
      <c r="G2090" s="124"/>
      <c r="H2090" s="124"/>
      <c r="I2090" s="45"/>
      <c r="J2090" s="45"/>
      <c r="K2090" s="45"/>
      <c r="V2090" s="110"/>
      <c r="W2090" s="110"/>
      <c r="X2090" s="110"/>
      <c r="Y2090" s="110"/>
      <c r="Z2090" s="110"/>
      <c r="AA2090" s="110"/>
      <c r="AB2090" s="110"/>
      <c r="AC2090" s="110"/>
      <c r="AD2090" s="110"/>
      <c r="AE2090" s="110"/>
      <c r="AF2090" s="110"/>
      <c r="AG2090" s="110"/>
      <c r="AH2090" s="110"/>
      <c r="AI2090" s="110"/>
      <c r="AJ2090" s="110"/>
      <c r="AK2090" s="110"/>
      <c r="AL2090" s="110"/>
      <c r="AM2090" s="110"/>
      <c r="AN2090" s="110"/>
      <c r="AO2090" s="110"/>
      <c r="AP2090" s="110"/>
      <c r="AQ2090" s="110"/>
      <c r="AR2090" s="110"/>
      <c r="AS2090" s="110"/>
      <c r="AT2090" s="110"/>
      <c r="AU2090" s="110"/>
      <c r="AV2090" s="110"/>
      <c r="AW2090" s="110"/>
      <c r="AX2090" s="110"/>
      <c r="AY2090" s="110"/>
      <c r="AZ2090" s="110"/>
      <c r="BA2090" s="110"/>
      <c r="BB2090" s="110"/>
      <c r="BC2090" s="110"/>
      <c r="BD2090" s="110"/>
      <c r="BE2090" s="110"/>
      <c r="BF2090" s="110"/>
      <c r="BG2090" s="110"/>
      <c r="BH2090" s="110"/>
    </row>
    <row r="2091" spans="2:60" x14ac:dyDescent="0.2">
      <c r="B2091" s="123"/>
      <c r="C2091" s="124"/>
      <c r="D2091" s="124"/>
      <c r="E2091" s="124"/>
      <c r="F2091" s="124"/>
      <c r="G2091" s="124"/>
      <c r="H2091" s="124"/>
      <c r="I2091" s="45"/>
      <c r="J2091" s="45"/>
      <c r="K2091" s="45"/>
      <c r="V2091" s="110"/>
      <c r="W2091" s="110"/>
      <c r="X2091" s="110"/>
      <c r="Y2091" s="110"/>
      <c r="Z2091" s="110"/>
      <c r="AA2091" s="110"/>
      <c r="AB2091" s="110"/>
      <c r="AC2091" s="110"/>
      <c r="AD2091" s="110"/>
      <c r="AE2091" s="110"/>
      <c r="AF2091" s="110"/>
      <c r="AG2091" s="110"/>
      <c r="AH2091" s="110"/>
      <c r="AI2091" s="110"/>
      <c r="AJ2091" s="110"/>
      <c r="AK2091" s="110"/>
      <c r="AL2091" s="110"/>
      <c r="AM2091" s="110"/>
      <c r="AN2091" s="110"/>
      <c r="AO2091" s="110"/>
      <c r="AP2091" s="110"/>
      <c r="AQ2091" s="110"/>
      <c r="AR2091" s="110"/>
      <c r="AS2091" s="110"/>
      <c r="AT2091" s="110"/>
      <c r="AU2091" s="110"/>
      <c r="AV2091" s="110"/>
      <c r="AW2091" s="110"/>
      <c r="AX2091" s="110"/>
      <c r="AY2091" s="110"/>
      <c r="AZ2091" s="110"/>
      <c r="BA2091" s="110"/>
      <c r="BB2091" s="110"/>
      <c r="BC2091" s="110"/>
      <c r="BD2091" s="110"/>
      <c r="BE2091" s="110"/>
      <c r="BF2091" s="110"/>
      <c r="BG2091" s="110"/>
      <c r="BH2091" s="110"/>
    </row>
    <row r="2092" spans="2:60" x14ac:dyDescent="0.2">
      <c r="B2092" s="123"/>
      <c r="C2092" s="124"/>
      <c r="D2092" s="124"/>
      <c r="E2092" s="124"/>
      <c r="F2092" s="124"/>
      <c r="G2092" s="124"/>
      <c r="H2092" s="124"/>
      <c r="I2092" s="45"/>
      <c r="J2092" s="45"/>
      <c r="K2092" s="45"/>
      <c r="V2092" s="110"/>
      <c r="W2092" s="110"/>
      <c r="X2092" s="110"/>
      <c r="Y2092" s="110"/>
      <c r="Z2092" s="110"/>
      <c r="AA2092" s="110"/>
      <c r="AB2092" s="110"/>
      <c r="AC2092" s="110"/>
      <c r="AD2092" s="110"/>
      <c r="AE2092" s="110"/>
      <c r="AF2092" s="110"/>
      <c r="AG2092" s="110"/>
      <c r="AH2092" s="110"/>
      <c r="AI2092" s="110"/>
      <c r="AJ2092" s="110"/>
      <c r="AK2092" s="110"/>
      <c r="AL2092" s="110"/>
      <c r="AM2092" s="110"/>
      <c r="AN2092" s="110"/>
      <c r="AO2092" s="110"/>
      <c r="AP2092" s="110"/>
      <c r="AQ2092" s="110"/>
      <c r="AR2092" s="110"/>
      <c r="AS2092" s="110"/>
      <c r="AT2092" s="110"/>
      <c r="AU2092" s="110"/>
      <c r="AV2092" s="110"/>
      <c r="AW2092" s="110"/>
      <c r="AX2092" s="110"/>
      <c r="AY2092" s="110"/>
      <c r="AZ2092" s="110"/>
      <c r="BA2092" s="110"/>
      <c r="BB2092" s="110"/>
      <c r="BC2092" s="110"/>
      <c r="BD2092" s="110"/>
      <c r="BE2092" s="110"/>
      <c r="BF2092" s="110"/>
      <c r="BG2092" s="110"/>
      <c r="BH2092" s="110"/>
    </row>
    <row r="2093" spans="2:60" x14ac:dyDescent="0.2">
      <c r="B2093" s="123"/>
      <c r="C2093" s="124"/>
      <c r="D2093" s="124"/>
      <c r="E2093" s="124"/>
      <c r="F2093" s="124"/>
      <c r="G2093" s="124"/>
      <c r="H2093" s="124"/>
      <c r="I2093" s="45"/>
      <c r="J2093" s="45"/>
      <c r="K2093" s="45"/>
      <c r="V2093" s="110"/>
      <c r="W2093" s="110"/>
      <c r="X2093" s="110"/>
      <c r="Y2093" s="110"/>
      <c r="Z2093" s="110"/>
      <c r="AA2093" s="110"/>
      <c r="AB2093" s="110"/>
      <c r="AC2093" s="110"/>
      <c r="AD2093" s="110"/>
      <c r="AE2093" s="110"/>
      <c r="AF2093" s="110"/>
      <c r="AG2093" s="110"/>
      <c r="AH2093" s="110"/>
      <c r="AI2093" s="110"/>
      <c r="AJ2093" s="110"/>
      <c r="AK2093" s="110"/>
      <c r="AL2093" s="110"/>
      <c r="AM2093" s="110"/>
      <c r="AN2093" s="110"/>
      <c r="AO2093" s="110"/>
      <c r="AP2093" s="110"/>
      <c r="AQ2093" s="110"/>
      <c r="AR2093" s="110"/>
      <c r="AS2093" s="110"/>
      <c r="AT2093" s="110"/>
      <c r="AU2093" s="110"/>
      <c r="AV2093" s="110"/>
      <c r="AW2093" s="110"/>
      <c r="AX2093" s="110"/>
      <c r="AY2093" s="110"/>
      <c r="AZ2093" s="110"/>
      <c r="BA2093" s="110"/>
      <c r="BB2093" s="110"/>
      <c r="BC2093" s="110"/>
      <c r="BD2093" s="110"/>
      <c r="BE2093" s="110"/>
      <c r="BF2093" s="110"/>
      <c r="BG2093" s="110"/>
      <c r="BH2093" s="110"/>
    </row>
    <row r="2094" spans="2:60" x14ac:dyDescent="0.2">
      <c r="B2094" s="123"/>
      <c r="C2094" s="124"/>
      <c r="D2094" s="124"/>
      <c r="E2094" s="124"/>
      <c r="F2094" s="124"/>
      <c r="G2094" s="124"/>
      <c r="H2094" s="124"/>
      <c r="I2094" s="45"/>
      <c r="J2094" s="45"/>
      <c r="K2094" s="45"/>
      <c r="V2094" s="110"/>
      <c r="W2094" s="110"/>
      <c r="X2094" s="110"/>
      <c r="Y2094" s="110"/>
      <c r="Z2094" s="110"/>
      <c r="AA2094" s="110"/>
      <c r="AB2094" s="110"/>
      <c r="AC2094" s="110"/>
      <c r="AD2094" s="110"/>
      <c r="AE2094" s="110"/>
      <c r="AF2094" s="110"/>
      <c r="AG2094" s="110"/>
      <c r="AH2094" s="110"/>
      <c r="AI2094" s="110"/>
      <c r="AJ2094" s="110"/>
      <c r="AK2094" s="110"/>
      <c r="AL2094" s="110"/>
      <c r="AM2094" s="110"/>
      <c r="AN2094" s="110"/>
      <c r="AO2094" s="110"/>
      <c r="AP2094" s="110"/>
      <c r="AQ2094" s="110"/>
      <c r="AR2094" s="110"/>
      <c r="AS2094" s="110"/>
      <c r="AT2094" s="110"/>
      <c r="AU2094" s="110"/>
      <c r="AV2094" s="110"/>
      <c r="AW2094" s="110"/>
      <c r="AX2094" s="110"/>
      <c r="AY2094" s="110"/>
      <c r="AZ2094" s="110"/>
      <c r="BA2094" s="110"/>
      <c r="BB2094" s="110"/>
      <c r="BC2094" s="110"/>
      <c r="BD2094" s="110"/>
      <c r="BE2094" s="110"/>
      <c r="BF2094" s="110"/>
      <c r="BG2094" s="110"/>
      <c r="BH2094" s="110"/>
    </row>
    <row r="2095" spans="2:60" x14ac:dyDescent="0.2">
      <c r="B2095" s="123"/>
      <c r="C2095" s="124"/>
      <c r="D2095" s="124"/>
      <c r="E2095" s="124"/>
      <c r="F2095" s="124"/>
      <c r="G2095" s="124"/>
      <c r="H2095" s="124"/>
      <c r="I2095" s="45"/>
      <c r="J2095" s="45"/>
      <c r="K2095" s="45"/>
      <c r="V2095" s="110"/>
      <c r="W2095" s="110"/>
      <c r="X2095" s="110"/>
      <c r="Y2095" s="110"/>
      <c r="Z2095" s="110"/>
      <c r="AA2095" s="110"/>
      <c r="AB2095" s="110"/>
      <c r="AC2095" s="110"/>
      <c r="AD2095" s="110"/>
      <c r="AE2095" s="110"/>
      <c r="AF2095" s="110"/>
      <c r="AG2095" s="110"/>
      <c r="AH2095" s="110"/>
      <c r="AI2095" s="110"/>
      <c r="AJ2095" s="110"/>
      <c r="AK2095" s="110"/>
      <c r="AL2095" s="110"/>
      <c r="AM2095" s="110"/>
      <c r="AN2095" s="110"/>
      <c r="AO2095" s="110"/>
      <c r="AP2095" s="110"/>
      <c r="AQ2095" s="110"/>
      <c r="AR2095" s="110"/>
      <c r="AS2095" s="110"/>
      <c r="AT2095" s="110"/>
      <c r="AU2095" s="110"/>
      <c r="AV2095" s="110"/>
      <c r="AW2095" s="110"/>
      <c r="AX2095" s="110"/>
      <c r="AY2095" s="110"/>
      <c r="AZ2095" s="110"/>
      <c r="BA2095" s="110"/>
      <c r="BB2095" s="110"/>
      <c r="BC2095" s="110"/>
      <c r="BD2095" s="110"/>
      <c r="BE2095" s="110"/>
      <c r="BF2095" s="110"/>
      <c r="BG2095" s="110"/>
      <c r="BH2095" s="110"/>
    </row>
    <row r="2096" spans="2:60" x14ac:dyDescent="0.2">
      <c r="B2096" s="123"/>
      <c r="C2096" s="124"/>
      <c r="D2096" s="124"/>
      <c r="E2096" s="124"/>
      <c r="F2096" s="124"/>
      <c r="G2096" s="124"/>
      <c r="H2096" s="124"/>
      <c r="I2096" s="45"/>
      <c r="J2096" s="45"/>
      <c r="K2096" s="45"/>
      <c r="V2096" s="110"/>
      <c r="W2096" s="110"/>
      <c r="X2096" s="110"/>
      <c r="Y2096" s="110"/>
      <c r="Z2096" s="110"/>
      <c r="AA2096" s="110"/>
      <c r="AB2096" s="110"/>
      <c r="AC2096" s="110"/>
      <c r="AD2096" s="110"/>
      <c r="AE2096" s="110"/>
      <c r="AF2096" s="110"/>
      <c r="AG2096" s="110"/>
      <c r="AH2096" s="110"/>
      <c r="AI2096" s="110"/>
      <c r="AJ2096" s="110"/>
      <c r="AK2096" s="110"/>
      <c r="AL2096" s="110"/>
      <c r="AM2096" s="110"/>
      <c r="AN2096" s="110"/>
      <c r="AO2096" s="110"/>
      <c r="AP2096" s="110"/>
      <c r="AQ2096" s="110"/>
      <c r="AR2096" s="110"/>
      <c r="AS2096" s="110"/>
      <c r="AT2096" s="110"/>
      <c r="AU2096" s="110"/>
      <c r="AV2096" s="110"/>
      <c r="AW2096" s="110"/>
      <c r="AX2096" s="110"/>
      <c r="AY2096" s="110"/>
      <c r="AZ2096" s="110"/>
      <c r="BA2096" s="110"/>
      <c r="BB2096" s="110"/>
      <c r="BC2096" s="110"/>
      <c r="BD2096" s="110"/>
      <c r="BE2096" s="110"/>
      <c r="BF2096" s="110"/>
      <c r="BG2096" s="110"/>
      <c r="BH2096" s="110"/>
    </row>
    <row r="2097" spans="2:60" x14ac:dyDescent="0.2">
      <c r="B2097" s="123"/>
      <c r="C2097" s="124"/>
      <c r="D2097" s="124"/>
      <c r="E2097" s="124"/>
      <c r="F2097" s="124"/>
      <c r="G2097" s="124"/>
      <c r="H2097" s="124"/>
      <c r="I2097" s="45"/>
      <c r="J2097" s="45"/>
      <c r="K2097" s="45"/>
      <c r="V2097" s="110"/>
      <c r="W2097" s="110"/>
      <c r="X2097" s="110"/>
      <c r="Y2097" s="110"/>
      <c r="Z2097" s="110"/>
      <c r="AA2097" s="110"/>
      <c r="AB2097" s="110"/>
      <c r="AC2097" s="110"/>
      <c r="AD2097" s="110"/>
      <c r="AE2097" s="110"/>
      <c r="AF2097" s="110"/>
      <c r="AG2097" s="110"/>
      <c r="AH2097" s="110"/>
      <c r="AI2097" s="110"/>
      <c r="AJ2097" s="110"/>
      <c r="AK2097" s="110"/>
      <c r="AL2097" s="110"/>
      <c r="AM2097" s="110"/>
      <c r="AN2097" s="110"/>
      <c r="AO2097" s="110"/>
      <c r="AP2097" s="110"/>
      <c r="AQ2097" s="110"/>
      <c r="AR2097" s="110"/>
      <c r="AS2097" s="110"/>
      <c r="AT2097" s="110"/>
      <c r="AU2097" s="110"/>
      <c r="AV2097" s="110"/>
      <c r="AW2097" s="110"/>
      <c r="AX2097" s="110"/>
      <c r="AY2097" s="110"/>
      <c r="AZ2097" s="110"/>
      <c r="BA2097" s="110"/>
      <c r="BB2097" s="110"/>
      <c r="BC2097" s="110"/>
      <c r="BD2097" s="110"/>
      <c r="BE2097" s="110"/>
      <c r="BF2097" s="110"/>
      <c r="BG2097" s="110"/>
      <c r="BH2097" s="110"/>
    </row>
    <row r="2098" spans="2:60" x14ac:dyDescent="0.2">
      <c r="B2098" s="123"/>
      <c r="C2098" s="124"/>
      <c r="D2098" s="124"/>
      <c r="E2098" s="124"/>
      <c r="F2098" s="124"/>
      <c r="G2098" s="124"/>
      <c r="H2098" s="124"/>
      <c r="I2098" s="45"/>
      <c r="J2098" s="45"/>
      <c r="K2098" s="45"/>
      <c r="V2098" s="110"/>
      <c r="W2098" s="110"/>
      <c r="X2098" s="110"/>
      <c r="Y2098" s="110"/>
      <c r="Z2098" s="110"/>
      <c r="AA2098" s="110"/>
      <c r="AB2098" s="110"/>
      <c r="AC2098" s="110"/>
      <c r="AD2098" s="110"/>
      <c r="AE2098" s="110"/>
      <c r="AF2098" s="110"/>
      <c r="AG2098" s="110"/>
      <c r="AH2098" s="110"/>
      <c r="AI2098" s="110"/>
      <c r="AJ2098" s="110"/>
      <c r="AK2098" s="110"/>
      <c r="AL2098" s="110"/>
      <c r="AM2098" s="110"/>
      <c r="AN2098" s="110"/>
      <c r="AO2098" s="110"/>
      <c r="AP2098" s="110"/>
      <c r="AQ2098" s="110"/>
      <c r="AR2098" s="110"/>
      <c r="AS2098" s="110"/>
      <c r="AT2098" s="110"/>
      <c r="AU2098" s="110"/>
      <c r="AV2098" s="110"/>
      <c r="AW2098" s="110"/>
      <c r="AX2098" s="110"/>
      <c r="AY2098" s="110"/>
      <c r="AZ2098" s="110"/>
      <c r="BA2098" s="110"/>
      <c r="BB2098" s="110"/>
      <c r="BC2098" s="110"/>
      <c r="BD2098" s="110"/>
      <c r="BE2098" s="110"/>
      <c r="BF2098" s="110"/>
      <c r="BG2098" s="110"/>
      <c r="BH2098" s="110"/>
    </row>
    <row r="2099" spans="2:60" x14ac:dyDescent="0.2">
      <c r="B2099" s="123"/>
      <c r="C2099" s="124"/>
      <c r="D2099" s="124"/>
      <c r="E2099" s="124"/>
      <c r="F2099" s="124"/>
      <c r="G2099" s="124"/>
      <c r="H2099" s="124"/>
      <c r="I2099" s="45"/>
      <c r="J2099" s="45"/>
      <c r="K2099" s="45"/>
      <c r="V2099" s="110"/>
      <c r="W2099" s="110"/>
      <c r="X2099" s="110"/>
      <c r="Y2099" s="110"/>
      <c r="Z2099" s="110"/>
      <c r="AA2099" s="110"/>
      <c r="AB2099" s="110"/>
      <c r="AC2099" s="110"/>
      <c r="AD2099" s="110"/>
      <c r="AE2099" s="110"/>
      <c r="AF2099" s="110"/>
      <c r="AG2099" s="110"/>
      <c r="AH2099" s="110"/>
      <c r="AI2099" s="110"/>
      <c r="AJ2099" s="110"/>
      <c r="AK2099" s="110"/>
      <c r="AL2099" s="110"/>
      <c r="AM2099" s="110"/>
      <c r="AN2099" s="110"/>
      <c r="AO2099" s="110"/>
      <c r="AP2099" s="110"/>
      <c r="AQ2099" s="110"/>
      <c r="AR2099" s="110"/>
      <c r="AS2099" s="110"/>
      <c r="AT2099" s="110"/>
      <c r="AU2099" s="110"/>
      <c r="AV2099" s="110"/>
      <c r="AW2099" s="110"/>
      <c r="AX2099" s="110"/>
      <c r="AY2099" s="110"/>
      <c r="AZ2099" s="110"/>
      <c r="BA2099" s="110"/>
      <c r="BB2099" s="110"/>
      <c r="BC2099" s="110"/>
      <c r="BD2099" s="110"/>
      <c r="BE2099" s="110"/>
      <c r="BF2099" s="110"/>
      <c r="BG2099" s="110"/>
      <c r="BH2099" s="110"/>
    </row>
    <row r="2100" spans="2:60" x14ac:dyDescent="0.2">
      <c r="B2100" s="123"/>
      <c r="C2100" s="124"/>
      <c r="D2100" s="124"/>
      <c r="E2100" s="124"/>
      <c r="F2100" s="124"/>
      <c r="G2100" s="124"/>
      <c r="H2100" s="124"/>
      <c r="I2100" s="45"/>
      <c r="J2100" s="45"/>
      <c r="K2100" s="45"/>
      <c r="V2100" s="110"/>
      <c r="W2100" s="110"/>
      <c r="X2100" s="110"/>
      <c r="Y2100" s="110"/>
      <c r="Z2100" s="110"/>
      <c r="AA2100" s="110"/>
      <c r="AB2100" s="110"/>
      <c r="AC2100" s="110"/>
      <c r="AD2100" s="110"/>
      <c r="AE2100" s="110"/>
      <c r="AF2100" s="110"/>
      <c r="AG2100" s="110"/>
      <c r="AH2100" s="110"/>
      <c r="AI2100" s="110"/>
      <c r="AJ2100" s="110"/>
      <c r="AK2100" s="110"/>
      <c r="AL2100" s="110"/>
      <c r="AM2100" s="110"/>
      <c r="AN2100" s="110"/>
      <c r="AO2100" s="110"/>
      <c r="AP2100" s="110"/>
      <c r="AQ2100" s="110"/>
      <c r="AR2100" s="110"/>
      <c r="AS2100" s="110"/>
      <c r="AT2100" s="110"/>
      <c r="AU2100" s="110"/>
      <c r="AV2100" s="110"/>
      <c r="AW2100" s="110"/>
      <c r="AX2100" s="110"/>
      <c r="AY2100" s="110"/>
      <c r="AZ2100" s="110"/>
      <c r="BA2100" s="110"/>
      <c r="BB2100" s="110"/>
      <c r="BC2100" s="110"/>
      <c r="BD2100" s="110"/>
      <c r="BE2100" s="110"/>
      <c r="BF2100" s="110"/>
      <c r="BG2100" s="110"/>
      <c r="BH2100" s="110"/>
    </row>
    <row r="2101" spans="2:60" x14ac:dyDescent="0.2">
      <c r="B2101" s="123"/>
      <c r="C2101" s="124"/>
      <c r="D2101" s="124"/>
      <c r="E2101" s="124"/>
      <c r="F2101" s="124"/>
      <c r="G2101" s="124"/>
      <c r="H2101" s="124"/>
      <c r="I2101" s="45"/>
      <c r="J2101" s="45"/>
      <c r="K2101" s="45"/>
      <c r="V2101" s="110"/>
      <c r="W2101" s="110"/>
      <c r="X2101" s="110"/>
      <c r="Y2101" s="110"/>
      <c r="Z2101" s="110"/>
      <c r="AA2101" s="110"/>
      <c r="AB2101" s="110"/>
      <c r="AC2101" s="110"/>
      <c r="AD2101" s="110"/>
      <c r="AE2101" s="110"/>
      <c r="AF2101" s="110"/>
      <c r="AG2101" s="110"/>
      <c r="AH2101" s="110"/>
      <c r="AI2101" s="110"/>
      <c r="AJ2101" s="110"/>
      <c r="AK2101" s="110"/>
      <c r="AL2101" s="110"/>
      <c r="AM2101" s="110"/>
      <c r="AN2101" s="110"/>
      <c r="AO2101" s="110"/>
      <c r="AP2101" s="110"/>
      <c r="AQ2101" s="110"/>
      <c r="AR2101" s="110"/>
      <c r="AS2101" s="110"/>
      <c r="AT2101" s="110"/>
      <c r="AU2101" s="110"/>
      <c r="AV2101" s="110"/>
      <c r="AW2101" s="110"/>
      <c r="AX2101" s="110"/>
      <c r="AY2101" s="110"/>
      <c r="AZ2101" s="110"/>
      <c r="BA2101" s="110"/>
      <c r="BB2101" s="110"/>
      <c r="BC2101" s="110"/>
      <c r="BD2101" s="110"/>
      <c r="BE2101" s="110"/>
      <c r="BF2101" s="110"/>
      <c r="BG2101" s="110"/>
      <c r="BH2101" s="110"/>
    </row>
    <row r="2102" spans="2:60" x14ac:dyDescent="0.2">
      <c r="B2102" s="123"/>
      <c r="C2102" s="124"/>
      <c r="D2102" s="124"/>
      <c r="E2102" s="124"/>
      <c r="F2102" s="124"/>
      <c r="G2102" s="124"/>
      <c r="H2102" s="124"/>
      <c r="I2102" s="45"/>
      <c r="J2102" s="45"/>
      <c r="K2102" s="45"/>
      <c r="V2102" s="110"/>
      <c r="W2102" s="110"/>
      <c r="X2102" s="110"/>
      <c r="Y2102" s="110"/>
      <c r="Z2102" s="110"/>
      <c r="AA2102" s="110"/>
      <c r="AB2102" s="110"/>
      <c r="AC2102" s="110"/>
      <c r="AD2102" s="110"/>
      <c r="AE2102" s="110"/>
      <c r="AF2102" s="110"/>
      <c r="AG2102" s="110"/>
      <c r="AH2102" s="110"/>
      <c r="AI2102" s="110"/>
      <c r="AJ2102" s="110"/>
      <c r="AK2102" s="110"/>
      <c r="AL2102" s="110"/>
      <c r="AM2102" s="110"/>
      <c r="AN2102" s="110"/>
      <c r="AO2102" s="110"/>
      <c r="AP2102" s="110"/>
      <c r="AQ2102" s="110"/>
      <c r="AR2102" s="110"/>
      <c r="AS2102" s="110"/>
      <c r="AT2102" s="110"/>
      <c r="AU2102" s="110"/>
      <c r="AV2102" s="110"/>
      <c r="AW2102" s="110"/>
      <c r="AX2102" s="110"/>
      <c r="AY2102" s="110"/>
      <c r="AZ2102" s="110"/>
      <c r="BA2102" s="110"/>
      <c r="BB2102" s="110"/>
      <c r="BC2102" s="110"/>
      <c r="BD2102" s="110"/>
      <c r="BE2102" s="110"/>
      <c r="BF2102" s="110"/>
      <c r="BG2102" s="110"/>
      <c r="BH2102" s="110"/>
    </row>
    <row r="2103" spans="2:60" x14ac:dyDescent="0.2">
      <c r="B2103" s="123"/>
      <c r="C2103" s="124"/>
      <c r="D2103" s="124"/>
      <c r="E2103" s="124"/>
      <c r="F2103" s="124"/>
      <c r="G2103" s="124"/>
      <c r="H2103" s="124"/>
      <c r="I2103" s="45"/>
      <c r="J2103" s="45"/>
      <c r="K2103" s="45"/>
      <c r="V2103" s="110"/>
      <c r="W2103" s="110"/>
      <c r="X2103" s="110"/>
      <c r="Y2103" s="110"/>
      <c r="Z2103" s="110"/>
      <c r="AA2103" s="110"/>
      <c r="AB2103" s="110"/>
      <c r="AC2103" s="110"/>
      <c r="AD2103" s="110"/>
      <c r="AE2103" s="110"/>
      <c r="AF2103" s="110"/>
      <c r="AG2103" s="110"/>
      <c r="AH2103" s="110"/>
      <c r="AI2103" s="110"/>
      <c r="AJ2103" s="110"/>
      <c r="AK2103" s="110"/>
      <c r="AL2103" s="110"/>
      <c r="AM2103" s="110"/>
      <c r="AN2103" s="110"/>
      <c r="AO2103" s="110"/>
      <c r="AP2103" s="110"/>
      <c r="AQ2103" s="110"/>
      <c r="AR2103" s="110"/>
      <c r="AS2103" s="110"/>
      <c r="AT2103" s="110"/>
      <c r="AU2103" s="110"/>
      <c r="AV2103" s="110"/>
      <c r="AW2103" s="110"/>
      <c r="AX2103" s="110"/>
      <c r="AY2103" s="110"/>
      <c r="AZ2103" s="110"/>
      <c r="BA2103" s="110"/>
      <c r="BB2103" s="110"/>
      <c r="BC2103" s="110"/>
      <c r="BD2103" s="110"/>
      <c r="BE2103" s="110"/>
      <c r="BF2103" s="110"/>
      <c r="BG2103" s="110"/>
      <c r="BH2103" s="110"/>
    </row>
    <row r="2104" spans="2:60" x14ac:dyDescent="0.2">
      <c r="B2104" s="123"/>
      <c r="C2104" s="124"/>
      <c r="D2104" s="124"/>
      <c r="E2104" s="124"/>
      <c r="F2104" s="124"/>
      <c r="G2104" s="124"/>
      <c r="H2104" s="124"/>
      <c r="I2104" s="45"/>
      <c r="J2104" s="45"/>
      <c r="K2104" s="45"/>
      <c r="V2104" s="110"/>
      <c r="W2104" s="110"/>
      <c r="X2104" s="110"/>
      <c r="Y2104" s="110"/>
      <c r="Z2104" s="110"/>
      <c r="AA2104" s="110"/>
      <c r="AB2104" s="110"/>
      <c r="AC2104" s="110"/>
      <c r="AD2104" s="110"/>
      <c r="AE2104" s="110"/>
      <c r="AF2104" s="110"/>
      <c r="AG2104" s="110"/>
      <c r="AH2104" s="110"/>
      <c r="AI2104" s="110"/>
      <c r="AJ2104" s="110"/>
      <c r="AK2104" s="110"/>
      <c r="AL2104" s="110"/>
      <c r="AM2104" s="110"/>
      <c r="AN2104" s="110"/>
      <c r="AO2104" s="110"/>
      <c r="AP2104" s="110"/>
      <c r="AQ2104" s="110"/>
      <c r="AR2104" s="110"/>
      <c r="AS2104" s="110"/>
      <c r="AT2104" s="110"/>
      <c r="AU2104" s="110"/>
      <c r="AV2104" s="110"/>
      <c r="AW2104" s="110"/>
      <c r="AX2104" s="110"/>
      <c r="AY2104" s="110"/>
      <c r="AZ2104" s="110"/>
      <c r="BA2104" s="110"/>
      <c r="BB2104" s="110"/>
      <c r="BC2104" s="110"/>
      <c r="BD2104" s="110"/>
      <c r="BE2104" s="110"/>
      <c r="BF2104" s="110"/>
      <c r="BG2104" s="110"/>
      <c r="BH2104" s="110"/>
    </row>
    <row r="2105" spans="2:60" x14ac:dyDescent="0.2">
      <c r="B2105" s="123"/>
      <c r="C2105" s="124"/>
      <c r="D2105" s="124"/>
      <c r="E2105" s="124"/>
      <c r="F2105" s="124"/>
      <c r="G2105" s="124"/>
      <c r="H2105" s="124"/>
      <c r="I2105" s="45"/>
      <c r="J2105" s="45"/>
      <c r="K2105" s="45"/>
      <c r="V2105" s="110"/>
      <c r="W2105" s="110"/>
      <c r="X2105" s="110"/>
      <c r="Y2105" s="110"/>
      <c r="Z2105" s="110"/>
      <c r="AA2105" s="110"/>
      <c r="AB2105" s="110"/>
      <c r="AC2105" s="110"/>
      <c r="AD2105" s="110"/>
      <c r="AE2105" s="110"/>
      <c r="AF2105" s="110"/>
      <c r="AG2105" s="110"/>
      <c r="AH2105" s="110"/>
      <c r="AI2105" s="110"/>
      <c r="AJ2105" s="110"/>
      <c r="AK2105" s="110"/>
      <c r="AL2105" s="110"/>
      <c r="AM2105" s="110"/>
      <c r="AN2105" s="110"/>
      <c r="AO2105" s="110"/>
      <c r="AP2105" s="110"/>
      <c r="AQ2105" s="110"/>
      <c r="AR2105" s="110"/>
      <c r="AS2105" s="110"/>
      <c r="AT2105" s="110"/>
      <c r="AU2105" s="110"/>
      <c r="AV2105" s="110"/>
      <c r="AW2105" s="110"/>
      <c r="AX2105" s="110"/>
      <c r="AY2105" s="110"/>
      <c r="AZ2105" s="110"/>
      <c r="BA2105" s="110"/>
      <c r="BB2105" s="110"/>
      <c r="BC2105" s="110"/>
      <c r="BD2105" s="110"/>
      <c r="BE2105" s="110"/>
      <c r="BF2105" s="110"/>
      <c r="BG2105" s="110"/>
      <c r="BH2105" s="110"/>
    </row>
    <row r="2106" spans="2:60" x14ac:dyDescent="0.2">
      <c r="B2106" s="123"/>
      <c r="C2106" s="124"/>
      <c r="D2106" s="124"/>
      <c r="E2106" s="124"/>
      <c r="F2106" s="124"/>
      <c r="G2106" s="124"/>
      <c r="H2106" s="124"/>
      <c r="I2106" s="45"/>
      <c r="J2106" s="45"/>
      <c r="K2106" s="45"/>
      <c r="V2106" s="110"/>
      <c r="W2106" s="110"/>
      <c r="X2106" s="110"/>
      <c r="Y2106" s="110"/>
      <c r="Z2106" s="110"/>
      <c r="AA2106" s="110"/>
      <c r="AB2106" s="110"/>
      <c r="AC2106" s="110"/>
      <c r="AD2106" s="110"/>
      <c r="AE2106" s="110"/>
      <c r="AF2106" s="110"/>
      <c r="AG2106" s="110"/>
      <c r="AH2106" s="110"/>
      <c r="AI2106" s="110"/>
      <c r="AJ2106" s="110"/>
      <c r="AK2106" s="110"/>
      <c r="AL2106" s="110"/>
      <c r="AM2106" s="110"/>
      <c r="AN2106" s="110"/>
      <c r="AO2106" s="110"/>
      <c r="AP2106" s="110"/>
      <c r="AQ2106" s="110"/>
      <c r="AR2106" s="110"/>
      <c r="AS2106" s="110"/>
      <c r="AT2106" s="110"/>
      <c r="AU2106" s="110"/>
      <c r="AV2106" s="110"/>
      <c r="AW2106" s="110"/>
      <c r="AX2106" s="110"/>
      <c r="AY2106" s="110"/>
      <c r="AZ2106" s="110"/>
      <c r="BA2106" s="110"/>
      <c r="BB2106" s="110"/>
      <c r="BC2106" s="110"/>
      <c r="BD2106" s="110"/>
      <c r="BE2106" s="110"/>
      <c r="BF2106" s="110"/>
      <c r="BG2106" s="110"/>
      <c r="BH2106" s="110"/>
    </row>
    <row r="2107" spans="2:60" x14ac:dyDescent="0.2">
      <c r="B2107" s="123"/>
      <c r="C2107" s="124"/>
      <c r="D2107" s="124"/>
      <c r="E2107" s="124"/>
      <c r="F2107" s="124"/>
      <c r="G2107" s="124"/>
      <c r="H2107" s="124"/>
      <c r="I2107" s="45"/>
      <c r="J2107" s="45"/>
      <c r="K2107" s="45"/>
      <c r="V2107" s="110"/>
      <c r="W2107" s="110"/>
      <c r="X2107" s="110"/>
      <c r="Y2107" s="110"/>
      <c r="Z2107" s="110"/>
      <c r="AA2107" s="110"/>
      <c r="AB2107" s="110"/>
      <c r="AC2107" s="110"/>
      <c r="AD2107" s="110"/>
      <c r="AE2107" s="110"/>
      <c r="AF2107" s="110"/>
      <c r="AG2107" s="110"/>
      <c r="AH2107" s="110"/>
      <c r="AI2107" s="110"/>
      <c r="AJ2107" s="110"/>
      <c r="AK2107" s="110"/>
      <c r="AL2107" s="110"/>
      <c r="AM2107" s="110"/>
      <c r="AN2107" s="110"/>
      <c r="AO2107" s="110"/>
      <c r="AP2107" s="110"/>
      <c r="AQ2107" s="110"/>
      <c r="AR2107" s="110"/>
      <c r="AS2107" s="110"/>
      <c r="AT2107" s="110"/>
      <c r="AU2107" s="110"/>
      <c r="AV2107" s="110"/>
      <c r="AW2107" s="110"/>
      <c r="AX2107" s="110"/>
      <c r="AY2107" s="110"/>
      <c r="AZ2107" s="110"/>
      <c r="BA2107" s="110"/>
      <c r="BB2107" s="110"/>
      <c r="BC2107" s="110"/>
      <c r="BD2107" s="110"/>
      <c r="BE2107" s="110"/>
      <c r="BF2107" s="110"/>
      <c r="BG2107" s="110"/>
      <c r="BH2107" s="110"/>
    </row>
    <row r="2108" spans="2:60" x14ac:dyDescent="0.2">
      <c r="B2108" s="123"/>
      <c r="C2108" s="124"/>
      <c r="D2108" s="124"/>
      <c r="E2108" s="124"/>
      <c r="F2108" s="124"/>
      <c r="G2108" s="124"/>
      <c r="H2108" s="124"/>
      <c r="I2108" s="45"/>
      <c r="J2108" s="45"/>
      <c r="K2108" s="45"/>
      <c r="V2108" s="110"/>
      <c r="W2108" s="110"/>
      <c r="X2108" s="110"/>
      <c r="Y2108" s="110"/>
      <c r="Z2108" s="110"/>
      <c r="AA2108" s="110"/>
      <c r="AB2108" s="110"/>
      <c r="AC2108" s="110"/>
      <c r="AD2108" s="110"/>
      <c r="AE2108" s="110"/>
      <c r="AF2108" s="110"/>
      <c r="AG2108" s="110"/>
      <c r="AH2108" s="110"/>
      <c r="AI2108" s="110"/>
      <c r="AJ2108" s="110"/>
      <c r="AK2108" s="110"/>
      <c r="AL2108" s="110"/>
      <c r="AM2108" s="110"/>
      <c r="AN2108" s="110"/>
      <c r="AO2108" s="110"/>
      <c r="AP2108" s="110"/>
      <c r="AQ2108" s="110"/>
      <c r="AR2108" s="110"/>
      <c r="AS2108" s="110"/>
      <c r="AT2108" s="110"/>
      <c r="AU2108" s="110"/>
      <c r="AV2108" s="110"/>
      <c r="AW2108" s="110"/>
      <c r="AX2108" s="110"/>
      <c r="AY2108" s="110"/>
      <c r="AZ2108" s="110"/>
      <c r="BA2108" s="110"/>
      <c r="BB2108" s="110"/>
      <c r="BC2108" s="110"/>
      <c r="BD2108" s="110"/>
      <c r="BE2108" s="110"/>
      <c r="BF2108" s="110"/>
      <c r="BG2108" s="110"/>
      <c r="BH2108" s="110"/>
    </row>
    <row r="2109" spans="2:60" x14ac:dyDescent="0.2">
      <c r="B2109" s="123"/>
      <c r="C2109" s="124"/>
      <c r="D2109" s="124"/>
      <c r="E2109" s="124"/>
      <c r="F2109" s="124"/>
      <c r="G2109" s="124"/>
      <c r="H2109" s="124"/>
      <c r="I2109" s="45"/>
      <c r="J2109" s="45"/>
      <c r="K2109" s="45"/>
      <c r="V2109" s="110"/>
      <c r="W2109" s="110"/>
      <c r="X2109" s="110"/>
      <c r="Y2109" s="110"/>
      <c r="Z2109" s="110"/>
      <c r="AA2109" s="110"/>
      <c r="AB2109" s="110"/>
      <c r="AC2109" s="110"/>
      <c r="AD2109" s="110"/>
      <c r="AE2109" s="110"/>
      <c r="AF2109" s="110"/>
      <c r="AG2109" s="110"/>
      <c r="AH2109" s="110"/>
      <c r="AI2109" s="110"/>
      <c r="AJ2109" s="110"/>
      <c r="AK2109" s="110"/>
      <c r="AL2109" s="110"/>
      <c r="AM2109" s="110"/>
      <c r="AN2109" s="110"/>
      <c r="AO2109" s="110"/>
      <c r="AP2109" s="110"/>
      <c r="AQ2109" s="110"/>
      <c r="AR2109" s="110"/>
      <c r="AS2109" s="110"/>
      <c r="AT2109" s="110"/>
      <c r="AU2109" s="110"/>
      <c r="AV2109" s="110"/>
      <c r="AW2109" s="110"/>
      <c r="AX2109" s="110"/>
      <c r="AY2109" s="110"/>
      <c r="AZ2109" s="110"/>
      <c r="BA2109" s="110"/>
      <c r="BB2109" s="110"/>
      <c r="BC2109" s="110"/>
      <c r="BD2109" s="110"/>
      <c r="BE2109" s="110"/>
      <c r="BF2109" s="110"/>
      <c r="BG2109" s="110"/>
      <c r="BH2109" s="110"/>
    </row>
    <row r="2110" spans="2:60" x14ac:dyDescent="0.2">
      <c r="B2110" s="123"/>
      <c r="C2110" s="124"/>
      <c r="D2110" s="124"/>
      <c r="E2110" s="124"/>
      <c r="F2110" s="124"/>
      <c r="G2110" s="124"/>
      <c r="H2110" s="124"/>
      <c r="I2110" s="45"/>
      <c r="J2110" s="45"/>
      <c r="K2110" s="45"/>
      <c r="V2110" s="110"/>
      <c r="W2110" s="110"/>
      <c r="X2110" s="110"/>
      <c r="Y2110" s="110"/>
      <c r="Z2110" s="110"/>
      <c r="AA2110" s="110"/>
      <c r="AB2110" s="110"/>
      <c r="AC2110" s="110"/>
      <c r="AD2110" s="110"/>
      <c r="AE2110" s="110"/>
      <c r="AF2110" s="110"/>
      <c r="AG2110" s="110"/>
      <c r="AH2110" s="110"/>
      <c r="AI2110" s="110"/>
      <c r="AJ2110" s="110"/>
      <c r="AK2110" s="110"/>
      <c r="AL2110" s="110"/>
      <c r="AM2110" s="110"/>
      <c r="AN2110" s="110"/>
      <c r="AO2110" s="110"/>
      <c r="AP2110" s="110"/>
      <c r="AQ2110" s="110"/>
      <c r="AR2110" s="110"/>
      <c r="AS2110" s="110"/>
      <c r="AT2110" s="110"/>
      <c r="AU2110" s="110"/>
      <c r="AV2110" s="110"/>
      <c r="AW2110" s="110"/>
      <c r="AX2110" s="110"/>
      <c r="AY2110" s="110"/>
      <c r="AZ2110" s="110"/>
      <c r="BA2110" s="110"/>
      <c r="BB2110" s="110"/>
      <c r="BC2110" s="110"/>
      <c r="BD2110" s="110"/>
      <c r="BE2110" s="110"/>
      <c r="BF2110" s="110"/>
      <c r="BG2110" s="110"/>
      <c r="BH2110" s="110"/>
    </row>
    <row r="2111" spans="2:60" x14ac:dyDescent="0.2">
      <c r="B2111" s="123"/>
      <c r="C2111" s="124"/>
      <c r="D2111" s="124"/>
      <c r="E2111" s="124"/>
      <c r="F2111" s="124"/>
      <c r="G2111" s="124"/>
      <c r="H2111" s="124"/>
      <c r="I2111" s="45"/>
      <c r="J2111" s="45"/>
      <c r="K2111" s="45"/>
      <c r="V2111" s="110"/>
      <c r="W2111" s="110"/>
      <c r="X2111" s="110"/>
      <c r="Y2111" s="110"/>
      <c r="Z2111" s="110"/>
      <c r="AA2111" s="110"/>
      <c r="AB2111" s="110"/>
      <c r="AC2111" s="110"/>
      <c r="AD2111" s="110"/>
      <c r="AE2111" s="110"/>
      <c r="AF2111" s="110"/>
      <c r="AG2111" s="110"/>
      <c r="AH2111" s="110"/>
      <c r="AI2111" s="110"/>
      <c r="AJ2111" s="110"/>
      <c r="AK2111" s="110"/>
      <c r="AL2111" s="110"/>
      <c r="AM2111" s="110"/>
      <c r="AN2111" s="110"/>
      <c r="AO2111" s="110"/>
      <c r="AP2111" s="110"/>
      <c r="AQ2111" s="110"/>
      <c r="AR2111" s="110"/>
      <c r="AS2111" s="110"/>
      <c r="AT2111" s="110"/>
      <c r="AU2111" s="110"/>
      <c r="AV2111" s="110"/>
      <c r="AW2111" s="110"/>
      <c r="AX2111" s="110"/>
      <c r="AY2111" s="110"/>
      <c r="AZ2111" s="110"/>
      <c r="BA2111" s="110"/>
      <c r="BB2111" s="110"/>
      <c r="BC2111" s="110"/>
      <c r="BD2111" s="110"/>
      <c r="BE2111" s="110"/>
      <c r="BF2111" s="110"/>
      <c r="BG2111" s="110"/>
      <c r="BH2111" s="110"/>
    </row>
    <row r="2112" spans="2:60" x14ac:dyDescent="0.2">
      <c r="B2112" s="123"/>
      <c r="C2112" s="124"/>
      <c r="D2112" s="124"/>
      <c r="E2112" s="124"/>
      <c r="F2112" s="124"/>
      <c r="G2112" s="124"/>
      <c r="H2112" s="124"/>
      <c r="I2112" s="45"/>
      <c r="J2112" s="45"/>
      <c r="K2112" s="45"/>
      <c r="V2112" s="110"/>
      <c r="W2112" s="110"/>
      <c r="X2112" s="110"/>
      <c r="Y2112" s="110"/>
      <c r="Z2112" s="110"/>
      <c r="AA2112" s="110"/>
      <c r="AB2112" s="110"/>
      <c r="AC2112" s="110"/>
      <c r="AD2112" s="110"/>
      <c r="AE2112" s="110"/>
      <c r="AF2112" s="110"/>
      <c r="AG2112" s="110"/>
      <c r="AH2112" s="110"/>
      <c r="AI2112" s="110"/>
      <c r="AJ2112" s="110"/>
      <c r="AK2112" s="110"/>
      <c r="AL2112" s="110"/>
      <c r="AM2112" s="110"/>
      <c r="AN2112" s="110"/>
      <c r="AO2112" s="110"/>
      <c r="AP2112" s="110"/>
      <c r="AQ2112" s="110"/>
      <c r="AR2112" s="110"/>
      <c r="AS2112" s="110"/>
      <c r="AT2112" s="110"/>
      <c r="AU2112" s="110"/>
      <c r="AV2112" s="110"/>
      <c r="AW2112" s="110"/>
      <c r="AX2112" s="110"/>
      <c r="AY2112" s="110"/>
      <c r="AZ2112" s="110"/>
      <c r="BA2112" s="110"/>
      <c r="BB2112" s="110"/>
      <c r="BC2112" s="110"/>
      <c r="BD2112" s="110"/>
      <c r="BE2112" s="110"/>
      <c r="BF2112" s="110"/>
      <c r="BG2112" s="110"/>
      <c r="BH2112" s="110"/>
    </row>
    <row r="2113" spans="2:60" x14ac:dyDescent="0.2">
      <c r="B2113" s="123"/>
      <c r="C2113" s="124"/>
      <c r="D2113" s="124"/>
      <c r="E2113" s="124"/>
      <c r="F2113" s="124"/>
      <c r="G2113" s="124"/>
      <c r="H2113" s="124"/>
      <c r="I2113" s="45"/>
      <c r="J2113" s="45"/>
      <c r="K2113" s="45"/>
      <c r="V2113" s="110"/>
      <c r="W2113" s="110"/>
      <c r="X2113" s="110"/>
      <c r="Y2113" s="110"/>
      <c r="Z2113" s="110"/>
      <c r="AA2113" s="110"/>
      <c r="AB2113" s="110"/>
      <c r="AC2113" s="110"/>
      <c r="AD2113" s="110"/>
      <c r="AE2113" s="110"/>
      <c r="AF2113" s="110"/>
      <c r="AG2113" s="110"/>
      <c r="AH2113" s="110"/>
      <c r="AI2113" s="110"/>
      <c r="AJ2113" s="110"/>
      <c r="AK2113" s="110"/>
      <c r="AL2113" s="110"/>
      <c r="AM2113" s="110"/>
      <c r="AN2113" s="110"/>
      <c r="AO2113" s="110"/>
      <c r="AP2113" s="110"/>
      <c r="AQ2113" s="110"/>
      <c r="AR2113" s="110"/>
      <c r="AS2113" s="110"/>
      <c r="AT2113" s="110"/>
      <c r="AU2113" s="110"/>
      <c r="AV2113" s="110"/>
      <c r="AW2113" s="110"/>
      <c r="AX2113" s="110"/>
      <c r="AY2113" s="110"/>
      <c r="AZ2113" s="110"/>
      <c r="BA2113" s="110"/>
      <c r="BB2113" s="110"/>
      <c r="BC2113" s="110"/>
      <c r="BD2113" s="110"/>
      <c r="BE2113" s="110"/>
      <c r="BF2113" s="110"/>
      <c r="BG2113" s="110"/>
      <c r="BH2113" s="110"/>
    </row>
    <row r="2114" spans="2:60" x14ac:dyDescent="0.2">
      <c r="B2114" s="123"/>
      <c r="C2114" s="124"/>
      <c r="D2114" s="124"/>
      <c r="E2114" s="124"/>
      <c r="F2114" s="124"/>
      <c r="G2114" s="124"/>
      <c r="H2114" s="124"/>
      <c r="I2114" s="45"/>
      <c r="J2114" s="45"/>
      <c r="K2114" s="45"/>
      <c r="V2114" s="110"/>
      <c r="W2114" s="110"/>
      <c r="X2114" s="110"/>
      <c r="Y2114" s="110"/>
      <c r="Z2114" s="110"/>
      <c r="AA2114" s="110"/>
      <c r="AB2114" s="110"/>
      <c r="AC2114" s="110"/>
      <c r="AD2114" s="110"/>
      <c r="AE2114" s="110"/>
      <c r="AF2114" s="110"/>
      <c r="AG2114" s="110"/>
      <c r="AH2114" s="110"/>
      <c r="AI2114" s="110"/>
      <c r="AJ2114" s="110"/>
      <c r="AK2114" s="110"/>
      <c r="AL2114" s="110"/>
      <c r="AM2114" s="110"/>
      <c r="AN2114" s="110"/>
      <c r="AO2114" s="110"/>
      <c r="AP2114" s="110"/>
      <c r="AQ2114" s="110"/>
      <c r="AR2114" s="110"/>
      <c r="AS2114" s="110"/>
      <c r="AT2114" s="110"/>
      <c r="AU2114" s="110"/>
      <c r="AV2114" s="110"/>
      <c r="AW2114" s="110"/>
      <c r="AX2114" s="110"/>
      <c r="AY2114" s="110"/>
      <c r="AZ2114" s="110"/>
      <c r="BA2114" s="110"/>
      <c r="BB2114" s="110"/>
      <c r="BC2114" s="110"/>
      <c r="BD2114" s="110"/>
      <c r="BE2114" s="110"/>
      <c r="BF2114" s="110"/>
      <c r="BG2114" s="110"/>
      <c r="BH2114" s="110"/>
    </row>
    <row r="2115" spans="2:60" x14ac:dyDescent="0.2">
      <c r="B2115" s="123"/>
      <c r="C2115" s="124"/>
      <c r="D2115" s="124"/>
      <c r="E2115" s="124"/>
      <c r="F2115" s="124"/>
      <c r="G2115" s="124"/>
      <c r="H2115" s="124"/>
      <c r="I2115" s="45"/>
      <c r="J2115" s="45"/>
      <c r="K2115" s="45"/>
      <c r="V2115" s="110"/>
      <c r="W2115" s="110"/>
      <c r="X2115" s="110"/>
      <c r="Y2115" s="110"/>
      <c r="Z2115" s="110"/>
      <c r="AA2115" s="110"/>
      <c r="AB2115" s="110"/>
      <c r="AC2115" s="110"/>
      <c r="AD2115" s="110"/>
      <c r="AE2115" s="110"/>
      <c r="AF2115" s="110"/>
      <c r="AG2115" s="110"/>
      <c r="AH2115" s="110"/>
      <c r="AI2115" s="110"/>
      <c r="AJ2115" s="110"/>
      <c r="AK2115" s="110"/>
      <c r="AL2115" s="110"/>
      <c r="AM2115" s="110"/>
      <c r="AN2115" s="110"/>
      <c r="AO2115" s="110"/>
      <c r="AP2115" s="110"/>
      <c r="AQ2115" s="110"/>
      <c r="AR2115" s="110"/>
      <c r="AS2115" s="110"/>
      <c r="AT2115" s="110"/>
      <c r="AU2115" s="110"/>
      <c r="AV2115" s="110"/>
      <c r="AW2115" s="110"/>
      <c r="AX2115" s="110"/>
      <c r="AY2115" s="110"/>
      <c r="AZ2115" s="110"/>
      <c r="BA2115" s="110"/>
      <c r="BB2115" s="110"/>
      <c r="BC2115" s="110"/>
      <c r="BD2115" s="110"/>
      <c r="BE2115" s="110"/>
      <c r="BF2115" s="110"/>
      <c r="BG2115" s="110"/>
      <c r="BH2115" s="110"/>
    </row>
    <row r="2116" spans="2:60" x14ac:dyDescent="0.2">
      <c r="B2116" s="123"/>
      <c r="C2116" s="124"/>
      <c r="D2116" s="124"/>
      <c r="E2116" s="124"/>
      <c r="F2116" s="124"/>
      <c r="G2116" s="124"/>
      <c r="H2116" s="124"/>
      <c r="I2116" s="45"/>
      <c r="J2116" s="45"/>
      <c r="K2116" s="45"/>
      <c r="V2116" s="110"/>
      <c r="W2116" s="110"/>
      <c r="X2116" s="110"/>
      <c r="Y2116" s="110"/>
      <c r="Z2116" s="110"/>
      <c r="AA2116" s="110"/>
      <c r="AB2116" s="110"/>
      <c r="AC2116" s="110"/>
      <c r="AD2116" s="110"/>
      <c r="AE2116" s="110"/>
      <c r="AF2116" s="110"/>
      <c r="AG2116" s="110"/>
      <c r="AH2116" s="110"/>
      <c r="AI2116" s="110"/>
      <c r="AJ2116" s="110"/>
      <c r="AK2116" s="110"/>
      <c r="AL2116" s="110"/>
      <c r="AM2116" s="110"/>
      <c r="AN2116" s="110"/>
      <c r="AO2116" s="110"/>
      <c r="AP2116" s="110"/>
      <c r="AQ2116" s="110"/>
      <c r="AR2116" s="110"/>
      <c r="AS2116" s="110"/>
      <c r="AT2116" s="110"/>
      <c r="AU2116" s="110"/>
      <c r="AV2116" s="110"/>
      <c r="AW2116" s="110"/>
      <c r="AX2116" s="110"/>
      <c r="AY2116" s="110"/>
      <c r="AZ2116" s="110"/>
      <c r="BA2116" s="110"/>
      <c r="BB2116" s="110"/>
      <c r="BC2116" s="110"/>
      <c r="BD2116" s="110"/>
      <c r="BE2116" s="110"/>
      <c r="BF2116" s="110"/>
      <c r="BG2116" s="110"/>
      <c r="BH2116" s="110"/>
    </row>
    <row r="2117" spans="2:60" x14ac:dyDescent="0.2">
      <c r="B2117" s="123"/>
      <c r="C2117" s="124"/>
      <c r="D2117" s="124"/>
      <c r="E2117" s="124"/>
      <c r="F2117" s="124"/>
      <c r="G2117" s="124"/>
      <c r="H2117" s="124"/>
      <c r="I2117" s="45"/>
      <c r="J2117" s="45"/>
      <c r="K2117" s="45"/>
      <c r="V2117" s="110"/>
      <c r="W2117" s="110"/>
      <c r="X2117" s="110"/>
      <c r="Y2117" s="110"/>
      <c r="Z2117" s="110"/>
      <c r="AA2117" s="110"/>
      <c r="AB2117" s="110"/>
      <c r="AC2117" s="110"/>
      <c r="AD2117" s="110"/>
      <c r="AE2117" s="110"/>
      <c r="AF2117" s="110"/>
      <c r="AG2117" s="110"/>
      <c r="AH2117" s="110"/>
      <c r="AI2117" s="110"/>
      <c r="AJ2117" s="110"/>
      <c r="AK2117" s="110"/>
      <c r="AL2117" s="110"/>
      <c r="AM2117" s="110"/>
      <c r="AN2117" s="110"/>
      <c r="AO2117" s="110"/>
      <c r="AP2117" s="110"/>
      <c r="AQ2117" s="110"/>
      <c r="AR2117" s="110"/>
      <c r="AS2117" s="110"/>
      <c r="AT2117" s="110"/>
      <c r="AU2117" s="110"/>
      <c r="AV2117" s="110"/>
      <c r="AW2117" s="110"/>
      <c r="AX2117" s="110"/>
      <c r="AY2117" s="110"/>
      <c r="AZ2117" s="110"/>
      <c r="BA2117" s="110"/>
      <c r="BB2117" s="110"/>
      <c r="BC2117" s="110"/>
      <c r="BD2117" s="110"/>
      <c r="BE2117" s="110"/>
      <c r="BF2117" s="110"/>
      <c r="BG2117" s="110"/>
      <c r="BH2117" s="110"/>
    </row>
    <row r="2118" spans="2:60" x14ac:dyDescent="0.2">
      <c r="B2118" s="123"/>
      <c r="C2118" s="124"/>
      <c r="D2118" s="124"/>
      <c r="E2118" s="124"/>
      <c r="F2118" s="124"/>
      <c r="G2118" s="124"/>
      <c r="H2118" s="124"/>
      <c r="I2118" s="45"/>
      <c r="J2118" s="45"/>
      <c r="K2118" s="45"/>
      <c r="V2118" s="110"/>
      <c r="W2118" s="110"/>
      <c r="X2118" s="110"/>
      <c r="Y2118" s="110"/>
      <c r="Z2118" s="110"/>
      <c r="AA2118" s="110"/>
      <c r="AB2118" s="110"/>
      <c r="AC2118" s="110"/>
      <c r="AD2118" s="110"/>
      <c r="AE2118" s="110"/>
      <c r="AF2118" s="110"/>
      <c r="AG2118" s="110"/>
      <c r="AH2118" s="110"/>
      <c r="AI2118" s="110"/>
      <c r="AJ2118" s="110"/>
      <c r="AK2118" s="110"/>
      <c r="AL2118" s="110"/>
      <c r="AM2118" s="110"/>
      <c r="AN2118" s="110"/>
      <c r="AO2118" s="110"/>
      <c r="AP2118" s="110"/>
      <c r="AQ2118" s="110"/>
      <c r="AR2118" s="110"/>
      <c r="AS2118" s="110"/>
      <c r="AT2118" s="110"/>
      <c r="AU2118" s="110"/>
      <c r="AV2118" s="110"/>
      <c r="AW2118" s="110"/>
      <c r="AX2118" s="110"/>
      <c r="AY2118" s="110"/>
      <c r="AZ2118" s="110"/>
      <c r="BA2118" s="110"/>
      <c r="BB2118" s="110"/>
      <c r="BC2118" s="110"/>
      <c r="BD2118" s="110"/>
      <c r="BE2118" s="110"/>
      <c r="BF2118" s="110"/>
      <c r="BG2118" s="110"/>
      <c r="BH2118" s="110"/>
    </row>
    <row r="2119" spans="2:60" x14ac:dyDescent="0.2">
      <c r="B2119" s="123"/>
      <c r="C2119" s="124"/>
      <c r="D2119" s="124"/>
      <c r="E2119" s="124"/>
      <c r="F2119" s="124"/>
      <c r="G2119" s="124"/>
      <c r="H2119" s="124"/>
      <c r="I2119" s="45"/>
      <c r="J2119" s="45"/>
      <c r="K2119" s="45"/>
      <c r="V2119" s="110"/>
      <c r="W2119" s="110"/>
      <c r="X2119" s="110"/>
      <c r="Y2119" s="110"/>
      <c r="Z2119" s="110"/>
      <c r="AA2119" s="110"/>
      <c r="AB2119" s="110"/>
      <c r="AC2119" s="110"/>
      <c r="AD2119" s="110"/>
      <c r="AE2119" s="110"/>
      <c r="AF2119" s="110"/>
      <c r="AG2119" s="110"/>
      <c r="AH2119" s="110"/>
      <c r="AI2119" s="110"/>
      <c r="AJ2119" s="110"/>
      <c r="AK2119" s="110"/>
      <c r="AL2119" s="110"/>
      <c r="AM2119" s="110"/>
      <c r="AN2119" s="110"/>
      <c r="AO2119" s="110"/>
      <c r="AP2119" s="110"/>
      <c r="AQ2119" s="110"/>
      <c r="AR2119" s="110"/>
      <c r="AS2119" s="110"/>
      <c r="AT2119" s="110"/>
      <c r="AU2119" s="110"/>
      <c r="AV2119" s="110"/>
      <c r="AW2119" s="110"/>
      <c r="AX2119" s="110"/>
      <c r="AY2119" s="110"/>
      <c r="AZ2119" s="110"/>
      <c r="BA2119" s="110"/>
      <c r="BB2119" s="110"/>
      <c r="BC2119" s="110"/>
      <c r="BD2119" s="110"/>
      <c r="BE2119" s="110"/>
      <c r="BF2119" s="110"/>
      <c r="BG2119" s="110"/>
      <c r="BH2119" s="110"/>
    </row>
    <row r="2120" spans="2:60" x14ac:dyDescent="0.2">
      <c r="B2120" s="123"/>
      <c r="C2120" s="124"/>
      <c r="D2120" s="124"/>
      <c r="E2120" s="124"/>
      <c r="F2120" s="124"/>
      <c r="G2120" s="124"/>
      <c r="H2120" s="124"/>
      <c r="I2120" s="45"/>
      <c r="J2120" s="45"/>
      <c r="K2120" s="45"/>
      <c r="V2120" s="110"/>
      <c r="W2120" s="110"/>
      <c r="X2120" s="110"/>
      <c r="Y2120" s="110"/>
      <c r="Z2120" s="110"/>
      <c r="AA2120" s="110"/>
      <c r="AB2120" s="110"/>
      <c r="AC2120" s="110"/>
      <c r="AD2120" s="110"/>
      <c r="AE2120" s="110"/>
      <c r="AF2120" s="110"/>
      <c r="AG2120" s="110"/>
      <c r="AH2120" s="110"/>
      <c r="AI2120" s="110"/>
      <c r="AJ2120" s="110"/>
      <c r="AK2120" s="110"/>
      <c r="AL2120" s="110"/>
      <c r="AM2120" s="110"/>
      <c r="AN2120" s="110"/>
      <c r="AO2120" s="110"/>
      <c r="AP2120" s="110"/>
      <c r="AQ2120" s="110"/>
      <c r="AR2120" s="110"/>
      <c r="AS2120" s="110"/>
      <c r="AT2120" s="110"/>
      <c r="AU2120" s="110"/>
      <c r="AV2120" s="110"/>
      <c r="AW2120" s="110"/>
      <c r="AX2120" s="110"/>
      <c r="AY2120" s="110"/>
      <c r="AZ2120" s="110"/>
      <c r="BA2120" s="110"/>
      <c r="BB2120" s="110"/>
      <c r="BC2120" s="110"/>
      <c r="BD2120" s="110"/>
      <c r="BE2120" s="110"/>
      <c r="BF2120" s="110"/>
      <c r="BG2120" s="110"/>
      <c r="BH2120" s="110"/>
    </row>
    <row r="2121" spans="2:60" x14ac:dyDescent="0.2">
      <c r="B2121" s="123"/>
      <c r="C2121" s="124"/>
      <c r="D2121" s="124"/>
      <c r="E2121" s="124"/>
      <c r="F2121" s="124"/>
      <c r="G2121" s="124"/>
      <c r="H2121" s="124"/>
      <c r="I2121" s="45"/>
      <c r="J2121" s="45"/>
      <c r="K2121" s="45"/>
      <c r="V2121" s="110"/>
      <c r="W2121" s="110"/>
      <c r="X2121" s="110"/>
      <c r="Y2121" s="110"/>
      <c r="Z2121" s="110"/>
      <c r="AA2121" s="110"/>
      <c r="AB2121" s="110"/>
      <c r="AC2121" s="110"/>
      <c r="AD2121" s="110"/>
      <c r="AE2121" s="110"/>
      <c r="AF2121" s="110"/>
      <c r="AG2121" s="110"/>
      <c r="AH2121" s="110"/>
      <c r="AI2121" s="110"/>
      <c r="AJ2121" s="110"/>
      <c r="AK2121" s="110"/>
      <c r="AL2121" s="110"/>
      <c r="AM2121" s="110"/>
      <c r="AN2121" s="110"/>
      <c r="AO2121" s="110"/>
      <c r="AP2121" s="110"/>
      <c r="AQ2121" s="110"/>
      <c r="AR2121" s="110"/>
      <c r="AS2121" s="110"/>
      <c r="AT2121" s="110"/>
      <c r="AU2121" s="110"/>
      <c r="AV2121" s="110"/>
      <c r="AW2121" s="110"/>
      <c r="AX2121" s="110"/>
      <c r="AY2121" s="110"/>
      <c r="AZ2121" s="110"/>
      <c r="BA2121" s="110"/>
      <c r="BB2121" s="110"/>
      <c r="BC2121" s="110"/>
      <c r="BD2121" s="110"/>
      <c r="BE2121" s="110"/>
      <c r="BF2121" s="110"/>
      <c r="BG2121" s="110"/>
      <c r="BH2121" s="110"/>
    </row>
    <row r="2122" spans="2:60" x14ac:dyDescent="0.2">
      <c r="B2122" s="123"/>
      <c r="C2122" s="124"/>
      <c r="D2122" s="124"/>
      <c r="E2122" s="124"/>
      <c r="F2122" s="124"/>
      <c r="G2122" s="124"/>
      <c r="H2122" s="124"/>
      <c r="I2122" s="45"/>
      <c r="J2122" s="45"/>
      <c r="K2122" s="45"/>
      <c r="V2122" s="110"/>
      <c r="W2122" s="110"/>
      <c r="X2122" s="110"/>
      <c r="Y2122" s="110"/>
      <c r="Z2122" s="110"/>
      <c r="AA2122" s="110"/>
      <c r="AB2122" s="110"/>
      <c r="AC2122" s="110"/>
      <c r="AD2122" s="110"/>
      <c r="AE2122" s="110"/>
      <c r="AF2122" s="110"/>
      <c r="AG2122" s="110"/>
      <c r="AH2122" s="110"/>
      <c r="AI2122" s="110"/>
      <c r="AJ2122" s="110"/>
      <c r="AK2122" s="110"/>
      <c r="AL2122" s="110"/>
      <c r="AM2122" s="110"/>
      <c r="AN2122" s="110"/>
      <c r="AO2122" s="110"/>
      <c r="AP2122" s="110"/>
      <c r="AQ2122" s="110"/>
      <c r="AR2122" s="110"/>
      <c r="AS2122" s="110"/>
      <c r="AT2122" s="110"/>
      <c r="AU2122" s="110"/>
      <c r="AV2122" s="110"/>
      <c r="AW2122" s="110"/>
      <c r="AX2122" s="110"/>
      <c r="AY2122" s="110"/>
      <c r="AZ2122" s="110"/>
      <c r="BA2122" s="110"/>
      <c r="BB2122" s="110"/>
      <c r="BC2122" s="110"/>
      <c r="BD2122" s="110"/>
      <c r="BE2122" s="110"/>
      <c r="BF2122" s="110"/>
      <c r="BG2122" s="110"/>
      <c r="BH2122" s="110"/>
    </row>
    <row r="2123" spans="2:60" x14ac:dyDescent="0.2">
      <c r="B2123" s="123"/>
      <c r="C2123" s="124"/>
      <c r="D2123" s="124"/>
      <c r="E2123" s="124"/>
      <c r="F2123" s="124"/>
      <c r="G2123" s="124"/>
      <c r="H2123" s="124"/>
      <c r="I2123" s="45"/>
      <c r="J2123" s="45"/>
      <c r="K2123" s="45"/>
      <c r="V2123" s="110"/>
      <c r="W2123" s="110"/>
      <c r="X2123" s="110"/>
      <c r="Y2123" s="110"/>
      <c r="Z2123" s="110"/>
      <c r="AA2123" s="110"/>
      <c r="AB2123" s="110"/>
      <c r="AC2123" s="110"/>
      <c r="AD2123" s="110"/>
      <c r="AE2123" s="110"/>
      <c r="AF2123" s="110"/>
      <c r="AG2123" s="110"/>
      <c r="AH2123" s="110"/>
      <c r="AI2123" s="110"/>
      <c r="AJ2123" s="110"/>
      <c r="AK2123" s="110"/>
      <c r="AL2123" s="110"/>
      <c r="AM2123" s="110"/>
      <c r="AN2123" s="110"/>
      <c r="AO2123" s="110"/>
      <c r="AP2123" s="110"/>
      <c r="AQ2123" s="110"/>
      <c r="AR2123" s="110"/>
      <c r="AS2123" s="110"/>
      <c r="AT2123" s="110"/>
      <c r="AU2123" s="110"/>
      <c r="AV2123" s="110"/>
      <c r="AW2123" s="110"/>
      <c r="AX2123" s="110"/>
      <c r="AY2123" s="110"/>
      <c r="AZ2123" s="110"/>
      <c r="BA2123" s="110"/>
      <c r="BB2123" s="110"/>
      <c r="BC2123" s="110"/>
      <c r="BD2123" s="110"/>
      <c r="BE2123" s="110"/>
      <c r="BF2123" s="110"/>
      <c r="BG2123" s="110"/>
      <c r="BH2123" s="110"/>
    </row>
    <row r="2124" spans="2:60" x14ac:dyDescent="0.2">
      <c r="B2124" s="123"/>
      <c r="C2124" s="124"/>
      <c r="D2124" s="124"/>
      <c r="E2124" s="124"/>
      <c r="F2124" s="124"/>
      <c r="G2124" s="124"/>
      <c r="H2124" s="124"/>
      <c r="I2124" s="45"/>
      <c r="J2124" s="45"/>
      <c r="K2124" s="45"/>
      <c r="V2124" s="110"/>
      <c r="W2124" s="110"/>
      <c r="X2124" s="110"/>
      <c r="Y2124" s="110"/>
      <c r="Z2124" s="110"/>
      <c r="AA2124" s="110"/>
      <c r="AB2124" s="110"/>
      <c r="AC2124" s="110"/>
      <c r="AD2124" s="110"/>
      <c r="AE2124" s="110"/>
      <c r="AF2124" s="110"/>
      <c r="AG2124" s="110"/>
      <c r="AH2124" s="110"/>
      <c r="AI2124" s="110"/>
      <c r="AJ2124" s="110"/>
      <c r="AK2124" s="110"/>
      <c r="AL2124" s="110"/>
      <c r="AM2124" s="110"/>
      <c r="AN2124" s="110"/>
      <c r="AO2124" s="110"/>
      <c r="AP2124" s="110"/>
      <c r="AQ2124" s="110"/>
      <c r="AR2124" s="110"/>
      <c r="AS2124" s="110"/>
      <c r="AT2124" s="110"/>
      <c r="AU2124" s="110"/>
      <c r="AV2124" s="110"/>
      <c r="AW2124" s="110"/>
      <c r="AX2124" s="110"/>
      <c r="AY2124" s="110"/>
      <c r="AZ2124" s="110"/>
      <c r="BA2124" s="110"/>
      <c r="BB2124" s="110"/>
      <c r="BC2124" s="110"/>
      <c r="BD2124" s="110"/>
      <c r="BE2124" s="110"/>
      <c r="BF2124" s="110"/>
      <c r="BG2124" s="110"/>
      <c r="BH2124" s="110"/>
    </row>
    <row r="2125" spans="2:60" x14ac:dyDescent="0.2">
      <c r="B2125" s="123"/>
      <c r="C2125" s="124"/>
      <c r="D2125" s="124"/>
      <c r="E2125" s="124"/>
      <c r="F2125" s="124"/>
      <c r="G2125" s="124"/>
      <c r="H2125" s="124"/>
      <c r="I2125" s="45"/>
      <c r="J2125" s="45"/>
      <c r="K2125" s="45"/>
      <c r="V2125" s="110"/>
      <c r="W2125" s="110"/>
      <c r="X2125" s="110"/>
      <c r="Y2125" s="110"/>
      <c r="Z2125" s="110"/>
      <c r="AA2125" s="110"/>
      <c r="AB2125" s="110"/>
      <c r="AC2125" s="110"/>
      <c r="AD2125" s="110"/>
      <c r="AE2125" s="110"/>
      <c r="AF2125" s="110"/>
      <c r="AG2125" s="110"/>
      <c r="AH2125" s="110"/>
      <c r="AI2125" s="110"/>
      <c r="AJ2125" s="110"/>
      <c r="AK2125" s="110"/>
      <c r="AL2125" s="110"/>
      <c r="AM2125" s="110"/>
      <c r="AN2125" s="110"/>
      <c r="AO2125" s="110"/>
      <c r="AP2125" s="110"/>
      <c r="AQ2125" s="110"/>
      <c r="AR2125" s="110"/>
      <c r="AS2125" s="110"/>
      <c r="AT2125" s="110"/>
      <c r="AU2125" s="110"/>
      <c r="AV2125" s="110"/>
      <c r="AW2125" s="110"/>
      <c r="AX2125" s="110"/>
      <c r="AY2125" s="110"/>
      <c r="AZ2125" s="110"/>
      <c r="BA2125" s="110"/>
      <c r="BB2125" s="110"/>
      <c r="BC2125" s="110"/>
      <c r="BD2125" s="110"/>
      <c r="BE2125" s="110"/>
      <c r="BF2125" s="110"/>
      <c r="BG2125" s="110"/>
      <c r="BH2125" s="110"/>
    </row>
    <row r="2126" spans="2:60" x14ac:dyDescent="0.2">
      <c r="B2126" s="123"/>
      <c r="C2126" s="124"/>
      <c r="D2126" s="124"/>
      <c r="E2126" s="124"/>
      <c r="F2126" s="124"/>
      <c r="G2126" s="124"/>
      <c r="H2126" s="124"/>
      <c r="I2126" s="45"/>
      <c r="J2126" s="45"/>
      <c r="K2126" s="45"/>
      <c r="V2126" s="110"/>
      <c r="W2126" s="110"/>
      <c r="X2126" s="110"/>
      <c r="Y2126" s="110"/>
      <c r="Z2126" s="110"/>
      <c r="AA2126" s="110"/>
      <c r="AB2126" s="110"/>
      <c r="AC2126" s="110"/>
      <c r="AD2126" s="110"/>
      <c r="AE2126" s="110"/>
      <c r="AF2126" s="110"/>
      <c r="AG2126" s="110"/>
      <c r="AH2126" s="110"/>
      <c r="AI2126" s="110"/>
      <c r="AJ2126" s="110"/>
      <c r="AK2126" s="110"/>
      <c r="AL2126" s="110"/>
      <c r="AM2126" s="110"/>
      <c r="AN2126" s="110"/>
      <c r="AO2126" s="110"/>
      <c r="AP2126" s="110"/>
      <c r="AQ2126" s="110"/>
      <c r="AR2126" s="110"/>
      <c r="AS2126" s="110"/>
      <c r="AT2126" s="110"/>
      <c r="AU2126" s="110"/>
      <c r="AV2126" s="110"/>
      <c r="AW2126" s="110"/>
      <c r="AX2126" s="110"/>
      <c r="AY2126" s="110"/>
      <c r="AZ2126" s="110"/>
      <c r="BA2126" s="110"/>
      <c r="BB2126" s="110"/>
      <c r="BC2126" s="110"/>
      <c r="BD2126" s="110"/>
      <c r="BE2126" s="110"/>
      <c r="BF2126" s="110"/>
      <c r="BG2126" s="110"/>
      <c r="BH2126" s="110"/>
    </row>
    <row r="2127" spans="2:60" x14ac:dyDescent="0.2">
      <c r="B2127" s="123"/>
      <c r="C2127" s="124"/>
      <c r="D2127" s="124"/>
      <c r="E2127" s="124"/>
      <c r="F2127" s="124"/>
      <c r="G2127" s="124"/>
      <c r="H2127" s="124"/>
      <c r="I2127" s="45"/>
      <c r="J2127" s="45"/>
      <c r="K2127" s="45"/>
      <c r="V2127" s="110"/>
      <c r="W2127" s="110"/>
      <c r="X2127" s="110"/>
      <c r="Y2127" s="110"/>
      <c r="Z2127" s="110"/>
      <c r="AA2127" s="110"/>
      <c r="AB2127" s="110"/>
      <c r="AC2127" s="110"/>
      <c r="AD2127" s="110"/>
      <c r="AE2127" s="110"/>
      <c r="AF2127" s="110"/>
      <c r="AG2127" s="110"/>
      <c r="AH2127" s="110"/>
      <c r="AI2127" s="110"/>
      <c r="AJ2127" s="110"/>
      <c r="AK2127" s="110"/>
      <c r="AL2127" s="110"/>
      <c r="AM2127" s="110"/>
      <c r="AN2127" s="110"/>
      <c r="AO2127" s="110"/>
      <c r="AP2127" s="110"/>
      <c r="AQ2127" s="110"/>
      <c r="AR2127" s="110"/>
      <c r="AS2127" s="110"/>
      <c r="AT2127" s="110"/>
      <c r="AU2127" s="110"/>
      <c r="AV2127" s="110"/>
      <c r="AW2127" s="110"/>
      <c r="AX2127" s="110"/>
      <c r="AY2127" s="110"/>
      <c r="AZ2127" s="110"/>
      <c r="BA2127" s="110"/>
      <c r="BB2127" s="110"/>
      <c r="BC2127" s="110"/>
      <c r="BD2127" s="110"/>
      <c r="BE2127" s="110"/>
      <c r="BF2127" s="110"/>
      <c r="BG2127" s="110"/>
      <c r="BH2127" s="110"/>
    </row>
    <row r="2128" spans="2:60" x14ac:dyDescent="0.2">
      <c r="B2128" s="123"/>
      <c r="C2128" s="124"/>
      <c r="D2128" s="124"/>
      <c r="E2128" s="124"/>
      <c r="F2128" s="124"/>
      <c r="G2128" s="124"/>
      <c r="H2128" s="124"/>
      <c r="I2128" s="45"/>
      <c r="J2128" s="45"/>
      <c r="K2128" s="45"/>
      <c r="V2128" s="110"/>
      <c r="W2128" s="110"/>
      <c r="X2128" s="110"/>
      <c r="Y2128" s="110"/>
      <c r="Z2128" s="110"/>
      <c r="AA2128" s="110"/>
      <c r="AB2128" s="110"/>
      <c r="AC2128" s="110"/>
      <c r="AD2128" s="110"/>
      <c r="AE2128" s="110"/>
      <c r="AF2128" s="110"/>
      <c r="AG2128" s="110"/>
      <c r="AH2128" s="110"/>
      <c r="AI2128" s="110"/>
      <c r="AJ2128" s="110"/>
      <c r="AK2128" s="110"/>
      <c r="AL2128" s="110"/>
      <c r="AM2128" s="110"/>
      <c r="AN2128" s="110"/>
      <c r="AO2128" s="110"/>
      <c r="AP2128" s="110"/>
      <c r="AQ2128" s="110"/>
      <c r="AR2128" s="110"/>
      <c r="AS2128" s="110"/>
      <c r="AT2128" s="110"/>
      <c r="AU2128" s="110"/>
      <c r="AV2128" s="110"/>
      <c r="AW2128" s="110"/>
      <c r="AX2128" s="110"/>
      <c r="AY2128" s="110"/>
      <c r="AZ2128" s="110"/>
      <c r="BA2128" s="110"/>
      <c r="BB2128" s="110"/>
      <c r="BC2128" s="110"/>
      <c r="BD2128" s="110"/>
      <c r="BE2128" s="110"/>
      <c r="BF2128" s="110"/>
      <c r="BG2128" s="110"/>
      <c r="BH2128" s="110"/>
    </row>
    <row r="2129" spans="2:60" x14ac:dyDescent="0.2">
      <c r="B2129" s="123"/>
      <c r="C2129" s="124"/>
      <c r="D2129" s="124"/>
      <c r="E2129" s="124"/>
      <c r="F2129" s="124"/>
      <c r="G2129" s="124"/>
      <c r="H2129" s="124"/>
      <c r="I2129" s="45"/>
      <c r="J2129" s="45"/>
      <c r="K2129" s="45"/>
      <c r="V2129" s="110"/>
      <c r="W2129" s="110"/>
      <c r="X2129" s="110"/>
      <c r="Y2129" s="110"/>
      <c r="Z2129" s="110"/>
      <c r="AA2129" s="110"/>
      <c r="AB2129" s="110"/>
      <c r="AC2129" s="110"/>
      <c r="AD2129" s="110"/>
      <c r="AE2129" s="110"/>
      <c r="AF2129" s="110"/>
      <c r="AG2129" s="110"/>
      <c r="AH2129" s="110"/>
      <c r="AI2129" s="110"/>
      <c r="AJ2129" s="110"/>
      <c r="AK2129" s="110"/>
      <c r="AL2129" s="110"/>
      <c r="AM2129" s="110"/>
      <c r="AN2129" s="110"/>
      <c r="AO2129" s="110"/>
      <c r="AP2129" s="110"/>
      <c r="AQ2129" s="110"/>
      <c r="AR2129" s="110"/>
      <c r="AS2129" s="110"/>
      <c r="AT2129" s="110"/>
      <c r="AU2129" s="110"/>
      <c r="AV2129" s="110"/>
      <c r="AW2129" s="110"/>
      <c r="AX2129" s="110"/>
      <c r="AY2129" s="110"/>
      <c r="AZ2129" s="110"/>
      <c r="BA2129" s="110"/>
      <c r="BB2129" s="110"/>
      <c r="BC2129" s="110"/>
      <c r="BD2129" s="110"/>
      <c r="BE2129" s="110"/>
      <c r="BF2129" s="110"/>
      <c r="BG2129" s="110"/>
      <c r="BH2129" s="110"/>
    </row>
    <row r="2130" spans="2:60" x14ac:dyDescent="0.2">
      <c r="B2130" s="123"/>
      <c r="C2130" s="124"/>
      <c r="D2130" s="124"/>
      <c r="E2130" s="124"/>
      <c r="F2130" s="124"/>
      <c r="G2130" s="124"/>
      <c r="H2130" s="124"/>
      <c r="I2130" s="45"/>
      <c r="J2130" s="45"/>
      <c r="K2130" s="45"/>
      <c r="V2130" s="110"/>
      <c r="W2130" s="110"/>
      <c r="X2130" s="110"/>
      <c r="Y2130" s="110"/>
      <c r="Z2130" s="110"/>
      <c r="AA2130" s="110"/>
      <c r="AB2130" s="110"/>
      <c r="AC2130" s="110"/>
      <c r="AD2130" s="110"/>
      <c r="AE2130" s="110"/>
      <c r="AF2130" s="110"/>
      <c r="AG2130" s="110"/>
      <c r="AH2130" s="110"/>
      <c r="AI2130" s="110"/>
      <c r="AJ2130" s="110"/>
      <c r="AK2130" s="110"/>
      <c r="AL2130" s="110"/>
      <c r="AM2130" s="110"/>
      <c r="AN2130" s="110"/>
      <c r="AO2130" s="110"/>
      <c r="AP2130" s="110"/>
      <c r="AQ2130" s="110"/>
      <c r="AR2130" s="110"/>
      <c r="AS2130" s="110"/>
      <c r="AT2130" s="110"/>
      <c r="AU2130" s="110"/>
      <c r="AV2130" s="110"/>
      <c r="AW2130" s="110"/>
      <c r="AX2130" s="110"/>
      <c r="AY2130" s="110"/>
      <c r="AZ2130" s="110"/>
      <c r="BA2130" s="110"/>
      <c r="BB2130" s="110"/>
      <c r="BC2130" s="110"/>
      <c r="BD2130" s="110"/>
      <c r="BE2130" s="110"/>
      <c r="BF2130" s="110"/>
      <c r="BG2130" s="110"/>
      <c r="BH2130" s="110"/>
    </row>
    <row r="2131" spans="2:60" x14ac:dyDescent="0.2">
      <c r="B2131" s="123"/>
      <c r="C2131" s="124"/>
      <c r="D2131" s="124"/>
      <c r="E2131" s="124"/>
      <c r="F2131" s="124"/>
      <c r="G2131" s="124"/>
      <c r="H2131" s="124"/>
      <c r="I2131" s="45"/>
      <c r="J2131" s="45"/>
      <c r="K2131" s="45"/>
      <c r="V2131" s="110"/>
      <c r="W2131" s="110"/>
      <c r="X2131" s="110"/>
      <c r="Y2131" s="110"/>
      <c r="Z2131" s="110"/>
      <c r="AA2131" s="110"/>
      <c r="AB2131" s="110"/>
      <c r="AC2131" s="110"/>
      <c r="AD2131" s="110"/>
      <c r="AE2131" s="110"/>
      <c r="AF2131" s="110"/>
      <c r="AG2131" s="110"/>
      <c r="AH2131" s="110"/>
      <c r="AI2131" s="110"/>
      <c r="AJ2131" s="110"/>
      <c r="AK2131" s="110"/>
      <c r="AL2131" s="110"/>
      <c r="AM2131" s="110"/>
      <c r="AN2131" s="110"/>
      <c r="AO2131" s="110"/>
      <c r="AP2131" s="110"/>
      <c r="AQ2131" s="110"/>
      <c r="AR2131" s="110"/>
      <c r="AS2131" s="110"/>
      <c r="AT2131" s="110"/>
      <c r="AU2131" s="110"/>
      <c r="AV2131" s="110"/>
      <c r="AW2131" s="110"/>
      <c r="AX2131" s="110"/>
      <c r="AY2131" s="110"/>
      <c r="AZ2131" s="110"/>
      <c r="BA2131" s="110"/>
      <c r="BB2131" s="110"/>
      <c r="BC2131" s="110"/>
      <c r="BD2131" s="110"/>
      <c r="BE2131" s="110"/>
      <c r="BF2131" s="110"/>
      <c r="BG2131" s="110"/>
      <c r="BH2131" s="110"/>
    </row>
    <row r="2132" spans="2:60" x14ac:dyDescent="0.2">
      <c r="B2132" s="123"/>
      <c r="C2132" s="124"/>
      <c r="D2132" s="124"/>
      <c r="E2132" s="124"/>
      <c r="F2132" s="124"/>
      <c r="G2132" s="124"/>
      <c r="H2132" s="124"/>
      <c r="I2132" s="45"/>
      <c r="J2132" s="45"/>
      <c r="K2132" s="45"/>
      <c r="V2132" s="110"/>
      <c r="W2132" s="110"/>
      <c r="X2132" s="110"/>
      <c r="Y2132" s="110"/>
      <c r="Z2132" s="110"/>
      <c r="AA2132" s="110"/>
      <c r="AB2132" s="110"/>
      <c r="AC2132" s="110"/>
      <c r="AD2132" s="110"/>
      <c r="AE2132" s="110"/>
      <c r="AF2132" s="110"/>
      <c r="AG2132" s="110"/>
      <c r="AH2132" s="110"/>
      <c r="AI2132" s="110"/>
      <c r="AJ2132" s="110"/>
      <c r="AK2132" s="110"/>
      <c r="AL2132" s="110"/>
      <c r="AM2132" s="110"/>
      <c r="AN2132" s="110"/>
      <c r="AO2132" s="110"/>
      <c r="AP2132" s="110"/>
      <c r="AQ2132" s="110"/>
      <c r="AR2132" s="110"/>
      <c r="AS2132" s="110"/>
      <c r="AT2132" s="110"/>
      <c r="AU2132" s="110"/>
      <c r="AV2132" s="110"/>
      <c r="AW2132" s="110"/>
      <c r="AX2132" s="110"/>
      <c r="AY2132" s="110"/>
      <c r="AZ2132" s="110"/>
      <c r="BA2132" s="110"/>
      <c r="BB2132" s="110"/>
      <c r="BC2132" s="110"/>
      <c r="BD2132" s="110"/>
      <c r="BE2132" s="110"/>
      <c r="BF2132" s="110"/>
      <c r="BG2132" s="110"/>
      <c r="BH2132" s="110"/>
    </row>
    <row r="2133" spans="2:60" x14ac:dyDescent="0.2">
      <c r="B2133" s="123"/>
      <c r="C2133" s="124"/>
      <c r="D2133" s="124"/>
      <c r="E2133" s="124"/>
      <c r="F2133" s="124"/>
      <c r="G2133" s="124"/>
      <c r="H2133" s="124"/>
      <c r="I2133" s="45"/>
      <c r="J2133" s="45"/>
      <c r="K2133" s="45"/>
      <c r="V2133" s="110"/>
      <c r="W2133" s="110"/>
      <c r="X2133" s="110"/>
      <c r="Y2133" s="110"/>
      <c r="Z2133" s="110"/>
      <c r="AA2133" s="110"/>
      <c r="AB2133" s="110"/>
      <c r="AC2133" s="110"/>
      <c r="AD2133" s="110"/>
      <c r="AE2133" s="110"/>
      <c r="AF2133" s="110"/>
      <c r="AG2133" s="110"/>
      <c r="AH2133" s="110"/>
      <c r="AI2133" s="110"/>
      <c r="AJ2133" s="110"/>
      <c r="AK2133" s="110"/>
      <c r="AL2133" s="110"/>
      <c r="AM2133" s="110"/>
      <c r="AN2133" s="110"/>
      <c r="AO2133" s="110"/>
      <c r="AP2133" s="110"/>
      <c r="AQ2133" s="110"/>
      <c r="AR2133" s="110"/>
      <c r="AS2133" s="110"/>
      <c r="AT2133" s="110"/>
      <c r="AU2133" s="110"/>
      <c r="AV2133" s="110"/>
      <c r="AW2133" s="110"/>
      <c r="AX2133" s="110"/>
      <c r="AY2133" s="110"/>
      <c r="AZ2133" s="110"/>
      <c r="BA2133" s="110"/>
      <c r="BB2133" s="110"/>
      <c r="BC2133" s="110"/>
      <c r="BD2133" s="110"/>
      <c r="BE2133" s="110"/>
      <c r="BF2133" s="110"/>
      <c r="BG2133" s="110"/>
      <c r="BH2133" s="110"/>
    </row>
    <row r="2134" spans="2:60" x14ac:dyDescent="0.2">
      <c r="B2134" s="123"/>
      <c r="C2134" s="124"/>
      <c r="D2134" s="124"/>
      <c r="E2134" s="124"/>
      <c r="F2134" s="124"/>
      <c r="G2134" s="124"/>
      <c r="H2134" s="124"/>
      <c r="I2134" s="45"/>
      <c r="J2134" s="45"/>
      <c r="K2134" s="45"/>
      <c r="V2134" s="110"/>
      <c r="W2134" s="110"/>
      <c r="X2134" s="110"/>
      <c r="Y2134" s="110"/>
      <c r="Z2134" s="110"/>
      <c r="AA2134" s="110"/>
      <c r="AB2134" s="110"/>
      <c r="AC2134" s="110"/>
      <c r="AD2134" s="110"/>
      <c r="AE2134" s="110"/>
      <c r="AF2134" s="110"/>
      <c r="AG2134" s="110"/>
      <c r="AH2134" s="110"/>
      <c r="AI2134" s="110"/>
      <c r="AJ2134" s="110"/>
      <c r="AK2134" s="110"/>
      <c r="AL2134" s="110"/>
      <c r="AM2134" s="110"/>
      <c r="AN2134" s="110"/>
      <c r="AO2134" s="110"/>
      <c r="AP2134" s="110"/>
      <c r="AQ2134" s="110"/>
      <c r="AR2134" s="110"/>
      <c r="AS2134" s="110"/>
      <c r="AT2134" s="110"/>
      <c r="AU2134" s="110"/>
      <c r="AV2134" s="110"/>
      <c r="AW2134" s="110"/>
      <c r="AX2134" s="110"/>
      <c r="AY2134" s="110"/>
      <c r="AZ2134" s="110"/>
      <c r="BA2134" s="110"/>
      <c r="BB2134" s="110"/>
      <c r="BC2134" s="110"/>
      <c r="BD2134" s="110"/>
      <c r="BE2134" s="110"/>
      <c r="BF2134" s="110"/>
      <c r="BG2134" s="110"/>
      <c r="BH2134" s="110"/>
    </row>
    <row r="2135" spans="2:60" x14ac:dyDescent="0.2">
      <c r="B2135" s="123"/>
      <c r="C2135" s="124"/>
      <c r="D2135" s="124"/>
      <c r="E2135" s="124"/>
      <c r="F2135" s="124"/>
      <c r="G2135" s="124"/>
      <c r="H2135" s="124"/>
      <c r="I2135" s="45"/>
      <c r="J2135" s="45"/>
      <c r="K2135" s="45"/>
      <c r="V2135" s="110"/>
      <c r="W2135" s="110"/>
      <c r="X2135" s="110"/>
      <c r="Y2135" s="110"/>
      <c r="Z2135" s="110"/>
      <c r="AA2135" s="110"/>
      <c r="AB2135" s="110"/>
      <c r="AC2135" s="110"/>
      <c r="AD2135" s="110"/>
      <c r="AE2135" s="110"/>
      <c r="AF2135" s="110"/>
      <c r="AG2135" s="110"/>
      <c r="AH2135" s="110"/>
      <c r="AI2135" s="110"/>
      <c r="AJ2135" s="110"/>
      <c r="AK2135" s="110"/>
      <c r="AL2135" s="110"/>
      <c r="AM2135" s="110"/>
      <c r="AN2135" s="110"/>
      <c r="AO2135" s="110"/>
      <c r="AP2135" s="110"/>
      <c r="AQ2135" s="110"/>
      <c r="AR2135" s="110"/>
      <c r="AS2135" s="110"/>
      <c r="AT2135" s="110"/>
      <c r="AU2135" s="110"/>
      <c r="AV2135" s="110"/>
      <c r="AW2135" s="110"/>
      <c r="AX2135" s="110"/>
      <c r="AY2135" s="110"/>
      <c r="AZ2135" s="110"/>
      <c r="BA2135" s="110"/>
      <c r="BB2135" s="110"/>
      <c r="BC2135" s="110"/>
      <c r="BD2135" s="110"/>
      <c r="BE2135" s="110"/>
      <c r="BF2135" s="110"/>
      <c r="BG2135" s="110"/>
      <c r="BH2135" s="110"/>
    </row>
    <row r="2136" spans="2:60" x14ac:dyDescent="0.2">
      <c r="B2136" s="123"/>
      <c r="C2136" s="124"/>
      <c r="D2136" s="124"/>
      <c r="E2136" s="124"/>
      <c r="F2136" s="124"/>
      <c r="G2136" s="124"/>
      <c r="H2136" s="124"/>
      <c r="I2136" s="45"/>
      <c r="J2136" s="45"/>
      <c r="K2136" s="45"/>
      <c r="V2136" s="110"/>
      <c r="W2136" s="110"/>
      <c r="X2136" s="110"/>
      <c r="Y2136" s="110"/>
      <c r="Z2136" s="110"/>
      <c r="AA2136" s="110"/>
      <c r="AB2136" s="110"/>
      <c r="AC2136" s="110"/>
      <c r="AD2136" s="110"/>
      <c r="AE2136" s="110"/>
      <c r="AF2136" s="110"/>
      <c r="AG2136" s="110"/>
      <c r="AH2136" s="110"/>
      <c r="AI2136" s="110"/>
      <c r="AJ2136" s="110"/>
      <c r="AK2136" s="110"/>
      <c r="AL2136" s="110"/>
      <c r="AM2136" s="110"/>
      <c r="AN2136" s="110"/>
      <c r="AO2136" s="110"/>
      <c r="AP2136" s="110"/>
      <c r="AQ2136" s="110"/>
      <c r="AR2136" s="110"/>
      <c r="AS2136" s="110"/>
      <c r="AT2136" s="110"/>
      <c r="AU2136" s="110"/>
      <c r="AV2136" s="110"/>
      <c r="AW2136" s="110"/>
      <c r="AX2136" s="110"/>
      <c r="AY2136" s="110"/>
      <c r="AZ2136" s="110"/>
      <c r="BA2136" s="110"/>
      <c r="BB2136" s="110"/>
      <c r="BC2136" s="110"/>
      <c r="BD2136" s="110"/>
      <c r="BE2136" s="110"/>
      <c r="BF2136" s="110"/>
      <c r="BG2136" s="110"/>
      <c r="BH2136" s="110"/>
    </row>
    <row r="2137" spans="2:60" x14ac:dyDescent="0.2">
      <c r="B2137" s="123"/>
      <c r="C2137" s="124"/>
      <c r="D2137" s="124"/>
      <c r="E2137" s="124"/>
      <c r="F2137" s="124"/>
      <c r="G2137" s="124"/>
      <c r="H2137" s="124"/>
      <c r="I2137" s="45"/>
      <c r="J2137" s="45"/>
      <c r="K2137" s="45"/>
      <c r="V2137" s="110"/>
      <c r="W2137" s="110"/>
      <c r="X2137" s="110"/>
      <c r="Y2137" s="110"/>
      <c r="Z2137" s="110"/>
      <c r="AA2137" s="110"/>
      <c r="AB2137" s="110"/>
      <c r="AC2137" s="110"/>
      <c r="AD2137" s="110"/>
      <c r="AE2137" s="110"/>
      <c r="AF2137" s="110"/>
      <c r="AG2137" s="110"/>
      <c r="AH2137" s="110"/>
      <c r="AI2137" s="110"/>
      <c r="AJ2137" s="110"/>
      <c r="AK2137" s="110"/>
      <c r="AL2137" s="110"/>
      <c r="AM2137" s="110"/>
      <c r="AN2137" s="110"/>
      <c r="AO2137" s="110"/>
      <c r="AP2137" s="110"/>
      <c r="AQ2137" s="110"/>
      <c r="AR2137" s="110"/>
      <c r="AS2137" s="110"/>
      <c r="AT2137" s="110"/>
      <c r="AU2137" s="110"/>
      <c r="AV2137" s="110"/>
      <c r="AW2137" s="110"/>
      <c r="AX2137" s="110"/>
      <c r="AY2137" s="110"/>
      <c r="AZ2137" s="110"/>
      <c r="BA2137" s="110"/>
      <c r="BB2137" s="110"/>
      <c r="BC2137" s="110"/>
      <c r="BD2137" s="110"/>
      <c r="BE2137" s="110"/>
      <c r="BF2137" s="110"/>
      <c r="BG2137" s="110"/>
      <c r="BH2137" s="110"/>
    </row>
    <row r="2138" spans="2:60" x14ac:dyDescent="0.2">
      <c r="B2138" s="123"/>
      <c r="C2138" s="124"/>
      <c r="D2138" s="124"/>
      <c r="E2138" s="124"/>
      <c r="F2138" s="124"/>
      <c r="G2138" s="124"/>
      <c r="H2138" s="124"/>
      <c r="I2138" s="45"/>
      <c r="J2138" s="45"/>
      <c r="K2138" s="45"/>
      <c r="V2138" s="110"/>
      <c r="W2138" s="110"/>
      <c r="X2138" s="110"/>
      <c r="Y2138" s="110"/>
      <c r="Z2138" s="110"/>
      <c r="AA2138" s="110"/>
      <c r="AB2138" s="110"/>
      <c r="AC2138" s="110"/>
      <c r="AD2138" s="110"/>
      <c r="AE2138" s="110"/>
      <c r="AF2138" s="110"/>
      <c r="AG2138" s="110"/>
      <c r="AH2138" s="110"/>
      <c r="AI2138" s="110"/>
      <c r="AJ2138" s="110"/>
      <c r="AK2138" s="110"/>
      <c r="AL2138" s="110"/>
      <c r="AM2138" s="110"/>
      <c r="AN2138" s="110"/>
      <c r="AO2138" s="110"/>
      <c r="AP2138" s="110"/>
      <c r="AQ2138" s="110"/>
      <c r="AR2138" s="110"/>
      <c r="AS2138" s="110"/>
      <c r="AT2138" s="110"/>
      <c r="AU2138" s="110"/>
      <c r="AV2138" s="110"/>
      <c r="AW2138" s="110"/>
      <c r="AX2138" s="110"/>
      <c r="AY2138" s="110"/>
      <c r="AZ2138" s="110"/>
      <c r="BA2138" s="110"/>
      <c r="BB2138" s="110"/>
      <c r="BC2138" s="110"/>
      <c r="BD2138" s="110"/>
      <c r="BE2138" s="110"/>
      <c r="BF2138" s="110"/>
      <c r="BG2138" s="110"/>
      <c r="BH2138" s="110"/>
    </row>
    <row r="2139" spans="2:60" x14ac:dyDescent="0.2">
      <c r="B2139" s="123"/>
      <c r="C2139" s="124"/>
      <c r="D2139" s="124"/>
      <c r="E2139" s="124"/>
      <c r="F2139" s="124"/>
      <c r="G2139" s="124"/>
      <c r="H2139" s="124"/>
      <c r="I2139" s="45"/>
      <c r="J2139" s="45"/>
      <c r="K2139" s="45"/>
      <c r="V2139" s="110"/>
      <c r="W2139" s="110"/>
      <c r="X2139" s="110"/>
      <c r="Y2139" s="110"/>
      <c r="Z2139" s="110"/>
      <c r="AA2139" s="110"/>
      <c r="AB2139" s="110"/>
      <c r="AC2139" s="110"/>
      <c r="AD2139" s="110"/>
      <c r="AE2139" s="110"/>
      <c r="AF2139" s="110"/>
      <c r="AG2139" s="110"/>
      <c r="AH2139" s="110"/>
      <c r="AI2139" s="110"/>
      <c r="AJ2139" s="110"/>
      <c r="AK2139" s="110"/>
      <c r="AL2139" s="110"/>
      <c r="AM2139" s="110"/>
      <c r="AN2139" s="110"/>
      <c r="AO2139" s="110"/>
      <c r="AP2139" s="110"/>
      <c r="AQ2139" s="110"/>
      <c r="AR2139" s="110"/>
      <c r="AS2139" s="110"/>
      <c r="AT2139" s="110"/>
      <c r="AU2139" s="110"/>
      <c r="AV2139" s="110"/>
      <c r="AW2139" s="110"/>
      <c r="AX2139" s="110"/>
      <c r="AY2139" s="110"/>
      <c r="AZ2139" s="110"/>
      <c r="BA2139" s="110"/>
      <c r="BB2139" s="110"/>
      <c r="BC2139" s="110"/>
      <c r="BD2139" s="110"/>
      <c r="BE2139" s="110"/>
      <c r="BF2139" s="110"/>
      <c r="BG2139" s="110"/>
      <c r="BH2139" s="110"/>
    </row>
    <row r="2140" spans="2:60" x14ac:dyDescent="0.2">
      <c r="B2140" s="123"/>
      <c r="C2140" s="124"/>
      <c r="D2140" s="124"/>
      <c r="E2140" s="124"/>
      <c r="F2140" s="124"/>
      <c r="G2140" s="124"/>
      <c r="H2140" s="124"/>
      <c r="I2140" s="45"/>
      <c r="J2140" s="45"/>
      <c r="K2140" s="45"/>
      <c r="V2140" s="110"/>
      <c r="W2140" s="110"/>
      <c r="X2140" s="110"/>
      <c r="Y2140" s="110"/>
      <c r="Z2140" s="110"/>
      <c r="AA2140" s="110"/>
      <c r="AB2140" s="110"/>
      <c r="AC2140" s="110"/>
      <c r="AD2140" s="110"/>
      <c r="AE2140" s="110"/>
      <c r="AF2140" s="110"/>
      <c r="AG2140" s="110"/>
      <c r="AH2140" s="110"/>
      <c r="AI2140" s="110"/>
      <c r="AJ2140" s="110"/>
      <c r="AK2140" s="110"/>
      <c r="AL2140" s="110"/>
      <c r="AM2140" s="110"/>
      <c r="AN2140" s="110"/>
      <c r="AO2140" s="110"/>
      <c r="AP2140" s="110"/>
      <c r="AQ2140" s="110"/>
      <c r="AR2140" s="110"/>
      <c r="AS2140" s="110"/>
      <c r="AT2140" s="110"/>
      <c r="AU2140" s="110"/>
      <c r="AV2140" s="110"/>
      <c r="AW2140" s="110"/>
      <c r="AX2140" s="110"/>
      <c r="AY2140" s="110"/>
      <c r="AZ2140" s="110"/>
      <c r="BA2140" s="110"/>
      <c r="BB2140" s="110"/>
      <c r="BC2140" s="110"/>
      <c r="BD2140" s="110"/>
      <c r="BE2140" s="110"/>
      <c r="BF2140" s="110"/>
      <c r="BG2140" s="110"/>
      <c r="BH2140" s="110"/>
    </row>
    <row r="2141" spans="2:60" x14ac:dyDescent="0.2">
      <c r="B2141" s="123"/>
      <c r="C2141" s="124"/>
      <c r="D2141" s="124"/>
      <c r="E2141" s="124"/>
      <c r="F2141" s="124"/>
      <c r="G2141" s="124"/>
      <c r="H2141" s="124"/>
      <c r="I2141" s="45"/>
      <c r="J2141" s="45"/>
      <c r="K2141" s="45"/>
      <c r="V2141" s="110"/>
      <c r="W2141" s="110"/>
      <c r="X2141" s="110"/>
      <c r="Y2141" s="110"/>
      <c r="Z2141" s="110"/>
      <c r="AA2141" s="110"/>
      <c r="AB2141" s="110"/>
      <c r="AC2141" s="110"/>
      <c r="AD2141" s="110"/>
      <c r="AE2141" s="110"/>
      <c r="AF2141" s="110"/>
      <c r="AG2141" s="110"/>
      <c r="AH2141" s="110"/>
      <c r="AI2141" s="110"/>
      <c r="AJ2141" s="110"/>
      <c r="AK2141" s="110"/>
      <c r="AL2141" s="110"/>
      <c r="AM2141" s="110"/>
      <c r="AN2141" s="110"/>
      <c r="AO2141" s="110"/>
      <c r="AP2141" s="110"/>
      <c r="AQ2141" s="110"/>
      <c r="AR2141" s="110"/>
      <c r="AS2141" s="110"/>
      <c r="AT2141" s="110"/>
      <c r="AU2141" s="110"/>
      <c r="AV2141" s="110"/>
      <c r="AW2141" s="110"/>
      <c r="AX2141" s="110"/>
      <c r="AY2141" s="110"/>
      <c r="AZ2141" s="110"/>
      <c r="BA2141" s="110"/>
      <c r="BB2141" s="110"/>
      <c r="BC2141" s="110"/>
      <c r="BD2141" s="110"/>
      <c r="BE2141" s="110"/>
      <c r="BF2141" s="110"/>
      <c r="BG2141" s="110"/>
      <c r="BH2141" s="110"/>
    </row>
    <row r="2142" spans="2:60" x14ac:dyDescent="0.2">
      <c r="B2142" s="123"/>
      <c r="C2142" s="124"/>
      <c r="D2142" s="124"/>
      <c r="E2142" s="124"/>
      <c r="F2142" s="124"/>
      <c r="G2142" s="124"/>
      <c r="H2142" s="124"/>
      <c r="I2142" s="45"/>
      <c r="J2142" s="45"/>
      <c r="K2142" s="45"/>
      <c r="V2142" s="110"/>
      <c r="W2142" s="110"/>
      <c r="X2142" s="110"/>
      <c r="Y2142" s="110"/>
      <c r="Z2142" s="110"/>
      <c r="AA2142" s="110"/>
      <c r="AB2142" s="110"/>
      <c r="AC2142" s="110"/>
      <c r="AD2142" s="110"/>
      <c r="AE2142" s="110"/>
      <c r="AF2142" s="110"/>
      <c r="AG2142" s="110"/>
      <c r="AH2142" s="110"/>
      <c r="AI2142" s="110"/>
      <c r="AJ2142" s="110"/>
      <c r="AK2142" s="110"/>
      <c r="AL2142" s="110"/>
      <c r="AM2142" s="110"/>
      <c r="AN2142" s="110"/>
      <c r="AO2142" s="110"/>
      <c r="AP2142" s="110"/>
      <c r="AQ2142" s="110"/>
      <c r="AR2142" s="110"/>
      <c r="AS2142" s="110"/>
      <c r="AT2142" s="110"/>
      <c r="AU2142" s="110"/>
      <c r="AV2142" s="110"/>
      <c r="AW2142" s="110"/>
      <c r="AX2142" s="110"/>
      <c r="AY2142" s="110"/>
      <c r="AZ2142" s="110"/>
      <c r="BA2142" s="110"/>
      <c r="BB2142" s="110"/>
      <c r="BC2142" s="110"/>
      <c r="BD2142" s="110"/>
      <c r="BE2142" s="110"/>
      <c r="BF2142" s="110"/>
      <c r="BG2142" s="110"/>
      <c r="BH2142" s="110"/>
    </row>
    <row r="2143" spans="2:60" x14ac:dyDescent="0.2">
      <c r="B2143" s="123"/>
      <c r="C2143" s="124"/>
      <c r="D2143" s="124"/>
      <c r="E2143" s="124"/>
      <c r="F2143" s="124"/>
      <c r="G2143" s="124"/>
      <c r="H2143" s="124"/>
      <c r="I2143" s="45"/>
      <c r="J2143" s="45"/>
      <c r="K2143" s="45"/>
      <c r="V2143" s="110"/>
      <c r="W2143" s="110"/>
      <c r="X2143" s="110"/>
      <c r="Y2143" s="110"/>
      <c r="Z2143" s="110"/>
      <c r="AA2143" s="110"/>
      <c r="AB2143" s="110"/>
      <c r="AC2143" s="110"/>
      <c r="AD2143" s="110"/>
      <c r="AE2143" s="110"/>
      <c r="AF2143" s="110"/>
      <c r="AG2143" s="110"/>
      <c r="AH2143" s="110"/>
      <c r="AI2143" s="110"/>
      <c r="AJ2143" s="110"/>
      <c r="AK2143" s="110"/>
      <c r="AL2143" s="110"/>
      <c r="AM2143" s="110"/>
      <c r="AN2143" s="110"/>
      <c r="AO2143" s="110"/>
      <c r="AP2143" s="110"/>
      <c r="AQ2143" s="110"/>
      <c r="AR2143" s="110"/>
      <c r="AS2143" s="110"/>
      <c r="AT2143" s="110"/>
      <c r="AU2143" s="110"/>
      <c r="AV2143" s="110"/>
      <c r="AW2143" s="110"/>
      <c r="AX2143" s="110"/>
      <c r="AY2143" s="110"/>
      <c r="AZ2143" s="110"/>
      <c r="BA2143" s="110"/>
      <c r="BB2143" s="110"/>
      <c r="BC2143" s="110"/>
      <c r="BD2143" s="110"/>
      <c r="BE2143" s="110"/>
      <c r="BF2143" s="110"/>
      <c r="BG2143" s="110"/>
      <c r="BH2143" s="110"/>
    </row>
    <row r="2144" spans="2:60" x14ac:dyDescent="0.2">
      <c r="B2144" s="123"/>
      <c r="C2144" s="124"/>
      <c r="D2144" s="124"/>
      <c r="E2144" s="124"/>
      <c r="F2144" s="124"/>
      <c r="G2144" s="124"/>
      <c r="H2144" s="124"/>
      <c r="I2144" s="45"/>
      <c r="J2144" s="45"/>
      <c r="K2144" s="45"/>
      <c r="V2144" s="110"/>
      <c r="W2144" s="110"/>
      <c r="X2144" s="110"/>
      <c r="Y2144" s="110"/>
      <c r="Z2144" s="110"/>
      <c r="AA2144" s="110"/>
      <c r="AB2144" s="110"/>
      <c r="AC2144" s="110"/>
      <c r="AD2144" s="110"/>
      <c r="AE2144" s="110"/>
      <c r="AF2144" s="110"/>
      <c r="AG2144" s="110"/>
      <c r="AH2144" s="110"/>
      <c r="AI2144" s="110"/>
      <c r="AJ2144" s="110"/>
      <c r="AK2144" s="110"/>
      <c r="AL2144" s="110"/>
      <c r="AM2144" s="110"/>
      <c r="AN2144" s="110"/>
      <c r="AO2144" s="110"/>
      <c r="AP2144" s="110"/>
      <c r="AQ2144" s="110"/>
      <c r="AR2144" s="110"/>
      <c r="AS2144" s="110"/>
      <c r="AT2144" s="110"/>
      <c r="AU2144" s="110"/>
      <c r="AV2144" s="110"/>
      <c r="AW2144" s="110"/>
      <c r="AX2144" s="110"/>
      <c r="AY2144" s="110"/>
      <c r="AZ2144" s="110"/>
      <c r="BA2144" s="110"/>
      <c r="BB2144" s="110"/>
      <c r="BC2144" s="110"/>
      <c r="BD2144" s="110"/>
      <c r="BE2144" s="110"/>
      <c r="BF2144" s="110"/>
      <c r="BG2144" s="110"/>
      <c r="BH2144" s="110"/>
    </row>
    <row r="2145" spans="2:60" x14ac:dyDescent="0.2">
      <c r="B2145" s="123"/>
      <c r="C2145" s="124"/>
      <c r="D2145" s="124"/>
      <c r="E2145" s="124"/>
      <c r="F2145" s="124"/>
      <c r="G2145" s="124"/>
      <c r="H2145" s="124"/>
      <c r="I2145" s="45"/>
      <c r="J2145" s="45"/>
      <c r="K2145" s="45"/>
      <c r="V2145" s="110"/>
      <c r="W2145" s="110"/>
      <c r="X2145" s="110"/>
      <c r="Y2145" s="110"/>
      <c r="Z2145" s="110"/>
      <c r="AA2145" s="110"/>
      <c r="AB2145" s="110"/>
      <c r="AC2145" s="110"/>
      <c r="AD2145" s="110"/>
      <c r="AE2145" s="110"/>
      <c r="AF2145" s="110"/>
      <c r="AG2145" s="110"/>
      <c r="AH2145" s="110"/>
      <c r="AI2145" s="110"/>
      <c r="AJ2145" s="110"/>
      <c r="AK2145" s="110"/>
      <c r="AL2145" s="110"/>
      <c r="AM2145" s="110"/>
      <c r="AN2145" s="110"/>
      <c r="AO2145" s="110"/>
      <c r="AP2145" s="110"/>
      <c r="AQ2145" s="110"/>
      <c r="AR2145" s="110"/>
      <c r="AS2145" s="110"/>
      <c r="AT2145" s="110"/>
      <c r="AU2145" s="110"/>
      <c r="AV2145" s="110"/>
      <c r="AW2145" s="110"/>
      <c r="AX2145" s="110"/>
      <c r="AY2145" s="110"/>
      <c r="AZ2145" s="110"/>
      <c r="BA2145" s="110"/>
      <c r="BB2145" s="110"/>
      <c r="BC2145" s="110"/>
      <c r="BD2145" s="110"/>
      <c r="BE2145" s="110"/>
      <c r="BF2145" s="110"/>
      <c r="BG2145" s="110"/>
      <c r="BH2145" s="110"/>
    </row>
    <row r="2146" spans="2:60" x14ac:dyDescent="0.2">
      <c r="B2146" s="123"/>
      <c r="C2146" s="124"/>
      <c r="D2146" s="124"/>
      <c r="E2146" s="124"/>
      <c r="F2146" s="124"/>
      <c r="G2146" s="124"/>
      <c r="H2146" s="124"/>
      <c r="I2146" s="45"/>
      <c r="J2146" s="45"/>
      <c r="K2146" s="45"/>
      <c r="V2146" s="110"/>
      <c r="W2146" s="110"/>
      <c r="X2146" s="110"/>
      <c r="Y2146" s="110"/>
      <c r="Z2146" s="110"/>
      <c r="AA2146" s="110"/>
      <c r="AB2146" s="110"/>
      <c r="AC2146" s="110"/>
      <c r="AD2146" s="110"/>
      <c r="AE2146" s="110"/>
      <c r="AF2146" s="110"/>
      <c r="AG2146" s="110"/>
      <c r="AH2146" s="110"/>
      <c r="AI2146" s="110"/>
      <c r="AJ2146" s="110"/>
      <c r="AK2146" s="110"/>
      <c r="AL2146" s="110"/>
      <c r="AM2146" s="110"/>
      <c r="AN2146" s="110"/>
      <c r="AO2146" s="110"/>
      <c r="AP2146" s="110"/>
      <c r="AQ2146" s="110"/>
      <c r="AR2146" s="110"/>
      <c r="AS2146" s="110"/>
      <c r="AT2146" s="110"/>
      <c r="AU2146" s="110"/>
      <c r="AV2146" s="110"/>
      <c r="AW2146" s="110"/>
      <c r="AX2146" s="110"/>
      <c r="AY2146" s="110"/>
      <c r="AZ2146" s="110"/>
      <c r="BA2146" s="110"/>
      <c r="BB2146" s="110"/>
      <c r="BC2146" s="110"/>
      <c r="BD2146" s="110"/>
      <c r="BE2146" s="110"/>
      <c r="BF2146" s="110"/>
      <c r="BG2146" s="110"/>
      <c r="BH2146" s="110"/>
    </row>
    <row r="2147" spans="2:60" x14ac:dyDescent="0.2">
      <c r="B2147" s="123"/>
      <c r="C2147" s="124"/>
      <c r="D2147" s="124"/>
      <c r="E2147" s="124"/>
      <c r="F2147" s="124"/>
      <c r="G2147" s="124"/>
      <c r="H2147" s="124"/>
      <c r="I2147" s="45"/>
      <c r="J2147" s="45"/>
      <c r="K2147" s="45"/>
      <c r="V2147" s="110"/>
      <c r="W2147" s="110"/>
      <c r="X2147" s="110"/>
      <c r="Y2147" s="110"/>
      <c r="Z2147" s="110"/>
      <c r="AA2147" s="110"/>
      <c r="AB2147" s="110"/>
      <c r="AC2147" s="110"/>
      <c r="AD2147" s="110"/>
      <c r="AE2147" s="110"/>
      <c r="AF2147" s="110"/>
      <c r="AG2147" s="110"/>
      <c r="AH2147" s="110"/>
      <c r="AI2147" s="110"/>
      <c r="AJ2147" s="110"/>
      <c r="AK2147" s="110"/>
      <c r="AL2147" s="110"/>
      <c r="AM2147" s="110"/>
      <c r="AN2147" s="110"/>
      <c r="AO2147" s="110"/>
      <c r="AP2147" s="110"/>
      <c r="AQ2147" s="110"/>
      <c r="AR2147" s="110"/>
      <c r="AS2147" s="110"/>
      <c r="AT2147" s="110"/>
      <c r="AU2147" s="110"/>
      <c r="AV2147" s="110"/>
      <c r="AW2147" s="110"/>
      <c r="AX2147" s="110"/>
      <c r="AY2147" s="110"/>
      <c r="AZ2147" s="110"/>
      <c r="BA2147" s="110"/>
      <c r="BB2147" s="110"/>
      <c r="BC2147" s="110"/>
      <c r="BD2147" s="110"/>
      <c r="BE2147" s="110"/>
      <c r="BF2147" s="110"/>
      <c r="BG2147" s="110"/>
      <c r="BH2147" s="110"/>
    </row>
    <row r="2148" spans="2:60" x14ac:dyDescent="0.2">
      <c r="B2148" s="123"/>
      <c r="C2148" s="124"/>
      <c r="D2148" s="124"/>
      <c r="E2148" s="124"/>
      <c r="F2148" s="124"/>
      <c r="G2148" s="124"/>
      <c r="H2148" s="124"/>
      <c r="I2148" s="45"/>
      <c r="J2148" s="45"/>
      <c r="K2148" s="45"/>
      <c r="V2148" s="110"/>
      <c r="W2148" s="110"/>
      <c r="X2148" s="110"/>
      <c r="Y2148" s="110"/>
      <c r="Z2148" s="110"/>
      <c r="AA2148" s="110"/>
      <c r="AB2148" s="110"/>
      <c r="AC2148" s="110"/>
      <c r="AD2148" s="110"/>
      <c r="AE2148" s="110"/>
      <c r="AF2148" s="110"/>
      <c r="AG2148" s="110"/>
      <c r="AH2148" s="110"/>
      <c r="AI2148" s="110"/>
      <c r="AJ2148" s="110"/>
      <c r="AK2148" s="110"/>
      <c r="AL2148" s="110"/>
      <c r="AM2148" s="110"/>
      <c r="AN2148" s="110"/>
      <c r="AO2148" s="110"/>
      <c r="AP2148" s="110"/>
      <c r="AQ2148" s="110"/>
      <c r="AR2148" s="110"/>
      <c r="AS2148" s="110"/>
      <c r="AT2148" s="110"/>
      <c r="AU2148" s="110"/>
      <c r="AV2148" s="110"/>
      <c r="AW2148" s="110"/>
      <c r="AX2148" s="110"/>
      <c r="AY2148" s="110"/>
      <c r="AZ2148" s="110"/>
      <c r="BA2148" s="110"/>
      <c r="BB2148" s="110"/>
      <c r="BC2148" s="110"/>
      <c r="BD2148" s="110"/>
      <c r="BE2148" s="110"/>
      <c r="BF2148" s="110"/>
      <c r="BG2148" s="110"/>
      <c r="BH2148" s="110"/>
    </row>
    <row r="2149" spans="2:60" x14ac:dyDescent="0.2">
      <c r="B2149" s="123"/>
      <c r="C2149" s="124"/>
      <c r="D2149" s="124"/>
      <c r="E2149" s="124"/>
      <c r="F2149" s="124"/>
      <c r="G2149" s="124"/>
      <c r="H2149" s="124"/>
      <c r="I2149" s="45"/>
      <c r="J2149" s="45"/>
      <c r="K2149" s="45"/>
      <c r="V2149" s="110"/>
      <c r="W2149" s="110"/>
      <c r="X2149" s="110"/>
      <c r="Y2149" s="110"/>
      <c r="Z2149" s="110"/>
      <c r="AA2149" s="110"/>
      <c r="AB2149" s="110"/>
      <c r="AC2149" s="110"/>
      <c r="AD2149" s="110"/>
      <c r="AE2149" s="110"/>
      <c r="AF2149" s="110"/>
      <c r="AG2149" s="110"/>
      <c r="AH2149" s="110"/>
      <c r="AI2149" s="110"/>
      <c r="AJ2149" s="110"/>
      <c r="AK2149" s="110"/>
      <c r="AL2149" s="110"/>
      <c r="AM2149" s="110"/>
      <c r="AN2149" s="110"/>
      <c r="AO2149" s="110"/>
      <c r="AP2149" s="110"/>
      <c r="AQ2149" s="110"/>
      <c r="AR2149" s="110"/>
      <c r="AS2149" s="110"/>
      <c r="AT2149" s="110"/>
      <c r="AU2149" s="110"/>
      <c r="AV2149" s="110"/>
      <c r="AW2149" s="110"/>
      <c r="AX2149" s="110"/>
      <c r="AY2149" s="110"/>
      <c r="AZ2149" s="110"/>
      <c r="BA2149" s="110"/>
      <c r="BB2149" s="110"/>
      <c r="BC2149" s="110"/>
      <c r="BD2149" s="110"/>
      <c r="BE2149" s="110"/>
      <c r="BF2149" s="110"/>
      <c r="BG2149" s="110"/>
      <c r="BH2149" s="110"/>
    </row>
    <row r="2150" spans="2:60" x14ac:dyDescent="0.2">
      <c r="B2150" s="123"/>
      <c r="C2150" s="124"/>
      <c r="D2150" s="124"/>
      <c r="E2150" s="124"/>
      <c r="F2150" s="124"/>
      <c r="G2150" s="124"/>
      <c r="H2150" s="124"/>
      <c r="I2150" s="45"/>
      <c r="J2150" s="45"/>
      <c r="K2150" s="45"/>
      <c r="V2150" s="110"/>
      <c r="W2150" s="110"/>
      <c r="X2150" s="110"/>
      <c r="Y2150" s="110"/>
      <c r="Z2150" s="110"/>
      <c r="AA2150" s="110"/>
      <c r="AB2150" s="110"/>
      <c r="AC2150" s="110"/>
      <c r="AD2150" s="110"/>
      <c r="AE2150" s="110"/>
      <c r="AF2150" s="110"/>
      <c r="AG2150" s="110"/>
      <c r="AH2150" s="110"/>
      <c r="AI2150" s="110"/>
      <c r="AJ2150" s="110"/>
      <c r="AK2150" s="110"/>
      <c r="AL2150" s="110"/>
      <c r="AM2150" s="110"/>
      <c r="AN2150" s="110"/>
      <c r="AO2150" s="110"/>
      <c r="AP2150" s="110"/>
      <c r="AQ2150" s="110"/>
      <c r="AR2150" s="110"/>
      <c r="AS2150" s="110"/>
      <c r="AT2150" s="110"/>
      <c r="AU2150" s="110"/>
      <c r="AV2150" s="110"/>
      <c r="AW2150" s="110"/>
      <c r="AX2150" s="110"/>
      <c r="AY2150" s="110"/>
      <c r="AZ2150" s="110"/>
      <c r="BA2150" s="110"/>
      <c r="BB2150" s="110"/>
      <c r="BC2150" s="110"/>
      <c r="BD2150" s="110"/>
      <c r="BE2150" s="110"/>
      <c r="BF2150" s="110"/>
      <c r="BG2150" s="110"/>
      <c r="BH2150" s="110"/>
    </row>
    <row r="2151" spans="2:60" x14ac:dyDescent="0.2">
      <c r="B2151" s="123"/>
      <c r="C2151" s="124"/>
      <c r="D2151" s="124"/>
      <c r="E2151" s="124"/>
      <c r="F2151" s="124"/>
      <c r="G2151" s="124"/>
      <c r="H2151" s="124"/>
      <c r="I2151" s="45"/>
      <c r="J2151" s="45"/>
      <c r="K2151" s="45"/>
      <c r="V2151" s="110"/>
      <c r="W2151" s="110"/>
      <c r="X2151" s="110"/>
      <c r="Y2151" s="110"/>
      <c r="Z2151" s="110"/>
      <c r="AA2151" s="110"/>
      <c r="AB2151" s="110"/>
      <c r="AC2151" s="110"/>
      <c r="AD2151" s="110"/>
      <c r="AE2151" s="110"/>
      <c r="AF2151" s="110"/>
      <c r="AG2151" s="110"/>
      <c r="AH2151" s="110"/>
      <c r="AI2151" s="110"/>
      <c r="AJ2151" s="110"/>
      <c r="AK2151" s="110"/>
      <c r="AL2151" s="110"/>
      <c r="AM2151" s="110"/>
      <c r="AN2151" s="110"/>
      <c r="AO2151" s="110"/>
      <c r="AP2151" s="110"/>
      <c r="AQ2151" s="110"/>
      <c r="AR2151" s="110"/>
      <c r="AS2151" s="110"/>
      <c r="AT2151" s="110"/>
      <c r="AU2151" s="110"/>
      <c r="AV2151" s="110"/>
      <c r="AW2151" s="110"/>
      <c r="AX2151" s="110"/>
      <c r="AY2151" s="110"/>
      <c r="AZ2151" s="110"/>
      <c r="BA2151" s="110"/>
      <c r="BB2151" s="110"/>
      <c r="BC2151" s="110"/>
      <c r="BD2151" s="110"/>
      <c r="BE2151" s="110"/>
      <c r="BF2151" s="110"/>
      <c r="BG2151" s="110"/>
      <c r="BH2151" s="110"/>
    </row>
    <row r="2152" spans="2:60" x14ac:dyDescent="0.2">
      <c r="B2152" s="123"/>
      <c r="C2152" s="124"/>
      <c r="D2152" s="124"/>
      <c r="E2152" s="124"/>
      <c r="F2152" s="124"/>
      <c r="G2152" s="124"/>
      <c r="H2152" s="124"/>
      <c r="I2152" s="45"/>
      <c r="J2152" s="45"/>
      <c r="K2152" s="45"/>
      <c r="V2152" s="110"/>
      <c r="W2152" s="110"/>
      <c r="X2152" s="110"/>
      <c r="Y2152" s="110"/>
      <c r="Z2152" s="110"/>
      <c r="AA2152" s="110"/>
      <c r="AB2152" s="110"/>
      <c r="AC2152" s="110"/>
      <c r="AD2152" s="110"/>
      <c r="AE2152" s="110"/>
      <c r="AF2152" s="110"/>
      <c r="AG2152" s="110"/>
      <c r="AH2152" s="110"/>
      <c r="AI2152" s="110"/>
      <c r="AJ2152" s="110"/>
      <c r="AK2152" s="110"/>
      <c r="AL2152" s="110"/>
      <c r="AM2152" s="110"/>
      <c r="AN2152" s="110"/>
      <c r="AO2152" s="110"/>
      <c r="AP2152" s="110"/>
      <c r="AQ2152" s="110"/>
      <c r="AR2152" s="110"/>
      <c r="AS2152" s="110"/>
      <c r="AT2152" s="110"/>
      <c r="AU2152" s="110"/>
      <c r="AV2152" s="110"/>
      <c r="AW2152" s="110"/>
      <c r="AX2152" s="110"/>
      <c r="AY2152" s="110"/>
      <c r="AZ2152" s="110"/>
      <c r="BA2152" s="110"/>
      <c r="BB2152" s="110"/>
      <c r="BC2152" s="110"/>
      <c r="BD2152" s="110"/>
      <c r="BE2152" s="110"/>
      <c r="BF2152" s="110"/>
      <c r="BG2152" s="110"/>
      <c r="BH2152" s="110"/>
    </row>
    <row r="2153" spans="2:60" x14ac:dyDescent="0.2">
      <c r="B2153" s="123"/>
      <c r="C2153" s="124"/>
      <c r="D2153" s="124"/>
      <c r="E2153" s="124"/>
      <c r="F2153" s="124"/>
      <c r="G2153" s="124"/>
      <c r="H2153" s="124"/>
      <c r="I2153" s="45"/>
      <c r="J2153" s="45"/>
      <c r="K2153" s="45"/>
      <c r="V2153" s="110"/>
      <c r="W2153" s="110"/>
      <c r="X2153" s="110"/>
      <c r="Y2153" s="110"/>
      <c r="Z2153" s="110"/>
      <c r="AA2153" s="110"/>
      <c r="AB2153" s="110"/>
      <c r="AC2153" s="110"/>
      <c r="AD2153" s="110"/>
      <c r="AE2153" s="110"/>
      <c r="AF2153" s="110"/>
      <c r="AG2153" s="110"/>
      <c r="AH2153" s="110"/>
      <c r="AI2153" s="110"/>
      <c r="AJ2153" s="110"/>
      <c r="AK2153" s="110"/>
      <c r="AL2153" s="110"/>
      <c r="AM2153" s="110"/>
      <c r="AN2153" s="110"/>
      <c r="AO2153" s="110"/>
      <c r="AP2153" s="110"/>
      <c r="AQ2153" s="110"/>
      <c r="AR2153" s="110"/>
      <c r="AS2153" s="110"/>
      <c r="AT2153" s="110"/>
      <c r="AU2153" s="110"/>
      <c r="AV2153" s="110"/>
      <c r="AW2153" s="110"/>
      <c r="AX2153" s="110"/>
      <c r="AY2153" s="110"/>
      <c r="AZ2153" s="110"/>
      <c r="BA2153" s="110"/>
      <c r="BB2153" s="110"/>
      <c r="BC2153" s="110"/>
      <c r="BD2153" s="110"/>
      <c r="BE2153" s="110"/>
      <c r="BF2153" s="110"/>
      <c r="BG2153" s="110"/>
      <c r="BH2153" s="110"/>
    </row>
    <row r="2154" spans="2:60" x14ac:dyDescent="0.2">
      <c r="B2154" s="123"/>
      <c r="C2154" s="124"/>
      <c r="D2154" s="124"/>
      <c r="E2154" s="124"/>
      <c r="F2154" s="124"/>
      <c r="G2154" s="124"/>
      <c r="H2154" s="124"/>
      <c r="I2154" s="45"/>
      <c r="J2154" s="45"/>
      <c r="K2154" s="45"/>
      <c r="V2154" s="110"/>
      <c r="W2154" s="110"/>
      <c r="X2154" s="110"/>
      <c r="Y2154" s="110"/>
      <c r="Z2154" s="110"/>
      <c r="AA2154" s="110"/>
      <c r="AB2154" s="110"/>
      <c r="AC2154" s="110"/>
      <c r="AD2154" s="110"/>
      <c r="AE2154" s="110"/>
      <c r="AF2154" s="110"/>
      <c r="AG2154" s="110"/>
      <c r="AH2154" s="110"/>
      <c r="AI2154" s="110"/>
      <c r="AJ2154" s="110"/>
      <c r="AK2154" s="110"/>
      <c r="AL2154" s="110"/>
      <c r="AM2154" s="110"/>
      <c r="AN2154" s="110"/>
      <c r="AO2154" s="110"/>
      <c r="AP2154" s="110"/>
      <c r="AQ2154" s="110"/>
      <c r="AR2154" s="110"/>
      <c r="AS2154" s="110"/>
      <c r="AT2154" s="110"/>
      <c r="AU2154" s="110"/>
      <c r="AV2154" s="110"/>
      <c r="AW2154" s="110"/>
      <c r="AX2154" s="110"/>
      <c r="AY2154" s="110"/>
      <c r="AZ2154" s="110"/>
      <c r="BA2154" s="110"/>
      <c r="BB2154" s="110"/>
      <c r="BC2154" s="110"/>
      <c r="BD2154" s="110"/>
      <c r="BE2154" s="110"/>
      <c r="BF2154" s="110"/>
      <c r="BG2154" s="110"/>
      <c r="BH2154" s="110"/>
    </row>
    <row r="2155" spans="2:60" x14ac:dyDescent="0.2">
      <c r="B2155" s="123"/>
      <c r="C2155" s="124"/>
      <c r="D2155" s="124"/>
      <c r="E2155" s="124"/>
      <c r="F2155" s="124"/>
      <c r="G2155" s="124"/>
      <c r="H2155" s="124"/>
      <c r="I2155" s="45"/>
      <c r="J2155" s="45"/>
      <c r="K2155" s="45"/>
      <c r="V2155" s="110"/>
      <c r="W2155" s="110"/>
      <c r="X2155" s="110"/>
      <c r="Y2155" s="110"/>
      <c r="Z2155" s="110"/>
      <c r="AA2155" s="110"/>
      <c r="AB2155" s="110"/>
      <c r="AC2155" s="110"/>
      <c r="AD2155" s="110"/>
      <c r="AE2155" s="110"/>
      <c r="AF2155" s="110"/>
      <c r="AG2155" s="110"/>
      <c r="AH2155" s="110"/>
      <c r="AI2155" s="110"/>
      <c r="AJ2155" s="110"/>
      <c r="AK2155" s="110"/>
      <c r="AL2155" s="110"/>
      <c r="AM2155" s="110"/>
      <c r="AN2155" s="110"/>
      <c r="AO2155" s="110"/>
      <c r="AP2155" s="110"/>
      <c r="AQ2155" s="110"/>
      <c r="AR2155" s="110"/>
      <c r="AS2155" s="110"/>
      <c r="AT2155" s="110"/>
      <c r="AU2155" s="110"/>
      <c r="AV2155" s="110"/>
      <c r="AW2155" s="110"/>
      <c r="AX2155" s="110"/>
      <c r="AY2155" s="110"/>
      <c r="AZ2155" s="110"/>
      <c r="BA2155" s="110"/>
      <c r="BB2155" s="110"/>
      <c r="BC2155" s="110"/>
      <c r="BD2155" s="110"/>
      <c r="BE2155" s="110"/>
      <c r="BF2155" s="110"/>
      <c r="BG2155" s="110"/>
      <c r="BH2155" s="110"/>
    </row>
    <row r="2156" spans="2:60" x14ac:dyDescent="0.2">
      <c r="B2156" s="123"/>
      <c r="C2156" s="124"/>
      <c r="D2156" s="124"/>
      <c r="E2156" s="124"/>
      <c r="F2156" s="124"/>
      <c r="G2156" s="124"/>
      <c r="H2156" s="124"/>
      <c r="I2156" s="45"/>
      <c r="J2156" s="45"/>
      <c r="K2156" s="45"/>
      <c r="V2156" s="110"/>
      <c r="W2156" s="110"/>
      <c r="X2156" s="110"/>
      <c r="Y2156" s="110"/>
      <c r="Z2156" s="110"/>
      <c r="AA2156" s="110"/>
      <c r="AB2156" s="110"/>
      <c r="AC2156" s="110"/>
      <c r="AD2156" s="110"/>
      <c r="AE2156" s="110"/>
      <c r="AF2156" s="110"/>
      <c r="AG2156" s="110"/>
      <c r="AH2156" s="110"/>
      <c r="AI2156" s="110"/>
      <c r="AJ2156" s="110"/>
      <c r="AK2156" s="110"/>
      <c r="AL2156" s="110"/>
      <c r="AM2156" s="110"/>
      <c r="AN2156" s="110"/>
      <c r="AO2156" s="110"/>
      <c r="AP2156" s="110"/>
      <c r="AQ2156" s="110"/>
      <c r="AR2156" s="110"/>
      <c r="AS2156" s="110"/>
      <c r="AT2156" s="110"/>
      <c r="AU2156" s="110"/>
      <c r="AV2156" s="110"/>
      <c r="AW2156" s="110"/>
      <c r="AX2156" s="110"/>
      <c r="AY2156" s="110"/>
      <c r="AZ2156" s="110"/>
      <c r="BA2156" s="110"/>
      <c r="BB2156" s="110"/>
      <c r="BC2156" s="110"/>
      <c r="BD2156" s="110"/>
      <c r="BE2156" s="110"/>
      <c r="BF2156" s="110"/>
      <c r="BG2156" s="110"/>
      <c r="BH2156" s="110"/>
    </row>
    <row r="2157" spans="2:60" x14ac:dyDescent="0.2">
      <c r="B2157" s="123"/>
      <c r="C2157" s="124"/>
      <c r="D2157" s="124"/>
      <c r="E2157" s="124"/>
      <c r="F2157" s="124"/>
      <c r="G2157" s="124"/>
      <c r="H2157" s="124"/>
      <c r="I2157" s="45"/>
      <c r="J2157" s="45"/>
      <c r="K2157" s="45"/>
      <c r="V2157" s="110"/>
      <c r="W2157" s="110"/>
      <c r="X2157" s="110"/>
      <c r="Y2157" s="110"/>
      <c r="Z2157" s="110"/>
      <c r="AA2157" s="110"/>
      <c r="AB2157" s="110"/>
      <c r="AC2157" s="110"/>
      <c r="AD2157" s="110"/>
      <c r="AE2157" s="110"/>
      <c r="AF2157" s="110"/>
      <c r="AG2157" s="110"/>
      <c r="AH2157" s="110"/>
      <c r="AI2157" s="110"/>
      <c r="AJ2157" s="110"/>
      <c r="AK2157" s="110"/>
      <c r="AL2157" s="110"/>
      <c r="AM2157" s="110"/>
      <c r="AN2157" s="110"/>
      <c r="AO2157" s="110"/>
      <c r="AP2157" s="110"/>
      <c r="AQ2157" s="110"/>
      <c r="AR2157" s="110"/>
      <c r="AS2157" s="110"/>
      <c r="AT2157" s="110"/>
      <c r="AU2157" s="110"/>
      <c r="AV2157" s="110"/>
      <c r="AW2157" s="110"/>
      <c r="AX2157" s="110"/>
      <c r="AY2157" s="110"/>
      <c r="AZ2157" s="110"/>
      <c r="BA2157" s="110"/>
      <c r="BB2157" s="110"/>
      <c r="BC2157" s="110"/>
      <c r="BD2157" s="110"/>
      <c r="BE2157" s="110"/>
      <c r="BF2157" s="110"/>
      <c r="BG2157" s="110"/>
      <c r="BH2157" s="110"/>
    </row>
    <row r="2158" spans="2:60" x14ac:dyDescent="0.2">
      <c r="B2158" s="123"/>
      <c r="C2158" s="124"/>
      <c r="D2158" s="124"/>
      <c r="E2158" s="124"/>
      <c r="F2158" s="124"/>
      <c r="G2158" s="124"/>
      <c r="H2158" s="124"/>
      <c r="I2158" s="45"/>
      <c r="J2158" s="45"/>
      <c r="K2158" s="45"/>
      <c r="V2158" s="110"/>
      <c r="W2158" s="110"/>
      <c r="X2158" s="110"/>
      <c r="Y2158" s="110"/>
      <c r="Z2158" s="110"/>
      <c r="AA2158" s="110"/>
      <c r="AB2158" s="110"/>
      <c r="AC2158" s="110"/>
      <c r="AD2158" s="110"/>
      <c r="AE2158" s="110"/>
      <c r="AF2158" s="110"/>
      <c r="AG2158" s="110"/>
      <c r="AH2158" s="110"/>
      <c r="AI2158" s="110"/>
      <c r="AJ2158" s="110"/>
      <c r="AK2158" s="110"/>
      <c r="AL2158" s="110"/>
      <c r="AM2158" s="110"/>
      <c r="AN2158" s="110"/>
      <c r="AO2158" s="110"/>
      <c r="AP2158" s="110"/>
      <c r="AQ2158" s="110"/>
      <c r="AR2158" s="110"/>
      <c r="AS2158" s="110"/>
      <c r="AT2158" s="110"/>
      <c r="AU2158" s="110"/>
      <c r="AV2158" s="110"/>
      <c r="AW2158" s="110"/>
      <c r="AX2158" s="110"/>
      <c r="AY2158" s="110"/>
      <c r="AZ2158" s="110"/>
      <c r="BA2158" s="110"/>
      <c r="BB2158" s="110"/>
      <c r="BC2158" s="110"/>
      <c r="BD2158" s="110"/>
      <c r="BE2158" s="110"/>
      <c r="BF2158" s="110"/>
      <c r="BG2158" s="110"/>
      <c r="BH2158" s="110"/>
    </row>
    <row r="2159" spans="2:60" x14ac:dyDescent="0.2">
      <c r="B2159" s="123"/>
      <c r="C2159" s="124"/>
      <c r="D2159" s="124"/>
      <c r="E2159" s="124"/>
      <c r="F2159" s="124"/>
      <c r="G2159" s="124"/>
      <c r="H2159" s="124"/>
      <c r="I2159" s="45"/>
      <c r="J2159" s="45"/>
      <c r="K2159" s="45"/>
      <c r="V2159" s="110"/>
      <c r="W2159" s="110"/>
      <c r="X2159" s="110"/>
      <c r="Y2159" s="110"/>
      <c r="Z2159" s="110"/>
      <c r="AA2159" s="110"/>
      <c r="AB2159" s="110"/>
      <c r="AC2159" s="110"/>
      <c r="AD2159" s="110"/>
      <c r="AE2159" s="110"/>
      <c r="AF2159" s="110"/>
      <c r="AG2159" s="110"/>
      <c r="AH2159" s="110"/>
      <c r="AI2159" s="110"/>
      <c r="AJ2159" s="110"/>
      <c r="AK2159" s="110"/>
      <c r="AL2159" s="110"/>
      <c r="AM2159" s="110"/>
      <c r="AN2159" s="110"/>
      <c r="AO2159" s="110"/>
      <c r="AP2159" s="110"/>
      <c r="AQ2159" s="110"/>
      <c r="AR2159" s="110"/>
      <c r="AS2159" s="110"/>
      <c r="AT2159" s="110"/>
      <c r="AU2159" s="110"/>
      <c r="AV2159" s="110"/>
      <c r="AW2159" s="110"/>
      <c r="AX2159" s="110"/>
      <c r="AY2159" s="110"/>
      <c r="AZ2159" s="110"/>
      <c r="BA2159" s="110"/>
      <c r="BB2159" s="110"/>
      <c r="BC2159" s="110"/>
      <c r="BD2159" s="110"/>
      <c r="BE2159" s="110"/>
      <c r="BF2159" s="110"/>
      <c r="BG2159" s="110"/>
      <c r="BH2159" s="110"/>
    </row>
    <row r="2160" spans="2:60" x14ac:dyDescent="0.2">
      <c r="B2160" s="123"/>
      <c r="C2160" s="124"/>
      <c r="D2160" s="124"/>
      <c r="E2160" s="124"/>
      <c r="F2160" s="124"/>
      <c r="G2160" s="124"/>
      <c r="H2160" s="124"/>
      <c r="I2160" s="45"/>
      <c r="J2160" s="45"/>
      <c r="K2160" s="45"/>
      <c r="V2160" s="110"/>
      <c r="W2160" s="110"/>
      <c r="X2160" s="110"/>
      <c r="Y2160" s="110"/>
      <c r="Z2160" s="110"/>
      <c r="AA2160" s="110"/>
      <c r="AB2160" s="110"/>
      <c r="AC2160" s="110"/>
      <c r="AD2160" s="110"/>
      <c r="AE2160" s="110"/>
      <c r="AF2160" s="110"/>
      <c r="AG2160" s="110"/>
      <c r="AH2160" s="110"/>
      <c r="AI2160" s="110"/>
      <c r="AJ2160" s="110"/>
      <c r="AK2160" s="110"/>
      <c r="AL2160" s="110"/>
      <c r="AM2160" s="110"/>
      <c r="AN2160" s="110"/>
      <c r="AO2160" s="110"/>
      <c r="AP2160" s="110"/>
      <c r="AQ2160" s="110"/>
      <c r="AR2160" s="110"/>
      <c r="AS2160" s="110"/>
      <c r="AT2160" s="110"/>
      <c r="AU2160" s="110"/>
      <c r="AV2160" s="110"/>
      <c r="AW2160" s="110"/>
      <c r="AX2160" s="110"/>
      <c r="AY2160" s="110"/>
      <c r="AZ2160" s="110"/>
      <c r="BA2160" s="110"/>
      <c r="BB2160" s="110"/>
      <c r="BC2160" s="110"/>
      <c r="BD2160" s="110"/>
      <c r="BE2160" s="110"/>
      <c r="BF2160" s="110"/>
      <c r="BG2160" s="110"/>
      <c r="BH2160" s="110"/>
    </row>
    <row r="2161" spans="2:60" x14ac:dyDescent="0.2">
      <c r="B2161" s="123"/>
      <c r="C2161" s="124"/>
      <c r="D2161" s="124"/>
      <c r="E2161" s="124"/>
      <c r="F2161" s="124"/>
      <c r="G2161" s="124"/>
      <c r="H2161" s="124"/>
      <c r="I2161" s="45"/>
      <c r="J2161" s="45"/>
      <c r="K2161" s="45"/>
      <c r="V2161" s="110"/>
      <c r="W2161" s="110"/>
      <c r="X2161" s="110"/>
      <c r="Y2161" s="110"/>
      <c r="Z2161" s="110"/>
      <c r="AA2161" s="110"/>
      <c r="AB2161" s="110"/>
      <c r="AC2161" s="110"/>
      <c r="AD2161" s="110"/>
      <c r="AE2161" s="110"/>
      <c r="AF2161" s="110"/>
      <c r="AG2161" s="110"/>
      <c r="AH2161" s="110"/>
      <c r="AI2161" s="110"/>
      <c r="AJ2161" s="110"/>
      <c r="AK2161" s="110"/>
      <c r="AL2161" s="110"/>
      <c r="AM2161" s="110"/>
      <c r="AN2161" s="110"/>
      <c r="AO2161" s="110"/>
      <c r="AP2161" s="110"/>
      <c r="AQ2161" s="110"/>
      <c r="AR2161" s="110"/>
      <c r="AS2161" s="110"/>
      <c r="AT2161" s="110"/>
      <c r="AU2161" s="110"/>
      <c r="AV2161" s="110"/>
      <c r="AW2161" s="110"/>
      <c r="AX2161" s="110"/>
      <c r="AY2161" s="110"/>
      <c r="AZ2161" s="110"/>
      <c r="BA2161" s="110"/>
      <c r="BB2161" s="110"/>
      <c r="BC2161" s="110"/>
      <c r="BD2161" s="110"/>
      <c r="BE2161" s="110"/>
      <c r="BF2161" s="110"/>
      <c r="BG2161" s="110"/>
      <c r="BH2161" s="110"/>
    </row>
    <row r="2162" spans="2:60" x14ac:dyDescent="0.2">
      <c r="B2162" s="123"/>
      <c r="C2162" s="124"/>
      <c r="D2162" s="124"/>
      <c r="E2162" s="124"/>
      <c r="F2162" s="124"/>
      <c r="G2162" s="124"/>
      <c r="H2162" s="124"/>
      <c r="I2162" s="45"/>
      <c r="J2162" s="45"/>
      <c r="K2162" s="45"/>
      <c r="V2162" s="110"/>
      <c r="W2162" s="110"/>
      <c r="X2162" s="110"/>
      <c r="Y2162" s="110"/>
      <c r="Z2162" s="110"/>
      <c r="AA2162" s="110"/>
      <c r="AB2162" s="110"/>
      <c r="AC2162" s="110"/>
      <c r="AD2162" s="110"/>
      <c r="AE2162" s="110"/>
      <c r="AF2162" s="110"/>
      <c r="AG2162" s="110"/>
      <c r="AH2162" s="110"/>
      <c r="AI2162" s="110"/>
      <c r="AJ2162" s="110"/>
      <c r="AK2162" s="110"/>
      <c r="AL2162" s="110"/>
      <c r="AM2162" s="110"/>
      <c r="AN2162" s="110"/>
      <c r="AO2162" s="110"/>
      <c r="AP2162" s="110"/>
      <c r="AQ2162" s="110"/>
      <c r="AR2162" s="110"/>
      <c r="AS2162" s="110"/>
      <c r="AT2162" s="110"/>
      <c r="AU2162" s="110"/>
      <c r="AV2162" s="110"/>
      <c r="AW2162" s="110"/>
      <c r="AX2162" s="110"/>
      <c r="AY2162" s="110"/>
      <c r="AZ2162" s="110"/>
      <c r="BA2162" s="110"/>
      <c r="BB2162" s="110"/>
      <c r="BC2162" s="110"/>
      <c r="BD2162" s="110"/>
      <c r="BE2162" s="110"/>
      <c r="BF2162" s="110"/>
      <c r="BG2162" s="110"/>
      <c r="BH2162" s="110"/>
    </row>
    <row r="2163" spans="2:60" x14ac:dyDescent="0.2">
      <c r="B2163" s="123"/>
      <c r="C2163" s="124"/>
      <c r="D2163" s="124"/>
      <c r="E2163" s="124"/>
      <c r="F2163" s="124"/>
      <c r="G2163" s="124"/>
      <c r="H2163" s="124"/>
      <c r="I2163" s="45"/>
      <c r="J2163" s="45"/>
      <c r="K2163" s="45"/>
      <c r="V2163" s="110"/>
      <c r="W2163" s="110"/>
      <c r="X2163" s="110"/>
      <c r="Y2163" s="110"/>
      <c r="Z2163" s="110"/>
      <c r="AA2163" s="110"/>
      <c r="AB2163" s="110"/>
      <c r="AC2163" s="110"/>
      <c r="AD2163" s="110"/>
      <c r="AE2163" s="110"/>
      <c r="AF2163" s="110"/>
      <c r="AG2163" s="110"/>
      <c r="AH2163" s="110"/>
      <c r="AI2163" s="110"/>
      <c r="AJ2163" s="110"/>
      <c r="AK2163" s="110"/>
      <c r="AL2163" s="110"/>
      <c r="AM2163" s="110"/>
      <c r="AN2163" s="110"/>
      <c r="AO2163" s="110"/>
      <c r="AP2163" s="110"/>
      <c r="AQ2163" s="110"/>
      <c r="AR2163" s="110"/>
      <c r="AS2163" s="110"/>
      <c r="AT2163" s="110"/>
      <c r="AU2163" s="110"/>
      <c r="AV2163" s="110"/>
      <c r="AW2163" s="110"/>
      <c r="AX2163" s="110"/>
      <c r="AY2163" s="110"/>
      <c r="AZ2163" s="110"/>
      <c r="BA2163" s="110"/>
      <c r="BB2163" s="110"/>
      <c r="BC2163" s="110"/>
      <c r="BD2163" s="110"/>
      <c r="BE2163" s="110"/>
      <c r="BF2163" s="110"/>
      <c r="BG2163" s="110"/>
      <c r="BH2163" s="110"/>
    </row>
    <row r="2164" spans="2:60" x14ac:dyDescent="0.2">
      <c r="B2164" s="123"/>
      <c r="C2164" s="124"/>
      <c r="D2164" s="124"/>
      <c r="E2164" s="124"/>
      <c r="F2164" s="124"/>
      <c r="G2164" s="124"/>
      <c r="H2164" s="124"/>
      <c r="I2164" s="45"/>
      <c r="J2164" s="45"/>
      <c r="K2164" s="45"/>
      <c r="V2164" s="110"/>
      <c r="W2164" s="110"/>
      <c r="X2164" s="110"/>
      <c r="Y2164" s="110"/>
      <c r="Z2164" s="110"/>
      <c r="AA2164" s="110"/>
      <c r="AB2164" s="110"/>
      <c r="AC2164" s="110"/>
      <c r="AD2164" s="110"/>
      <c r="AE2164" s="110"/>
      <c r="AF2164" s="110"/>
      <c r="AG2164" s="110"/>
      <c r="AH2164" s="110"/>
      <c r="AI2164" s="110"/>
      <c r="AJ2164" s="110"/>
      <c r="AK2164" s="110"/>
      <c r="AL2164" s="110"/>
      <c r="AM2164" s="110"/>
      <c r="AN2164" s="110"/>
      <c r="AO2164" s="110"/>
      <c r="AP2164" s="110"/>
      <c r="AQ2164" s="110"/>
      <c r="AR2164" s="110"/>
      <c r="AS2164" s="110"/>
      <c r="AT2164" s="110"/>
      <c r="AU2164" s="110"/>
      <c r="AV2164" s="110"/>
      <c r="AW2164" s="110"/>
      <c r="AX2164" s="110"/>
      <c r="AY2164" s="110"/>
      <c r="AZ2164" s="110"/>
      <c r="BA2164" s="110"/>
      <c r="BB2164" s="110"/>
      <c r="BC2164" s="110"/>
      <c r="BD2164" s="110"/>
      <c r="BE2164" s="110"/>
      <c r="BF2164" s="110"/>
      <c r="BG2164" s="110"/>
      <c r="BH2164" s="110"/>
    </row>
    <row r="2165" spans="2:60" x14ac:dyDescent="0.2">
      <c r="B2165" s="123"/>
      <c r="C2165" s="124"/>
      <c r="D2165" s="124"/>
      <c r="E2165" s="124"/>
      <c r="F2165" s="124"/>
      <c r="G2165" s="124"/>
      <c r="H2165" s="124"/>
      <c r="I2165" s="45"/>
      <c r="J2165" s="45"/>
      <c r="K2165" s="45"/>
      <c r="V2165" s="110"/>
      <c r="W2165" s="110"/>
      <c r="X2165" s="110"/>
      <c r="Y2165" s="110"/>
      <c r="Z2165" s="110"/>
      <c r="AA2165" s="110"/>
      <c r="AB2165" s="110"/>
      <c r="AC2165" s="110"/>
      <c r="AD2165" s="110"/>
      <c r="AE2165" s="110"/>
      <c r="AF2165" s="110"/>
      <c r="AG2165" s="110"/>
      <c r="AH2165" s="110"/>
      <c r="AI2165" s="110"/>
      <c r="AJ2165" s="110"/>
      <c r="AK2165" s="110"/>
      <c r="AL2165" s="110"/>
      <c r="AM2165" s="110"/>
      <c r="AN2165" s="110"/>
      <c r="AO2165" s="110"/>
      <c r="AP2165" s="110"/>
      <c r="AQ2165" s="110"/>
      <c r="AR2165" s="110"/>
      <c r="AS2165" s="110"/>
      <c r="AT2165" s="110"/>
      <c r="AU2165" s="110"/>
      <c r="AV2165" s="110"/>
      <c r="AW2165" s="110"/>
      <c r="AX2165" s="110"/>
      <c r="AY2165" s="110"/>
      <c r="AZ2165" s="110"/>
      <c r="BA2165" s="110"/>
      <c r="BB2165" s="110"/>
      <c r="BC2165" s="110"/>
      <c r="BD2165" s="110"/>
      <c r="BE2165" s="110"/>
      <c r="BF2165" s="110"/>
      <c r="BG2165" s="110"/>
      <c r="BH2165" s="110"/>
    </row>
    <row r="2166" spans="2:60" x14ac:dyDescent="0.2">
      <c r="B2166" s="123"/>
      <c r="C2166" s="124"/>
      <c r="D2166" s="124"/>
      <c r="E2166" s="124"/>
      <c r="F2166" s="124"/>
      <c r="G2166" s="124"/>
      <c r="H2166" s="124"/>
      <c r="I2166" s="45"/>
      <c r="J2166" s="45"/>
      <c r="K2166" s="45"/>
      <c r="V2166" s="110"/>
      <c r="W2166" s="110"/>
      <c r="X2166" s="110"/>
      <c r="Y2166" s="110"/>
      <c r="Z2166" s="110"/>
      <c r="AA2166" s="110"/>
      <c r="AB2166" s="110"/>
      <c r="AC2166" s="110"/>
      <c r="AD2166" s="110"/>
      <c r="AE2166" s="110"/>
      <c r="AF2166" s="110"/>
      <c r="AG2166" s="110"/>
      <c r="AH2166" s="110"/>
      <c r="AI2166" s="110"/>
      <c r="AJ2166" s="110"/>
      <c r="AK2166" s="110"/>
      <c r="AL2166" s="110"/>
      <c r="AM2166" s="110"/>
      <c r="AN2166" s="110"/>
      <c r="AO2166" s="110"/>
      <c r="AP2166" s="110"/>
      <c r="AQ2166" s="110"/>
      <c r="AR2166" s="110"/>
      <c r="AS2166" s="110"/>
      <c r="AT2166" s="110"/>
      <c r="AU2166" s="110"/>
      <c r="AV2166" s="110"/>
      <c r="AW2166" s="110"/>
      <c r="AX2166" s="110"/>
      <c r="AY2166" s="110"/>
      <c r="AZ2166" s="110"/>
      <c r="BA2166" s="110"/>
      <c r="BB2166" s="110"/>
      <c r="BC2166" s="110"/>
      <c r="BD2166" s="110"/>
      <c r="BE2166" s="110"/>
      <c r="BF2166" s="110"/>
      <c r="BG2166" s="110"/>
      <c r="BH2166" s="110"/>
    </row>
    <row r="2167" spans="2:60" x14ac:dyDescent="0.2">
      <c r="B2167" s="123"/>
      <c r="C2167" s="124"/>
      <c r="D2167" s="124"/>
      <c r="E2167" s="124"/>
      <c r="F2167" s="124"/>
      <c r="G2167" s="124"/>
      <c r="H2167" s="124"/>
      <c r="I2167" s="45"/>
      <c r="J2167" s="45"/>
      <c r="K2167" s="45"/>
      <c r="V2167" s="110"/>
      <c r="W2167" s="110"/>
      <c r="X2167" s="110"/>
      <c r="Y2167" s="110"/>
      <c r="Z2167" s="110"/>
      <c r="AA2167" s="110"/>
      <c r="AB2167" s="110"/>
      <c r="AC2167" s="110"/>
      <c r="AD2167" s="110"/>
      <c r="AE2167" s="110"/>
      <c r="AF2167" s="110"/>
      <c r="AG2167" s="110"/>
      <c r="AH2167" s="110"/>
      <c r="AI2167" s="110"/>
      <c r="AJ2167" s="110"/>
      <c r="AK2167" s="110"/>
      <c r="AL2167" s="110"/>
      <c r="AM2167" s="110"/>
      <c r="AN2167" s="110"/>
      <c r="AO2167" s="110"/>
      <c r="AP2167" s="110"/>
      <c r="AQ2167" s="110"/>
      <c r="AR2167" s="110"/>
      <c r="AS2167" s="110"/>
      <c r="AT2167" s="110"/>
      <c r="AU2167" s="110"/>
      <c r="AV2167" s="110"/>
      <c r="AW2167" s="110"/>
      <c r="AX2167" s="110"/>
      <c r="AY2167" s="110"/>
      <c r="AZ2167" s="110"/>
      <c r="BA2167" s="110"/>
      <c r="BB2167" s="110"/>
      <c r="BC2167" s="110"/>
      <c r="BD2167" s="110"/>
      <c r="BE2167" s="110"/>
      <c r="BF2167" s="110"/>
      <c r="BG2167" s="110"/>
      <c r="BH2167" s="110"/>
    </row>
    <row r="2168" spans="2:60" x14ac:dyDescent="0.2">
      <c r="B2168" s="123"/>
      <c r="C2168" s="124"/>
      <c r="D2168" s="124"/>
      <c r="E2168" s="124"/>
      <c r="F2168" s="124"/>
      <c r="G2168" s="124"/>
      <c r="H2168" s="124"/>
      <c r="I2168" s="45"/>
      <c r="J2168" s="45"/>
      <c r="K2168" s="45"/>
      <c r="V2168" s="110"/>
      <c r="W2168" s="110"/>
      <c r="X2168" s="110"/>
      <c r="Y2168" s="110"/>
      <c r="Z2168" s="110"/>
      <c r="AA2168" s="110"/>
      <c r="AB2168" s="110"/>
      <c r="AC2168" s="110"/>
      <c r="AD2168" s="110"/>
      <c r="AE2168" s="110"/>
      <c r="AF2168" s="110"/>
      <c r="AG2168" s="110"/>
      <c r="AH2168" s="110"/>
      <c r="AI2168" s="110"/>
      <c r="AJ2168" s="110"/>
      <c r="AK2168" s="110"/>
      <c r="AL2168" s="110"/>
      <c r="AM2168" s="110"/>
      <c r="AN2168" s="110"/>
      <c r="AO2168" s="110"/>
      <c r="AP2168" s="110"/>
      <c r="AQ2168" s="110"/>
      <c r="AR2168" s="110"/>
      <c r="AS2168" s="110"/>
      <c r="AT2168" s="110"/>
      <c r="AU2168" s="110"/>
      <c r="AV2168" s="110"/>
      <c r="AW2168" s="110"/>
      <c r="AX2168" s="110"/>
      <c r="AY2168" s="110"/>
      <c r="AZ2168" s="110"/>
      <c r="BA2168" s="110"/>
      <c r="BB2168" s="110"/>
      <c r="BC2168" s="110"/>
      <c r="BD2168" s="110"/>
      <c r="BE2168" s="110"/>
      <c r="BF2168" s="110"/>
      <c r="BG2168" s="110"/>
      <c r="BH2168" s="110"/>
    </row>
    <row r="2169" spans="2:60" x14ac:dyDescent="0.2">
      <c r="B2169" s="123"/>
      <c r="C2169" s="124"/>
      <c r="D2169" s="124"/>
      <c r="E2169" s="124"/>
      <c r="F2169" s="124"/>
      <c r="G2169" s="124"/>
      <c r="H2169" s="124"/>
      <c r="I2169" s="45"/>
      <c r="J2169" s="45"/>
      <c r="K2169" s="45"/>
      <c r="V2169" s="110"/>
      <c r="W2169" s="110"/>
      <c r="X2169" s="110"/>
      <c r="Y2169" s="110"/>
      <c r="Z2169" s="110"/>
      <c r="AA2169" s="110"/>
      <c r="AB2169" s="110"/>
      <c r="AC2169" s="110"/>
      <c r="AD2169" s="110"/>
      <c r="AE2169" s="110"/>
      <c r="AF2169" s="110"/>
      <c r="AG2169" s="110"/>
      <c r="AH2169" s="110"/>
      <c r="AI2169" s="110"/>
      <c r="AJ2169" s="110"/>
      <c r="AK2169" s="110"/>
      <c r="AL2169" s="110"/>
      <c r="AM2169" s="110"/>
      <c r="AN2169" s="110"/>
      <c r="AO2169" s="110"/>
      <c r="AP2169" s="110"/>
      <c r="AQ2169" s="110"/>
      <c r="AR2169" s="110"/>
      <c r="AS2169" s="110"/>
      <c r="AT2169" s="110"/>
      <c r="AU2169" s="110"/>
      <c r="AV2169" s="110"/>
      <c r="AW2169" s="110"/>
      <c r="AX2169" s="110"/>
      <c r="AY2169" s="110"/>
      <c r="AZ2169" s="110"/>
      <c r="BA2169" s="110"/>
      <c r="BB2169" s="110"/>
      <c r="BC2169" s="110"/>
      <c r="BD2169" s="110"/>
      <c r="BE2169" s="110"/>
      <c r="BF2169" s="110"/>
      <c r="BG2169" s="110"/>
      <c r="BH2169" s="110"/>
    </row>
    <row r="2170" spans="2:60" x14ac:dyDescent="0.2">
      <c r="B2170" s="123"/>
      <c r="C2170" s="124"/>
      <c r="D2170" s="124"/>
      <c r="E2170" s="124"/>
      <c r="F2170" s="124"/>
      <c r="G2170" s="124"/>
      <c r="H2170" s="124"/>
      <c r="I2170" s="45"/>
      <c r="J2170" s="45"/>
      <c r="K2170" s="45"/>
      <c r="V2170" s="110"/>
      <c r="W2170" s="110"/>
      <c r="X2170" s="110"/>
      <c r="Y2170" s="110"/>
      <c r="Z2170" s="110"/>
      <c r="AA2170" s="110"/>
      <c r="AB2170" s="110"/>
      <c r="AC2170" s="110"/>
      <c r="AD2170" s="110"/>
      <c r="AE2170" s="110"/>
      <c r="AF2170" s="110"/>
      <c r="AG2170" s="110"/>
      <c r="AH2170" s="110"/>
      <c r="AI2170" s="110"/>
      <c r="AJ2170" s="110"/>
      <c r="AK2170" s="110"/>
      <c r="AL2170" s="110"/>
      <c r="AM2170" s="110"/>
      <c r="AN2170" s="110"/>
      <c r="AO2170" s="110"/>
      <c r="AP2170" s="110"/>
      <c r="AQ2170" s="110"/>
      <c r="AR2170" s="110"/>
      <c r="AS2170" s="110"/>
      <c r="AT2170" s="110"/>
      <c r="AU2170" s="110"/>
      <c r="AV2170" s="110"/>
      <c r="AW2170" s="110"/>
      <c r="AX2170" s="110"/>
      <c r="AY2170" s="110"/>
      <c r="AZ2170" s="110"/>
      <c r="BA2170" s="110"/>
      <c r="BB2170" s="110"/>
      <c r="BC2170" s="110"/>
      <c r="BD2170" s="110"/>
      <c r="BE2170" s="110"/>
      <c r="BF2170" s="110"/>
      <c r="BG2170" s="110"/>
      <c r="BH2170" s="110"/>
    </row>
    <row r="2171" spans="2:60" x14ac:dyDescent="0.2">
      <c r="B2171" s="123"/>
      <c r="C2171" s="124"/>
      <c r="D2171" s="124"/>
      <c r="E2171" s="124"/>
      <c r="F2171" s="124"/>
      <c r="G2171" s="124"/>
      <c r="H2171" s="124"/>
      <c r="I2171" s="45"/>
      <c r="J2171" s="45"/>
      <c r="K2171" s="45"/>
      <c r="V2171" s="110"/>
      <c r="W2171" s="110"/>
      <c r="X2171" s="110"/>
      <c r="Y2171" s="110"/>
      <c r="Z2171" s="110"/>
      <c r="AA2171" s="110"/>
      <c r="AB2171" s="110"/>
      <c r="AC2171" s="110"/>
      <c r="AD2171" s="110"/>
      <c r="AE2171" s="110"/>
      <c r="AF2171" s="110"/>
      <c r="AG2171" s="110"/>
      <c r="AH2171" s="110"/>
      <c r="AI2171" s="110"/>
      <c r="AJ2171" s="110"/>
      <c r="AK2171" s="110"/>
      <c r="AL2171" s="110"/>
      <c r="AM2171" s="110"/>
      <c r="AN2171" s="110"/>
      <c r="AO2171" s="110"/>
      <c r="AP2171" s="110"/>
      <c r="AQ2171" s="110"/>
      <c r="AR2171" s="110"/>
      <c r="AS2171" s="110"/>
      <c r="AT2171" s="110"/>
      <c r="AU2171" s="110"/>
      <c r="AV2171" s="110"/>
      <c r="AW2171" s="110"/>
      <c r="AX2171" s="110"/>
      <c r="AY2171" s="110"/>
      <c r="AZ2171" s="110"/>
      <c r="BA2171" s="110"/>
      <c r="BB2171" s="110"/>
      <c r="BC2171" s="110"/>
      <c r="BD2171" s="110"/>
      <c r="BE2171" s="110"/>
      <c r="BF2171" s="110"/>
      <c r="BG2171" s="110"/>
      <c r="BH2171" s="110"/>
    </row>
    <row r="2172" spans="2:60" x14ac:dyDescent="0.2">
      <c r="B2172" s="123"/>
      <c r="C2172" s="124"/>
      <c r="D2172" s="124"/>
      <c r="E2172" s="124"/>
      <c r="F2172" s="124"/>
      <c r="G2172" s="124"/>
      <c r="H2172" s="124"/>
      <c r="I2172" s="45"/>
      <c r="J2172" s="45"/>
      <c r="K2172" s="45"/>
      <c r="V2172" s="110"/>
      <c r="W2172" s="110"/>
      <c r="X2172" s="110"/>
      <c r="Y2172" s="110"/>
      <c r="Z2172" s="110"/>
      <c r="AA2172" s="110"/>
      <c r="AB2172" s="110"/>
      <c r="AC2172" s="110"/>
      <c r="AD2172" s="110"/>
      <c r="AE2172" s="110"/>
      <c r="AF2172" s="110"/>
      <c r="AG2172" s="110"/>
      <c r="AH2172" s="110"/>
      <c r="AI2172" s="110"/>
      <c r="AJ2172" s="110"/>
      <c r="AK2172" s="110"/>
      <c r="AL2172" s="110"/>
      <c r="AM2172" s="110"/>
      <c r="AN2172" s="110"/>
      <c r="AO2172" s="110"/>
      <c r="AP2172" s="110"/>
      <c r="AQ2172" s="110"/>
      <c r="AR2172" s="110"/>
      <c r="AS2172" s="110"/>
      <c r="AT2172" s="110"/>
      <c r="AU2172" s="110"/>
      <c r="AV2172" s="110"/>
      <c r="AW2172" s="110"/>
      <c r="AX2172" s="110"/>
      <c r="AY2172" s="110"/>
      <c r="AZ2172" s="110"/>
      <c r="BA2172" s="110"/>
      <c r="BB2172" s="110"/>
      <c r="BC2172" s="110"/>
      <c r="BD2172" s="110"/>
      <c r="BE2172" s="110"/>
      <c r="BF2172" s="110"/>
      <c r="BG2172" s="110"/>
      <c r="BH2172" s="110"/>
    </row>
    <row r="2173" spans="2:60" x14ac:dyDescent="0.2">
      <c r="B2173" s="123"/>
      <c r="C2173" s="124"/>
      <c r="D2173" s="124"/>
      <c r="E2173" s="124"/>
      <c r="F2173" s="124"/>
      <c r="G2173" s="124"/>
      <c r="H2173" s="124"/>
      <c r="I2173" s="45"/>
      <c r="J2173" s="45"/>
      <c r="K2173" s="45"/>
      <c r="V2173" s="110"/>
      <c r="W2173" s="110"/>
      <c r="X2173" s="110"/>
      <c r="Y2173" s="110"/>
      <c r="Z2173" s="110"/>
      <c r="AA2173" s="110"/>
      <c r="AB2173" s="110"/>
      <c r="AC2173" s="110"/>
      <c r="AD2173" s="110"/>
      <c r="AE2173" s="110"/>
      <c r="AF2173" s="110"/>
      <c r="AG2173" s="110"/>
      <c r="AH2173" s="110"/>
      <c r="AI2173" s="110"/>
      <c r="AJ2173" s="110"/>
      <c r="AK2173" s="110"/>
      <c r="AL2173" s="110"/>
      <c r="AM2173" s="110"/>
      <c r="AN2173" s="110"/>
      <c r="AO2173" s="110"/>
      <c r="AP2173" s="110"/>
      <c r="AQ2173" s="110"/>
      <c r="AR2173" s="110"/>
      <c r="AS2173" s="110"/>
      <c r="AT2173" s="110"/>
      <c r="AU2173" s="110"/>
      <c r="AV2173" s="110"/>
      <c r="AW2173" s="110"/>
      <c r="AX2173" s="110"/>
      <c r="AY2173" s="110"/>
      <c r="AZ2173" s="110"/>
      <c r="BA2173" s="110"/>
      <c r="BB2173" s="110"/>
      <c r="BC2173" s="110"/>
      <c r="BD2173" s="110"/>
      <c r="BE2173" s="110"/>
      <c r="BF2173" s="110"/>
      <c r="BG2173" s="110"/>
      <c r="BH2173" s="110"/>
    </row>
    <row r="2174" spans="2:60" x14ac:dyDescent="0.2">
      <c r="B2174" s="123"/>
      <c r="C2174" s="124"/>
      <c r="D2174" s="124"/>
      <c r="E2174" s="124"/>
      <c r="F2174" s="124"/>
      <c r="G2174" s="124"/>
      <c r="H2174" s="124"/>
      <c r="I2174" s="45"/>
      <c r="J2174" s="45"/>
      <c r="K2174" s="45"/>
      <c r="V2174" s="110"/>
      <c r="W2174" s="110"/>
      <c r="X2174" s="110"/>
      <c r="Y2174" s="110"/>
      <c r="Z2174" s="110"/>
      <c r="AA2174" s="110"/>
      <c r="AB2174" s="110"/>
      <c r="AC2174" s="110"/>
      <c r="AD2174" s="110"/>
      <c r="AE2174" s="110"/>
      <c r="AF2174" s="110"/>
      <c r="AG2174" s="110"/>
      <c r="AH2174" s="110"/>
      <c r="AI2174" s="110"/>
      <c r="AJ2174" s="110"/>
      <c r="AK2174" s="110"/>
      <c r="AL2174" s="110"/>
      <c r="AM2174" s="110"/>
      <c r="AN2174" s="110"/>
      <c r="AO2174" s="110"/>
      <c r="AP2174" s="110"/>
      <c r="AQ2174" s="110"/>
      <c r="AR2174" s="110"/>
      <c r="AS2174" s="110"/>
      <c r="AT2174" s="110"/>
      <c r="AU2174" s="110"/>
      <c r="AV2174" s="110"/>
      <c r="AW2174" s="110"/>
      <c r="AX2174" s="110"/>
      <c r="AY2174" s="110"/>
      <c r="AZ2174" s="110"/>
      <c r="BA2174" s="110"/>
      <c r="BB2174" s="110"/>
      <c r="BC2174" s="110"/>
      <c r="BD2174" s="110"/>
      <c r="BE2174" s="110"/>
      <c r="BF2174" s="110"/>
      <c r="BG2174" s="110"/>
      <c r="BH2174" s="110"/>
    </row>
    <row r="2175" spans="2:60" x14ac:dyDescent="0.2">
      <c r="B2175" s="123"/>
      <c r="C2175" s="124"/>
      <c r="D2175" s="124"/>
      <c r="E2175" s="124"/>
      <c r="F2175" s="124"/>
      <c r="G2175" s="124"/>
      <c r="H2175" s="124"/>
      <c r="I2175" s="45"/>
      <c r="J2175" s="45"/>
      <c r="K2175" s="45"/>
      <c r="V2175" s="110"/>
      <c r="W2175" s="110"/>
      <c r="X2175" s="110"/>
      <c r="Y2175" s="110"/>
      <c r="Z2175" s="110"/>
      <c r="AA2175" s="110"/>
      <c r="AB2175" s="110"/>
      <c r="AC2175" s="110"/>
      <c r="AD2175" s="110"/>
      <c r="AE2175" s="110"/>
      <c r="AF2175" s="110"/>
      <c r="AG2175" s="110"/>
      <c r="AH2175" s="110"/>
      <c r="AI2175" s="110"/>
      <c r="AJ2175" s="110"/>
      <c r="AK2175" s="110"/>
      <c r="AL2175" s="110"/>
      <c r="AM2175" s="110"/>
      <c r="AN2175" s="110"/>
      <c r="AO2175" s="110"/>
      <c r="AP2175" s="110"/>
      <c r="AQ2175" s="110"/>
      <c r="AR2175" s="110"/>
      <c r="AS2175" s="110"/>
      <c r="AT2175" s="110"/>
      <c r="AU2175" s="110"/>
      <c r="AV2175" s="110"/>
      <c r="AW2175" s="110"/>
      <c r="AX2175" s="110"/>
      <c r="AY2175" s="110"/>
      <c r="AZ2175" s="110"/>
      <c r="BA2175" s="110"/>
      <c r="BB2175" s="110"/>
      <c r="BC2175" s="110"/>
      <c r="BD2175" s="110"/>
      <c r="BE2175" s="110"/>
      <c r="BF2175" s="110"/>
      <c r="BG2175" s="110"/>
      <c r="BH2175" s="110"/>
    </row>
    <row r="2176" spans="2:60" x14ac:dyDescent="0.2">
      <c r="B2176" s="123"/>
      <c r="C2176" s="124"/>
      <c r="D2176" s="124"/>
      <c r="E2176" s="124"/>
      <c r="F2176" s="124"/>
      <c r="G2176" s="124"/>
      <c r="H2176" s="124"/>
      <c r="I2176" s="45"/>
      <c r="J2176" s="45"/>
      <c r="K2176" s="45"/>
      <c r="V2176" s="110"/>
      <c r="W2176" s="110"/>
      <c r="X2176" s="110"/>
      <c r="Y2176" s="110"/>
      <c r="Z2176" s="110"/>
      <c r="AA2176" s="110"/>
      <c r="AB2176" s="110"/>
      <c r="AC2176" s="110"/>
      <c r="AD2176" s="110"/>
      <c r="AE2176" s="110"/>
      <c r="AF2176" s="110"/>
      <c r="AG2176" s="110"/>
      <c r="AH2176" s="110"/>
      <c r="AI2176" s="110"/>
      <c r="AJ2176" s="110"/>
      <c r="AK2176" s="110"/>
      <c r="AL2176" s="110"/>
      <c r="AM2176" s="110"/>
      <c r="AN2176" s="110"/>
      <c r="AO2176" s="110"/>
      <c r="AP2176" s="110"/>
      <c r="AQ2176" s="110"/>
      <c r="AR2176" s="110"/>
      <c r="AS2176" s="110"/>
      <c r="AT2176" s="110"/>
      <c r="AU2176" s="110"/>
      <c r="AV2176" s="110"/>
      <c r="AW2176" s="110"/>
      <c r="AX2176" s="110"/>
      <c r="AY2176" s="110"/>
      <c r="AZ2176" s="110"/>
      <c r="BA2176" s="110"/>
      <c r="BB2176" s="110"/>
      <c r="BC2176" s="110"/>
      <c r="BD2176" s="110"/>
      <c r="BE2176" s="110"/>
      <c r="BF2176" s="110"/>
      <c r="BG2176" s="110"/>
      <c r="BH2176" s="110"/>
    </row>
    <row r="2177" spans="2:60" x14ac:dyDescent="0.2">
      <c r="B2177" s="123"/>
      <c r="C2177" s="124"/>
      <c r="D2177" s="124"/>
      <c r="E2177" s="124"/>
      <c r="F2177" s="124"/>
      <c r="G2177" s="124"/>
      <c r="H2177" s="124"/>
      <c r="I2177" s="45"/>
      <c r="J2177" s="45"/>
      <c r="K2177" s="45"/>
      <c r="V2177" s="110"/>
      <c r="W2177" s="110"/>
      <c r="X2177" s="110"/>
      <c r="Y2177" s="110"/>
      <c r="Z2177" s="110"/>
      <c r="AA2177" s="110"/>
      <c r="AB2177" s="110"/>
      <c r="AC2177" s="110"/>
      <c r="AD2177" s="110"/>
      <c r="AE2177" s="110"/>
      <c r="AF2177" s="110"/>
      <c r="AG2177" s="110"/>
      <c r="AH2177" s="110"/>
      <c r="AI2177" s="110"/>
      <c r="AJ2177" s="110"/>
      <c r="AK2177" s="110"/>
      <c r="AL2177" s="110"/>
      <c r="AM2177" s="110"/>
      <c r="AN2177" s="110"/>
      <c r="AO2177" s="110"/>
      <c r="AP2177" s="110"/>
      <c r="AQ2177" s="110"/>
      <c r="AR2177" s="110"/>
      <c r="AS2177" s="110"/>
      <c r="AT2177" s="110"/>
      <c r="AU2177" s="110"/>
      <c r="AV2177" s="110"/>
      <c r="AW2177" s="110"/>
      <c r="AX2177" s="110"/>
      <c r="AY2177" s="110"/>
      <c r="AZ2177" s="110"/>
      <c r="BA2177" s="110"/>
      <c r="BB2177" s="110"/>
      <c r="BC2177" s="110"/>
      <c r="BD2177" s="110"/>
      <c r="BE2177" s="110"/>
      <c r="BF2177" s="110"/>
      <c r="BG2177" s="110"/>
      <c r="BH2177" s="110"/>
    </row>
    <row r="2178" spans="2:60" x14ac:dyDescent="0.2">
      <c r="B2178" s="123"/>
      <c r="C2178" s="124"/>
      <c r="D2178" s="124"/>
      <c r="E2178" s="124"/>
      <c r="F2178" s="124"/>
      <c r="G2178" s="124"/>
      <c r="H2178" s="124"/>
      <c r="I2178" s="45"/>
      <c r="J2178" s="45"/>
      <c r="K2178" s="45"/>
      <c r="V2178" s="110"/>
      <c r="W2178" s="110"/>
      <c r="X2178" s="110"/>
      <c r="Y2178" s="110"/>
      <c r="Z2178" s="110"/>
      <c r="AA2178" s="110"/>
      <c r="AB2178" s="110"/>
      <c r="AC2178" s="110"/>
      <c r="AD2178" s="110"/>
      <c r="AE2178" s="110"/>
      <c r="AF2178" s="110"/>
      <c r="AG2178" s="110"/>
      <c r="AH2178" s="110"/>
      <c r="AI2178" s="110"/>
      <c r="AJ2178" s="110"/>
      <c r="AK2178" s="110"/>
      <c r="AL2178" s="110"/>
      <c r="AM2178" s="110"/>
      <c r="AN2178" s="110"/>
      <c r="AO2178" s="110"/>
      <c r="AP2178" s="110"/>
      <c r="AQ2178" s="110"/>
      <c r="AR2178" s="110"/>
      <c r="AS2178" s="110"/>
      <c r="AT2178" s="110"/>
      <c r="AU2178" s="110"/>
      <c r="AV2178" s="110"/>
      <c r="AW2178" s="110"/>
      <c r="AX2178" s="110"/>
      <c r="AY2178" s="110"/>
      <c r="AZ2178" s="110"/>
      <c r="BA2178" s="110"/>
      <c r="BB2178" s="110"/>
      <c r="BC2178" s="110"/>
      <c r="BD2178" s="110"/>
      <c r="BE2178" s="110"/>
      <c r="BF2178" s="110"/>
      <c r="BG2178" s="110"/>
      <c r="BH2178" s="110"/>
    </row>
    <row r="2179" spans="2:60" x14ac:dyDescent="0.2">
      <c r="B2179" s="123"/>
      <c r="C2179" s="124"/>
      <c r="D2179" s="124"/>
      <c r="E2179" s="124"/>
      <c r="F2179" s="124"/>
      <c r="G2179" s="124"/>
      <c r="H2179" s="124"/>
      <c r="I2179" s="45"/>
      <c r="J2179" s="45"/>
      <c r="K2179" s="45"/>
      <c r="V2179" s="110"/>
      <c r="W2179" s="110"/>
      <c r="X2179" s="110"/>
      <c r="Y2179" s="110"/>
      <c r="Z2179" s="110"/>
      <c r="AA2179" s="110"/>
      <c r="AB2179" s="110"/>
      <c r="AC2179" s="110"/>
      <c r="AD2179" s="110"/>
      <c r="AE2179" s="110"/>
      <c r="AF2179" s="110"/>
      <c r="AG2179" s="110"/>
      <c r="AH2179" s="110"/>
      <c r="AI2179" s="110"/>
      <c r="AJ2179" s="110"/>
      <c r="AK2179" s="110"/>
      <c r="AL2179" s="110"/>
      <c r="AM2179" s="110"/>
      <c r="AN2179" s="110"/>
      <c r="AO2179" s="110"/>
      <c r="AP2179" s="110"/>
      <c r="AQ2179" s="110"/>
      <c r="AR2179" s="110"/>
      <c r="AS2179" s="110"/>
      <c r="AT2179" s="110"/>
      <c r="AU2179" s="110"/>
      <c r="AV2179" s="110"/>
      <c r="AW2179" s="110"/>
      <c r="AX2179" s="110"/>
      <c r="AY2179" s="110"/>
      <c r="AZ2179" s="110"/>
      <c r="BA2179" s="110"/>
      <c r="BB2179" s="110"/>
      <c r="BC2179" s="110"/>
      <c r="BD2179" s="110"/>
      <c r="BE2179" s="110"/>
      <c r="BF2179" s="110"/>
      <c r="BG2179" s="110"/>
      <c r="BH2179" s="110"/>
    </row>
    <row r="2180" spans="2:60" x14ac:dyDescent="0.2">
      <c r="B2180" s="123"/>
      <c r="C2180" s="124"/>
      <c r="D2180" s="124"/>
      <c r="E2180" s="124"/>
      <c r="F2180" s="124"/>
      <c r="G2180" s="124"/>
      <c r="H2180" s="124"/>
      <c r="I2180" s="45"/>
      <c r="J2180" s="45"/>
      <c r="K2180" s="45"/>
      <c r="V2180" s="110"/>
      <c r="W2180" s="110"/>
      <c r="X2180" s="110"/>
      <c r="Y2180" s="110"/>
      <c r="Z2180" s="110"/>
      <c r="AA2180" s="110"/>
      <c r="AB2180" s="110"/>
      <c r="AC2180" s="110"/>
      <c r="AD2180" s="110"/>
      <c r="AE2180" s="110"/>
      <c r="AF2180" s="110"/>
      <c r="AG2180" s="110"/>
      <c r="AH2180" s="110"/>
      <c r="AI2180" s="110"/>
      <c r="AJ2180" s="110"/>
      <c r="AK2180" s="110"/>
      <c r="AL2180" s="110"/>
      <c r="AM2180" s="110"/>
      <c r="AN2180" s="110"/>
      <c r="AO2180" s="110"/>
      <c r="AP2180" s="110"/>
      <c r="AQ2180" s="110"/>
      <c r="AR2180" s="110"/>
      <c r="AS2180" s="110"/>
      <c r="AT2180" s="110"/>
      <c r="AU2180" s="110"/>
      <c r="AV2180" s="110"/>
      <c r="AW2180" s="110"/>
      <c r="AX2180" s="110"/>
      <c r="AY2180" s="110"/>
      <c r="AZ2180" s="110"/>
      <c r="BA2180" s="110"/>
      <c r="BB2180" s="110"/>
      <c r="BC2180" s="110"/>
      <c r="BD2180" s="110"/>
      <c r="BE2180" s="110"/>
      <c r="BF2180" s="110"/>
      <c r="BG2180" s="110"/>
      <c r="BH2180" s="110"/>
    </row>
    <row r="2181" spans="2:60" x14ac:dyDescent="0.2">
      <c r="B2181" s="123"/>
      <c r="C2181" s="124"/>
      <c r="D2181" s="124"/>
      <c r="E2181" s="124"/>
      <c r="F2181" s="124"/>
      <c r="G2181" s="124"/>
      <c r="H2181" s="124"/>
      <c r="I2181" s="45"/>
      <c r="J2181" s="45"/>
      <c r="K2181" s="45"/>
      <c r="V2181" s="110"/>
      <c r="W2181" s="110"/>
      <c r="X2181" s="110"/>
      <c r="Y2181" s="110"/>
      <c r="Z2181" s="110"/>
      <c r="AA2181" s="110"/>
      <c r="AB2181" s="110"/>
      <c r="AC2181" s="110"/>
      <c r="AD2181" s="110"/>
      <c r="AE2181" s="110"/>
      <c r="AF2181" s="110"/>
      <c r="AG2181" s="110"/>
      <c r="AH2181" s="110"/>
      <c r="AI2181" s="110"/>
      <c r="AJ2181" s="110"/>
      <c r="AK2181" s="110"/>
      <c r="AL2181" s="110"/>
      <c r="AM2181" s="110"/>
      <c r="AN2181" s="110"/>
      <c r="AO2181" s="110"/>
      <c r="AP2181" s="110"/>
      <c r="AQ2181" s="110"/>
      <c r="AR2181" s="110"/>
      <c r="AS2181" s="110"/>
      <c r="AT2181" s="110"/>
      <c r="AU2181" s="110"/>
      <c r="AV2181" s="110"/>
      <c r="AW2181" s="110"/>
      <c r="AX2181" s="110"/>
      <c r="AY2181" s="110"/>
      <c r="AZ2181" s="110"/>
      <c r="BA2181" s="110"/>
      <c r="BB2181" s="110"/>
      <c r="BC2181" s="110"/>
      <c r="BD2181" s="110"/>
      <c r="BE2181" s="110"/>
      <c r="BF2181" s="110"/>
      <c r="BG2181" s="110"/>
      <c r="BH2181" s="110"/>
    </row>
    <row r="2182" spans="2:60" x14ac:dyDescent="0.2">
      <c r="B2182" s="123"/>
      <c r="C2182" s="124"/>
      <c r="D2182" s="124"/>
      <c r="E2182" s="124"/>
      <c r="F2182" s="124"/>
      <c r="G2182" s="124"/>
      <c r="H2182" s="124"/>
      <c r="I2182" s="45"/>
      <c r="J2182" s="45"/>
      <c r="K2182" s="45"/>
      <c r="V2182" s="110"/>
      <c r="W2182" s="110"/>
      <c r="X2182" s="110"/>
      <c r="Y2182" s="110"/>
      <c r="Z2182" s="110"/>
      <c r="AA2182" s="110"/>
      <c r="AB2182" s="110"/>
      <c r="AC2182" s="110"/>
      <c r="AD2182" s="110"/>
      <c r="AE2182" s="110"/>
      <c r="AF2182" s="110"/>
      <c r="AG2182" s="110"/>
      <c r="AH2182" s="110"/>
      <c r="AI2182" s="110"/>
      <c r="AJ2182" s="110"/>
      <c r="AK2182" s="110"/>
      <c r="AL2182" s="110"/>
      <c r="AM2182" s="110"/>
      <c r="AN2182" s="110"/>
      <c r="AO2182" s="110"/>
      <c r="AP2182" s="110"/>
      <c r="AQ2182" s="110"/>
      <c r="AR2182" s="110"/>
      <c r="AS2182" s="110"/>
      <c r="AT2182" s="110"/>
      <c r="AU2182" s="110"/>
      <c r="AV2182" s="110"/>
      <c r="AW2182" s="110"/>
      <c r="AX2182" s="110"/>
      <c r="AY2182" s="110"/>
      <c r="AZ2182" s="110"/>
      <c r="BA2182" s="110"/>
      <c r="BB2182" s="110"/>
      <c r="BC2182" s="110"/>
      <c r="BD2182" s="110"/>
      <c r="BE2182" s="110"/>
      <c r="BF2182" s="110"/>
      <c r="BG2182" s="110"/>
      <c r="BH2182" s="110"/>
    </row>
    <row r="2183" spans="2:60" x14ac:dyDescent="0.2">
      <c r="B2183" s="123"/>
      <c r="C2183" s="124"/>
      <c r="D2183" s="124"/>
      <c r="E2183" s="124"/>
      <c r="F2183" s="124"/>
      <c r="G2183" s="124"/>
      <c r="H2183" s="124"/>
      <c r="I2183" s="45"/>
      <c r="J2183" s="45"/>
      <c r="K2183" s="45"/>
      <c r="V2183" s="110"/>
      <c r="W2183" s="110"/>
      <c r="X2183" s="110"/>
      <c r="Y2183" s="110"/>
      <c r="Z2183" s="110"/>
      <c r="AA2183" s="110"/>
      <c r="AB2183" s="110"/>
      <c r="AC2183" s="110"/>
      <c r="AD2183" s="110"/>
      <c r="AE2183" s="110"/>
      <c r="AF2183" s="110"/>
      <c r="AG2183" s="110"/>
      <c r="AH2183" s="110"/>
      <c r="AI2183" s="110"/>
      <c r="AJ2183" s="110"/>
      <c r="AK2183" s="110"/>
      <c r="AL2183" s="110"/>
      <c r="AM2183" s="110"/>
      <c r="AN2183" s="110"/>
      <c r="AO2183" s="110"/>
      <c r="AP2183" s="110"/>
      <c r="AQ2183" s="110"/>
      <c r="AR2183" s="110"/>
      <c r="AS2183" s="110"/>
      <c r="AT2183" s="110"/>
      <c r="AU2183" s="110"/>
      <c r="AV2183" s="110"/>
      <c r="AW2183" s="110"/>
      <c r="AX2183" s="110"/>
      <c r="AY2183" s="110"/>
      <c r="AZ2183" s="110"/>
      <c r="BA2183" s="110"/>
      <c r="BB2183" s="110"/>
      <c r="BC2183" s="110"/>
      <c r="BD2183" s="110"/>
      <c r="BE2183" s="110"/>
      <c r="BF2183" s="110"/>
      <c r="BG2183" s="110"/>
      <c r="BH2183" s="110"/>
    </row>
    <row r="2184" spans="2:60" x14ac:dyDescent="0.2">
      <c r="B2184" s="123"/>
      <c r="C2184" s="124"/>
      <c r="D2184" s="124"/>
      <c r="E2184" s="124"/>
      <c r="F2184" s="124"/>
      <c r="G2184" s="124"/>
      <c r="H2184" s="124"/>
      <c r="I2184" s="45"/>
      <c r="J2184" s="45"/>
      <c r="K2184" s="45"/>
      <c r="V2184" s="110"/>
      <c r="W2184" s="110"/>
      <c r="X2184" s="110"/>
      <c r="Y2184" s="110"/>
      <c r="Z2184" s="110"/>
      <c r="AA2184" s="110"/>
      <c r="AB2184" s="110"/>
      <c r="AC2184" s="110"/>
      <c r="AD2184" s="110"/>
      <c r="AE2184" s="110"/>
      <c r="AF2184" s="110"/>
      <c r="AG2184" s="110"/>
      <c r="AH2184" s="110"/>
      <c r="AI2184" s="110"/>
      <c r="AJ2184" s="110"/>
      <c r="AK2184" s="110"/>
      <c r="AL2184" s="110"/>
      <c r="AM2184" s="110"/>
      <c r="AN2184" s="110"/>
      <c r="AO2184" s="110"/>
      <c r="AP2184" s="110"/>
      <c r="AQ2184" s="110"/>
      <c r="AR2184" s="110"/>
      <c r="AS2184" s="110"/>
      <c r="AT2184" s="110"/>
      <c r="AU2184" s="110"/>
      <c r="AV2184" s="110"/>
      <c r="AW2184" s="110"/>
      <c r="AX2184" s="110"/>
      <c r="AY2184" s="110"/>
      <c r="AZ2184" s="110"/>
      <c r="BA2184" s="110"/>
      <c r="BB2184" s="110"/>
      <c r="BC2184" s="110"/>
      <c r="BD2184" s="110"/>
      <c r="BE2184" s="110"/>
      <c r="BF2184" s="110"/>
      <c r="BG2184" s="110"/>
      <c r="BH2184" s="110"/>
    </row>
    <row r="2185" spans="2:60" x14ac:dyDescent="0.2">
      <c r="B2185" s="123"/>
      <c r="C2185" s="124"/>
      <c r="D2185" s="124"/>
      <c r="E2185" s="124"/>
      <c r="F2185" s="124"/>
      <c r="G2185" s="124"/>
      <c r="H2185" s="124"/>
      <c r="I2185" s="45"/>
      <c r="J2185" s="45"/>
      <c r="K2185" s="45"/>
      <c r="V2185" s="110"/>
      <c r="W2185" s="110"/>
      <c r="X2185" s="110"/>
      <c r="Y2185" s="110"/>
      <c r="Z2185" s="110"/>
      <c r="AA2185" s="110"/>
      <c r="AB2185" s="110"/>
      <c r="AC2185" s="110"/>
      <c r="AD2185" s="110"/>
      <c r="AE2185" s="110"/>
      <c r="AF2185" s="110"/>
      <c r="AG2185" s="110"/>
      <c r="AH2185" s="110"/>
      <c r="AI2185" s="110"/>
      <c r="AJ2185" s="110"/>
      <c r="AK2185" s="110"/>
      <c r="AL2185" s="110"/>
      <c r="AM2185" s="110"/>
      <c r="AN2185" s="110"/>
      <c r="AO2185" s="110"/>
      <c r="AP2185" s="110"/>
      <c r="AQ2185" s="110"/>
      <c r="AR2185" s="110"/>
      <c r="AS2185" s="110"/>
      <c r="AT2185" s="110"/>
      <c r="AU2185" s="110"/>
      <c r="AV2185" s="110"/>
      <c r="AW2185" s="110"/>
      <c r="AX2185" s="110"/>
      <c r="AY2185" s="110"/>
      <c r="AZ2185" s="110"/>
      <c r="BA2185" s="110"/>
      <c r="BB2185" s="110"/>
      <c r="BC2185" s="110"/>
      <c r="BD2185" s="110"/>
      <c r="BE2185" s="110"/>
      <c r="BF2185" s="110"/>
      <c r="BG2185" s="110"/>
      <c r="BH2185" s="110"/>
    </row>
    <row r="2186" spans="2:60" x14ac:dyDescent="0.2">
      <c r="B2186" s="123"/>
      <c r="C2186" s="124"/>
      <c r="D2186" s="124"/>
      <c r="E2186" s="124"/>
      <c r="F2186" s="124"/>
      <c r="G2186" s="124"/>
      <c r="H2186" s="124"/>
      <c r="I2186" s="45"/>
      <c r="J2186" s="45"/>
      <c r="K2186" s="45"/>
      <c r="V2186" s="110"/>
      <c r="W2186" s="110"/>
      <c r="X2186" s="110"/>
      <c r="Y2186" s="110"/>
      <c r="Z2186" s="110"/>
      <c r="AA2186" s="110"/>
      <c r="AB2186" s="110"/>
      <c r="AC2186" s="110"/>
      <c r="AD2186" s="110"/>
      <c r="AE2186" s="110"/>
      <c r="AF2186" s="110"/>
      <c r="AG2186" s="110"/>
      <c r="AH2186" s="110"/>
      <c r="AI2186" s="110"/>
      <c r="AJ2186" s="110"/>
      <c r="AK2186" s="110"/>
      <c r="AL2186" s="110"/>
      <c r="AM2186" s="110"/>
      <c r="AN2186" s="110"/>
      <c r="AO2186" s="110"/>
      <c r="AP2186" s="110"/>
      <c r="AQ2186" s="110"/>
      <c r="AR2186" s="110"/>
      <c r="AS2186" s="110"/>
      <c r="AT2186" s="110"/>
      <c r="AU2186" s="110"/>
      <c r="AV2186" s="110"/>
      <c r="AW2186" s="110"/>
      <c r="AX2186" s="110"/>
      <c r="AY2186" s="110"/>
      <c r="AZ2186" s="110"/>
      <c r="BA2186" s="110"/>
      <c r="BB2186" s="110"/>
      <c r="BC2186" s="110"/>
      <c r="BD2186" s="110"/>
      <c r="BE2186" s="110"/>
      <c r="BF2186" s="110"/>
      <c r="BG2186" s="110"/>
      <c r="BH2186" s="110"/>
    </row>
    <row r="2187" spans="2:60" x14ac:dyDescent="0.2">
      <c r="B2187" s="123"/>
      <c r="C2187" s="124"/>
      <c r="D2187" s="124"/>
      <c r="E2187" s="124"/>
      <c r="F2187" s="124"/>
      <c r="G2187" s="124"/>
      <c r="H2187" s="124"/>
      <c r="I2187" s="45"/>
      <c r="J2187" s="45"/>
      <c r="K2187" s="45"/>
      <c r="V2187" s="110"/>
      <c r="W2187" s="110"/>
      <c r="X2187" s="110"/>
      <c r="Y2187" s="110"/>
      <c r="Z2187" s="110"/>
      <c r="AA2187" s="110"/>
      <c r="AB2187" s="110"/>
      <c r="AC2187" s="110"/>
      <c r="AD2187" s="110"/>
      <c r="AE2187" s="110"/>
      <c r="AF2187" s="110"/>
      <c r="AG2187" s="110"/>
      <c r="AH2187" s="110"/>
      <c r="AI2187" s="110"/>
      <c r="AJ2187" s="110"/>
      <c r="AK2187" s="110"/>
      <c r="AL2187" s="110"/>
      <c r="AM2187" s="110"/>
      <c r="AN2187" s="110"/>
      <c r="AO2187" s="110"/>
      <c r="AP2187" s="110"/>
      <c r="AQ2187" s="110"/>
      <c r="AR2187" s="110"/>
      <c r="AS2187" s="110"/>
      <c r="AT2187" s="110"/>
      <c r="AU2187" s="110"/>
      <c r="AV2187" s="110"/>
      <c r="AW2187" s="110"/>
      <c r="AX2187" s="110"/>
      <c r="AY2187" s="110"/>
      <c r="AZ2187" s="110"/>
      <c r="BA2187" s="110"/>
      <c r="BB2187" s="110"/>
      <c r="BC2187" s="110"/>
      <c r="BD2187" s="110"/>
      <c r="BE2187" s="110"/>
      <c r="BF2187" s="110"/>
      <c r="BG2187" s="110"/>
      <c r="BH2187" s="110"/>
    </row>
    <row r="2188" spans="2:60" x14ac:dyDescent="0.2">
      <c r="B2188" s="123"/>
      <c r="C2188" s="124"/>
      <c r="D2188" s="124"/>
      <c r="E2188" s="124"/>
      <c r="F2188" s="124"/>
      <c r="G2188" s="124"/>
      <c r="H2188" s="124"/>
      <c r="I2188" s="45"/>
      <c r="J2188" s="45"/>
      <c r="K2188" s="45"/>
      <c r="V2188" s="110"/>
      <c r="W2188" s="110"/>
      <c r="X2188" s="110"/>
      <c r="Y2188" s="110"/>
      <c r="Z2188" s="110"/>
      <c r="AA2188" s="110"/>
      <c r="AB2188" s="110"/>
      <c r="AC2188" s="110"/>
      <c r="AD2188" s="110"/>
      <c r="AE2188" s="110"/>
      <c r="AF2188" s="110"/>
      <c r="AG2188" s="110"/>
      <c r="AH2188" s="110"/>
      <c r="AI2188" s="110"/>
      <c r="AJ2188" s="110"/>
      <c r="AK2188" s="110"/>
      <c r="AL2188" s="110"/>
      <c r="AM2188" s="110"/>
      <c r="AN2188" s="110"/>
      <c r="AO2188" s="110"/>
      <c r="AP2188" s="110"/>
      <c r="AQ2188" s="110"/>
      <c r="AR2188" s="110"/>
      <c r="AS2188" s="110"/>
      <c r="AT2188" s="110"/>
      <c r="AU2188" s="110"/>
      <c r="AV2188" s="110"/>
      <c r="AW2188" s="110"/>
      <c r="AX2188" s="110"/>
      <c r="AY2188" s="110"/>
      <c r="AZ2188" s="110"/>
      <c r="BA2188" s="110"/>
      <c r="BB2188" s="110"/>
      <c r="BC2188" s="110"/>
      <c r="BD2188" s="110"/>
      <c r="BE2188" s="110"/>
      <c r="BF2188" s="110"/>
      <c r="BG2188" s="110"/>
      <c r="BH2188" s="110"/>
    </row>
    <row r="2189" spans="2:60" x14ac:dyDescent="0.2">
      <c r="B2189" s="123"/>
      <c r="C2189" s="124"/>
      <c r="D2189" s="124"/>
      <c r="E2189" s="124"/>
      <c r="F2189" s="124"/>
      <c r="G2189" s="124"/>
      <c r="H2189" s="124"/>
      <c r="I2189" s="45"/>
      <c r="J2189" s="45"/>
      <c r="K2189" s="45"/>
      <c r="V2189" s="110"/>
      <c r="W2189" s="110"/>
      <c r="X2189" s="110"/>
      <c r="Y2189" s="110"/>
      <c r="Z2189" s="110"/>
      <c r="AA2189" s="110"/>
      <c r="AB2189" s="110"/>
      <c r="AC2189" s="110"/>
      <c r="AD2189" s="110"/>
      <c r="AE2189" s="110"/>
      <c r="AF2189" s="110"/>
      <c r="AG2189" s="110"/>
      <c r="AH2189" s="110"/>
      <c r="AI2189" s="110"/>
      <c r="AJ2189" s="110"/>
      <c r="AK2189" s="110"/>
      <c r="AL2189" s="110"/>
      <c r="AM2189" s="110"/>
      <c r="AN2189" s="110"/>
      <c r="AO2189" s="110"/>
      <c r="AP2189" s="110"/>
      <c r="AQ2189" s="110"/>
      <c r="AR2189" s="110"/>
      <c r="AS2189" s="110"/>
      <c r="AT2189" s="110"/>
      <c r="AU2189" s="110"/>
      <c r="AV2189" s="110"/>
      <c r="AW2189" s="110"/>
      <c r="AX2189" s="110"/>
      <c r="AY2189" s="110"/>
      <c r="AZ2189" s="110"/>
      <c r="BA2189" s="110"/>
      <c r="BB2189" s="110"/>
      <c r="BC2189" s="110"/>
      <c r="BD2189" s="110"/>
      <c r="BE2189" s="110"/>
      <c r="BF2189" s="110"/>
      <c r="BG2189" s="110"/>
      <c r="BH2189" s="110"/>
    </row>
    <row r="2190" spans="2:60" x14ac:dyDescent="0.2">
      <c r="B2190" s="123"/>
      <c r="C2190" s="124"/>
      <c r="D2190" s="124"/>
      <c r="E2190" s="124"/>
      <c r="F2190" s="124"/>
      <c r="G2190" s="124"/>
      <c r="H2190" s="124"/>
      <c r="I2190" s="45"/>
      <c r="J2190" s="45"/>
      <c r="K2190" s="45"/>
      <c r="V2190" s="110"/>
      <c r="W2190" s="110"/>
      <c r="X2190" s="110"/>
      <c r="Y2190" s="110"/>
      <c r="Z2190" s="110"/>
      <c r="AA2190" s="110"/>
      <c r="AB2190" s="110"/>
      <c r="AC2190" s="110"/>
      <c r="AD2190" s="110"/>
      <c r="AE2190" s="110"/>
      <c r="AF2190" s="110"/>
      <c r="AG2190" s="110"/>
      <c r="AH2190" s="110"/>
      <c r="AI2190" s="110"/>
      <c r="AJ2190" s="110"/>
      <c r="AK2190" s="110"/>
      <c r="AL2190" s="110"/>
      <c r="AM2190" s="110"/>
      <c r="AN2190" s="110"/>
      <c r="AO2190" s="110"/>
      <c r="AP2190" s="110"/>
      <c r="AQ2190" s="110"/>
      <c r="AR2190" s="110"/>
      <c r="AS2190" s="110"/>
      <c r="AT2190" s="110"/>
      <c r="AU2190" s="110"/>
      <c r="AV2190" s="110"/>
      <c r="AW2190" s="110"/>
      <c r="AX2190" s="110"/>
      <c r="AY2190" s="110"/>
      <c r="AZ2190" s="110"/>
      <c r="BA2190" s="110"/>
      <c r="BB2190" s="110"/>
      <c r="BC2190" s="110"/>
      <c r="BD2190" s="110"/>
      <c r="BE2190" s="110"/>
      <c r="BF2190" s="110"/>
      <c r="BG2190" s="110"/>
      <c r="BH2190" s="110"/>
    </row>
    <row r="2191" spans="2:60" x14ac:dyDescent="0.2">
      <c r="B2191" s="123"/>
      <c r="C2191" s="124"/>
      <c r="D2191" s="124"/>
      <c r="E2191" s="124"/>
      <c r="F2191" s="124"/>
      <c r="G2191" s="124"/>
      <c r="H2191" s="124"/>
      <c r="I2191" s="45"/>
      <c r="J2191" s="45"/>
      <c r="K2191" s="45"/>
      <c r="V2191" s="110"/>
      <c r="W2191" s="110"/>
      <c r="X2191" s="110"/>
      <c r="Y2191" s="110"/>
      <c r="Z2191" s="110"/>
      <c r="AA2191" s="110"/>
      <c r="AB2191" s="110"/>
      <c r="AC2191" s="110"/>
      <c r="AD2191" s="110"/>
      <c r="AE2191" s="110"/>
      <c r="AF2191" s="110"/>
      <c r="AG2191" s="110"/>
      <c r="AH2191" s="110"/>
      <c r="AI2191" s="110"/>
      <c r="AJ2191" s="110"/>
      <c r="AK2191" s="110"/>
      <c r="AL2191" s="110"/>
      <c r="AM2191" s="110"/>
      <c r="AN2191" s="110"/>
      <c r="AO2191" s="110"/>
      <c r="AP2191" s="110"/>
      <c r="AQ2191" s="110"/>
      <c r="AR2191" s="110"/>
      <c r="AS2191" s="110"/>
      <c r="AT2191" s="110"/>
      <c r="AU2191" s="110"/>
      <c r="AV2191" s="110"/>
      <c r="AW2191" s="110"/>
      <c r="AX2191" s="110"/>
      <c r="AY2191" s="110"/>
      <c r="AZ2191" s="110"/>
      <c r="BA2191" s="110"/>
      <c r="BB2191" s="110"/>
      <c r="BC2191" s="110"/>
      <c r="BD2191" s="110"/>
      <c r="BE2191" s="110"/>
      <c r="BF2191" s="110"/>
      <c r="BG2191" s="110"/>
      <c r="BH2191" s="110"/>
    </row>
    <row r="2192" spans="2:60" x14ac:dyDescent="0.2">
      <c r="B2192" s="123"/>
      <c r="C2192" s="124"/>
      <c r="D2192" s="124"/>
      <c r="E2192" s="124"/>
      <c r="F2192" s="124"/>
      <c r="G2192" s="124"/>
      <c r="H2192" s="124"/>
      <c r="I2192" s="45"/>
      <c r="J2192" s="45"/>
      <c r="K2192" s="45"/>
      <c r="V2192" s="110"/>
      <c r="W2192" s="110"/>
      <c r="X2192" s="110"/>
      <c r="Y2192" s="110"/>
      <c r="Z2192" s="110"/>
      <c r="AA2192" s="110"/>
      <c r="AB2192" s="110"/>
      <c r="AC2192" s="110"/>
      <c r="AD2192" s="110"/>
      <c r="AE2192" s="110"/>
      <c r="AF2192" s="110"/>
      <c r="AG2192" s="110"/>
      <c r="AH2192" s="110"/>
      <c r="AI2192" s="110"/>
      <c r="AJ2192" s="110"/>
      <c r="AK2192" s="110"/>
      <c r="AL2192" s="110"/>
      <c r="AM2192" s="110"/>
      <c r="AN2192" s="110"/>
      <c r="AO2192" s="110"/>
      <c r="AP2192" s="110"/>
      <c r="AQ2192" s="110"/>
      <c r="AR2192" s="110"/>
      <c r="AS2192" s="110"/>
      <c r="AT2192" s="110"/>
      <c r="AU2192" s="110"/>
      <c r="AV2192" s="110"/>
      <c r="AW2192" s="110"/>
      <c r="AX2192" s="110"/>
      <c r="AY2192" s="110"/>
      <c r="AZ2192" s="110"/>
      <c r="BA2192" s="110"/>
      <c r="BB2192" s="110"/>
      <c r="BC2192" s="110"/>
      <c r="BD2192" s="110"/>
      <c r="BE2192" s="110"/>
      <c r="BF2192" s="110"/>
      <c r="BG2192" s="110"/>
      <c r="BH2192" s="110"/>
    </row>
    <row r="2193" spans="2:60" x14ac:dyDescent="0.2">
      <c r="B2193" s="123"/>
      <c r="C2193" s="124"/>
      <c r="D2193" s="124"/>
      <c r="E2193" s="124"/>
      <c r="F2193" s="124"/>
      <c r="G2193" s="124"/>
      <c r="H2193" s="124"/>
      <c r="I2193" s="45"/>
      <c r="J2193" s="45"/>
      <c r="K2193" s="45"/>
      <c r="V2193" s="110"/>
      <c r="W2193" s="110"/>
      <c r="X2193" s="110"/>
      <c r="Y2193" s="110"/>
      <c r="Z2193" s="110"/>
      <c r="AA2193" s="110"/>
      <c r="AB2193" s="110"/>
      <c r="AC2193" s="110"/>
      <c r="AD2193" s="110"/>
      <c r="AE2193" s="110"/>
      <c r="AF2193" s="110"/>
      <c r="AG2193" s="110"/>
      <c r="AH2193" s="110"/>
      <c r="AI2193" s="110"/>
      <c r="AJ2193" s="110"/>
      <c r="AK2193" s="110"/>
      <c r="AL2193" s="110"/>
      <c r="AM2193" s="110"/>
      <c r="AN2193" s="110"/>
      <c r="AO2193" s="110"/>
      <c r="AP2193" s="110"/>
      <c r="AQ2193" s="110"/>
      <c r="AR2193" s="110"/>
      <c r="AS2193" s="110"/>
      <c r="AT2193" s="110"/>
      <c r="AU2193" s="110"/>
      <c r="AV2193" s="110"/>
      <c r="AW2193" s="110"/>
      <c r="AX2193" s="110"/>
      <c r="AY2193" s="110"/>
      <c r="AZ2193" s="110"/>
      <c r="BA2193" s="110"/>
      <c r="BB2193" s="110"/>
      <c r="BC2193" s="110"/>
      <c r="BD2193" s="110"/>
      <c r="BE2193" s="110"/>
      <c r="BF2193" s="110"/>
      <c r="BG2193" s="110"/>
      <c r="BH2193" s="110"/>
    </row>
    <row r="2194" spans="2:60" x14ac:dyDescent="0.2">
      <c r="B2194" s="123"/>
      <c r="C2194" s="124"/>
      <c r="D2194" s="124"/>
      <c r="E2194" s="124"/>
      <c r="F2194" s="124"/>
      <c r="G2194" s="124"/>
      <c r="H2194" s="124"/>
      <c r="I2194" s="45"/>
      <c r="J2194" s="45"/>
      <c r="K2194" s="45"/>
      <c r="V2194" s="110"/>
      <c r="W2194" s="110"/>
      <c r="X2194" s="110"/>
      <c r="Y2194" s="110"/>
      <c r="Z2194" s="110"/>
      <c r="AA2194" s="110"/>
      <c r="AB2194" s="110"/>
      <c r="AC2194" s="110"/>
      <c r="AD2194" s="110"/>
      <c r="AE2194" s="110"/>
      <c r="AF2194" s="110"/>
      <c r="AG2194" s="110"/>
      <c r="AH2194" s="110"/>
      <c r="AI2194" s="110"/>
      <c r="AJ2194" s="110"/>
      <c r="AK2194" s="110"/>
      <c r="AL2194" s="110"/>
      <c r="AM2194" s="110"/>
      <c r="AN2194" s="110"/>
      <c r="AO2194" s="110"/>
      <c r="AP2194" s="110"/>
      <c r="AQ2194" s="110"/>
      <c r="AR2194" s="110"/>
      <c r="AS2194" s="110"/>
      <c r="AT2194" s="110"/>
      <c r="AU2194" s="110"/>
      <c r="AV2194" s="110"/>
      <c r="AW2194" s="110"/>
      <c r="AX2194" s="110"/>
      <c r="AY2194" s="110"/>
      <c r="AZ2194" s="110"/>
      <c r="BA2194" s="110"/>
      <c r="BB2194" s="110"/>
      <c r="BC2194" s="110"/>
      <c r="BD2194" s="110"/>
      <c r="BE2194" s="110"/>
      <c r="BF2194" s="110"/>
      <c r="BG2194" s="110"/>
      <c r="BH2194" s="110"/>
    </row>
    <row r="2195" spans="2:60" x14ac:dyDescent="0.2">
      <c r="B2195" s="123"/>
      <c r="C2195" s="124"/>
      <c r="D2195" s="124"/>
      <c r="E2195" s="124"/>
      <c r="F2195" s="124"/>
      <c r="G2195" s="124"/>
      <c r="H2195" s="124"/>
      <c r="I2195" s="45"/>
      <c r="J2195" s="45"/>
      <c r="K2195" s="45"/>
      <c r="V2195" s="110"/>
      <c r="W2195" s="110"/>
      <c r="X2195" s="110"/>
      <c r="Y2195" s="110"/>
      <c r="Z2195" s="110"/>
      <c r="AA2195" s="110"/>
      <c r="AB2195" s="110"/>
      <c r="AC2195" s="110"/>
      <c r="AD2195" s="110"/>
      <c r="AE2195" s="110"/>
      <c r="AF2195" s="110"/>
      <c r="AG2195" s="110"/>
      <c r="AH2195" s="110"/>
      <c r="AI2195" s="110"/>
      <c r="AJ2195" s="110"/>
      <c r="AK2195" s="110"/>
      <c r="AL2195" s="110"/>
      <c r="AM2195" s="110"/>
      <c r="AN2195" s="110"/>
      <c r="AO2195" s="110"/>
      <c r="AP2195" s="110"/>
      <c r="AQ2195" s="110"/>
      <c r="AR2195" s="110"/>
      <c r="AS2195" s="110"/>
      <c r="AT2195" s="110"/>
      <c r="AU2195" s="110"/>
      <c r="AV2195" s="110"/>
      <c r="AW2195" s="110"/>
      <c r="AX2195" s="110"/>
      <c r="AY2195" s="110"/>
      <c r="AZ2195" s="110"/>
      <c r="BA2195" s="110"/>
      <c r="BB2195" s="110"/>
      <c r="BC2195" s="110"/>
      <c r="BD2195" s="110"/>
      <c r="BE2195" s="110"/>
      <c r="BF2195" s="110"/>
      <c r="BG2195" s="110"/>
      <c r="BH2195" s="110"/>
    </row>
    <row r="2196" spans="2:60" x14ac:dyDescent="0.2">
      <c r="B2196" s="123"/>
      <c r="C2196" s="124"/>
      <c r="D2196" s="124"/>
      <c r="E2196" s="124"/>
      <c r="F2196" s="124"/>
      <c r="G2196" s="124"/>
      <c r="H2196" s="124"/>
      <c r="I2196" s="45"/>
      <c r="J2196" s="45"/>
      <c r="K2196" s="45"/>
      <c r="V2196" s="110"/>
      <c r="W2196" s="110"/>
      <c r="X2196" s="110"/>
      <c r="Y2196" s="110"/>
      <c r="Z2196" s="110"/>
      <c r="AA2196" s="110"/>
      <c r="AB2196" s="110"/>
      <c r="AC2196" s="110"/>
      <c r="AD2196" s="110"/>
      <c r="AE2196" s="110"/>
      <c r="AF2196" s="110"/>
      <c r="AG2196" s="110"/>
      <c r="AH2196" s="110"/>
      <c r="AI2196" s="110"/>
      <c r="AJ2196" s="110"/>
      <c r="AK2196" s="110"/>
      <c r="AL2196" s="110"/>
      <c r="AM2196" s="110"/>
      <c r="AN2196" s="110"/>
      <c r="AO2196" s="110"/>
      <c r="AP2196" s="110"/>
      <c r="AQ2196" s="110"/>
      <c r="AR2196" s="110"/>
      <c r="AS2196" s="110"/>
      <c r="AT2196" s="110"/>
      <c r="AU2196" s="110"/>
      <c r="AV2196" s="110"/>
      <c r="AW2196" s="110"/>
      <c r="AX2196" s="110"/>
      <c r="AY2196" s="110"/>
      <c r="AZ2196" s="110"/>
      <c r="BA2196" s="110"/>
      <c r="BB2196" s="110"/>
      <c r="BC2196" s="110"/>
      <c r="BD2196" s="110"/>
      <c r="BE2196" s="110"/>
      <c r="BF2196" s="110"/>
      <c r="BG2196" s="110"/>
      <c r="BH2196" s="110"/>
    </row>
    <row r="2197" spans="2:60" x14ac:dyDescent="0.2">
      <c r="B2197" s="123"/>
      <c r="C2197" s="124"/>
      <c r="D2197" s="124"/>
      <c r="E2197" s="124"/>
      <c r="F2197" s="124"/>
      <c r="G2197" s="124"/>
      <c r="H2197" s="124"/>
      <c r="I2197" s="45"/>
      <c r="J2197" s="45"/>
      <c r="K2197" s="45"/>
      <c r="V2197" s="110"/>
      <c r="W2197" s="110"/>
      <c r="X2197" s="110"/>
      <c r="Y2197" s="110"/>
      <c r="Z2197" s="110"/>
      <c r="AA2197" s="110"/>
      <c r="AB2197" s="110"/>
      <c r="AC2197" s="110"/>
      <c r="AD2197" s="110"/>
      <c r="AE2197" s="110"/>
      <c r="AF2197" s="110"/>
      <c r="AG2197" s="110"/>
      <c r="AH2197" s="110"/>
      <c r="AI2197" s="110"/>
      <c r="AJ2197" s="110"/>
      <c r="AK2197" s="110"/>
      <c r="AL2197" s="110"/>
      <c r="AM2197" s="110"/>
      <c r="AN2197" s="110"/>
      <c r="AO2197" s="110"/>
      <c r="AP2197" s="110"/>
      <c r="AQ2197" s="110"/>
      <c r="AR2197" s="110"/>
      <c r="AS2197" s="110"/>
      <c r="AT2197" s="110"/>
      <c r="AU2197" s="110"/>
      <c r="AV2197" s="110"/>
      <c r="AW2197" s="110"/>
      <c r="AX2197" s="110"/>
      <c r="AY2197" s="110"/>
      <c r="AZ2197" s="110"/>
      <c r="BA2197" s="110"/>
      <c r="BB2197" s="110"/>
      <c r="BC2197" s="110"/>
      <c r="BD2197" s="110"/>
      <c r="BE2197" s="110"/>
      <c r="BF2197" s="110"/>
      <c r="BG2197" s="110"/>
      <c r="BH2197" s="110"/>
    </row>
    <row r="2198" spans="2:60" x14ac:dyDescent="0.2">
      <c r="B2198" s="123"/>
      <c r="C2198" s="124"/>
      <c r="D2198" s="124"/>
      <c r="E2198" s="124"/>
      <c r="F2198" s="124"/>
      <c r="G2198" s="124"/>
      <c r="H2198" s="124"/>
      <c r="I2198" s="45"/>
      <c r="J2198" s="45"/>
      <c r="K2198" s="45"/>
      <c r="V2198" s="110"/>
      <c r="W2198" s="110"/>
      <c r="X2198" s="110"/>
      <c r="Y2198" s="110"/>
      <c r="Z2198" s="110"/>
      <c r="AA2198" s="110"/>
      <c r="AB2198" s="110"/>
      <c r="AC2198" s="110"/>
      <c r="AD2198" s="110"/>
      <c r="AE2198" s="110"/>
      <c r="AF2198" s="110"/>
      <c r="AG2198" s="110"/>
      <c r="AH2198" s="110"/>
      <c r="AI2198" s="110"/>
      <c r="AJ2198" s="110"/>
      <c r="AK2198" s="110"/>
      <c r="AL2198" s="110"/>
      <c r="AM2198" s="110"/>
      <c r="AN2198" s="110"/>
      <c r="AO2198" s="110"/>
      <c r="AP2198" s="110"/>
      <c r="AQ2198" s="110"/>
      <c r="AR2198" s="110"/>
      <c r="AS2198" s="110"/>
      <c r="AT2198" s="110"/>
      <c r="AU2198" s="110"/>
      <c r="AV2198" s="110"/>
      <c r="AW2198" s="110"/>
      <c r="AX2198" s="110"/>
      <c r="AY2198" s="110"/>
      <c r="AZ2198" s="110"/>
      <c r="BA2198" s="110"/>
      <c r="BB2198" s="110"/>
      <c r="BC2198" s="110"/>
      <c r="BD2198" s="110"/>
      <c r="BE2198" s="110"/>
      <c r="BF2198" s="110"/>
      <c r="BG2198" s="110"/>
      <c r="BH2198" s="110"/>
    </row>
    <row r="2199" spans="2:60" x14ac:dyDescent="0.2">
      <c r="B2199" s="123"/>
      <c r="C2199" s="124"/>
      <c r="D2199" s="124"/>
      <c r="E2199" s="124"/>
      <c r="F2199" s="124"/>
      <c r="G2199" s="124"/>
      <c r="H2199" s="124"/>
      <c r="I2199" s="45"/>
      <c r="J2199" s="45"/>
      <c r="K2199" s="45"/>
      <c r="V2199" s="110"/>
      <c r="W2199" s="110"/>
      <c r="X2199" s="110"/>
      <c r="Y2199" s="110"/>
      <c r="Z2199" s="110"/>
      <c r="AA2199" s="110"/>
      <c r="AB2199" s="110"/>
      <c r="AC2199" s="110"/>
      <c r="AD2199" s="110"/>
      <c r="AE2199" s="110"/>
      <c r="AF2199" s="110"/>
      <c r="AG2199" s="110"/>
      <c r="AH2199" s="110"/>
      <c r="AI2199" s="110"/>
      <c r="AJ2199" s="110"/>
      <c r="AK2199" s="110"/>
      <c r="AL2199" s="110"/>
      <c r="AM2199" s="110"/>
      <c r="AN2199" s="110"/>
      <c r="AO2199" s="110"/>
      <c r="AP2199" s="110"/>
      <c r="AQ2199" s="110"/>
      <c r="AR2199" s="110"/>
      <c r="AS2199" s="110"/>
      <c r="AT2199" s="110"/>
      <c r="AU2199" s="110"/>
      <c r="AV2199" s="110"/>
      <c r="AW2199" s="110"/>
      <c r="AX2199" s="110"/>
      <c r="AY2199" s="110"/>
      <c r="AZ2199" s="110"/>
      <c r="BA2199" s="110"/>
      <c r="BB2199" s="110"/>
      <c r="BC2199" s="110"/>
      <c r="BD2199" s="110"/>
      <c r="BE2199" s="110"/>
      <c r="BF2199" s="110"/>
      <c r="BG2199" s="110"/>
      <c r="BH2199" s="110"/>
    </row>
    <row r="2200" spans="2:60" x14ac:dyDescent="0.2">
      <c r="B2200" s="123"/>
      <c r="C2200" s="124"/>
      <c r="D2200" s="124"/>
      <c r="E2200" s="124"/>
      <c r="F2200" s="124"/>
      <c r="G2200" s="124"/>
      <c r="H2200" s="124"/>
      <c r="I2200" s="45"/>
      <c r="J2200" s="45"/>
      <c r="K2200" s="45"/>
      <c r="V2200" s="110"/>
      <c r="W2200" s="110"/>
      <c r="X2200" s="110"/>
      <c r="Y2200" s="110"/>
      <c r="Z2200" s="110"/>
      <c r="AA2200" s="110"/>
      <c r="AB2200" s="110"/>
      <c r="AC2200" s="110"/>
      <c r="AD2200" s="110"/>
      <c r="AE2200" s="110"/>
      <c r="AF2200" s="110"/>
      <c r="AG2200" s="110"/>
      <c r="AH2200" s="110"/>
      <c r="AI2200" s="110"/>
      <c r="AJ2200" s="110"/>
      <c r="AK2200" s="110"/>
      <c r="AL2200" s="110"/>
      <c r="AM2200" s="110"/>
      <c r="AN2200" s="110"/>
      <c r="AO2200" s="110"/>
      <c r="AP2200" s="110"/>
      <c r="AQ2200" s="110"/>
      <c r="AR2200" s="110"/>
      <c r="AS2200" s="110"/>
      <c r="AT2200" s="110"/>
      <c r="AU2200" s="110"/>
      <c r="AV2200" s="110"/>
      <c r="AW2200" s="110"/>
      <c r="AX2200" s="110"/>
      <c r="AY2200" s="110"/>
      <c r="AZ2200" s="110"/>
      <c r="BA2200" s="110"/>
      <c r="BB2200" s="110"/>
      <c r="BC2200" s="110"/>
      <c r="BD2200" s="110"/>
      <c r="BE2200" s="110"/>
      <c r="BF2200" s="110"/>
      <c r="BG2200" s="110"/>
      <c r="BH2200" s="110"/>
    </row>
    <row r="2201" spans="2:60" x14ac:dyDescent="0.2">
      <c r="B2201" s="123"/>
      <c r="C2201" s="246"/>
      <c r="D2201" s="246"/>
      <c r="E2201" s="36"/>
      <c r="F2201" s="247"/>
      <c r="G2201" s="36"/>
      <c r="H2201" s="45"/>
      <c r="I2201" s="45"/>
      <c r="J2201" s="45"/>
      <c r="K2201" s="45"/>
      <c r="V2201" s="110"/>
      <c r="W2201" s="110"/>
      <c r="X2201" s="110"/>
      <c r="Y2201" s="110"/>
      <c r="Z2201" s="110"/>
      <c r="AA2201" s="110"/>
      <c r="AB2201" s="110"/>
      <c r="AC2201" s="110"/>
      <c r="AD2201" s="110"/>
      <c r="AE2201" s="110"/>
      <c r="AF2201" s="110"/>
      <c r="AG2201" s="110"/>
      <c r="AH2201" s="110"/>
      <c r="AI2201" s="110"/>
      <c r="AJ2201" s="110"/>
      <c r="AK2201" s="110"/>
      <c r="AL2201" s="110"/>
      <c r="AM2201" s="110"/>
      <c r="AN2201" s="110"/>
      <c r="AO2201" s="110"/>
      <c r="AP2201" s="110"/>
      <c r="AQ2201" s="110"/>
      <c r="AR2201" s="110"/>
      <c r="AS2201" s="110"/>
      <c r="AT2201" s="110"/>
      <c r="AU2201" s="110"/>
      <c r="AV2201" s="110"/>
      <c r="AW2201" s="110"/>
      <c r="AX2201" s="110"/>
      <c r="AY2201" s="110"/>
      <c r="AZ2201" s="110"/>
      <c r="BA2201" s="110"/>
      <c r="BB2201" s="110"/>
      <c r="BC2201" s="110"/>
      <c r="BD2201" s="110"/>
      <c r="BE2201" s="110"/>
      <c r="BF2201" s="110"/>
      <c r="BG2201" s="110"/>
      <c r="BH2201" s="110"/>
    </row>
    <row r="2202" spans="2:60" x14ac:dyDescent="0.2">
      <c r="B2202" s="123"/>
      <c r="C2202" s="246"/>
      <c r="D2202" s="246"/>
      <c r="E2202" s="36"/>
      <c r="F2202" s="247"/>
      <c r="G2202" s="36"/>
      <c r="H2202" s="45"/>
      <c r="I2202" s="45"/>
      <c r="J2202" s="45"/>
      <c r="K2202" s="45"/>
      <c r="V2202" s="110"/>
      <c r="W2202" s="110"/>
      <c r="X2202" s="110"/>
      <c r="Y2202" s="110"/>
      <c r="Z2202" s="110"/>
      <c r="AA2202" s="110"/>
      <c r="AB2202" s="110"/>
      <c r="AC2202" s="110"/>
      <c r="AD2202" s="110"/>
      <c r="AE2202" s="110"/>
      <c r="AF2202" s="110"/>
      <c r="AG2202" s="110"/>
      <c r="AH2202" s="110"/>
      <c r="AI2202" s="110"/>
      <c r="AJ2202" s="110"/>
      <c r="AK2202" s="110"/>
      <c r="AL2202" s="110"/>
      <c r="AM2202" s="110"/>
      <c r="AN2202" s="110"/>
      <c r="AO2202" s="110"/>
      <c r="AP2202" s="110"/>
      <c r="AQ2202" s="110"/>
      <c r="AR2202" s="110"/>
      <c r="AS2202" s="110"/>
      <c r="AT2202" s="110"/>
      <c r="AU2202" s="110"/>
      <c r="AV2202" s="110"/>
      <c r="AW2202" s="110"/>
      <c r="AX2202" s="110"/>
      <c r="AY2202" s="110"/>
      <c r="AZ2202" s="110"/>
      <c r="BA2202" s="110"/>
      <c r="BB2202" s="110"/>
      <c r="BC2202" s="110"/>
      <c r="BD2202" s="110"/>
      <c r="BE2202" s="110"/>
      <c r="BF2202" s="110"/>
      <c r="BG2202" s="110"/>
      <c r="BH2202" s="110"/>
    </row>
    <row r="2203" spans="2:60" x14ac:dyDescent="0.2">
      <c r="B2203" s="123"/>
      <c r="C2203" s="246"/>
      <c r="D2203" s="246"/>
      <c r="E2203" s="36"/>
      <c r="F2203" s="247"/>
      <c r="G2203" s="36"/>
      <c r="H2203" s="45"/>
      <c r="I2203" s="45"/>
      <c r="J2203" s="45"/>
      <c r="K2203" s="45"/>
      <c r="V2203" s="110"/>
      <c r="W2203" s="110"/>
      <c r="X2203" s="110"/>
      <c r="Y2203" s="110"/>
      <c r="Z2203" s="110"/>
      <c r="AA2203" s="110"/>
      <c r="AB2203" s="110"/>
      <c r="AC2203" s="110"/>
      <c r="AD2203" s="110"/>
      <c r="AE2203" s="110"/>
      <c r="AF2203" s="110"/>
      <c r="AG2203" s="110"/>
      <c r="AH2203" s="110"/>
      <c r="AI2203" s="110"/>
      <c r="AJ2203" s="110"/>
      <c r="AK2203" s="110"/>
      <c r="AL2203" s="110"/>
      <c r="AM2203" s="110"/>
      <c r="AN2203" s="110"/>
      <c r="AO2203" s="110"/>
      <c r="AP2203" s="110"/>
      <c r="AQ2203" s="110"/>
      <c r="AR2203" s="110"/>
      <c r="AS2203" s="110"/>
      <c r="AT2203" s="110"/>
      <c r="AU2203" s="110"/>
      <c r="AV2203" s="110"/>
      <c r="AW2203" s="110"/>
      <c r="AX2203" s="110"/>
      <c r="AY2203" s="110"/>
      <c r="AZ2203" s="110"/>
      <c r="BA2203" s="110"/>
      <c r="BB2203" s="110"/>
      <c r="BC2203" s="110"/>
      <c r="BD2203" s="110"/>
      <c r="BE2203" s="110"/>
      <c r="BF2203" s="110"/>
      <c r="BG2203" s="110"/>
      <c r="BH2203" s="110"/>
    </row>
    <row r="2204" spans="2:60" x14ac:dyDescent="0.2">
      <c r="B2204" s="123"/>
      <c r="C2204" s="246"/>
      <c r="D2204" s="246"/>
      <c r="E2204" s="36"/>
      <c r="F2204" s="247"/>
      <c r="G2204" s="36"/>
      <c r="H2204" s="45"/>
      <c r="I2204" s="45"/>
      <c r="J2204" s="45"/>
      <c r="K2204" s="45"/>
      <c r="V2204" s="110"/>
      <c r="W2204" s="110"/>
      <c r="X2204" s="110"/>
      <c r="Y2204" s="110"/>
      <c r="Z2204" s="110"/>
      <c r="AA2204" s="110"/>
      <c r="AB2204" s="110"/>
      <c r="AC2204" s="110"/>
      <c r="AD2204" s="110"/>
      <c r="AE2204" s="110"/>
      <c r="AF2204" s="110"/>
      <c r="AG2204" s="110"/>
      <c r="AH2204" s="110"/>
      <c r="AI2204" s="110"/>
      <c r="AJ2204" s="110"/>
      <c r="AK2204" s="110"/>
      <c r="AL2204" s="110"/>
      <c r="AM2204" s="110"/>
      <c r="AN2204" s="110"/>
      <c r="AO2204" s="110"/>
      <c r="AP2204" s="110"/>
      <c r="AQ2204" s="110"/>
      <c r="AR2204" s="110"/>
      <c r="AS2204" s="110"/>
      <c r="AT2204" s="110"/>
      <c r="AU2204" s="110"/>
      <c r="AV2204" s="110"/>
      <c r="AW2204" s="110"/>
      <c r="AX2204" s="110"/>
      <c r="AY2204" s="110"/>
      <c r="AZ2204" s="110"/>
      <c r="BA2204" s="110"/>
      <c r="BB2204" s="110"/>
      <c r="BC2204" s="110"/>
      <c r="BD2204" s="110"/>
      <c r="BE2204" s="110"/>
      <c r="BF2204" s="110"/>
      <c r="BG2204" s="110"/>
      <c r="BH2204" s="110"/>
    </row>
    <row r="2205" spans="2:60" x14ac:dyDescent="0.2">
      <c r="B2205" s="123"/>
      <c r="C2205" s="246"/>
      <c r="D2205" s="246"/>
      <c r="E2205" s="36"/>
      <c r="F2205" s="247"/>
      <c r="G2205" s="36"/>
      <c r="H2205" s="45"/>
      <c r="I2205" s="45"/>
      <c r="J2205" s="45"/>
      <c r="K2205" s="45"/>
      <c r="V2205" s="110"/>
      <c r="W2205" s="110"/>
      <c r="X2205" s="110"/>
      <c r="Y2205" s="110"/>
      <c r="Z2205" s="110"/>
      <c r="AA2205" s="110"/>
      <c r="AB2205" s="110"/>
      <c r="AC2205" s="110"/>
      <c r="AD2205" s="110"/>
      <c r="AE2205" s="110"/>
      <c r="AF2205" s="110"/>
      <c r="AG2205" s="110"/>
      <c r="AH2205" s="110"/>
      <c r="AI2205" s="110"/>
      <c r="AJ2205" s="110"/>
      <c r="AK2205" s="110"/>
      <c r="AL2205" s="110"/>
      <c r="AM2205" s="110"/>
      <c r="AN2205" s="110"/>
      <c r="AO2205" s="110"/>
      <c r="AP2205" s="110"/>
      <c r="AQ2205" s="110"/>
      <c r="AR2205" s="110"/>
      <c r="AS2205" s="110"/>
      <c r="AT2205" s="110"/>
      <c r="AU2205" s="110"/>
      <c r="AV2205" s="110"/>
      <c r="AW2205" s="110"/>
      <c r="AX2205" s="110"/>
      <c r="AY2205" s="110"/>
      <c r="AZ2205" s="110"/>
      <c r="BA2205" s="110"/>
      <c r="BB2205" s="110"/>
      <c r="BC2205" s="110"/>
      <c r="BD2205" s="110"/>
      <c r="BE2205" s="110"/>
      <c r="BF2205" s="110"/>
      <c r="BG2205" s="110"/>
      <c r="BH2205" s="110"/>
    </row>
    <row r="2206" spans="2:60" x14ac:dyDescent="0.2">
      <c r="B2206" s="123"/>
      <c r="C2206" s="246"/>
      <c r="D2206" s="246"/>
      <c r="E2206" s="36"/>
      <c r="F2206" s="247"/>
      <c r="G2206" s="36"/>
      <c r="H2206" s="45"/>
      <c r="I2206" s="45"/>
      <c r="J2206" s="45"/>
      <c r="K2206" s="45"/>
      <c r="V2206" s="110"/>
      <c r="W2206" s="110"/>
      <c r="X2206" s="110"/>
      <c r="Y2206" s="110"/>
      <c r="Z2206" s="110"/>
      <c r="AA2206" s="110"/>
      <c r="AB2206" s="110"/>
      <c r="AC2206" s="110"/>
      <c r="AD2206" s="110"/>
      <c r="AE2206" s="110"/>
      <c r="AF2206" s="110"/>
      <c r="AG2206" s="110"/>
      <c r="AH2206" s="110"/>
      <c r="AI2206" s="110"/>
      <c r="AJ2206" s="110"/>
      <c r="AK2206" s="110"/>
      <c r="AL2206" s="110"/>
      <c r="AM2206" s="110"/>
      <c r="AN2206" s="110"/>
      <c r="AO2206" s="110"/>
      <c r="AP2206" s="110"/>
      <c r="AQ2206" s="110"/>
      <c r="AR2206" s="110"/>
      <c r="AS2206" s="110"/>
      <c r="AT2206" s="110"/>
      <c r="AU2206" s="110"/>
      <c r="AV2206" s="110"/>
      <c r="AW2206" s="110"/>
      <c r="AX2206" s="110"/>
      <c r="AY2206" s="110"/>
      <c r="AZ2206" s="110"/>
      <c r="BA2206" s="110"/>
      <c r="BB2206" s="110"/>
      <c r="BC2206" s="110"/>
      <c r="BD2206" s="110"/>
      <c r="BE2206" s="110"/>
      <c r="BF2206" s="110"/>
      <c r="BG2206" s="110"/>
      <c r="BH2206" s="110"/>
    </row>
    <row r="2207" spans="2:60" x14ac:dyDescent="0.2">
      <c r="B2207" s="123"/>
      <c r="C2207" s="246"/>
      <c r="D2207" s="246"/>
      <c r="E2207" s="36"/>
      <c r="F2207" s="247"/>
      <c r="G2207" s="36"/>
      <c r="H2207" s="45"/>
      <c r="I2207" s="45"/>
      <c r="J2207" s="45"/>
      <c r="K2207" s="45"/>
      <c r="V2207" s="110"/>
      <c r="W2207" s="110"/>
      <c r="X2207" s="110"/>
      <c r="Y2207" s="110"/>
      <c r="Z2207" s="110"/>
      <c r="AA2207" s="110"/>
      <c r="AB2207" s="110"/>
      <c r="AC2207" s="110"/>
      <c r="AD2207" s="110"/>
      <c r="AE2207" s="110"/>
      <c r="AF2207" s="110"/>
      <c r="AG2207" s="110"/>
      <c r="AH2207" s="110"/>
      <c r="AI2207" s="110"/>
      <c r="AJ2207" s="110"/>
      <c r="AK2207" s="110"/>
      <c r="AL2207" s="110"/>
      <c r="AM2207" s="110"/>
      <c r="AN2207" s="110"/>
      <c r="AO2207" s="110"/>
      <c r="AP2207" s="110"/>
      <c r="AQ2207" s="110"/>
      <c r="AR2207" s="110"/>
      <c r="AS2207" s="110"/>
      <c r="AT2207" s="110"/>
      <c r="AU2207" s="110"/>
      <c r="AV2207" s="110"/>
      <c r="AW2207" s="110"/>
      <c r="AX2207" s="110"/>
      <c r="AY2207" s="110"/>
      <c r="AZ2207" s="110"/>
      <c r="BA2207" s="110"/>
      <c r="BB2207" s="110"/>
      <c r="BC2207" s="110"/>
      <c r="BD2207" s="110"/>
      <c r="BE2207" s="110"/>
      <c r="BF2207" s="110"/>
      <c r="BG2207" s="110"/>
      <c r="BH2207" s="110"/>
    </row>
    <row r="2208" spans="2:60" x14ac:dyDescent="0.2">
      <c r="B2208" s="123"/>
      <c r="C2208" s="246"/>
      <c r="D2208" s="246"/>
      <c r="E2208" s="36"/>
      <c r="F2208" s="247"/>
      <c r="G2208" s="36"/>
      <c r="H2208" s="45"/>
      <c r="I2208" s="45"/>
      <c r="J2208" s="45"/>
      <c r="K2208" s="45"/>
      <c r="V2208" s="110"/>
      <c r="W2208" s="110"/>
      <c r="X2208" s="110"/>
      <c r="Y2208" s="110"/>
      <c r="Z2208" s="110"/>
      <c r="AA2208" s="110"/>
      <c r="AB2208" s="110"/>
      <c r="AC2208" s="110"/>
      <c r="AD2208" s="110"/>
      <c r="AE2208" s="110"/>
      <c r="AF2208" s="110"/>
      <c r="AG2208" s="110"/>
      <c r="AH2208" s="110"/>
      <c r="AI2208" s="110"/>
      <c r="AJ2208" s="110"/>
      <c r="AK2208" s="110"/>
      <c r="AL2208" s="110"/>
      <c r="AM2208" s="110"/>
      <c r="AN2208" s="110"/>
      <c r="AO2208" s="110"/>
      <c r="AP2208" s="110"/>
      <c r="AQ2208" s="110"/>
      <c r="AR2208" s="110"/>
      <c r="AS2208" s="110"/>
      <c r="AT2208" s="110"/>
      <c r="AU2208" s="110"/>
      <c r="AV2208" s="110"/>
      <c r="AW2208" s="110"/>
      <c r="AX2208" s="110"/>
      <c r="AY2208" s="110"/>
      <c r="AZ2208" s="110"/>
      <c r="BA2208" s="110"/>
      <c r="BB2208" s="110"/>
      <c r="BC2208" s="110"/>
      <c r="BD2208" s="110"/>
      <c r="BE2208" s="110"/>
      <c r="BF2208" s="110"/>
      <c r="BG2208" s="110"/>
      <c r="BH2208" s="110"/>
    </row>
    <row r="2209" spans="2:60" x14ac:dyDescent="0.2">
      <c r="B2209" s="123"/>
      <c r="C2209" s="246"/>
      <c r="D2209" s="246"/>
      <c r="E2209" s="36"/>
      <c r="F2209" s="247"/>
      <c r="G2209" s="36"/>
      <c r="H2209" s="45"/>
      <c r="I2209" s="45"/>
      <c r="J2209" s="45"/>
      <c r="K2209" s="45"/>
      <c r="V2209" s="110"/>
      <c r="W2209" s="110"/>
      <c r="X2209" s="110"/>
      <c r="Y2209" s="110"/>
      <c r="Z2209" s="110"/>
      <c r="AA2209" s="110"/>
      <c r="AB2209" s="110"/>
      <c r="AC2209" s="110"/>
      <c r="AD2209" s="110"/>
      <c r="AE2209" s="110"/>
      <c r="AF2209" s="110"/>
      <c r="AG2209" s="110"/>
      <c r="AH2209" s="110"/>
      <c r="AI2209" s="110"/>
      <c r="AJ2209" s="110"/>
      <c r="AK2209" s="110"/>
      <c r="AL2209" s="110"/>
      <c r="AM2209" s="110"/>
      <c r="AN2209" s="110"/>
      <c r="AO2209" s="110"/>
      <c r="AP2209" s="110"/>
      <c r="AQ2209" s="110"/>
      <c r="AR2209" s="110"/>
      <c r="AS2209" s="110"/>
      <c r="AT2209" s="110"/>
      <c r="AU2209" s="110"/>
      <c r="AV2209" s="110"/>
      <c r="AW2209" s="110"/>
      <c r="AX2209" s="110"/>
      <c r="AY2209" s="110"/>
      <c r="AZ2209" s="110"/>
      <c r="BA2209" s="110"/>
      <c r="BB2209" s="110"/>
      <c r="BC2209" s="110"/>
      <c r="BD2209" s="110"/>
      <c r="BE2209" s="110"/>
      <c r="BF2209" s="110"/>
      <c r="BG2209" s="110"/>
      <c r="BH2209" s="110"/>
    </row>
    <row r="2210" spans="2:60" x14ac:dyDescent="0.2">
      <c r="B2210" s="123"/>
      <c r="C2210" s="246"/>
      <c r="D2210" s="246"/>
      <c r="E2210" s="36"/>
      <c r="F2210" s="247"/>
      <c r="G2210" s="36"/>
      <c r="H2210" s="45"/>
      <c r="I2210" s="45"/>
      <c r="J2210" s="45"/>
      <c r="K2210" s="45"/>
      <c r="V2210" s="110"/>
      <c r="W2210" s="110"/>
      <c r="X2210" s="110"/>
      <c r="Y2210" s="110"/>
      <c r="Z2210" s="110"/>
      <c r="AA2210" s="110"/>
      <c r="AB2210" s="110"/>
      <c r="AC2210" s="110"/>
      <c r="AD2210" s="110"/>
      <c r="AE2210" s="110"/>
      <c r="AF2210" s="110"/>
      <c r="AG2210" s="110"/>
      <c r="AH2210" s="110"/>
      <c r="AI2210" s="110"/>
      <c r="AJ2210" s="110"/>
      <c r="AK2210" s="110"/>
      <c r="AL2210" s="110"/>
      <c r="AM2210" s="110"/>
      <c r="AN2210" s="110"/>
      <c r="AO2210" s="110"/>
      <c r="AP2210" s="110"/>
      <c r="AQ2210" s="110"/>
      <c r="AR2210" s="110"/>
      <c r="AS2210" s="110"/>
      <c r="AT2210" s="110"/>
      <c r="AU2210" s="110"/>
      <c r="AV2210" s="110"/>
      <c r="AW2210" s="110"/>
      <c r="AX2210" s="110"/>
      <c r="AY2210" s="110"/>
      <c r="AZ2210" s="110"/>
      <c r="BA2210" s="110"/>
      <c r="BB2210" s="110"/>
      <c r="BC2210" s="110"/>
      <c r="BD2210" s="110"/>
      <c r="BE2210" s="110"/>
      <c r="BF2210" s="110"/>
      <c r="BG2210" s="110"/>
      <c r="BH2210" s="110"/>
    </row>
    <row r="2211" spans="2:60" x14ac:dyDescent="0.2">
      <c r="B2211" s="123"/>
      <c r="C2211" s="246"/>
      <c r="D2211" s="246"/>
      <c r="E2211" s="36"/>
      <c r="F2211" s="247"/>
      <c r="G2211" s="36"/>
      <c r="H2211" s="45"/>
      <c r="I2211" s="45"/>
      <c r="J2211" s="45"/>
      <c r="K2211" s="45"/>
      <c r="V2211" s="110"/>
      <c r="W2211" s="110"/>
      <c r="X2211" s="110"/>
      <c r="Y2211" s="110"/>
      <c r="Z2211" s="110"/>
      <c r="AA2211" s="110"/>
      <c r="AB2211" s="110"/>
      <c r="AC2211" s="110"/>
      <c r="AD2211" s="110"/>
      <c r="AE2211" s="110"/>
      <c r="AF2211" s="110"/>
      <c r="AG2211" s="110"/>
      <c r="AH2211" s="110"/>
      <c r="AI2211" s="110"/>
      <c r="AJ2211" s="110"/>
      <c r="AK2211" s="110"/>
      <c r="AL2211" s="110"/>
      <c r="AM2211" s="110"/>
      <c r="AN2211" s="110"/>
      <c r="AO2211" s="110"/>
      <c r="AP2211" s="110"/>
      <c r="AQ2211" s="110"/>
      <c r="AR2211" s="110"/>
      <c r="AS2211" s="110"/>
      <c r="AT2211" s="110"/>
      <c r="AU2211" s="110"/>
      <c r="AV2211" s="110"/>
      <c r="AW2211" s="110"/>
      <c r="AX2211" s="110"/>
      <c r="AY2211" s="110"/>
      <c r="AZ2211" s="110"/>
      <c r="BA2211" s="110"/>
      <c r="BB2211" s="110"/>
      <c r="BC2211" s="110"/>
      <c r="BD2211" s="110"/>
      <c r="BE2211" s="110"/>
      <c r="BF2211" s="110"/>
      <c r="BG2211" s="110"/>
      <c r="BH2211" s="110"/>
    </row>
    <row r="2212" spans="2:60" x14ac:dyDescent="0.2">
      <c r="B2212" s="123"/>
      <c r="C2212" s="246"/>
      <c r="D2212" s="246"/>
      <c r="E2212" s="36"/>
      <c r="F2212" s="247"/>
      <c r="G2212" s="36"/>
      <c r="H2212" s="45"/>
      <c r="I2212" s="45"/>
      <c r="J2212" s="45"/>
      <c r="K2212" s="45"/>
      <c r="V2212" s="110"/>
      <c r="W2212" s="110"/>
      <c r="X2212" s="110"/>
      <c r="Y2212" s="110"/>
      <c r="Z2212" s="110"/>
      <c r="AA2212" s="110"/>
      <c r="AB2212" s="110"/>
      <c r="AC2212" s="110"/>
      <c r="AD2212" s="110"/>
      <c r="AE2212" s="110"/>
      <c r="AF2212" s="110"/>
      <c r="AG2212" s="110"/>
      <c r="AH2212" s="110"/>
      <c r="AI2212" s="110"/>
      <c r="AJ2212" s="110"/>
      <c r="AK2212" s="110"/>
      <c r="AL2212" s="110"/>
      <c r="AM2212" s="110"/>
      <c r="AN2212" s="110"/>
      <c r="AO2212" s="110"/>
      <c r="AP2212" s="110"/>
      <c r="AQ2212" s="110"/>
      <c r="AR2212" s="110"/>
      <c r="AS2212" s="110"/>
      <c r="AT2212" s="110"/>
      <c r="AU2212" s="110"/>
      <c r="AV2212" s="110"/>
      <c r="AW2212" s="110"/>
      <c r="AX2212" s="110"/>
      <c r="AY2212" s="110"/>
      <c r="AZ2212" s="110"/>
      <c r="BA2212" s="110"/>
      <c r="BB2212" s="110"/>
      <c r="BC2212" s="110"/>
      <c r="BD2212" s="110"/>
      <c r="BE2212" s="110"/>
      <c r="BF2212" s="110"/>
      <c r="BG2212" s="110"/>
      <c r="BH2212" s="110"/>
    </row>
    <row r="2213" spans="2:60" x14ac:dyDescent="0.2">
      <c r="B2213" s="123"/>
      <c r="C2213" s="246"/>
      <c r="D2213" s="246"/>
      <c r="E2213" s="36"/>
      <c r="F2213" s="247"/>
      <c r="G2213" s="36"/>
      <c r="H2213" s="45"/>
      <c r="I2213" s="45"/>
      <c r="J2213" s="45"/>
      <c r="K2213" s="45"/>
      <c r="V2213" s="110"/>
      <c r="W2213" s="110"/>
      <c r="X2213" s="110"/>
      <c r="Y2213" s="110"/>
      <c r="Z2213" s="110"/>
      <c r="AA2213" s="110"/>
      <c r="AB2213" s="110"/>
      <c r="AC2213" s="110"/>
      <c r="AD2213" s="110"/>
      <c r="AE2213" s="110"/>
      <c r="AF2213" s="110"/>
      <c r="AG2213" s="110"/>
      <c r="AH2213" s="110"/>
      <c r="AI2213" s="110"/>
      <c r="AJ2213" s="110"/>
      <c r="AK2213" s="110"/>
      <c r="AL2213" s="110"/>
      <c r="AM2213" s="110"/>
      <c r="AN2213" s="110"/>
      <c r="AO2213" s="110"/>
      <c r="AP2213" s="110"/>
      <c r="AQ2213" s="110"/>
      <c r="AR2213" s="110"/>
      <c r="AS2213" s="110"/>
      <c r="AT2213" s="110"/>
      <c r="AU2213" s="110"/>
      <c r="AV2213" s="110"/>
      <c r="AW2213" s="110"/>
      <c r="AX2213" s="110"/>
      <c r="AY2213" s="110"/>
      <c r="AZ2213" s="110"/>
      <c r="BA2213" s="110"/>
      <c r="BB2213" s="110"/>
      <c r="BC2213" s="110"/>
      <c r="BD2213" s="110"/>
      <c r="BE2213" s="110"/>
      <c r="BF2213" s="110"/>
      <c r="BG2213" s="110"/>
      <c r="BH2213" s="110"/>
    </row>
    <row r="2214" spans="2:60" x14ac:dyDescent="0.2">
      <c r="B2214" s="123"/>
      <c r="C2214" s="246"/>
      <c r="D2214" s="246"/>
      <c r="E2214" s="36"/>
      <c r="F2214" s="247"/>
      <c r="G2214" s="36"/>
      <c r="H2214" s="45"/>
      <c r="I2214" s="45"/>
      <c r="J2214" s="45"/>
      <c r="K2214" s="45"/>
      <c r="V2214" s="110"/>
      <c r="W2214" s="110"/>
      <c r="X2214" s="110"/>
      <c r="Y2214" s="110"/>
      <c r="Z2214" s="110"/>
      <c r="AA2214" s="110"/>
      <c r="AB2214" s="110"/>
      <c r="AC2214" s="110"/>
      <c r="AD2214" s="110"/>
      <c r="AE2214" s="110"/>
      <c r="AF2214" s="110"/>
      <c r="AG2214" s="110"/>
      <c r="AH2214" s="110"/>
      <c r="AI2214" s="110"/>
      <c r="AJ2214" s="110"/>
      <c r="AK2214" s="110"/>
      <c r="AL2214" s="110"/>
      <c r="AM2214" s="110"/>
      <c r="AN2214" s="110"/>
      <c r="AO2214" s="110"/>
      <c r="AP2214" s="110"/>
      <c r="AQ2214" s="110"/>
      <c r="AR2214" s="110"/>
      <c r="AS2214" s="110"/>
      <c r="AT2214" s="110"/>
      <c r="AU2214" s="110"/>
      <c r="AV2214" s="110"/>
      <c r="AW2214" s="110"/>
      <c r="AX2214" s="110"/>
      <c r="AY2214" s="110"/>
      <c r="AZ2214" s="110"/>
      <c r="BA2214" s="110"/>
      <c r="BB2214" s="110"/>
      <c r="BC2214" s="110"/>
      <c r="BD2214" s="110"/>
      <c r="BE2214" s="110"/>
      <c r="BF2214" s="110"/>
      <c r="BG2214" s="110"/>
      <c r="BH2214" s="110"/>
    </row>
    <row r="2215" spans="2:60" x14ac:dyDescent="0.2">
      <c r="B2215" s="123"/>
      <c r="C2215" s="246"/>
      <c r="D2215" s="246"/>
      <c r="E2215" s="36"/>
      <c r="F2215" s="247"/>
      <c r="G2215" s="36"/>
      <c r="H2215" s="45"/>
      <c r="I2215" s="45"/>
      <c r="J2215" s="45"/>
      <c r="K2215" s="45"/>
      <c r="V2215" s="110"/>
      <c r="W2215" s="110"/>
      <c r="X2215" s="110"/>
      <c r="Y2215" s="110"/>
      <c r="Z2215" s="110"/>
      <c r="AA2215" s="110"/>
      <c r="AB2215" s="110"/>
      <c r="AC2215" s="110"/>
      <c r="AD2215" s="110"/>
      <c r="AE2215" s="110"/>
      <c r="AF2215" s="110"/>
      <c r="AG2215" s="110"/>
      <c r="AH2215" s="110"/>
      <c r="AI2215" s="110"/>
      <c r="AJ2215" s="110"/>
      <c r="AK2215" s="110"/>
      <c r="AL2215" s="110"/>
      <c r="AM2215" s="110"/>
      <c r="AN2215" s="110"/>
      <c r="AO2215" s="110"/>
      <c r="AP2215" s="110"/>
      <c r="AQ2215" s="110"/>
      <c r="AR2215" s="110"/>
      <c r="AS2215" s="110"/>
      <c r="AT2215" s="110"/>
      <c r="AU2215" s="110"/>
      <c r="AV2215" s="110"/>
      <c r="AW2215" s="110"/>
      <c r="AX2215" s="110"/>
      <c r="AY2215" s="110"/>
      <c r="AZ2215" s="110"/>
      <c r="BA2215" s="110"/>
      <c r="BB2215" s="110"/>
      <c r="BC2215" s="110"/>
      <c r="BD2215" s="110"/>
      <c r="BE2215" s="110"/>
      <c r="BF2215" s="110"/>
      <c r="BG2215" s="110"/>
      <c r="BH2215" s="110"/>
    </row>
    <row r="2216" spans="2:60" x14ac:dyDescent="0.2">
      <c r="B2216" s="123"/>
      <c r="C2216" s="246"/>
      <c r="D2216" s="246"/>
      <c r="E2216" s="36"/>
      <c r="F2216" s="247"/>
      <c r="G2216" s="36"/>
      <c r="H2216" s="45"/>
      <c r="I2216" s="45"/>
      <c r="J2216" s="45"/>
      <c r="K2216" s="45"/>
      <c r="V2216" s="110"/>
      <c r="W2216" s="110"/>
      <c r="X2216" s="110"/>
      <c r="Y2216" s="110"/>
      <c r="Z2216" s="110"/>
      <c r="AA2216" s="110"/>
      <c r="AB2216" s="110"/>
      <c r="AC2216" s="110"/>
      <c r="AD2216" s="110"/>
      <c r="AE2216" s="110"/>
      <c r="AF2216" s="110"/>
      <c r="AG2216" s="110"/>
      <c r="AH2216" s="110"/>
      <c r="AI2216" s="110"/>
      <c r="AJ2216" s="110"/>
      <c r="AK2216" s="110"/>
      <c r="AL2216" s="110"/>
      <c r="AM2216" s="110"/>
      <c r="AN2216" s="110"/>
      <c r="AO2216" s="110"/>
      <c r="AP2216" s="110"/>
      <c r="AQ2216" s="110"/>
      <c r="AR2216" s="110"/>
      <c r="AS2216" s="110"/>
      <c r="AT2216" s="110"/>
      <c r="AU2216" s="110"/>
      <c r="AV2216" s="110"/>
      <c r="AW2216" s="110"/>
      <c r="AX2216" s="110"/>
      <c r="AY2216" s="110"/>
      <c r="AZ2216" s="110"/>
      <c r="BA2216" s="110"/>
      <c r="BB2216" s="110"/>
      <c r="BC2216" s="110"/>
      <c r="BD2216" s="110"/>
      <c r="BE2216" s="110"/>
      <c r="BF2216" s="110"/>
      <c r="BG2216" s="110"/>
      <c r="BH2216" s="110"/>
    </row>
    <row r="2217" spans="2:60" x14ac:dyDescent="0.2">
      <c r="B2217" s="123"/>
      <c r="C2217" s="246"/>
      <c r="D2217" s="246"/>
      <c r="E2217" s="36"/>
      <c r="F2217" s="247"/>
      <c r="G2217" s="36"/>
      <c r="H2217" s="45"/>
      <c r="I2217" s="45"/>
      <c r="J2217" s="45"/>
      <c r="K2217" s="45"/>
      <c r="V2217" s="110"/>
      <c r="W2217" s="110"/>
      <c r="X2217" s="110"/>
      <c r="Y2217" s="110"/>
      <c r="Z2217" s="110"/>
      <c r="AA2217" s="110"/>
      <c r="AB2217" s="110"/>
      <c r="AC2217" s="110"/>
      <c r="AD2217" s="110"/>
      <c r="AE2217" s="110"/>
      <c r="AF2217" s="110"/>
      <c r="AG2217" s="110"/>
      <c r="AH2217" s="110"/>
      <c r="AI2217" s="110"/>
      <c r="AJ2217" s="110"/>
      <c r="AK2217" s="110"/>
      <c r="AL2217" s="110"/>
      <c r="AM2217" s="110"/>
      <c r="AN2217" s="110"/>
      <c r="AO2217" s="110"/>
      <c r="AP2217" s="110"/>
      <c r="AQ2217" s="110"/>
      <c r="AR2217" s="110"/>
      <c r="AS2217" s="110"/>
      <c r="AT2217" s="110"/>
      <c r="AU2217" s="110"/>
      <c r="AV2217" s="110"/>
      <c r="AW2217" s="110"/>
      <c r="AX2217" s="110"/>
      <c r="AY2217" s="110"/>
      <c r="AZ2217" s="110"/>
      <c r="BA2217" s="110"/>
      <c r="BB2217" s="110"/>
      <c r="BC2217" s="110"/>
      <c r="BD2217" s="110"/>
      <c r="BE2217" s="110"/>
      <c r="BF2217" s="110"/>
      <c r="BG2217" s="110"/>
      <c r="BH2217" s="110"/>
    </row>
    <row r="2218" spans="2:60" x14ac:dyDescent="0.2">
      <c r="B2218" s="123"/>
      <c r="C2218" s="246"/>
      <c r="D2218" s="246"/>
      <c r="E2218" s="36"/>
      <c r="F2218" s="247"/>
      <c r="G2218" s="36"/>
      <c r="H2218" s="45"/>
      <c r="I2218" s="45"/>
      <c r="J2218" s="45"/>
      <c r="K2218" s="45"/>
      <c r="V2218" s="110"/>
      <c r="W2218" s="110"/>
      <c r="X2218" s="110"/>
      <c r="Y2218" s="110"/>
      <c r="Z2218" s="110"/>
      <c r="AA2218" s="110"/>
      <c r="AB2218" s="110"/>
      <c r="AC2218" s="110"/>
      <c r="AD2218" s="110"/>
      <c r="AE2218" s="110"/>
      <c r="AF2218" s="110"/>
      <c r="AG2218" s="110"/>
      <c r="AH2218" s="110"/>
      <c r="AI2218" s="110"/>
      <c r="AJ2218" s="110"/>
      <c r="AK2218" s="110"/>
      <c r="AL2218" s="110"/>
      <c r="AM2218" s="110"/>
      <c r="AN2218" s="110"/>
      <c r="AO2218" s="110"/>
      <c r="AP2218" s="110"/>
      <c r="AQ2218" s="110"/>
      <c r="AR2218" s="110"/>
      <c r="AS2218" s="110"/>
      <c r="AT2218" s="110"/>
      <c r="AU2218" s="110"/>
      <c r="AV2218" s="110"/>
      <c r="AW2218" s="110"/>
      <c r="AX2218" s="110"/>
      <c r="AY2218" s="110"/>
      <c r="AZ2218" s="110"/>
      <c r="BA2218" s="110"/>
      <c r="BB2218" s="110"/>
      <c r="BC2218" s="110"/>
      <c r="BD2218" s="110"/>
      <c r="BE2218" s="110"/>
      <c r="BF2218" s="110"/>
      <c r="BG2218" s="110"/>
      <c r="BH2218" s="110"/>
    </row>
    <row r="2219" spans="2:60" x14ac:dyDescent="0.2">
      <c r="B2219" s="123"/>
      <c r="C2219" s="246"/>
      <c r="D2219" s="246"/>
      <c r="E2219" s="36"/>
      <c r="F2219" s="247"/>
      <c r="G2219" s="36"/>
      <c r="H2219" s="45"/>
      <c r="I2219" s="45"/>
      <c r="J2219" s="45"/>
      <c r="K2219" s="45"/>
      <c r="V2219" s="110"/>
      <c r="W2219" s="110"/>
      <c r="X2219" s="110"/>
      <c r="Y2219" s="110"/>
      <c r="Z2219" s="110"/>
      <c r="AA2219" s="110"/>
      <c r="AB2219" s="110"/>
      <c r="AC2219" s="110"/>
      <c r="AD2219" s="110"/>
      <c r="AE2219" s="110"/>
      <c r="AF2219" s="110"/>
      <c r="AG2219" s="110"/>
      <c r="AH2219" s="110"/>
      <c r="AI2219" s="110"/>
      <c r="AJ2219" s="110"/>
      <c r="AK2219" s="110"/>
      <c r="AL2219" s="110"/>
      <c r="AM2219" s="110"/>
      <c r="AN2219" s="110"/>
      <c r="AO2219" s="110"/>
      <c r="AP2219" s="110"/>
      <c r="AQ2219" s="110"/>
      <c r="AR2219" s="110"/>
      <c r="AS2219" s="110"/>
      <c r="AT2219" s="110"/>
      <c r="AU2219" s="110"/>
      <c r="AV2219" s="110"/>
      <c r="AW2219" s="110"/>
      <c r="AX2219" s="110"/>
      <c r="AY2219" s="110"/>
      <c r="AZ2219" s="110"/>
      <c r="BA2219" s="110"/>
      <c r="BB2219" s="110"/>
      <c r="BC2219" s="110"/>
      <c r="BD2219" s="110"/>
      <c r="BE2219" s="110"/>
      <c r="BF2219" s="110"/>
      <c r="BG2219" s="110"/>
      <c r="BH2219" s="110"/>
    </row>
    <row r="2220" spans="2:60" x14ac:dyDescent="0.2">
      <c r="B2220" s="123"/>
      <c r="C2220" s="246"/>
      <c r="D2220" s="246"/>
      <c r="E2220" s="36"/>
      <c r="F2220" s="247"/>
      <c r="G2220" s="36"/>
      <c r="H2220" s="45"/>
      <c r="I2220" s="45"/>
      <c r="J2220" s="45"/>
      <c r="K2220" s="45"/>
      <c r="V2220" s="110"/>
      <c r="W2220" s="110"/>
      <c r="X2220" s="110"/>
      <c r="Y2220" s="110"/>
      <c r="Z2220" s="110"/>
      <c r="AA2220" s="110"/>
      <c r="AB2220" s="110"/>
      <c r="AC2220" s="110"/>
      <c r="AD2220" s="110"/>
      <c r="AE2220" s="110"/>
      <c r="AF2220" s="110"/>
      <c r="AG2220" s="110"/>
      <c r="AH2220" s="110"/>
      <c r="AI2220" s="110"/>
      <c r="AJ2220" s="110"/>
      <c r="AK2220" s="110"/>
      <c r="AL2220" s="110"/>
      <c r="AM2220" s="110"/>
      <c r="AN2220" s="110"/>
      <c r="AO2220" s="110"/>
      <c r="AP2220" s="110"/>
      <c r="AQ2220" s="110"/>
      <c r="AR2220" s="110"/>
      <c r="AS2220" s="110"/>
      <c r="AT2220" s="110"/>
      <c r="AU2220" s="110"/>
      <c r="AV2220" s="110"/>
      <c r="AW2220" s="110"/>
      <c r="AX2220" s="110"/>
      <c r="AY2220" s="110"/>
      <c r="AZ2220" s="110"/>
      <c r="BA2220" s="110"/>
      <c r="BB2220" s="110"/>
      <c r="BC2220" s="110"/>
      <c r="BD2220" s="110"/>
      <c r="BE2220" s="110"/>
      <c r="BF2220" s="110"/>
      <c r="BG2220" s="110"/>
      <c r="BH2220" s="110"/>
    </row>
    <row r="2221" spans="2:60" x14ac:dyDescent="0.2">
      <c r="B2221" s="123"/>
      <c r="C2221" s="246"/>
      <c r="D2221" s="246"/>
      <c r="E2221" s="36"/>
      <c r="F2221" s="247"/>
      <c r="G2221" s="36"/>
      <c r="H2221" s="45"/>
      <c r="I2221" s="45"/>
      <c r="J2221" s="45"/>
      <c r="K2221" s="45"/>
      <c r="V2221" s="110"/>
      <c r="W2221" s="110"/>
      <c r="X2221" s="110"/>
      <c r="Y2221" s="110"/>
      <c r="Z2221" s="110"/>
      <c r="AA2221" s="110"/>
      <c r="AB2221" s="110"/>
      <c r="AC2221" s="110"/>
      <c r="AD2221" s="110"/>
      <c r="AE2221" s="110"/>
      <c r="AF2221" s="110"/>
      <c r="AG2221" s="110"/>
      <c r="AH2221" s="110"/>
      <c r="AI2221" s="110"/>
      <c r="AJ2221" s="110"/>
      <c r="AK2221" s="110"/>
      <c r="AL2221" s="110"/>
      <c r="AM2221" s="110"/>
      <c r="AN2221" s="110"/>
      <c r="AO2221" s="110"/>
      <c r="AP2221" s="110"/>
      <c r="AQ2221" s="110"/>
      <c r="AR2221" s="110"/>
      <c r="AS2221" s="110"/>
      <c r="AT2221" s="110"/>
      <c r="AU2221" s="110"/>
      <c r="AV2221" s="110"/>
      <c r="AW2221" s="110"/>
      <c r="AX2221" s="110"/>
      <c r="AY2221" s="110"/>
      <c r="AZ2221" s="110"/>
      <c r="BA2221" s="110"/>
      <c r="BB2221" s="110"/>
      <c r="BC2221" s="110"/>
      <c r="BD2221" s="110"/>
      <c r="BE2221" s="110"/>
      <c r="BF2221" s="110"/>
      <c r="BG2221" s="110"/>
      <c r="BH2221" s="110"/>
    </row>
    <row r="2222" spans="2:60" x14ac:dyDescent="0.2">
      <c r="B2222" s="123"/>
      <c r="C2222" s="246"/>
      <c r="D2222" s="246"/>
      <c r="E2222" s="36"/>
      <c r="F2222" s="247"/>
      <c r="G2222" s="36"/>
      <c r="H2222" s="45"/>
      <c r="I2222" s="45"/>
      <c r="J2222" s="45"/>
      <c r="K2222" s="45"/>
      <c r="V2222" s="110"/>
      <c r="W2222" s="110"/>
      <c r="X2222" s="110"/>
      <c r="Y2222" s="110"/>
      <c r="Z2222" s="110"/>
      <c r="AA2222" s="110"/>
      <c r="AB2222" s="110"/>
      <c r="AC2222" s="110"/>
      <c r="AD2222" s="110"/>
      <c r="AE2222" s="110"/>
      <c r="AF2222" s="110"/>
      <c r="AG2222" s="110"/>
      <c r="AH2222" s="110"/>
      <c r="AI2222" s="110"/>
      <c r="AJ2222" s="110"/>
      <c r="AK2222" s="110"/>
      <c r="AL2222" s="110"/>
      <c r="AM2222" s="110"/>
      <c r="AN2222" s="110"/>
      <c r="AO2222" s="110"/>
      <c r="AP2222" s="110"/>
      <c r="AQ2222" s="110"/>
      <c r="AR2222" s="110"/>
      <c r="AS2222" s="110"/>
      <c r="AT2222" s="110"/>
      <c r="AU2222" s="110"/>
      <c r="AV2222" s="110"/>
      <c r="AW2222" s="110"/>
      <c r="AX2222" s="110"/>
      <c r="AY2222" s="110"/>
      <c r="AZ2222" s="110"/>
      <c r="BA2222" s="110"/>
      <c r="BB2222" s="110"/>
      <c r="BC2222" s="110"/>
      <c r="BD2222" s="110"/>
      <c r="BE2222" s="110"/>
      <c r="BF2222" s="110"/>
      <c r="BG2222" s="110"/>
      <c r="BH2222" s="110"/>
    </row>
    <row r="2223" spans="2:60" x14ac:dyDescent="0.2">
      <c r="B2223" s="123"/>
      <c r="C2223" s="246"/>
      <c r="D2223" s="246"/>
      <c r="E2223" s="36"/>
      <c r="F2223" s="247"/>
      <c r="G2223" s="36"/>
      <c r="H2223" s="45"/>
      <c r="I2223" s="45"/>
      <c r="J2223" s="45"/>
      <c r="K2223" s="45"/>
      <c r="V2223" s="110"/>
      <c r="W2223" s="110"/>
      <c r="X2223" s="110"/>
      <c r="Y2223" s="110"/>
      <c r="Z2223" s="110"/>
      <c r="AA2223" s="110"/>
      <c r="AB2223" s="110"/>
      <c r="AC2223" s="110"/>
      <c r="AD2223" s="110"/>
      <c r="AE2223" s="110"/>
      <c r="AF2223" s="110"/>
      <c r="AG2223" s="110"/>
      <c r="AH2223" s="110"/>
      <c r="AI2223" s="110"/>
      <c r="AJ2223" s="110"/>
      <c r="AK2223" s="110"/>
      <c r="AL2223" s="110"/>
      <c r="AM2223" s="110"/>
      <c r="AN2223" s="110"/>
      <c r="AO2223" s="110"/>
      <c r="AP2223" s="110"/>
      <c r="AQ2223" s="110"/>
      <c r="AR2223" s="110"/>
      <c r="AS2223" s="110"/>
      <c r="AT2223" s="110"/>
      <c r="AU2223" s="110"/>
      <c r="AV2223" s="110"/>
      <c r="AW2223" s="110"/>
      <c r="AX2223" s="110"/>
      <c r="AY2223" s="110"/>
      <c r="AZ2223" s="110"/>
      <c r="BA2223" s="110"/>
      <c r="BB2223" s="110"/>
      <c r="BC2223" s="110"/>
      <c r="BD2223" s="110"/>
      <c r="BE2223" s="110"/>
      <c r="BF2223" s="110"/>
      <c r="BG2223" s="110"/>
      <c r="BH2223" s="110"/>
    </row>
    <row r="2224" spans="2:60" x14ac:dyDescent="0.2">
      <c r="B2224" s="123"/>
      <c r="C2224" s="246"/>
      <c r="D2224" s="246"/>
      <c r="E2224" s="36"/>
      <c r="F2224" s="247"/>
      <c r="G2224" s="36"/>
      <c r="H2224" s="45"/>
      <c r="I2224" s="45"/>
      <c r="J2224" s="45"/>
      <c r="K2224" s="45"/>
      <c r="V2224" s="110"/>
      <c r="W2224" s="110"/>
      <c r="X2224" s="110"/>
      <c r="Y2224" s="110"/>
      <c r="Z2224" s="110"/>
      <c r="AA2224" s="110"/>
      <c r="AB2224" s="110"/>
      <c r="AC2224" s="110"/>
      <c r="AD2224" s="110"/>
      <c r="AE2224" s="110"/>
      <c r="AF2224" s="110"/>
      <c r="AG2224" s="110"/>
      <c r="AH2224" s="110"/>
      <c r="AI2224" s="110"/>
      <c r="AJ2224" s="110"/>
      <c r="AK2224" s="110"/>
      <c r="AL2224" s="110"/>
      <c r="AM2224" s="110"/>
      <c r="AN2224" s="110"/>
      <c r="AO2224" s="110"/>
      <c r="AP2224" s="110"/>
      <c r="AQ2224" s="110"/>
      <c r="AR2224" s="110"/>
      <c r="AS2224" s="110"/>
      <c r="AT2224" s="110"/>
      <c r="AU2224" s="110"/>
      <c r="AV2224" s="110"/>
      <c r="AW2224" s="110"/>
      <c r="AX2224" s="110"/>
      <c r="AY2224" s="110"/>
      <c r="AZ2224" s="110"/>
      <c r="BA2224" s="110"/>
      <c r="BB2224" s="110"/>
      <c r="BC2224" s="110"/>
      <c r="BD2224" s="110"/>
      <c r="BE2224" s="110"/>
      <c r="BF2224" s="110"/>
      <c r="BG2224" s="110"/>
      <c r="BH2224" s="110"/>
    </row>
    <row r="2225" spans="2:60" x14ac:dyDescent="0.2">
      <c r="B2225" s="123"/>
      <c r="C2225" s="246"/>
      <c r="D2225" s="246"/>
      <c r="E2225" s="36"/>
      <c r="F2225" s="247"/>
      <c r="G2225" s="36"/>
      <c r="H2225" s="45"/>
      <c r="I2225" s="45"/>
      <c r="J2225" s="45"/>
      <c r="K2225" s="45"/>
      <c r="V2225" s="110"/>
      <c r="W2225" s="110"/>
      <c r="X2225" s="110"/>
      <c r="Y2225" s="110"/>
      <c r="Z2225" s="110"/>
      <c r="AA2225" s="110"/>
      <c r="AB2225" s="110"/>
      <c r="AC2225" s="110"/>
      <c r="AD2225" s="110"/>
      <c r="AE2225" s="110"/>
      <c r="AF2225" s="110"/>
      <c r="AG2225" s="110"/>
      <c r="AH2225" s="110"/>
      <c r="AI2225" s="110"/>
      <c r="AJ2225" s="110"/>
      <c r="AK2225" s="110"/>
      <c r="AL2225" s="110"/>
      <c r="AM2225" s="110"/>
      <c r="AN2225" s="110"/>
      <c r="AO2225" s="110"/>
      <c r="AP2225" s="110"/>
      <c r="AQ2225" s="110"/>
      <c r="AR2225" s="110"/>
      <c r="AS2225" s="110"/>
      <c r="AT2225" s="110"/>
      <c r="AU2225" s="110"/>
      <c r="AV2225" s="110"/>
      <c r="AW2225" s="110"/>
      <c r="AX2225" s="110"/>
      <c r="AY2225" s="110"/>
      <c r="AZ2225" s="110"/>
      <c r="BA2225" s="110"/>
      <c r="BB2225" s="110"/>
      <c r="BC2225" s="110"/>
      <c r="BD2225" s="110"/>
      <c r="BE2225" s="110"/>
      <c r="BF2225" s="110"/>
      <c r="BG2225" s="110"/>
      <c r="BH2225" s="110"/>
    </row>
    <row r="2226" spans="2:60" x14ac:dyDescent="0.2">
      <c r="B2226" s="123"/>
      <c r="C2226" s="246"/>
      <c r="D2226" s="246"/>
      <c r="E2226" s="36"/>
      <c r="F2226" s="247"/>
      <c r="G2226" s="36"/>
      <c r="H2226" s="45"/>
      <c r="I2226" s="45"/>
      <c r="J2226" s="45"/>
      <c r="K2226" s="45"/>
      <c r="V2226" s="110"/>
      <c r="W2226" s="110"/>
      <c r="X2226" s="110"/>
      <c r="Y2226" s="110"/>
      <c r="Z2226" s="110"/>
      <c r="AA2226" s="110"/>
      <c r="AB2226" s="110"/>
      <c r="AC2226" s="110"/>
      <c r="AD2226" s="110"/>
      <c r="AE2226" s="110"/>
      <c r="AF2226" s="110"/>
      <c r="AG2226" s="110"/>
      <c r="AH2226" s="110"/>
      <c r="AI2226" s="110"/>
      <c r="AJ2226" s="110"/>
      <c r="AK2226" s="110"/>
      <c r="AL2226" s="110"/>
      <c r="AM2226" s="110"/>
      <c r="AN2226" s="110"/>
      <c r="AO2226" s="110"/>
      <c r="AP2226" s="110"/>
      <c r="AQ2226" s="110"/>
      <c r="AR2226" s="110"/>
      <c r="AS2226" s="110"/>
      <c r="AT2226" s="110"/>
      <c r="AU2226" s="110"/>
      <c r="AV2226" s="110"/>
      <c r="AW2226" s="110"/>
      <c r="AX2226" s="110"/>
      <c r="AY2226" s="110"/>
      <c r="AZ2226" s="110"/>
      <c r="BA2226" s="110"/>
      <c r="BB2226" s="110"/>
      <c r="BC2226" s="110"/>
      <c r="BD2226" s="110"/>
      <c r="BE2226" s="110"/>
      <c r="BF2226" s="110"/>
      <c r="BG2226" s="110"/>
      <c r="BH2226" s="110"/>
    </row>
    <row r="2227" spans="2:60" x14ac:dyDescent="0.2">
      <c r="B2227" s="123"/>
      <c r="C2227" s="246"/>
      <c r="D2227" s="246"/>
      <c r="E2227" s="36"/>
      <c r="F2227" s="247"/>
      <c r="G2227" s="36"/>
      <c r="H2227" s="45"/>
      <c r="I2227" s="45"/>
      <c r="J2227" s="45"/>
      <c r="K2227" s="45"/>
      <c r="V2227" s="110"/>
      <c r="W2227" s="110"/>
      <c r="X2227" s="110"/>
      <c r="Y2227" s="110"/>
      <c r="Z2227" s="110"/>
      <c r="AA2227" s="110"/>
      <c r="AB2227" s="110"/>
      <c r="AC2227" s="110"/>
      <c r="AD2227" s="110"/>
      <c r="AE2227" s="110"/>
      <c r="AF2227" s="110"/>
      <c r="AG2227" s="110"/>
      <c r="AH2227" s="110"/>
      <c r="AI2227" s="110"/>
      <c r="AJ2227" s="110"/>
      <c r="AK2227" s="110"/>
      <c r="AL2227" s="110"/>
      <c r="AM2227" s="110"/>
      <c r="AN2227" s="110"/>
      <c r="AO2227" s="110"/>
      <c r="AP2227" s="110"/>
      <c r="AQ2227" s="110"/>
      <c r="AR2227" s="110"/>
      <c r="AS2227" s="110"/>
      <c r="AT2227" s="110"/>
      <c r="AU2227" s="110"/>
      <c r="AV2227" s="110"/>
      <c r="AW2227" s="110"/>
      <c r="AX2227" s="110"/>
      <c r="AY2227" s="110"/>
      <c r="AZ2227" s="110"/>
      <c r="BA2227" s="110"/>
      <c r="BB2227" s="110"/>
      <c r="BC2227" s="110"/>
      <c r="BD2227" s="110"/>
      <c r="BE2227" s="110"/>
      <c r="BF2227" s="110"/>
      <c r="BG2227" s="110"/>
      <c r="BH2227" s="110"/>
    </row>
    <row r="2228" spans="2:60" x14ac:dyDescent="0.2">
      <c r="B2228" s="123"/>
      <c r="C2228" s="246"/>
      <c r="D2228" s="246"/>
      <c r="E2228" s="36"/>
      <c r="F2228" s="247"/>
      <c r="G2228" s="36"/>
      <c r="H2228" s="45"/>
      <c r="I2228" s="45"/>
      <c r="J2228" s="45"/>
      <c r="K2228" s="45"/>
      <c r="V2228" s="110"/>
      <c r="W2228" s="110"/>
      <c r="X2228" s="110"/>
      <c r="Y2228" s="110"/>
      <c r="Z2228" s="110"/>
      <c r="AA2228" s="110"/>
      <c r="AB2228" s="110"/>
      <c r="AC2228" s="110"/>
      <c r="AD2228" s="110"/>
      <c r="AE2228" s="110"/>
      <c r="AF2228" s="110"/>
      <c r="AG2228" s="110"/>
      <c r="AH2228" s="110"/>
      <c r="AI2228" s="110"/>
      <c r="AJ2228" s="110"/>
      <c r="AK2228" s="110"/>
      <c r="AL2228" s="110"/>
      <c r="AM2228" s="110"/>
      <c r="AN2228" s="110"/>
      <c r="AO2228" s="110"/>
      <c r="AP2228" s="110"/>
      <c r="AQ2228" s="110"/>
      <c r="AR2228" s="110"/>
      <c r="AS2228" s="110"/>
      <c r="AT2228" s="110"/>
      <c r="AU2228" s="110"/>
      <c r="AV2228" s="110"/>
      <c r="AW2228" s="110"/>
      <c r="AX2228" s="110"/>
      <c r="AY2228" s="110"/>
      <c r="AZ2228" s="110"/>
      <c r="BA2228" s="110"/>
      <c r="BB2228" s="110"/>
      <c r="BC2228" s="110"/>
      <c r="BD2228" s="110"/>
      <c r="BE2228" s="110"/>
      <c r="BF2228" s="110"/>
      <c r="BG2228" s="110"/>
      <c r="BH2228" s="110"/>
    </row>
    <row r="2229" spans="2:60" x14ac:dyDescent="0.2">
      <c r="B2229" s="123"/>
      <c r="C2229" s="246"/>
      <c r="D2229" s="246"/>
      <c r="E2229" s="36"/>
      <c r="F2229" s="247"/>
      <c r="G2229" s="36"/>
      <c r="H2229" s="45"/>
      <c r="I2229" s="45"/>
      <c r="J2229" s="45"/>
      <c r="K2229" s="45"/>
      <c r="V2229" s="110"/>
      <c r="W2229" s="110"/>
      <c r="X2229" s="110"/>
      <c r="Y2229" s="110"/>
      <c r="Z2229" s="110"/>
      <c r="AA2229" s="110"/>
      <c r="AB2229" s="110"/>
      <c r="AC2229" s="110"/>
      <c r="AD2229" s="110"/>
      <c r="AE2229" s="110"/>
      <c r="AF2229" s="110"/>
      <c r="AG2229" s="110"/>
      <c r="AH2229" s="110"/>
      <c r="AI2229" s="110"/>
      <c r="AJ2229" s="110"/>
      <c r="AK2229" s="110"/>
      <c r="AL2229" s="110"/>
      <c r="AM2229" s="110"/>
      <c r="AN2229" s="110"/>
      <c r="AO2229" s="110"/>
      <c r="AP2229" s="110"/>
      <c r="AQ2229" s="110"/>
      <c r="AR2229" s="110"/>
      <c r="AS2229" s="110"/>
      <c r="AT2229" s="110"/>
      <c r="AU2229" s="110"/>
      <c r="AV2229" s="110"/>
      <c r="AW2229" s="110"/>
      <c r="AX2229" s="110"/>
      <c r="AY2229" s="110"/>
      <c r="AZ2229" s="110"/>
      <c r="BA2229" s="110"/>
      <c r="BB2229" s="110"/>
      <c r="BC2229" s="110"/>
      <c r="BD2229" s="110"/>
      <c r="BE2229" s="110"/>
      <c r="BF2229" s="110"/>
      <c r="BG2229" s="110"/>
      <c r="BH2229" s="110"/>
    </row>
    <row r="2230" spans="2:60" x14ac:dyDescent="0.2">
      <c r="B2230" s="123"/>
      <c r="C2230" s="246"/>
      <c r="D2230" s="246"/>
      <c r="E2230" s="36"/>
      <c r="F2230" s="247"/>
      <c r="G2230" s="36"/>
      <c r="H2230" s="45"/>
      <c r="I2230" s="45"/>
      <c r="J2230" s="45"/>
      <c r="K2230" s="45"/>
      <c r="V2230" s="110"/>
      <c r="W2230" s="110"/>
      <c r="X2230" s="110"/>
      <c r="Y2230" s="110"/>
      <c r="Z2230" s="110"/>
      <c r="AA2230" s="110"/>
      <c r="AB2230" s="110"/>
      <c r="AC2230" s="110"/>
      <c r="AD2230" s="110"/>
      <c r="AE2230" s="110"/>
      <c r="AF2230" s="110"/>
      <c r="AG2230" s="110"/>
      <c r="AH2230" s="110"/>
      <c r="AI2230" s="110"/>
      <c r="AJ2230" s="110"/>
      <c r="AK2230" s="110"/>
      <c r="AL2230" s="110"/>
      <c r="AM2230" s="110"/>
      <c r="AN2230" s="110"/>
      <c r="AO2230" s="110"/>
      <c r="AP2230" s="110"/>
      <c r="AQ2230" s="110"/>
      <c r="AR2230" s="110"/>
      <c r="AS2230" s="110"/>
      <c r="AT2230" s="110"/>
      <c r="AU2230" s="110"/>
      <c r="AV2230" s="110"/>
      <c r="AW2230" s="110"/>
      <c r="AX2230" s="110"/>
      <c r="AY2230" s="110"/>
      <c r="AZ2230" s="110"/>
      <c r="BA2230" s="110"/>
      <c r="BB2230" s="110"/>
      <c r="BC2230" s="110"/>
      <c r="BD2230" s="110"/>
      <c r="BE2230" s="110"/>
      <c r="BF2230" s="110"/>
      <c r="BG2230" s="110"/>
      <c r="BH2230" s="110"/>
    </row>
    <row r="2231" spans="2:60" x14ac:dyDescent="0.2">
      <c r="B2231" s="123"/>
      <c r="C2231" s="246"/>
      <c r="D2231" s="246"/>
      <c r="E2231" s="36"/>
      <c r="F2231" s="247"/>
      <c r="G2231" s="36"/>
      <c r="H2231" s="45"/>
      <c r="I2231" s="45"/>
      <c r="J2231" s="45"/>
      <c r="K2231" s="45"/>
      <c r="V2231" s="110"/>
      <c r="W2231" s="110"/>
      <c r="X2231" s="110"/>
      <c r="Y2231" s="110"/>
      <c r="Z2231" s="110"/>
      <c r="AA2231" s="110"/>
      <c r="AB2231" s="110"/>
      <c r="AC2231" s="110"/>
      <c r="AD2231" s="110"/>
      <c r="AE2231" s="110"/>
      <c r="AF2231" s="110"/>
      <c r="AG2231" s="110"/>
      <c r="AH2231" s="110"/>
      <c r="AI2231" s="110"/>
      <c r="AJ2231" s="110"/>
      <c r="AK2231" s="110"/>
      <c r="AL2231" s="110"/>
      <c r="AM2231" s="110"/>
      <c r="AN2231" s="110"/>
      <c r="AO2231" s="110"/>
      <c r="AP2231" s="110"/>
      <c r="AQ2231" s="110"/>
      <c r="AR2231" s="110"/>
      <c r="AS2231" s="110"/>
      <c r="AT2231" s="110"/>
      <c r="AU2231" s="110"/>
      <c r="AV2231" s="110"/>
      <c r="AW2231" s="110"/>
      <c r="AX2231" s="110"/>
      <c r="AY2231" s="110"/>
      <c r="AZ2231" s="110"/>
      <c r="BA2231" s="110"/>
      <c r="BB2231" s="110"/>
      <c r="BC2231" s="110"/>
      <c r="BD2231" s="110"/>
      <c r="BE2231" s="110"/>
      <c r="BF2231" s="110"/>
      <c r="BG2231" s="110"/>
      <c r="BH2231" s="110"/>
    </row>
    <row r="2232" spans="2:60" x14ac:dyDescent="0.2">
      <c r="B2232" s="123"/>
      <c r="C2232" s="246"/>
      <c r="D2232" s="246"/>
      <c r="E2232" s="36"/>
      <c r="F2232" s="247"/>
      <c r="G2232" s="36"/>
      <c r="H2232" s="45"/>
      <c r="I2232" s="45"/>
      <c r="J2232" s="45"/>
      <c r="K2232" s="45"/>
      <c r="V2232" s="110"/>
      <c r="W2232" s="110"/>
      <c r="X2232" s="110"/>
      <c r="Y2232" s="110"/>
      <c r="Z2232" s="110"/>
      <c r="AA2232" s="110"/>
      <c r="AB2232" s="110"/>
      <c r="AC2232" s="110"/>
      <c r="AD2232" s="110"/>
      <c r="AE2232" s="110"/>
      <c r="AF2232" s="110"/>
      <c r="AG2232" s="110"/>
      <c r="AH2232" s="110"/>
      <c r="AI2232" s="110"/>
      <c r="AJ2232" s="110"/>
      <c r="AK2232" s="110"/>
      <c r="AL2232" s="110"/>
      <c r="AM2232" s="110"/>
      <c r="AN2232" s="110"/>
      <c r="AO2232" s="110"/>
      <c r="AP2232" s="110"/>
      <c r="AQ2232" s="110"/>
      <c r="AR2232" s="110"/>
      <c r="AS2232" s="110"/>
      <c r="AT2232" s="110"/>
      <c r="AU2232" s="110"/>
      <c r="AV2232" s="110"/>
      <c r="AW2232" s="110"/>
      <c r="AX2232" s="110"/>
      <c r="AY2232" s="110"/>
      <c r="AZ2232" s="110"/>
      <c r="BA2232" s="110"/>
      <c r="BB2232" s="110"/>
      <c r="BC2232" s="110"/>
      <c r="BD2232" s="110"/>
      <c r="BE2232" s="110"/>
      <c r="BF2232" s="110"/>
      <c r="BG2232" s="110"/>
      <c r="BH2232" s="110"/>
    </row>
    <row r="2233" spans="2:60" x14ac:dyDescent="0.2">
      <c r="B2233" s="123"/>
      <c r="C2233" s="246"/>
      <c r="D2233" s="246"/>
      <c r="E2233" s="36"/>
      <c r="F2233" s="247"/>
      <c r="G2233" s="36"/>
      <c r="H2233" s="45"/>
      <c r="I2233" s="45"/>
      <c r="J2233" s="45"/>
      <c r="K2233" s="45"/>
      <c r="V2233" s="110"/>
      <c r="W2233" s="110"/>
      <c r="X2233" s="110"/>
      <c r="Y2233" s="110"/>
      <c r="Z2233" s="110"/>
      <c r="AA2233" s="110"/>
      <c r="AB2233" s="110"/>
      <c r="AC2233" s="110"/>
      <c r="AD2233" s="110"/>
      <c r="AE2233" s="110"/>
      <c r="AF2233" s="110"/>
      <c r="AG2233" s="110"/>
      <c r="AH2233" s="110"/>
      <c r="AI2233" s="110"/>
      <c r="AJ2233" s="110"/>
      <c r="AK2233" s="110"/>
      <c r="AL2233" s="110"/>
      <c r="AM2233" s="110"/>
      <c r="AN2233" s="110"/>
      <c r="AO2233" s="110"/>
      <c r="AP2233" s="110"/>
      <c r="AQ2233" s="110"/>
      <c r="AR2233" s="110"/>
      <c r="AS2233" s="110"/>
      <c r="AT2233" s="110"/>
      <c r="AU2233" s="110"/>
      <c r="AV2233" s="110"/>
      <c r="AW2233" s="110"/>
      <c r="AX2233" s="110"/>
      <c r="AY2233" s="110"/>
      <c r="AZ2233" s="110"/>
      <c r="BA2233" s="110"/>
      <c r="BB2233" s="110"/>
      <c r="BC2233" s="110"/>
      <c r="BD2233" s="110"/>
      <c r="BE2233" s="110"/>
      <c r="BF2233" s="110"/>
      <c r="BG2233" s="110"/>
      <c r="BH2233" s="110"/>
    </row>
    <row r="2234" spans="2:60" x14ac:dyDescent="0.2">
      <c r="B2234" s="123"/>
      <c r="C2234" s="246"/>
      <c r="D2234" s="246"/>
      <c r="E2234" s="36"/>
      <c r="F2234" s="247"/>
      <c r="G2234" s="36"/>
      <c r="H2234" s="45"/>
      <c r="I2234" s="45"/>
      <c r="J2234" s="45"/>
      <c r="K2234" s="45"/>
      <c r="V2234" s="110"/>
      <c r="W2234" s="110"/>
      <c r="X2234" s="110"/>
      <c r="Y2234" s="110"/>
      <c r="Z2234" s="110"/>
      <c r="AA2234" s="110"/>
      <c r="AB2234" s="110"/>
      <c r="AC2234" s="110"/>
      <c r="AD2234" s="110"/>
      <c r="AE2234" s="110"/>
      <c r="AF2234" s="110"/>
      <c r="AG2234" s="110"/>
      <c r="AH2234" s="110"/>
      <c r="AI2234" s="110"/>
      <c r="AJ2234" s="110"/>
      <c r="AK2234" s="110"/>
      <c r="AL2234" s="110"/>
      <c r="AM2234" s="110"/>
      <c r="AN2234" s="110"/>
      <c r="AO2234" s="110"/>
      <c r="AP2234" s="110"/>
      <c r="AQ2234" s="110"/>
      <c r="AR2234" s="110"/>
      <c r="AS2234" s="110"/>
      <c r="AT2234" s="110"/>
      <c r="AU2234" s="110"/>
      <c r="AV2234" s="110"/>
      <c r="AW2234" s="110"/>
      <c r="AX2234" s="110"/>
      <c r="AY2234" s="110"/>
      <c r="AZ2234" s="110"/>
      <c r="BA2234" s="110"/>
      <c r="BB2234" s="110"/>
      <c r="BC2234" s="110"/>
      <c r="BD2234" s="110"/>
      <c r="BE2234" s="110"/>
      <c r="BF2234" s="110"/>
      <c r="BG2234" s="110"/>
      <c r="BH2234" s="110"/>
    </row>
    <row r="2235" spans="2:60" x14ac:dyDescent="0.2">
      <c r="B2235" s="123"/>
      <c r="C2235" s="246"/>
      <c r="D2235" s="246"/>
      <c r="E2235" s="36"/>
      <c r="F2235" s="247"/>
      <c r="G2235" s="36"/>
      <c r="H2235" s="45"/>
      <c r="I2235" s="45"/>
      <c r="J2235" s="45"/>
      <c r="K2235" s="45"/>
      <c r="V2235" s="110"/>
      <c r="W2235" s="110"/>
      <c r="X2235" s="110"/>
      <c r="Y2235" s="110"/>
      <c r="Z2235" s="110"/>
      <c r="AA2235" s="110"/>
      <c r="AB2235" s="110"/>
      <c r="AC2235" s="110"/>
      <c r="AD2235" s="110"/>
      <c r="AE2235" s="110"/>
      <c r="AF2235" s="110"/>
      <c r="AG2235" s="110"/>
      <c r="AH2235" s="110"/>
      <c r="AI2235" s="110"/>
      <c r="AJ2235" s="110"/>
      <c r="AK2235" s="110"/>
      <c r="AL2235" s="110"/>
      <c r="AM2235" s="110"/>
      <c r="AN2235" s="110"/>
      <c r="AO2235" s="110"/>
      <c r="AP2235" s="110"/>
      <c r="AQ2235" s="110"/>
      <c r="AR2235" s="110"/>
      <c r="AS2235" s="110"/>
      <c r="AT2235" s="110"/>
      <c r="AU2235" s="110"/>
      <c r="AV2235" s="110"/>
      <c r="AW2235" s="110"/>
      <c r="AX2235" s="110"/>
      <c r="AY2235" s="110"/>
      <c r="AZ2235" s="110"/>
      <c r="BA2235" s="110"/>
      <c r="BB2235" s="110"/>
      <c r="BC2235" s="110"/>
      <c r="BD2235" s="110"/>
      <c r="BE2235" s="110"/>
      <c r="BF2235" s="110"/>
      <c r="BG2235" s="110"/>
      <c r="BH2235" s="110"/>
    </row>
    <row r="2236" spans="2:60" x14ac:dyDescent="0.2">
      <c r="B2236" s="123"/>
      <c r="C2236" s="246"/>
      <c r="D2236" s="246"/>
      <c r="E2236" s="36"/>
      <c r="F2236" s="247"/>
      <c r="G2236" s="36"/>
      <c r="H2236" s="45"/>
      <c r="I2236" s="45"/>
      <c r="J2236" s="45"/>
      <c r="K2236" s="45"/>
      <c r="V2236" s="110"/>
      <c r="W2236" s="110"/>
      <c r="X2236" s="110"/>
      <c r="Y2236" s="110"/>
      <c r="Z2236" s="110"/>
      <c r="AA2236" s="110"/>
      <c r="AB2236" s="110"/>
      <c r="AC2236" s="110"/>
      <c r="AD2236" s="110"/>
      <c r="AE2236" s="110"/>
      <c r="AF2236" s="110"/>
      <c r="AG2236" s="110"/>
      <c r="AH2236" s="110"/>
      <c r="AI2236" s="110"/>
      <c r="AJ2236" s="110"/>
      <c r="AK2236" s="110"/>
      <c r="AL2236" s="110"/>
      <c r="AM2236" s="110"/>
      <c r="AN2236" s="110"/>
      <c r="AO2236" s="110"/>
      <c r="AP2236" s="110"/>
      <c r="AQ2236" s="110"/>
      <c r="AR2236" s="110"/>
      <c r="AS2236" s="110"/>
      <c r="AT2236" s="110"/>
      <c r="AU2236" s="110"/>
      <c r="AV2236" s="110"/>
      <c r="AW2236" s="110"/>
      <c r="AX2236" s="110"/>
      <c r="AY2236" s="110"/>
      <c r="AZ2236" s="110"/>
      <c r="BA2236" s="110"/>
      <c r="BB2236" s="110"/>
      <c r="BC2236" s="110"/>
      <c r="BD2236" s="110"/>
      <c r="BE2236" s="110"/>
      <c r="BF2236" s="110"/>
      <c r="BG2236" s="110"/>
      <c r="BH2236" s="110"/>
    </row>
    <row r="2237" spans="2:60" x14ac:dyDescent="0.2">
      <c r="B2237" s="123"/>
      <c r="C2237" s="246"/>
      <c r="D2237" s="246"/>
      <c r="E2237" s="36"/>
      <c r="F2237" s="247"/>
      <c r="G2237" s="36"/>
      <c r="H2237" s="45"/>
      <c r="I2237" s="45"/>
      <c r="J2237" s="45"/>
      <c r="K2237" s="45"/>
      <c r="V2237" s="110"/>
      <c r="W2237" s="110"/>
      <c r="X2237" s="110"/>
      <c r="Y2237" s="110"/>
      <c r="Z2237" s="110"/>
      <c r="AA2237" s="110"/>
      <c r="AB2237" s="110"/>
      <c r="AC2237" s="110"/>
      <c r="AD2237" s="110"/>
      <c r="AE2237" s="110"/>
      <c r="AF2237" s="110"/>
      <c r="AG2237" s="110"/>
      <c r="AH2237" s="110"/>
      <c r="AI2237" s="110"/>
      <c r="AJ2237" s="110"/>
      <c r="AK2237" s="110"/>
      <c r="AL2237" s="110"/>
      <c r="AM2237" s="110"/>
      <c r="AN2237" s="110"/>
      <c r="AO2237" s="110"/>
      <c r="AP2237" s="110"/>
      <c r="AQ2237" s="110"/>
      <c r="AR2237" s="110"/>
      <c r="AS2237" s="110"/>
      <c r="AT2237" s="110"/>
      <c r="AU2237" s="110"/>
      <c r="AV2237" s="110"/>
      <c r="AW2237" s="110"/>
      <c r="AX2237" s="110"/>
      <c r="AY2237" s="110"/>
      <c r="AZ2237" s="110"/>
      <c r="BA2237" s="110"/>
      <c r="BB2237" s="110"/>
      <c r="BC2237" s="110"/>
      <c r="BD2237" s="110"/>
      <c r="BE2237" s="110"/>
      <c r="BF2237" s="110"/>
      <c r="BG2237" s="110"/>
      <c r="BH2237" s="110"/>
    </row>
    <row r="2238" spans="2:60" x14ac:dyDescent="0.2">
      <c r="B2238" s="123"/>
      <c r="C2238" s="246"/>
      <c r="D2238" s="246"/>
      <c r="E2238" s="36"/>
      <c r="F2238" s="247"/>
      <c r="G2238" s="36"/>
      <c r="H2238" s="45"/>
      <c r="I2238" s="45"/>
      <c r="J2238" s="45"/>
      <c r="K2238" s="45"/>
      <c r="V2238" s="110"/>
      <c r="W2238" s="110"/>
      <c r="X2238" s="110"/>
      <c r="Y2238" s="110"/>
      <c r="Z2238" s="110"/>
      <c r="AA2238" s="110"/>
      <c r="AB2238" s="110"/>
      <c r="AC2238" s="110"/>
      <c r="AD2238" s="110"/>
      <c r="AE2238" s="110"/>
      <c r="AF2238" s="110"/>
      <c r="AG2238" s="110"/>
      <c r="AH2238" s="110"/>
      <c r="AI2238" s="110"/>
      <c r="AJ2238" s="110"/>
      <c r="AK2238" s="110"/>
      <c r="AL2238" s="110"/>
      <c r="AM2238" s="110"/>
      <c r="AN2238" s="110"/>
      <c r="AO2238" s="110"/>
      <c r="AP2238" s="110"/>
      <c r="AQ2238" s="110"/>
      <c r="AR2238" s="110"/>
      <c r="AS2238" s="110"/>
      <c r="AT2238" s="110"/>
      <c r="AU2238" s="110"/>
      <c r="AV2238" s="110"/>
      <c r="AW2238" s="110"/>
      <c r="AX2238" s="110"/>
      <c r="AY2238" s="110"/>
      <c r="AZ2238" s="110"/>
      <c r="BA2238" s="110"/>
      <c r="BB2238" s="110"/>
      <c r="BC2238" s="110"/>
      <c r="BD2238" s="110"/>
      <c r="BE2238" s="110"/>
      <c r="BF2238" s="110"/>
      <c r="BG2238" s="110"/>
      <c r="BH2238" s="110"/>
    </row>
    <row r="2239" spans="2:60" x14ac:dyDescent="0.2">
      <c r="B2239" s="123"/>
      <c r="C2239" s="246"/>
      <c r="D2239" s="246"/>
      <c r="E2239" s="36"/>
      <c r="F2239" s="247"/>
      <c r="G2239" s="36"/>
      <c r="H2239" s="45"/>
      <c r="I2239" s="45"/>
      <c r="J2239" s="45"/>
      <c r="K2239" s="45"/>
      <c r="V2239" s="110"/>
      <c r="W2239" s="110"/>
      <c r="X2239" s="110"/>
      <c r="Y2239" s="110"/>
      <c r="Z2239" s="110"/>
      <c r="AA2239" s="110"/>
      <c r="AB2239" s="110"/>
      <c r="AC2239" s="110"/>
      <c r="AD2239" s="110"/>
      <c r="AE2239" s="110"/>
      <c r="AF2239" s="110"/>
      <c r="AG2239" s="110"/>
      <c r="AH2239" s="110"/>
      <c r="AI2239" s="110"/>
      <c r="AJ2239" s="110"/>
      <c r="AK2239" s="110"/>
      <c r="AL2239" s="110"/>
      <c r="AM2239" s="110"/>
      <c r="AN2239" s="110"/>
      <c r="AO2239" s="110"/>
      <c r="AP2239" s="110"/>
      <c r="AQ2239" s="110"/>
      <c r="AR2239" s="110"/>
      <c r="AS2239" s="110"/>
      <c r="AT2239" s="110"/>
      <c r="AU2239" s="110"/>
      <c r="AV2239" s="110"/>
      <c r="AW2239" s="110"/>
      <c r="AX2239" s="110"/>
      <c r="AY2239" s="110"/>
      <c r="AZ2239" s="110"/>
      <c r="BA2239" s="110"/>
      <c r="BB2239" s="110"/>
      <c r="BC2239" s="110"/>
      <c r="BD2239" s="110"/>
      <c r="BE2239" s="110"/>
      <c r="BF2239" s="110"/>
      <c r="BG2239" s="110"/>
      <c r="BH2239" s="110"/>
    </row>
    <row r="2240" spans="2:60" x14ac:dyDescent="0.2">
      <c r="B2240" s="123"/>
      <c r="C2240" s="246"/>
      <c r="D2240" s="246"/>
      <c r="E2240" s="36"/>
      <c r="F2240" s="247"/>
      <c r="G2240" s="36"/>
      <c r="H2240" s="45"/>
      <c r="I2240" s="45"/>
      <c r="J2240" s="45"/>
      <c r="K2240" s="45"/>
      <c r="V2240" s="110"/>
      <c r="W2240" s="110"/>
      <c r="X2240" s="110"/>
      <c r="Y2240" s="110"/>
      <c r="Z2240" s="110"/>
      <c r="AA2240" s="110"/>
      <c r="AB2240" s="110"/>
      <c r="AC2240" s="110"/>
      <c r="AD2240" s="110"/>
      <c r="AE2240" s="110"/>
      <c r="AF2240" s="110"/>
      <c r="AG2240" s="110"/>
      <c r="AH2240" s="110"/>
      <c r="AI2240" s="110"/>
      <c r="AJ2240" s="110"/>
      <c r="AK2240" s="110"/>
      <c r="AL2240" s="110"/>
      <c r="AM2240" s="110"/>
      <c r="AN2240" s="110"/>
      <c r="AO2240" s="110"/>
      <c r="AP2240" s="110"/>
      <c r="AQ2240" s="110"/>
      <c r="AR2240" s="110"/>
      <c r="AS2240" s="110"/>
      <c r="AT2240" s="110"/>
      <c r="AU2240" s="110"/>
      <c r="AV2240" s="110"/>
      <c r="AW2240" s="110"/>
      <c r="AX2240" s="110"/>
      <c r="AY2240" s="110"/>
      <c r="AZ2240" s="110"/>
      <c r="BA2240" s="110"/>
      <c r="BB2240" s="110"/>
      <c r="BC2240" s="110"/>
      <c r="BD2240" s="110"/>
      <c r="BE2240" s="110"/>
      <c r="BF2240" s="110"/>
      <c r="BG2240" s="110"/>
      <c r="BH2240" s="110"/>
    </row>
    <row r="2241" spans="2:60" x14ac:dyDescent="0.2">
      <c r="B2241" s="123"/>
      <c r="C2241" s="246"/>
      <c r="D2241" s="246"/>
      <c r="E2241" s="36"/>
      <c r="F2241" s="247"/>
      <c r="G2241" s="36"/>
      <c r="H2241" s="45"/>
      <c r="I2241" s="45"/>
      <c r="J2241" s="45"/>
      <c r="K2241" s="45"/>
      <c r="V2241" s="110"/>
      <c r="W2241" s="110"/>
      <c r="X2241" s="110"/>
      <c r="Y2241" s="110"/>
      <c r="Z2241" s="110"/>
      <c r="AA2241" s="110"/>
      <c r="AB2241" s="110"/>
      <c r="AC2241" s="110"/>
      <c r="AD2241" s="110"/>
      <c r="AE2241" s="110"/>
      <c r="AF2241" s="110"/>
      <c r="AG2241" s="110"/>
      <c r="AH2241" s="110"/>
      <c r="AI2241" s="110"/>
      <c r="AJ2241" s="110"/>
      <c r="AK2241" s="110"/>
      <c r="AL2241" s="110"/>
      <c r="AM2241" s="110"/>
      <c r="AN2241" s="110"/>
      <c r="AO2241" s="110"/>
      <c r="AP2241" s="110"/>
      <c r="AQ2241" s="110"/>
      <c r="AR2241" s="110"/>
      <c r="AS2241" s="110"/>
      <c r="AT2241" s="110"/>
      <c r="AU2241" s="110"/>
      <c r="AV2241" s="110"/>
      <c r="AW2241" s="110"/>
      <c r="AX2241" s="110"/>
      <c r="AY2241" s="110"/>
      <c r="AZ2241" s="110"/>
      <c r="BA2241" s="110"/>
      <c r="BB2241" s="110"/>
      <c r="BC2241" s="110"/>
      <c r="BD2241" s="110"/>
      <c r="BE2241" s="110"/>
      <c r="BF2241" s="110"/>
      <c r="BG2241" s="110"/>
      <c r="BH2241" s="110"/>
    </row>
    <row r="2242" spans="2:60" x14ac:dyDescent="0.2">
      <c r="B2242" s="123"/>
      <c r="C2242" s="246"/>
      <c r="D2242" s="246"/>
      <c r="E2242" s="36"/>
      <c r="F2242" s="247"/>
      <c r="G2242" s="36"/>
      <c r="H2242" s="45"/>
      <c r="I2242" s="45"/>
      <c r="J2242" s="45"/>
      <c r="K2242" s="45"/>
      <c r="V2242" s="110"/>
      <c r="W2242" s="110"/>
      <c r="X2242" s="110"/>
      <c r="Y2242" s="110"/>
      <c r="Z2242" s="110"/>
      <c r="AA2242" s="110"/>
      <c r="AB2242" s="110"/>
      <c r="AC2242" s="110"/>
      <c r="AD2242" s="110"/>
      <c r="AE2242" s="110"/>
      <c r="AF2242" s="110"/>
      <c r="AG2242" s="110"/>
      <c r="AH2242" s="110"/>
      <c r="AI2242" s="110"/>
      <c r="AJ2242" s="110"/>
      <c r="AK2242" s="110"/>
      <c r="AL2242" s="110"/>
      <c r="AM2242" s="110"/>
      <c r="AN2242" s="110"/>
      <c r="AO2242" s="110"/>
      <c r="AP2242" s="110"/>
      <c r="AQ2242" s="110"/>
      <c r="AR2242" s="110"/>
      <c r="AS2242" s="110"/>
      <c r="AT2242" s="110"/>
      <c r="AU2242" s="110"/>
      <c r="AV2242" s="110"/>
      <c r="AW2242" s="110"/>
      <c r="AX2242" s="110"/>
      <c r="AY2242" s="110"/>
      <c r="AZ2242" s="110"/>
      <c r="BA2242" s="110"/>
      <c r="BB2242" s="110"/>
      <c r="BC2242" s="110"/>
      <c r="BD2242" s="110"/>
      <c r="BE2242" s="110"/>
      <c r="BF2242" s="110"/>
      <c r="BG2242" s="110"/>
      <c r="BH2242" s="110"/>
    </row>
    <row r="2243" spans="2:60" x14ac:dyDescent="0.2">
      <c r="B2243" s="123"/>
      <c r="C2243" s="246"/>
      <c r="D2243" s="246"/>
      <c r="E2243" s="36"/>
      <c r="F2243" s="247"/>
      <c r="G2243" s="36"/>
      <c r="H2243" s="45"/>
      <c r="I2243" s="45"/>
      <c r="J2243" s="45"/>
      <c r="K2243" s="45"/>
      <c r="V2243" s="110"/>
      <c r="W2243" s="110"/>
      <c r="X2243" s="110"/>
      <c r="Y2243" s="110"/>
      <c r="Z2243" s="110"/>
      <c r="AA2243" s="110"/>
      <c r="AB2243" s="110"/>
      <c r="AC2243" s="110"/>
      <c r="AD2243" s="110"/>
      <c r="AE2243" s="110"/>
      <c r="AF2243" s="110"/>
      <c r="AG2243" s="110"/>
      <c r="AH2243" s="110"/>
      <c r="AI2243" s="110"/>
      <c r="AJ2243" s="110"/>
      <c r="AK2243" s="110"/>
      <c r="AL2243" s="110"/>
      <c r="AM2243" s="110"/>
      <c r="AN2243" s="110"/>
      <c r="AO2243" s="110"/>
      <c r="AP2243" s="110"/>
      <c r="AQ2243" s="110"/>
      <c r="AR2243" s="110"/>
      <c r="AS2243" s="110"/>
      <c r="AT2243" s="110"/>
      <c r="AU2243" s="110"/>
      <c r="AV2243" s="110"/>
      <c r="AW2243" s="110"/>
      <c r="AX2243" s="110"/>
      <c r="AY2243" s="110"/>
      <c r="AZ2243" s="110"/>
      <c r="BA2243" s="110"/>
      <c r="BB2243" s="110"/>
      <c r="BC2243" s="110"/>
      <c r="BD2243" s="110"/>
      <c r="BE2243" s="110"/>
      <c r="BF2243" s="110"/>
      <c r="BG2243" s="110"/>
      <c r="BH2243" s="110"/>
    </row>
    <row r="2244" spans="2:60" x14ac:dyDescent="0.2">
      <c r="B2244" s="123"/>
      <c r="C2244" s="246"/>
      <c r="D2244" s="246"/>
      <c r="E2244" s="36"/>
      <c r="F2244" s="247"/>
      <c r="G2244" s="36"/>
      <c r="H2244" s="45"/>
      <c r="I2244" s="45"/>
      <c r="J2244" s="45"/>
      <c r="K2244" s="45"/>
      <c r="V2244" s="110"/>
      <c r="W2244" s="110"/>
      <c r="X2244" s="110"/>
      <c r="Y2244" s="110"/>
      <c r="Z2244" s="110"/>
      <c r="AA2244" s="110"/>
      <c r="AB2244" s="110"/>
      <c r="AC2244" s="110"/>
      <c r="AD2244" s="110"/>
      <c r="AE2244" s="110"/>
      <c r="AF2244" s="110"/>
      <c r="AG2244" s="110"/>
      <c r="AH2244" s="110"/>
      <c r="AI2244" s="110"/>
      <c r="AJ2244" s="110"/>
      <c r="AK2244" s="110"/>
      <c r="AL2244" s="110"/>
      <c r="AM2244" s="110"/>
      <c r="AN2244" s="110"/>
      <c r="AO2244" s="110"/>
      <c r="AP2244" s="110"/>
      <c r="AQ2244" s="110"/>
      <c r="AR2244" s="110"/>
      <c r="AS2244" s="110"/>
      <c r="AT2244" s="110"/>
      <c r="AU2244" s="110"/>
      <c r="AV2244" s="110"/>
      <c r="AW2244" s="110"/>
      <c r="AX2244" s="110"/>
      <c r="AY2244" s="110"/>
      <c r="AZ2244" s="110"/>
      <c r="BA2244" s="110"/>
      <c r="BB2244" s="110"/>
      <c r="BC2244" s="110"/>
      <c r="BD2244" s="110"/>
      <c r="BE2244" s="110"/>
      <c r="BF2244" s="110"/>
      <c r="BG2244" s="110"/>
      <c r="BH2244" s="110"/>
    </row>
    <row r="2245" spans="2:60" x14ac:dyDescent="0.2">
      <c r="B2245" s="123"/>
      <c r="C2245" s="246"/>
      <c r="D2245" s="246"/>
      <c r="E2245" s="36"/>
      <c r="F2245" s="247"/>
      <c r="G2245" s="36"/>
      <c r="H2245" s="45"/>
      <c r="I2245" s="45"/>
      <c r="J2245" s="45"/>
      <c r="K2245" s="45"/>
      <c r="V2245" s="110"/>
      <c r="W2245" s="110"/>
      <c r="X2245" s="110"/>
      <c r="Y2245" s="110"/>
      <c r="Z2245" s="110"/>
      <c r="AA2245" s="110"/>
      <c r="AB2245" s="110"/>
      <c r="AC2245" s="110"/>
      <c r="AD2245" s="110"/>
      <c r="AE2245" s="110"/>
      <c r="AF2245" s="110"/>
      <c r="AG2245" s="110"/>
      <c r="AH2245" s="110"/>
      <c r="AI2245" s="110"/>
      <c r="AJ2245" s="110"/>
      <c r="AK2245" s="110"/>
      <c r="AL2245" s="110"/>
      <c r="AM2245" s="110"/>
      <c r="AN2245" s="110"/>
      <c r="AO2245" s="110"/>
      <c r="AP2245" s="110"/>
      <c r="AQ2245" s="110"/>
      <c r="AR2245" s="110"/>
      <c r="AS2245" s="110"/>
      <c r="AT2245" s="110"/>
      <c r="AU2245" s="110"/>
      <c r="AV2245" s="110"/>
      <c r="AW2245" s="110"/>
      <c r="AX2245" s="110"/>
      <c r="AY2245" s="110"/>
      <c r="AZ2245" s="110"/>
      <c r="BA2245" s="110"/>
      <c r="BB2245" s="110"/>
      <c r="BC2245" s="110"/>
      <c r="BD2245" s="110"/>
      <c r="BE2245" s="110"/>
      <c r="BF2245" s="110"/>
      <c r="BG2245" s="110"/>
      <c r="BH2245" s="110"/>
    </row>
    <row r="2246" spans="2:60" x14ac:dyDescent="0.2">
      <c r="B2246" s="123"/>
      <c r="C2246" s="246"/>
      <c r="D2246" s="246"/>
      <c r="E2246" s="36"/>
      <c r="F2246" s="247"/>
      <c r="G2246" s="36"/>
      <c r="H2246" s="45"/>
      <c r="I2246" s="45"/>
      <c r="J2246" s="45"/>
      <c r="K2246" s="45"/>
      <c r="V2246" s="110"/>
      <c r="W2246" s="110"/>
      <c r="X2246" s="110"/>
      <c r="Y2246" s="110"/>
      <c r="Z2246" s="110"/>
      <c r="AA2246" s="110"/>
      <c r="AB2246" s="110"/>
      <c r="AC2246" s="110"/>
      <c r="AD2246" s="110"/>
      <c r="AE2246" s="110"/>
      <c r="AF2246" s="110"/>
      <c r="AG2246" s="110"/>
      <c r="AH2246" s="110"/>
      <c r="AI2246" s="110"/>
      <c r="AJ2246" s="110"/>
      <c r="AK2246" s="110"/>
      <c r="AL2246" s="110"/>
      <c r="AM2246" s="110"/>
      <c r="AN2246" s="110"/>
      <c r="AO2246" s="110"/>
      <c r="AP2246" s="110"/>
      <c r="AQ2246" s="110"/>
      <c r="AR2246" s="110"/>
      <c r="AS2246" s="110"/>
      <c r="AT2246" s="110"/>
      <c r="AU2246" s="110"/>
      <c r="AV2246" s="110"/>
      <c r="AW2246" s="110"/>
      <c r="AX2246" s="110"/>
      <c r="AY2246" s="110"/>
      <c r="AZ2246" s="110"/>
      <c r="BA2246" s="110"/>
      <c r="BB2246" s="110"/>
      <c r="BC2246" s="110"/>
      <c r="BD2246" s="110"/>
      <c r="BE2246" s="110"/>
      <c r="BF2246" s="110"/>
      <c r="BG2246" s="110"/>
      <c r="BH2246" s="110"/>
    </row>
    <row r="2247" spans="2:60" x14ac:dyDescent="0.2">
      <c r="B2247" s="123"/>
      <c r="C2247" s="246"/>
      <c r="D2247" s="246"/>
      <c r="E2247" s="36"/>
      <c r="F2247" s="247"/>
      <c r="G2247" s="36"/>
      <c r="H2247" s="45"/>
      <c r="I2247" s="45"/>
      <c r="J2247" s="45"/>
      <c r="K2247" s="45"/>
      <c r="V2247" s="110"/>
      <c r="W2247" s="110"/>
      <c r="X2247" s="110"/>
      <c r="Y2247" s="110"/>
      <c r="Z2247" s="110"/>
      <c r="AA2247" s="110"/>
      <c r="AB2247" s="110"/>
      <c r="AC2247" s="110"/>
      <c r="AD2247" s="110"/>
      <c r="AE2247" s="110"/>
      <c r="AF2247" s="110"/>
      <c r="AG2247" s="110"/>
      <c r="AH2247" s="110"/>
      <c r="AI2247" s="110"/>
      <c r="AJ2247" s="110"/>
      <c r="AK2247" s="110"/>
      <c r="AL2247" s="110"/>
      <c r="AM2247" s="110"/>
      <c r="AN2247" s="110"/>
      <c r="AO2247" s="110"/>
      <c r="AP2247" s="110"/>
      <c r="AQ2247" s="110"/>
      <c r="AR2247" s="110"/>
      <c r="AS2247" s="110"/>
      <c r="AT2247" s="110"/>
      <c r="AU2247" s="110"/>
      <c r="AV2247" s="110"/>
      <c r="AW2247" s="110"/>
      <c r="AX2247" s="110"/>
      <c r="AY2247" s="110"/>
      <c r="AZ2247" s="110"/>
      <c r="BA2247" s="110"/>
      <c r="BB2247" s="110"/>
      <c r="BC2247" s="110"/>
      <c r="BD2247" s="110"/>
      <c r="BE2247" s="110"/>
      <c r="BF2247" s="110"/>
      <c r="BG2247" s="110"/>
      <c r="BH2247" s="110"/>
    </row>
    <row r="2248" spans="2:60" x14ac:dyDescent="0.2">
      <c r="B2248" s="123"/>
      <c r="C2248" s="246"/>
      <c r="D2248" s="246"/>
      <c r="E2248" s="36"/>
      <c r="F2248" s="247"/>
      <c r="G2248" s="36"/>
      <c r="H2248" s="45"/>
      <c r="I2248" s="45"/>
      <c r="J2248" s="45"/>
      <c r="K2248" s="45"/>
      <c r="V2248" s="110"/>
      <c r="W2248" s="110"/>
      <c r="X2248" s="110"/>
      <c r="Y2248" s="110"/>
      <c r="Z2248" s="110"/>
      <c r="AA2248" s="110"/>
      <c r="AB2248" s="110"/>
      <c r="AC2248" s="110"/>
      <c r="AD2248" s="110"/>
      <c r="AE2248" s="110"/>
      <c r="AF2248" s="110"/>
      <c r="AG2248" s="110"/>
      <c r="AH2248" s="110"/>
      <c r="AI2248" s="110"/>
      <c r="AJ2248" s="110"/>
      <c r="AK2248" s="110"/>
      <c r="AL2248" s="110"/>
      <c r="AM2248" s="110"/>
      <c r="AN2248" s="110"/>
      <c r="AO2248" s="110"/>
      <c r="AP2248" s="110"/>
      <c r="AQ2248" s="110"/>
      <c r="AR2248" s="110"/>
      <c r="AS2248" s="110"/>
      <c r="AT2248" s="110"/>
      <c r="AU2248" s="110"/>
      <c r="AV2248" s="110"/>
      <c r="AW2248" s="110"/>
      <c r="AX2248" s="110"/>
      <c r="AY2248" s="110"/>
      <c r="AZ2248" s="110"/>
      <c r="BA2248" s="110"/>
      <c r="BB2248" s="110"/>
      <c r="BC2248" s="110"/>
      <c r="BD2248" s="110"/>
      <c r="BE2248" s="110"/>
      <c r="BF2248" s="110"/>
      <c r="BG2248" s="110"/>
      <c r="BH2248" s="110"/>
    </row>
    <row r="2249" spans="2:60" x14ac:dyDescent="0.2">
      <c r="B2249" s="123"/>
      <c r="C2249" s="246"/>
      <c r="D2249" s="246"/>
      <c r="E2249" s="36"/>
      <c r="F2249" s="247"/>
      <c r="G2249" s="36"/>
      <c r="H2249" s="45"/>
      <c r="I2249" s="45"/>
      <c r="J2249" s="45"/>
      <c r="K2249" s="45"/>
      <c r="V2249" s="110"/>
      <c r="W2249" s="110"/>
      <c r="X2249" s="110"/>
      <c r="Y2249" s="110"/>
      <c r="Z2249" s="110"/>
      <c r="AA2249" s="110"/>
      <c r="AB2249" s="110"/>
      <c r="AC2249" s="110"/>
      <c r="AD2249" s="110"/>
      <c r="AE2249" s="110"/>
      <c r="AF2249" s="110"/>
      <c r="AG2249" s="110"/>
      <c r="AH2249" s="110"/>
      <c r="AI2249" s="110"/>
      <c r="AJ2249" s="110"/>
      <c r="AK2249" s="110"/>
      <c r="AL2249" s="110"/>
      <c r="AM2249" s="110"/>
      <c r="AN2249" s="110"/>
      <c r="AO2249" s="110"/>
      <c r="AP2249" s="110"/>
      <c r="AQ2249" s="110"/>
      <c r="AR2249" s="110"/>
      <c r="AS2249" s="110"/>
      <c r="AT2249" s="110"/>
      <c r="AU2249" s="110"/>
      <c r="AV2249" s="110"/>
      <c r="AW2249" s="110"/>
      <c r="AX2249" s="110"/>
      <c r="AY2249" s="110"/>
      <c r="AZ2249" s="110"/>
      <c r="BA2249" s="110"/>
      <c r="BB2249" s="110"/>
      <c r="BC2249" s="110"/>
      <c r="BD2249" s="110"/>
      <c r="BE2249" s="110"/>
      <c r="BF2249" s="110"/>
      <c r="BG2249" s="110"/>
      <c r="BH2249" s="110"/>
    </row>
    <row r="2250" spans="2:60" x14ac:dyDescent="0.2">
      <c r="B2250" s="123"/>
      <c r="C2250" s="246"/>
      <c r="D2250" s="246"/>
      <c r="E2250" s="36"/>
      <c r="F2250" s="247"/>
      <c r="G2250" s="36"/>
      <c r="H2250" s="45"/>
      <c r="I2250" s="45"/>
      <c r="J2250" s="45"/>
      <c r="K2250" s="45"/>
      <c r="V2250" s="110"/>
      <c r="W2250" s="110"/>
      <c r="X2250" s="110"/>
      <c r="Y2250" s="110"/>
      <c r="Z2250" s="110"/>
      <c r="AA2250" s="110"/>
      <c r="AB2250" s="110"/>
      <c r="AC2250" s="110"/>
      <c r="AD2250" s="110"/>
      <c r="AE2250" s="110"/>
      <c r="AF2250" s="110"/>
      <c r="AG2250" s="110"/>
      <c r="AH2250" s="110"/>
      <c r="AI2250" s="110"/>
      <c r="AJ2250" s="110"/>
      <c r="AK2250" s="110"/>
      <c r="AL2250" s="110"/>
      <c r="AM2250" s="110"/>
      <c r="AN2250" s="110"/>
      <c r="AO2250" s="110"/>
      <c r="AP2250" s="110"/>
      <c r="AQ2250" s="110"/>
      <c r="AR2250" s="110"/>
      <c r="AS2250" s="110"/>
      <c r="AT2250" s="110"/>
      <c r="AU2250" s="110"/>
      <c r="AV2250" s="110"/>
      <c r="AW2250" s="110"/>
      <c r="AX2250" s="110"/>
      <c r="AY2250" s="110"/>
      <c r="AZ2250" s="110"/>
      <c r="BA2250" s="110"/>
      <c r="BB2250" s="110"/>
      <c r="BC2250" s="110"/>
      <c r="BD2250" s="110"/>
      <c r="BE2250" s="110"/>
      <c r="BF2250" s="110"/>
      <c r="BG2250" s="110"/>
      <c r="BH2250" s="110"/>
    </row>
    <row r="2251" spans="2:60" x14ac:dyDescent="0.2">
      <c r="B2251" s="123"/>
      <c r="C2251" s="246"/>
      <c r="D2251" s="246"/>
      <c r="E2251" s="36"/>
      <c r="F2251" s="247"/>
      <c r="G2251" s="36"/>
      <c r="H2251" s="45"/>
      <c r="I2251" s="45"/>
      <c r="J2251" s="45"/>
      <c r="K2251" s="45"/>
      <c r="V2251" s="110"/>
      <c r="W2251" s="110"/>
      <c r="X2251" s="110"/>
      <c r="Y2251" s="110"/>
      <c r="Z2251" s="110"/>
      <c r="AA2251" s="110"/>
      <c r="AB2251" s="110"/>
      <c r="AC2251" s="110"/>
      <c r="AD2251" s="110"/>
      <c r="AE2251" s="110"/>
      <c r="AF2251" s="110"/>
      <c r="AG2251" s="110"/>
      <c r="AH2251" s="110"/>
      <c r="AI2251" s="110"/>
      <c r="AJ2251" s="110"/>
      <c r="AK2251" s="110"/>
      <c r="AL2251" s="110"/>
      <c r="AM2251" s="110"/>
      <c r="AN2251" s="110"/>
      <c r="AO2251" s="110"/>
      <c r="AP2251" s="110"/>
      <c r="AQ2251" s="110"/>
      <c r="AR2251" s="110"/>
      <c r="AS2251" s="110"/>
      <c r="AT2251" s="110"/>
      <c r="AU2251" s="110"/>
      <c r="AV2251" s="110"/>
      <c r="AW2251" s="110"/>
      <c r="AX2251" s="110"/>
      <c r="AY2251" s="110"/>
      <c r="AZ2251" s="110"/>
      <c r="BA2251" s="110"/>
      <c r="BB2251" s="110"/>
      <c r="BC2251" s="110"/>
      <c r="BD2251" s="110"/>
      <c r="BE2251" s="110"/>
      <c r="BF2251" s="110"/>
      <c r="BG2251" s="110"/>
      <c r="BH2251" s="110"/>
    </row>
    <row r="2252" spans="2:60" x14ac:dyDescent="0.2">
      <c r="B2252" s="123"/>
      <c r="C2252" s="246"/>
      <c r="D2252" s="246"/>
      <c r="E2252" s="36"/>
      <c r="F2252" s="247"/>
      <c r="G2252" s="36"/>
      <c r="H2252" s="45"/>
      <c r="I2252" s="45"/>
      <c r="J2252" s="45"/>
      <c r="K2252" s="45"/>
      <c r="V2252" s="110"/>
      <c r="W2252" s="110"/>
      <c r="X2252" s="110"/>
      <c r="Y2252" s="110"/>
      <c r="Z2252" s="110"/>
      <c r="AA2252" s="110"/>
      <c r="AB2252" s="110"/>
      <c r="AC2252" s="110"/>
      <c r="AD2252" s="110"/>
      <c r="AE2252" s="110"/>
      <c r="AF2252" s="110"/>
      <c r="AG2252" s="110"/>
      <c r="AH2252" s="110"/>
      <c r="AI2252" s="110"/>
      <c r="AJ2252" s="110"/>
      <c r="AK2252" s="110"/>
      <c r="AL2252" s="110"/>
      <c r="AM2252" s="110"/>
      <c r="AN2252" s="110"/>
      <c r="AO2252" s="110"/>
      <c r="AP2252" s="110"/>
      <c r="AQ2252" s="110"/>
      <c r="AR2252" s="110"/>
      <c r="AS2252" s="110"/>
      <c r="AT2252" s="110"/>
      <c r="AU2252" s="110"/>
      <c r="AV2252" s="110"/>
      <c r="AW2252" s="110"/>
      <c r="AX2252" s="110"/>
      <c r="AY2252" s="110"/>
      <c r="AZ2252" s="110"/>
      <c r="BA2252" s="110"/>
      <c r="BB2252" s="110"/>
      <c r="BC2252" s="110"/>
      <c r="BD2252" s="110"/>
      <c r="BE2252" s="110"/>
      <c r="BF2252" s="110"/>
      <c r="BG2252" s="110"/>
      <c r="BH2252" s="110"/>
    </row>
    <row r="2253" spans="2:60" x14ac:dyDescent="0.2">
      <c r="B2253" s="123"/>
      <c r="C2253" s="246"/>
      <c r="D2253" s="246"/>
      <c r="E2253" s="36"/>
      <c r="F2253" s="247"/>
      <c r="G2253" s="36"/>
      <c r="H2253" s="45"/>
      <c r="I2253" s="45"/>
      <c r="J2253" s="45"/>
      <c r="K2253" s="45"/>
      <c r="V2253" s="110"/>
      <c r="W2253" s="110"/>
      <c r="X2253" s="110"/>
      <c r="Y2253" s="110"/>
      <c r="Z2253" s="110"/>
      <c r="AA2253" s="110"/>
      <c r="AB2253" s="110"/>
      <c r="AC2253" s="110"/>
      <c r="AD2253" s="110"/>
      <c r="AE2253" s="110"/>
      <c r="AF2253" s="110"/>
      <c r="AG2253" s="110"/>
      <c r="AH2253" s="110"/>
      <c r="AI2253" s="110"/>
      <c r="AJ2253" s="110"/>
      <c r="AK2253" s="110"/>
      <c r="AL2253" s="110"/>
      <c r="AM2253" s="110"/>
      <c r="AN2253" s="110"/>
      <c r="AO2253" s="110"/>
      <c r="AP2253" s="110"/>
      <c r="AQ2253" s="110"/>
      <c r="AR2253" s="110"/>
      <c r="AS2253" s="110"/>
      <c r="AT2253" s="110"/>
      <c r="AU2253" s="110"/>
      <c r="AV2253" s="110"/>
      <c r="AW2253" s="110"/>
      <c r="AX2253" s="110"/>
      <c r="AY2253" s="110"/>
      <c r="AZ2253" s="110"/>
      <c r="BA2253" s="110"/>
      <c r="BB2253" s="110"/>
      <c r="BC2253" s="110"/>
      <c r="BD2253" s="110"/>
      <c r="BE2253" s="110"/>
      <c r="BF2253" s="110"/>
      <c r="BG2253" s="110"/>
      <c r="BH2253" s="110"/>
    </row>
    <row r="2254" spans="2:60" x14ac:dyDescent="0.2">
      <c r="B2254" s="123"/>
      <c r="C2254" s="246"/>
      <c r="D2254" s="246"/>
      <c r="E2254" s="36"/>
      <c r="F2254" s="247"/>
      <c r="G2254" s="36"/>
      <c r="H2254" s="45"/>
      <c r="I2254" s="45"/>
      <c r="J2254" s="45"/>
      <c r="K2254" s="45"/>
      <c r="V2254" s="110"/>
      <c r="W2254" s="110"/>
      <c r="X2254" s="110"/>
      <c r="Y2254" s="110"/>
      <c r="Z2254" s="110"/>
      <c r="AA2254" s="110"/>
      <c r="AB2254" s="110"/>
      <c r="AC2254" s="110"/>
      <c r="AD2254" s="110"/>
      <c r="AE2254" s="110"/>
      <c r="AF2254" s="110"/>
      <c r="AG2254" s="110"/>
      <c r="AH2254" s="110"/>
      <c r="AI2254" s="110"/>
      <c r="AJ2254" s="110"/>
      <c r="AK2254" s="110"/>
      <c r="AL2254" s="110"/>
      <c r="AM2254" s="110"/>
      <c r="AN2254" s="110"/>
      <c r="AO2254" s="110"/>
      <c r="AP2254" s="110"/>
      <c r="AQ2254" s="110"/>
      <c r="AR2254" s="110"/>
      <c r="AS2254" s="110"/>
      <c r="AT2254" s="110"/>
      <c r="AU2254" s="110"/>
      <c r="AV2254" s="110"/>
      <c r="AW2254" s="110"/>
      <c r="AX2254" s="110"/>
      <c r="AY2254" s="110"/>
      <c r="AZ2254" s="110"/>
      <c r="BA2254" s="110"/>
      <c r="BB2254" s="110"/>
      <c r="BC2254" s="110"/>
      <c r="BD2254" s="110"/>
      <c r="BE2254" s="110"/>
      <c r="BF2254" s="110"/>
      <c r="BG2254" s="110"/>
      <c r="BH2254" s="110"/>
    </row>
    <row r="2255" spans="2:60" x14ac:dyDescent="0.2">
      <c r="B2255" s="123"/>
      <c r="C2255" s="246"/>
      <c r="D2255" s="246"/>
      <c r="E2255" s="36"/>
      <c r="F2255" s="247"/>
      <c r="G2255" s="36"/>
      <c r="H2255" s="45"/>
      <c r="I2255" s="45"/>
      <c r="J2255" s="45"/>
      <c r="K2255" s="45"/>
      <c r="V2255" s="110"/>
      <c r="W2255" s="110"/>
      <c r="X2255" s="110"/>
      <c r="Y2255" s="110"/>
      <c r="Z2255" s="110"/>
      <c r="AA2255" s="110"/>
      <c r="AB2255" s="110"/>
      <c r="AC2255" s="110"/>
      <c r="AD2255" s="110"/>
      <c r="AE2255" s="110"/>
      <c r="AF2255" s="110"/>
      <c r="AG2255" s="110"/>
      <c r="AH2255" s="110"/>
      <c r="AI2255" s="110"/>
      <c r="AJ2255" s="110"/>
      <c r="AK2255" s="110"/>
      <c r="AL2255" s="110"/>
      <c r="AM2255" s="110"/>
      <c r="AN2255" s="110"/>
      <c r="AO2255" s="110"/>
      <c r="AP2255" s="110"/>
      <c r="AQ2255" s="110"/>
      <c r="AR2255" s="110"/>
      <c r="AS2255" s="110"/>
      <c r="AT2255" s="110"/>
      <c r="AU2255" s="110"/>
      <c r="AV2255" s="110"/>
      <c r="AW2255" s="110"/>
      <c r="AX2255" s="110"/>
      <c r="AY2255" s="110"/>
      <c r="AZ2255" s="110"/>
      <c r="BA2255" s="110"/>
      <c r="BB2255" s="110"/>
      <c r="BC2255" s="110"/>
      <c r="BD2255" s="110"/>
      <c r="BE2255" s="110"/>
      <c r="BF2255" s="110"/>
      <c r="BG2255" s="110"/>
      <c r="BH2255" s="110"/>
    </row>
    <row r="2256" spans="2:60" x14ac:dyDescent="0.2">
      <c r="B2256" s="123"/>
      <c r="C2256" s="246"/>
      <c r="D2256" s="246"/>
      <c r="E2256" s="36"/>
      <c r="F2256" s="247"/>
      <c r="G2256" s="36"/>
      <c r="H2256" s="45"/>
      <c r="I2256" s="45"/>
      <c r="J2256" s="45"/>
      <c r="K2256" s="45"/>
      <c r="V2256" s="110"/>
      <c r="W2256" s="110"/>
      <c r="X2256" s="110"/>
      <c r="Y2256" s="110"/>
      <c r="Z2256" s="110"/>
      <c r="AA2256" s="110"/>
      <c r="AB2256" s="110"/>
      <c r="AC2256" s="110"/>
      <c r="AD2256" s="110"/>
      <c r="AE2256" s="110"/>
      <c r="AF2256" s="110"/>
      <c r="AG2256" s="110"/>
      <c r="AH2256" s="110"/>
      <c r="AI2256" s="110"/>
      <c r="AJ2256" s="110"/>
      <c r="AK2256" s="110"/>
      <c r="AL2256" s="110"/>
      <c r="AM2256" s="110"/>
      <c r="AN2256" s="110"/>
      <c r="AO2256" s="110"/>
      <c r="AP2256" s="110"/>
      <c r="AQ2256" s="110"/>
      <c r="AR2256" s="110"/>
      <c r="AS2256" s="110"/>
      <c r="AT2256" s="110"/>
      <c r="AU2256" s="110"/>
      <c r="AV2256" s="110"/>
      <c r="AW2256" s="110"/>
      <c r="AX2256" s="110"/>
      <c r="AY2256" s="110"/>
      <c r="AZ2256" s="110"/>
      <c r="BA2256" s="110"/>
      <c r="BB2256" s="110"/>
      <c r="BC2256" s="110"/>
      <c r="BD2256" s="110"/>
      <c r="BE2256" s="110"/>
      <c r="BF2256" s="110"/>
      <c r="BG2256" s="110"/>
      <c r="BH2256" s="110"/>
    </row>
    <row r="2257" spans="2:60" x14ac:dyDescent="0.2">
      <c r="B2257" s="123"/>
      <c r="C2257" s="246"/>
      <c r="D2257" s="246"/>
      <c r="E2257" s="36"/>
      <c r="F2257" s="247"/>
      <c r="G2257" s="36"/>
      <c r="H2257" s="45"/>
      <c r="I2257" s="45"/>
      <c r="J2257" s="45"/>
      <c r="K2257" s="45"/>
      <c r="V2257" s="110"/>
      <c r="W2257" s="110"/>
      <c r="X2257" s="110"/>
      <c r="Y2257" s="110"/>
      <c r="Z2257" s="110"/>
      <c r="AA2257" s="110"/>
      <c r="AB2257" s="110"/>
      <c r="AC2257" s="110"/>
      <c r="AD2257" s="110"/>
      <c r="AE2257" s="110"/>
      <c r="AF2257" s="110"/>
      <c r="AG2257" s="110"/>
      <c r="AH2257" s="110"/>
      <c r="AI2257" s="110"/>
      <c r="AJ2257" s="110"/>
      <c r="AK2257" s="110"/>
      <c r="AL2257" s="110"/>
      <c r="AM2257" s="110"/>
      <c r="AN2257" s="110"/>
      <c r="AO2257" s="110"/>
      <c r="AP2257" s="110"/>
      <c r="AQ2257" s="110"/>
      <c r="AR2257" s="110"/>
      <c r="AS2257" s="110"/>
      <c r="AT2257" s="110"/>
      <c r="AU2257" s="110"/>
      <c r="AV2257" s="110"/>
      <c r="AW2257" s="110"/>
      <c r="AX2257" s="110"/>
      <c r="AY2257" s="110"/>
      <c r="AZ2257" s="110"/>
      <c r="BA2257" s="110"/>
      <c r="BB2257" s="110"/>
      <c r="BC2257" s="110"/>
      <c r="BD2257" s="110"/>
      <c r="BE2257" s="110"/>
      <c r="BF2257" s="110"/>
      <c r="BG2257" s="110"/>
      <c r="BH2257" s="110"/>
    </row>
    <row r="2258" spans="2:60" x14ac:dyDescent="0.2">
      <c r="B2258" s="123"/>
      <c r="C2258" s="246"/>
      <c r="D2258" s="246"/>
      <c r="E2258" s="36"/>
      <c r="F2258" s="247"/>
      <c r="G2258" s="36"/>
      <c r="H2258" s="45"/>
      <c r="I2258" s="45"/>
      <c r="J2258" s="45"/>
      <c r="K2258" s="45"/>
      <c r="V2258" s="110"/>
      <c r="W2258" s="110"/>
      <c r="X2258" s="110"/>
      <c r="Y2258" s="110"/>
      <c r="Z2258" s="110"/>
      <c r="AA2258" s="110"/>
      <c r="AB2258" s="110"/>
      <c r="AC2258" s="110"/>
      <c r="AD2258" s="110"/>
      <c r="AE2258" s="110"/>
      <c r="AF2258" s="110"/>
      <c r="AG2258" s="110"/>
      <c r="AH2258" s="110"/>
      <c r="AI2258" s="110"/>
      <c r="AJ2258" s="110"/>
      <c r="AK2258" s="110"/>
      <c r="AL2258" s="110"/>
      <c r="AM2258" s="110"/>
      <c r="AN2258" s="110"/>
      <c r="AO2258" s="110"/>
      <c r="AP2258" s="110"/>
      <c r="AQ2258" s="110"/>
      <c r="AR2258" s="110"/>
      <c r="AS2258" s="110"/>
      <c r="AT2258" s="110"/>
      <c r="AU2258" s="110"/>
      <c r="AV2258" s="110"/>
      <c r="AW2258" s="110"/>
      <c r="AX2258" s="110"/>
      <c r="AY2258" s="110"/>
      <c r="AZ2258" s="110"/>
      <c r="BA2258" s="110"/>
      <c r="BB2258" s="110"/>
      <c r="BC2258" s="110"/>
      <c r="BD2258" s="110"/>
      <c r="BE2258" s="110"/>
      <c r="BF2258" s="110"/>
      <c r="BG2258" s="110"/>
      <c r="BH2258" s="110"/>
    </row>
    <row r="2259" spans="2:60" x14ac:dyDescent="0.2">
      <c r="B2259" s="123"/>
      <c r="C2259" s="246"/>
      <c r="D2259" s="246"/>
      <c r="E2259" s="36"/>
      <c r="F2259" s="247"/>
      <c r="G2259" s="36"/>
      <c r="H2259" s="45"/>
      <c r="I2259" s="45"/>
      <c r="J2259" s="45"/>
      <c r="K2259" s="45"/>
      <c r="V2259" s="110"/>
      <c r="W2259" s="110"/>
      <c r="X2259" s="110"/>
      <c r="Y2259" s="110"/>
      <c r="Z2259" s="110"/>
      <c r="AA2259" s="110"/>
      <c r="AB2259" s="110"/>
      <c r="AC2259" s="110"/>
      <c r="AD2259" s="110"/>
      <c r="AE2259" s="110"/>
      <c r="AF2259" s="110"/>
      <c r="AG2259" s="110"/>
      <c r="AH2259" s="110"/>
      <c r="AI2259" s="110"/>
      <c r="AJ2259" s="110"/>
      <c r="AK2259" s="110"/>
      <c r="AL2259" s="110"/>
      <c r="AM2259" s="110"/>
      <c r="AN2259" s="110"/>
      <c r="AO2259" s="110"/>
      <c r="AP2259" s="110"/>
      <c r="AQ2259" s="110"/>
      <c r="AR2259" s="110"/>
      <c r="AS2259" s="110"/>
      <c r="AT2259" s="110"/>
      <c r="AU2259" s="110"/>
      <c r="AV2259" s="110"/>
      <c r="AW2259" s="110"/>
      <c r="AX2259" s="110"/>
      <c r="AY2259" s="110"/>
      <c r="AZ2259" s="110"/>
      <c r="BA2259" s="110"/>
      <c r="BB2259" s="110"/>
      <c r="BC2259" s="110"/>
      <c r="BD2259" s="110"/>
      <c r="BE2259" s="110"/>
      <c r="BF2259" s="110"/>
      <c r="BG2259" s="110"/>
      <c r="BH2259" s="110"/>
    </row>
    <row r="2260" spans="2:60" x14ac:dyDescent="0.2">
      <c r="B2260" s="123"/>
      <c r="C2260" s="246"/>
      <c r="D2260" s="246"/>
      <c r="E2260" s="36"/>
      <c r="F2260" s="247"/>
      <c r="G2260" s="36"/>
      <c r="H2260" s="45"/>
      <c r="I2260" s="45"/>
      <c r="J2260" s="45"/>
      <c r="K2260" s="45"/>
      <c r="V2260" s="110"/>
      <c r="W2260" s="110"/>
      <c r="X2260" s="110"/>
      <c r="Y2260" s="110"/>
      <c r="Z2260" s="110"/>
      <c r="AA2260" s="110"/>
      <c r="AB2260" s="110"/>
      <c r="AC2260" s="110"/>
      <c r="AD2260" s="110"/>
      <c r="AE2260" s="110"/>
      <c r="AF2260" s="110"/>
      <c r="AG2260" s="110"/>
      <c r="AH2260" s="110"/>
      <c r="AI2260" s="110"/>
      <c r="AJ2260" s="110"/>
      <c r="AK2260" s="110"/>
      <c r="AL2260" s="110"/>
      <c r="AM2260" s="110"/>
      <c r="AN2260" s="110"/>
      <c r="AO2260" s="110"/>
      <c r="AP2260" s="110"/>
      <c r="AQ2260" s="110"/>
      <c r="AR2260" s="110"/>
      <c r="AS2260" s="110"/>
      <c r="AT2260" s="110"/>
      <c r="AU2260" s="110"/>
      <c r="AV2260" s="110"/>
      <c r="AW2260" s="110"/>
      <c r="AX2260" s="110"/>
      <c r="AY2260" s="110"/>
      <c r="AZ2260" s="110"/>
      <c r="BA2260" s="110"/>
      <c r="BB2260" s="110"/>
      <c r="BC2260" s="110"/>
      <c r="BD2260" s="110"/>
      <c r="BE2260" s="110"/>
      <c r="BF2260" s="110"/>
      <c r="BG2260" s="110"/>
      <c r="BH2260" s="110"/>
    </row>
    <row r="2261" spans="2:60" x14ac:dyDescent="0.2">
      <c r="B2261" s="123"/>
      <c r="C2261" s="246"/>
      <c r="D2261" s="246"/>
      <c r="E2261" s="36"/>
      <c r="F2261" s="247"/>
      <c r="G2261" s="36"/>
      <c r="H2261" s="45"/>
      <c r="I2261" s="45"/>
      <c r="J2261" s="45"/>
      <c r="K2261" s="45"/>
      <c r="V2261" s="110"/>
      <c r="W2261" s="110"/>
      <c r="X2261" s="110"/>
      <c r="Y2261" s="110"/>
      <c r="Z2261" s="110"/>
      <c r="AA2261" s="110"/>
      <c r="AB2261" s="110"/>
      <c r="AC2261" s="110"/>
      <c r="AD2261" s="110"/>
      <c r="AE2261" s="110"/>
      <c r="AF2261" s="110"/>
      <c r="AG2261" s="110"/>
      <c r="AH2261" s="110"/>
      <c r="AI2261" s="110"/>
      <c r="AJ2261" s="110"/>
      <c r="AK2261" s="110"/>
      <c r="AL2261" s="110"/>
      <c r="AM2261" s="110"/>
      <c r="AN2261" s="110"/>
      <c r="AO2261" s="110"/>
      <c r="AP2261" s="110"/>
      <c r="AQ2261" s="110"/>
      <c r="AR2261" s="110"/>
      <c r="AS2261" s="110"/>
      <c r="AT2261" s="110"/>
      <c r="AU2261" s="110"/>
      <c r="AV2261" s="110"/>
      <c r="AW2261" s="110"/>
      <c r="AX2261" s="110"/>
      <c r="AY2261" s="110"/>
      <c r="AZ2261" s="110"/>
      <c r="BA2261" s="110"/>
      <c r="BB2261" s="110"/>
      <c r="BC2261" s="110"/>
      <c r="BD2261" s="110"/>
      <c r="BE2261" s="110"/>
      <c r="BF2261" s="110"/>
      <c r="BG2261" s="110"/>
      <c r="BH2261" s="110"/>
    </row>
    <row r="2262" spans="2:60" x14ac:dyDescent="0.2">
      <c r="B2262" s="123"/>
      <c r="C2262" s="246"/>
      <c r="D2262" s="246"/>
      <c r="E2262" s="36"/>
      <c r="F2262" s="247"/>
      <c r="G2262" s="36"/>
      <c r="H2262" s="45"/>
      <c r="I2262" s="45"/>
      <c r="J2262" s="45"/>
      <c r="K2262" s="45"/>
      <c r="V2262" s="110"/>
      <c r="W2262" s="110"/>
      <c r="X2262" s="110"/>
      <c r="Y2262" s="110"/>
      <c r="Z2262" s="110"/>
      <c r="AA2262" s="110"/>
      <c r="AB2262" s="110"/>
      <c r="AC2262" s="110"/>
      <c r="AD2262" s="110"/>
      <c r="AE2262" s="110"/>
      <c r="AF2262" s="110"/>
      <c r="AG2262" s="110"/>
      <c r="AH2262" s="110"/>
      <c r="AI2262" s="110"/>
      <c r="AJ2262" s="110"/>
      <c r="AK2262" s="110"/>
      <c r="AL2262" s="110"/>
      <c r="AM2262" s="110"/>
      <c r="AN2262" s="110"/>
      <c r="AO2262" s="110"/>
      <c r="AP2262" s="110"/>
      <c r="AQ2262" s="110"/>
      <c r="AR2262" s="110"/>
      <c r="AS2262" s="110"/>
      <c r="AT2262" s="110"/>
      <c r="AU2262" s="110"/>
      <c r="AV2262" s="110"/>
      <c r="AW2262" s="110"/>
      <c r="AX2262" s="110"/>
      <c r="AY2262" s="110"/>
      <c r="AZ2262" s="110"/>
      <c r="BA2262" s="110"/>
      <c r="BB2262" s="110"/>
      <c r="BC2262" s="110"/>
      <c r="BD2262" s="110"/>
      <c r="BE2262" s="110"/>
      <c r="BF2262" s="110"/>
      <c r="BG2262" s="110"/>
      <c r="BH2262" s="110"/>
    </row>
    <row r="2263" spans="2:60" x14ac:dyDescent="0.2">
      <c r="B2263" s="123"/>
      <c r="C2263" s="246"/>
      <c r="D2263" s="246"/>
      <c r="E2263" s="36"/>
      <c r="F2263" s="247"/>
      <c r="G2263" s="36"/>
      <c r="H2263" s="45"/>
      <c r="I2263" s="45"/>
      <c r="J2263" s="45"/>
      <c r="K2263" s="45"/>
      <c r="V2263" s="110"/>
      <c r="W2263" s="110"/>
      <c r="X2263" s="110"/>
      <c r="Y2263" s="110"/>
      <c r="Z2263" s="110"/>
      <c r="AA2263" s="110"/>
      <c r="AB2263" s="110"/>
      <c r="AC2263" s="110"/>
      <c r="AD2263" s="110"/>
      <c r="AE2263" s="110"/>
      <c r="AF2263" s="110"/>
      <c r="AG2263" s="110"/>
      <c r="AH2263" s="110"/>
      <c r="AI2263" s="110"/>
      <c r="AJ2263" s="110"/>
      <c r="AK2263" s="110"/>
      <c r="AL2263" s="110"/>
      <c r="AM2263" s="110"/>
      <c r="AN2263" s="110"/>
      <c r="AO2263" s="110"/>
      <c r="AP2263" s="110"/>
      <c r="AQ2263" s="110"/>
      <c r="AR2263" s="110"/>
      <c r="AS2263" s="110"/>
      <c r="AT2263" s="110"/>
      <c r="AU2263" s="110"/>
      <c r="AV2263" s="110"/>
      <c r="AW2263" s="110"/>
      <c r="AX2263" s="110"/>
      <c r="AY2263" s="110"/>
      <c r="AZ2263" s="110"/>
      <c r="BA2263" s="110"/>
      <c r="BB2263" s="110"/>
      <c r="BC2263" s="110"/>
      <c r="BD2263" s="110"/>
      <c r="BE2263" s="110"/>
      <c r="BF2263" s="110"/>
      <c r="BG2263" s="110"/>
      <c r="BH2263" s="110"/>
    </row>
    <row r="2264" spans="2:60" x14ac:dyDescent="0.2">
      <c r="B2264" s="123"/>
      <c r="C2264" s="246"/>
      <c r="D2264" s="246"/>
      <c r="E2264" s="36"/>
      <c r="F2264" s="247"/>
      <c r="G2264" s="36"/>
      <c r="H2264" s="45"/>
      <c r="I2264" s="45"/>
      <c r="J2264" s="45"/>
      <c r="K2264" s="45"/>
      <c r="V2264" s="110"/>
      <c r="W2264" s="110"/>
      <c r="X2264" s="110"/>
      <c r="Y2264" s="110"/>
      <c r="Z2264" s="110"/>
      <c r="AA2264" s="110"/>
      <c r="AB2264" s="110"/>
      <c r="AC2264" s="110"/>
      <c r="AD2264" s="110"/>
      <c r="AE2264" s="110"/>
      <c r="AF2264" s="110"/>
      <c r="AG2264" s="110"/>
      <c r="AH2264" s="110"/>
      <c r="AI2264" s="110"/>
      <c r="AJ2264" s="110"/>
      <c r="AK2264" s="110"/>
      <c r="AL2264" s="110"/>
      <c r="AM2264" s="110"/>
      <c r="AN2264" s="110"/>
      <c r="AO2264" s="110"/>
      <c r="AP2264" s="110"/>
      <c r="AQ2264" s="110"/>
      <c r="AR2264" s="110"/>
      <c r="AS2264" s="110"/>
      <c r="AT2264" s="110"/>
      <c r="AU2264" s="110"/>
      <c r="AV2264" s="110"/>
      <c r="AW2264" s="110"/>
      <c r="AX2264" s="110"/>
      <c r="AY2264" s="110"/>
      <c r="AZ2264" s="110"/>
      <c r="BA2264" s="110"/>
      <c r="BB2264" s="110"/>
      <c r="BC2264" s="110"/>
      <c r="BD2264" s="110"/>
      <c r="BE2264" s="110"/>
      <c r="BF2264" s="110"/>
      <c r="BG2264" s="110"/>
      <c r="BH2264" s="110"/>
    </row>
    <row r="2265" spans="2:60" x14ac:dyDescent="0.2">
      <c r="B2265" s="123"/>
      <c r="C2265" s="246"/>
      <c r="D2265" s="246"/>
      <c r="E2265" s="36"/>
      <c r="F2265" s="247"/>
      <c r="G2265" s="36"/>
      <c r="H2265" s="45"/>
      <c r="I2265" s="45"/>
      <c r="J2265" s="45"/>
      <c r="K2265" s="45"/>
      <c r="V2265" s="110"/>
      <c r="W2265" s="110"/>
      <c r="X2265" s="110"/>
      <c r="Y2265" s="110"/>
      <c r="Z2265" s="110"/>
      <c r="AA2265" s="110"/>
      <c r="AB2265" s="110"/>
      <c r="AC2265" s="110"/>
      <c r="AD2265" s="110"/>
      <c r="AE2265" s="110"/>
      <c r="AF2265" s="110"/>
      <c r="AG2265" s="110"/>
      <c r="AH2265" s="110"/>
      <c r="AI2265" s="110"/>
      <c r="AJ2265" s="110"/>
      <c r="AK2265" s="110"/>
      <c r="AL2265" s="110"/>
      <c r="AM2265" s="110"/>
      <c r="AN2265" s="110"/>
      <c r="AO2265" s="110"/>
      <c r="AP2265" s="110"/>
      <c r="AQ2265" s="110"/>
      <c r="AR2265" s="110"/>
      <c r="AS2265" s="110"/>
      <c r="AT2265" s="110"/>
      <c r="AU2265" s="110"/>
      <c r="AV2265" s="110"/>
      <c r="AW2265" s="110"/>
      <c r="AX2265" s="110"/>
      <c r="AY2265" s="110"/>
      <c r="AZ2265" s="110"/>
      <c r="BA2265" s="110"/>
      <c r="BB2265" s="110"/>
      <c r="BC2265" s="110"/>
      <c r="BD2265" s="110"/>
      <c r="BE2265" s="110"/>
      <c r="BF2265" s="110"/>
      <c r="BG2265" s="110"/>
      <c r="BH2265" s="110"/>
    </row>
    <row r="2266" spans="2:60" x14ac:dyDescent="0.2">
      <c r="B2266" s="123"/>
      <c r="C2266" s="246"/>
      <c r="D2266" s="246"/>
      <c r="E2266" s="36"/>
      <c r="F2266" s="247"/>
      <c r="G2266" s="36"/>
      <c r="H2266" s="45"/>
      <c r="I2266" s="45"/>
      <c r="J2266" s="45"/>
      <c r="K2266" s="45"/>
      <c r="V2266" s="110"/>
      <c r="W2266" s="110"/>
      <c r="X2266" s="110"/>
      <c r="Y2266" s="110"/>
      <c r="Z2266" s="110"/>
      <c r="AA2266" s="110"/>
      <c r="AB2266" s="110"/>
      <c r="AC2266" s="110"/>
      <c r="AD2266" s="110"/>
      <c r="AE2266" s="110"/>
      <c r="AF2266" s="110"/>
      <c r="AG2266" s="110"/>
      <c r="AH2266" s="110"/>
      <c r="AI2266" s="110"/>
      <c r="AJ2266" s="110"/>
      <c r="AK2266" s="110"/>
      <c r="AL2266" s="110"/>
      <c r="AM2266" s="110"/>
      <c r="AN2266" s="110"/>
      <c r="AO2266" s="110"/>
      <c r="AP2266" s="110"/>
      <c r="AQ2266" s="110"/>
      <c r="AR2266" s="110"/>
      <c r="AS2266" s="110"/>
      <c r="AT2266" s="110"/>
      <c r="AU2266" s="110"/>
      <c r="AV2266" s="110"/>
      <c r="AW2266" s="110"/>
      <c r="AX2266" s="110"/>
      <c r="AY2266" s="110"/>
      <c r="AZ2266" s="110"/>
      <c r="BA2266" s="110"/>
      <c r="BB2266" s="110"/>
      <c r="BC2266" s="110"/>
      <c r="BD2266" s="110"/>
      <c r="BE2266" s="110"/>
      <c r="BF2266" s="110"/>
      <c r="BG2266" s="110"/>
      <c r="BH2266" s="110"/>
    </row>
    <row r="2267" spans="2:60" x14ac:dyDescent="0.2">
      <c r="B2267" s="123"/>
      <c r="C2267" s="246"/>
      <c r="D2267" s="246"/>
      <c r="E2267" s="36"/>
      <c r="F2267" s="247"/>
      <c r="G2267" s="36"/>
      <c r="H2267" s="45"/>
      <c r="I2267" s="45"/>
      <c r="J2267" s="45"/>
      <c r="K2267" s="45"/>
      <c r="V2267" s="110"/>
      <c r="W2267" s="110"/>
      <c r="X2267" s="110"/>
      <c r="Y2267" s="110"/>
      <c r="Z2267" s="110"/>
      <c r="AA2267" s="110"/>
      <c r="AB2267" s="110"/>
      <c r="AC2267" s="110"/>
      <c r="AD2267" s="110"/>
      <c r="AE2267" s="110"/>
      <c r="AF2267" s="110"/>
      <c r="AG2267" s="110"/>
      <c r="AH2267" s="110"/>
      <c r="AI2267" s="110"/>
      <c r="AJ2267" s="110"/>
      <c r="AK2267" s="110"/>
      <c r="AL2267" s="110"/>
      <c r="AM2267" s="110"/>
      <c r="AN2267" s="110"/>
      <c r="AO2267" s="110"/>
      <c r="AP2267" s="110"/>
      <c r="AQ2267" s="110"/>
      <c r="AR2267" s="110"/>
      <c r="AS2267" s="110"/>
      <c r="AT2267" s="110"/>
      <c r="AU2267" s="110"/>
      <c r="AV2267" s="110"/>
      <c r="AW2267" s="110"/>
      <c r="AX2267" s="110"/>
      <c r="AY2267" s="110"/>
      <c r="AZ2267" s="110"/>
      <c r="BA2267" s="110"/>
      <c r="BB2267" s="110"/>
      <c r="BC2267" s="110"/>
      <c r="BD2267" s="110"/>
      <c r="BE2267" s="110"/>
      <c r="BF2267" s="110"/>
      <c r="BG2267" s="110"/>
      <c r="BH2267" s="110"/>
    </row>
    <row r="2268" spans="2:60" x14ac:dyDescent="0.2">
      <c r="B2268" s="123"/>
      <c r="C2268" s="246"/>
      <c r="D2268" s="246"/>
      <c r="E2268" s="36"/>
      <c r="F2268" s="247"/>
      <c r="G2268" s="36"/>
      <c r="H2268" s="45"/>
      <c r="I2268" s="45"/>
      <c r="J2268" s="45"/>
      <c r="K2268" s="45"/>
      <c r="V2268" s="110"/>
      <c r="W2268" s="110"/>
      <c r="X2268" s="110"/>
      <c r="Y2268" s="110"/>
      <c r="Z2268" s="110"/>
      <c r="AA2268" s="110"/>
      <c r="AB2268" s="110"/>
      <c r="AC2268" s="110"/>
      <c r="AD2268" s="110"/>
      <c r="AE2268" s="110"/>
      <c r="AF2268" s="110"/>
      <c r="AG2268" s="110"/>
      <c r="AH2268" s="110"/>
      <c r="AI2268" s="110"/>
      <c r="AJ2268" s="110"/>
      <c r="AK2268" s="110"/>
      <c r="AL2268" s="110"/>
      <c r="AM2268" s="110"/>
      <c r="AN2268" s="110"/>
      <c r="AO2268" s="110"/>
      <c r="AP2268" s="110"/>
      <c r="AQ2268" s="110"/>
      <c r="AR2268" s="110"/>
      <c r="AS2268" s="110"/>
      <c r="AT2268" s="110"/>
      <c r="AU2268" s="110"/>
      <c r="AV2268" s="110"/>
      <c r="AW2268" s="110"/>
      <c r="AX2268" s="110"/>
      <c r="AY2268" s="110"/>
      <c r="AZ2268" s="110"/>
      <c r="BA2268" s="110"/>
      <c r="BB2268" s="110"/>
      <c r="BC2268" s="110"/>
      <c r="BD2268" s="110"/>
      <c r="BE2268" s="110"/>
      <c r="BF2268" s="110"/>
      <c r="BG2268" s="110"/>
      <c r="BH2268" s="110"/>
    </row>
    <row r="2269" spans="2:60" x14ac:dyDescent="0.2">
      <c r="B2269" s="123"/>
      <c r="C2269" s="246"/>
      <c r="D2269" s="246"/>
      <c r="E2269" s="36"/>
      <c r="F2269" s="247"/>
      <c r="G2269" s="36"/>
      <c r="H2269" s="45"/>
      <c r="I2269" s="45"/>
      <c r="J2269" s="45"/>
      <c r="K2269" s="45"/>
      <c r="V2269" s="110"/>
      <c r="W2269" s="110"/>
      <c r="X2269" s="110"/>
      <c r="Y2269" s="110"/>
      <c r="Z2269" s="110"/>
      <c r="AA2269" s="110"/>
      <c r="AB2269" s="110"/>
      <c r="AC2269" s="110"/>
      <c r="AD2269" s="110"/>
      <c r="AE2269" s="110"/>
      <c r="AF2269" s="110"/>
      <c r="AG2269" s="110"/>
      <c r="AH2269" s="110"/>
      <c r="AI2269" s="110"/>
      <c r="AJ2269" s="110"/>
      <c r="AK2269" s="110"/>
      <c r="AL2269" s="110"/>
      <c r="AM2269" s="110"/>
      <c r="AN2269" s="110"/>
      <c r="AO2269" s="110"/>
      <c r="AP2269" s="110"/>
      <c r="AQ2269" s="110"/>
      <c r="AR2269" s="110"/>
      <c r="AS2269" s="110"/>
      <c r="AT2269" s="110"/>
      <c r="AU2269" s="110"/>
      <c r="AV2269" s="110"/>
      <c r="AW2269" s="110"/>
      <c r="AX2269" s="110"/>
      <c r="AY2269" s="110"/>
      <c r="AZ2269" s="110"/>
      <c r="BA2269" s="110"/>
      <c r="BB2269" s="110"/>
      <c r="BC2269" s="110"/>
      <c r="BD2269" s="110"/>
      <c r="BE2269" s="110"/>
      <c r="BF2269" s="110"/>
      <c r="BG2269" s="110"/>
      <c r="BH2269" s="110"/>
    </row>
    <row r="2270" spans="2:60" x14ac:dyDescent="0.2">
      <c r="B2270" s="123"/>
      <c r="C2270" s="246"/>
      <c r="D2270" s="246"/>
      <c r="E2270" s="36"/>
      <c r="F2270" s="247"/>
      <c r="G2270" s="36"/>
      <c r="H2270" s="45"/>
      <c r="I2270" s="45"/>
      <c r="J2270" s="45"/>
      <c r="K2270" s="45"/>
      <c r="V2270" s="110"/>
      <c r="W2270" s="110"/>
      <c r="X2270" s="110"/>
      <c r="Y2270" s="110"/>
      <c r="Z2270" s="110"/>
      <c r="AA2270" s="110"/>
      <c r="AB2270" s="110"/>
      <c r="AC2270" s="110"/>
      <c r="AD2270" s="110"/>
      <c r="AE2270" s="110"/>
      <c r="AF2270" s="110"/>
      <c r="AG2270" s="110"/>
      <c r="AH2270" s="110"/>
      <c r="AI2270" s="110"/>
      <c r="AJ2270" s="110"/>
      <c r="AK2270" s="110"/>
      <c r="AL2270" s="110"/>
      <c r="AM2270" s="110"/>
      <c r="AN2270" s="110"/>
      <c r="AO2270" s="110"/>
      <c r="AP2270" s="110"/>
      <c r="AQ2270" s="110"/>
      <c r="AR2270" s="110"/>
      <c r="AS2270" s="110"/>
      <c r="AT2270" s="110"/>
      <c r="AU2270" s="110"/>
      <c r="AV2270" s="110"/>
      <c r="AW2270" s="110"/>
      <c r="AX2270" s="110"/>
      <c r="AY2270" s="110"/>
      <c r="AZ2270" s="110"/>
      <c r="BA2270" s="110"/>
      <c r="BB2270" s="110"/>
      <c r="BC2270" s="110"/>
      <c r="BD2270" s="110"/>
      <c r="BE2270" s="110"/>
      <c r="BF2270" s="110"/>
      <c r="BG2270" s="110"/>
      <c r="BH2270" s="110"/>
    </row>
    <row r="2271" spans="2:60" x14ac:dyDescent="0.2">
      <c r="B2271" s="123"/>
      <c r="C2271" s="246"/>
      <c r="D2271" s="246"/>
      <c r="E2271" s="36"/>
      <c r="F2271" s="247"/>
      <c r="G2271" s="36"/>
      <c r="H2271" s="45"/>
      <c r="I2271" s="45"/>
      <c r="J2271" s="45"/>
      <c r="K2271" s="45"/>
      <c r="V2271" s="110"/>
      <c r="W2271" s="110"/>
      <c r="X2271" s="110"/>
      <c r="Y2271" s="110"/>
      <c r="Z2271" s="110"/>
      <c r="AA2271" s="110"/>
      <c r="AB2271" s="110"/>
      <c r="AC2271" s="110"/>
      <c r="AD2271" s="110"/>
      <c r="AE2271" s="110"/>
      <c r="AF2271" s="110"/>
      <c r="AG2271" s="110"/>
      <c r="AH2271" s="110"/>
      <c r="AI2271" s="110"/>
      <c r="AJ2271" s="110"/>
      <c r="AK2271" s="110"/>
      <c r="AL2271" s="110"/>
      <c r="AM2271" s="110"/>
      <c r="AN2271" s="110"/>
      <c r="AO2271" s="110"/>
      <c r="AP2271" s="110"/>
      <c r="AQ2271" s="110"/>
      <c r="AR2271" s="110"/>
      <c r="AS2271" s="110"/>
      <c r="AT2271" s="110"/>
      <c r="AU2271" s="110"/>
      <c r="AV2271" s="110"/>
      <c r="AW2271" s="110"/>
      <c r="AX2271" s="110"/>
      <c r="AY2271" s="110"/>
      <c r="AZ2271" s="110"/>
      <c r="BA2271" s="110"/>
      <c r="BB2271" s="110"/>
      <c r="BC2271" s="110"/>
      <c r="BD2271" s="110"/>
      <c r="BE2271" s="110"/>
      <c r="BF2271" s="110"/>
      <c r="BG2271" s="110"/>
      <c r="BH2271" s="110"/>
    </row>
    <row r="2272" spans="2:60" x14ac:dyDescent="0.2">
      <c r="B2272" s="123"/>
      <c r="C2272" s="246"/>
      <c r="D2272" s="246"/>
      <c r="E2272" s="36"/>
      <c r="F2272" s="247"/>
      <c r="G2272" s="36"/>
      <c r="H2272" s="45"/>
      <c r="I2272" s="45"/>
      <c r="J2272" s="45"/>
      <c r="K2272" s="45"/>
      <c r="V2272" s="110"/>
      <c r="W2272" s="110"/>
      <c r="X2272" s="110"/>
      <c r="Y2272" s="110"/>
      <c r="Z2272" s="110"/>
      <c r="AA2272" s="110"/>
      <c r="AB2272" s="110"/>
      <c r="AC2272" s="110"/>
      <c r="AD2272" s="110"/>
      <c r="AE2272" s="110"/>
      <c r="AF2272" s="110"/>
      <c r="AG2272" s="110"/>
      <c r="AH2272" s="110"/>
      <c r="AI2272" s="110"/>
      <c r="AJ2272" s="110"/>
      <c r="AK2272" s="110"/>
      <c r="AL2272" s="110"/>
      <c r="AM2272" s="110"/>
      <c r="AN2272" s="110"/>
      <c r="AO2272" s="110"/>
      <c r="AP2272" s="110"/>
      <c r="AQ2272" s="110"/>
      <c r="AR2272" s="110"/>
      <c r="AS2272" s="110"/>
      <c r="AT2272" s="110"/>
      <c r="AU2272" s="110"/>
      <c r="AV2272" s="110"/>
      <c r="AW2272" s="110"/>
      <c r="AX2272" s="110"/>
      <c r="AY2272" s="110"/>
      <c r="AZ2272" s="110"/>
      <c r="BA2272" s="110"/>
      <c r="BB2272" s="110"/>
      <c r="BC2272" s="110"/>
      <c r="BD2272" s="110"/>
      <c r="BE2272" s="110"/>
      <c r="BF2272" s="110"/>
      <c r="BG2272" s="110"/>
      <c r="BH2272" s="110"/>
    </row>
    <row r="2273" spans="2:60" x14ac:dyDescent="0.2">
      <c r="B2273" s="123"/>
      <c r="C2273" s="246"/>
      <c r="D2273" s="246"/>
      <c r="E2273" s="36"/>
      <c r="F2273" s="247"/>
      <c r="G2273" s="36"/>
      <c r="H2273" s="45"/>
      <c r="I2273" s="45"/>
      <c r="J2273" s="45"/>
      <c r="K2273" s="45"/>
      <c r="V2273" s="110"/>
      <c r="W2273" s="110"/>
      <c r="X2273" s="110"/>
      <c r="Y2273" s="110"/>
      <c r="Z2273" s="110"/>
      <c r="AA2273" s="110"/>
      <c r="AB2273" s="110"/>
      <c r="AC2273" s="110"/>
      <c r="AD2273" s="110"/>
      <c r="AE2273" s="110"/>
      <c r="AF2273" s="110"/>
      <c r="AG2273" s="110"/>
      <c r="AH2273" s="110"/>
      <c r="AI2273" s="110"/>
      <c r="AJ2273" s="110"/>
      <c r="AK2273" s="110"/>
      <c r="AL2273" s="110"/>
      <c r="AM2273" s="110"/>
      <c r="AN2273" s="110"/>
      <c r="AO2273" s="110"/>
      <c r="AP2273" s="110"/>
      <c r="AQ2273" s="110"/>
      <c r="AR2273" s="110"/>
      <c r="AS2273" s="110"/>
      <c r="AT2273" s="110"/>
      <c r="AU2273" s="110"/>
      <c r="AV2273" s="110"/>
      <c r="AW2273" s="110"/>
      <c r="AX2273" s="110"/>
      <c r="AY2273" s="110"/>
      <c r="AZ2273" s="110"/>
      <c r="BA2273" s="110"/>
      <c r="BB2273" s="110"/>
      <c r="BC2273" s="110"/>
      <c r="BD2273" s="110"/>
      <c r="BE2273" s="110"/>
      <c r="BF2273" s="110"/>
      <c r="BG2273" s="110"/>
      <c r="BH2273" s="110"/>
    </row>
    <row r="2274" spans="2:60" x14ac:dyDescent="0.2">
      <c r="B2274" s="123"/>
      <c r="C2274" s="246"/>
      <c r="D2274" s="246"/>
      <c r="E2274" s="36"/>
      <c r="F2274" s="247"/>
      <c r="G2274" s="36"/>
      <c r="H2274" s="45"/>
      <c r="I2274" s="45"/>
      <c r="J2274" s="45"/>
      <c r="K2274" s="45"/>
      <c r="V2274" s="110"/>
      <c r="W2274" s="110"/>
      <c r="X2274" s="110"/>
      <c r="Y2274" s="110"/>
      <c r="Z2274" s="110"/>
      <c r="AA2274" s="110"/>
      <c r="AB2274" s="110"/>
      <c r="AC2274" s="110"/>
      <c r="AD2274" s="110"/>
      <c r="AE2274" s="110"/>
      <c r="AF2274" s="110"/>
      <c r="AG2274" s="110"/>
      <c r="AH2274" s="110"/>
      <c r="AI2274" s="110"/>
      <c r="AJ2274" s="110"/>
      <c r="AK2274" s="110"/>
      <c r="AL2274" s="110"/>
      <c r="AM2274" s="110"/>
      <c r="AN2274" s="110"/>
      <c r="AO2274" s="110"/>
      <c r="AP2274" s="110"/>
      <c r="AQ2274" s="110"/>
      <c r="AR2274" s="110"/>
      <c r="AS2274" s="110"/>
      <c r="AT2274" s="110"/>
      <c r="AU2274" s="110"/>
      <c r="AV2274" s="110"/>
      <c r="AW2274" s="110"/>
      <c r="AX2274" s="110"/>
      <c r="AY2274" s="110"/>
      <c r="AZ2274" s="110"/>
      <c r="BA2274" s="110"/>
      <c r="BB2274" s="110"/>
      <c r="BC2274" s="110"/>
      <c r="BD2274" s="110"/>
      <c r="BE2274" s="110"/>
      <c r="BF2274" s="110"/>
      <c r="BG2274" s="110"/>
      <c r="BH2274" s="110"/>
    </row>
    <row r="2275" spans="2:60" x14ac:dyDescent="0.2">
      <c r="B2275" s="123"/>
      <c r="C2275" s="246"/>
      <c r="D2275" s="246"/>
      <c r="E2275" s="36"/>
      <c r="F2275" s="247"/>
      <c r="G2275" s="36"/>
      <c r="H2275" s="45"/>
      <c r="I2275" s="45"/>
      <c r="J2275" s="45"/>
      <c r="K2275" s="45"/>
      <c r="V2275" s="110"/>
      <c r="W2275" s="110"/>
      <c r="X2275" s="110"/>
      <c r="Y2275" s="110"/>
      <c r="Z2275" s="110"/>
      <c r="AA2275" s="110"/>
      <c r="AB2275" s="110"/>
      <c r="AC2275" s="110"/>
      <c r="AD2275" s="110"/>
      <c r="AE2275" s="110"/>
      <c r="AF2275" s="110"/>
      <c r="AG2275" s="110"/>
      <c r="AH2275" s="110"/>
      <c r="AI2275" s="110"/>
      <c r="AJ2275" s="110"/>
      <c r="AK2275" s="110"/>
      <c r="AL2275" s="110"/>
      <c r="AM2275" s="110"/>
      <c r="AN2275" s="110"/>
      <c r="AO2275" s="110"/>
      <c r="AP2275" s="110"/>
      <c r="AQ2275" s="110"/>
      <c r="AR2275" s="110"/>
      <c r="AS2275" s="110"/>
      <c r="AT2275" s="110"/>
      <c r="AU2275" s="110"/>
      <c r="AV2275" s="110"/>
      <c r="AW2275" s="110"/>
      <c r="AX2275" s="110"/>
      <c r="AY2275" s="110"/>
      <c r="AZ2275" s="110"/>
      <c r="BA2275" s="110"/>
      <c r="BB2275" s="110"/>
      <c r="BC2275" s="110"/>
      <c r="BD2275" s="110"/>
      <c r="BE2275" s="110"/>
      <c r="BF2275" s="110"/>
      <c r="BG2275" s="110"/>
      <c r="BH2275" s="110"/>
    </row>
    <row r="2276" spans="2:60" x14ac:dyDescent="0.2">
      <c r="B2276" s="123"/>
      <c r="C2276" s="246"/>
      <c r="D2276" s="246"/>
      <c r="E2276" s="36"/>
      <c r="F2276" s="247"/>
      <c r="G2276" s="36"/>
      <c r="H2276" s="45"/>
      <c r="I2276" s="45"/>
      <c r="J2276" s="45"/>
      <c r="K2276" s="45"/>
      <c r="V2276" s="110"/>
      <c r="W2276" s="110"/>
      <c r="X2276" s="110"/>
      <c r="Y2276" s="110"/>
      <c r="Z2276" s="110"/>
      <c r="AA2276" s="110"/>
      <c r="AB2276" s="110"/>
      <c r="AC2276" s="110"/>
      <c r="AD2276" s="110"/>
      <c r="AE2276" s="110"/>
      <c r="AF2276" s="110"/>
      <c r="AG2276" s="110"/>
      <c r="AH2276" s="110"/>
      <c r="AI2276" s="110"/>
      <c r="AJ2276" s="110"/>
      <c r="AK2276" s="110"/>
      <c r="AL2276" s="110"/>
      <c r="AM2276" s="110"/>
      <c r="AN2276" s="110"/>
      <c r="AO2276" s="110"/>
      <c r="AP2276" s="110"/>
      <c r="AQ2276" s="110"/>
      <c r="AR2276" s="110"/>
      <c r="AS2276" s="110"/>
      <c r="AT2276" s="110"/>
      <c r="AU2276" s="110"/>
      <c r="AV2276" s="110"/>
      <c r="AW2276" s="110"/>
      <c r="AX2276" s="110"/>
      <c r="AY2276" s="110"/>
      <c r="AZ2276" s="110"/>
      <c r="BA2276" s="110"/>
      <c r="BB2276" s="110"/>
      <c r="BC2276" s="110"/>
      <c r="BD2276" s="110"/>
      <c r="BE2276" s="110"/>
      <c r="BF2276" s="110"/>
      <c r="BG2276" s="110"/>
      <c r="BH2276" s="110"/>
    </row>
    <row r="2277" spans="2:60" x14ac:dyDescent="0.2">
      <c r="B2277" s="123"/>
      <c r="C2277" s="246"/>
      <c r="D2277" s="246"/>
      <c r="E2277" s="36"/>
      <c r="F2277" s="247"/>
      <c r="G2277" s="36"/>
      <c r="H2277" s="45"/>
      <c r="I2277" s="45"/>
      <c r="J2277" s="45"/>
      <c r="K2277" s="45"/>
      <c r="V2277" s="110"/>
      <c r="W2277" s="110"/>
      <c r="X2277" s="110"/>
      <c r="Y2277" s="110"/>
      <c r="Z2277" s="110"/>
      <c r="AA2277" s="110"/>
      <c r="AB2277" s="110"/>
      <c r="AC2277" s="110"/>
      <c r="AD2277" s="110"/>
      <c r="AE2277" s="110"/>
      <c r="AF2277" s="110"/>
      <c r="AG2277" s="110"/>
      <c r="AH2277" s="110"/>
      <c r="AI2277" s="110"/>
      <c r="AJ2277" s="110"/>
      <c r="AK2277" s="110"/>
      <c r="AL2277" s="110"/>
      <c r="AM2277" s="110"/>
      <c r="AN2277" s="110"/>
      <c r="AO2277" s="110"/>
      <c r="AP2277" s="110"/>
      <c r="AQ2277" s="110"/>
      <c r="AR2277" s="110"/>
      <c r="AS2277" s="110"/>
      <c r="AT2277" s="110"/>
      <c r="AU2277" s="110"/>
      <c r="AV2277" s="110"/>
      <c r="AW2277" s="110"/>
      <c r="AX2277" s="110"/>
      <c r="AY2277" s="110"/>
      <c r="AZ2277" s="110"/>
      <c r="BA2277" s="110"/>
      <c r="BB2277" s="110"/>
      <c r="BC2277" s="110"/>
      <c r="BD2277" s="110"/>
      <c r="BE2277" s="110"/>
      <c r="BF2277" s="110"/>
      <c r="BG2277" s="110"/>
      <c r="BH2277" s="110"/>
    </row>
    <row r="2278" spans="2:60" x14ac:dyDescent="0.2">
      <c r="B2278" s="123"/>
      <c r="C2278" s="246"/>
      <c r="D2278" s="246"/>
      <c r="E2278" s="36"/>
      <c r="F2278" s="247"/>
      <c r="G2278" s="36"/>
      <c r="H2278" s="45"/>
      <c r="I2278" s="45"/>
      <c r="J2278" s="45"/>
      <c r="K2278" s="45"/>
      <c r="V2278" s="110"/>
      <c r="W2278" s="110"/>
      <c r="X2278" s="110"/>
      <c r="Y2278" s="110"/>
      <c r="Z2278" s="110"/>
      <c r="AA2278" s="110"/>
      <c r="AB2278" s="110"/>
      <c r="AC2278" s="110"/>
      <c r="AD2278" s="110"/>
      <c r="AE2278" s="110"/>
      <c r="AF2278" s="110"/>
      <c r="AG2278" s="110"/>
      <c r="AH2278" s="110"/>
      <c r="AI2278" s="110"/>
      <c r="AJ2278" s="110"/>
      <c r="AK2278" s="110"/>
      <c r="AL2278" s="110"/>
      <c r="AM2278" s="110"/>
      <c r="AN2278" s="110"/>
      <c r="AO2278" s="110"/>
      <c r="AP2278" s="110"/>
      <c r="AQ2278" s="110"/>
      <c r="AR2278" s="110"/>
      <c r="AS2278" s="110"/>
      <c r="AT2278" s="110"/>
      <c r="AU2278" s="110"/>
      <c r="AV2278" s="110"/>
      <c r="AW2278" s="110"/>
      <c r="AX2278" s="110"/>
      <c r="AY2278" s="110"/>
      <c r="AZ2278" s="110"/>
      <c r="BA2278" s="110"/>
      <c r="BB2278" s="110"/>
      <c r="BC2278" s="110"/>
      <c r="BD2278" s="110"/>
      <c r="BE2278" s="110"/>
      <c r="BF2278" s="110"/>
      <c r="BG2278" s="110"/>
      <c r="BH2278" s="110"/>
    </row>
    <row r="2279" spans="2:60" x14ac:dyDescent="0.2">
      <c r="B2279" s="123"/>
      <c r="C2279" s="246"/>
      <c r="D2279" s="246"/>
      <c r="E2279" s="36"/>
      <c r="F2279" s="247"/>
      <c r="G2279" s="36"/>
      <c r="H2279" s="45"/>
      <c r="I2279" s="45"/>
      <c r="J2279" s="45"/>
      <c r="K2279" s="45"/>
      <c r="V2279" s="110"/>
      <c r="W2279" s="110"/>
      <c r="X2279" s="110"/>
      <c r="Y2279" s="110"/>
      <c r="Z2279" s="110"/>
      <c r="AA2279" s="110"/>
      <c r="AB2279" s="110"/>
      <c r="AC2279" s="110"/>
      <c r="AD2279" s="110"/>
      <c r="AE2279" s="110"/>
      <c r="AF2279" s="110"/>
      <c r="AG2279" s="110"/>
      <c r="AH2279" s="110"/>
      <c r="AI2279" s="110"/>
      <c r="AJ2279" s="110"/>
      <c r="AK2279" s="110"/>
      <c r="AL2279" s="110"/>
      <c r="AM2279" s="110"/>
      <c r="AN2279" s="110"/>
      <c r="AO2279" s="110"/>
      <c r="AP2279" s="110"/>
      <c r="AQ2279" s="110"/>
      <c r="AR2279" s="110"/>
      <c r="AS2279" s="110"/>
      <c r="AT2279" s="110"/>
      <c r="AU2279" s="110"/>
      <c r="AV2279" s="110"/>
      <c r="AW2279" s="110"/>
      <c r="AX2279" s="110"/>
      <c r="AY2279" s="110"/>
      <c r="AZ2279" s="110"/>
      <c r="BA2279" s="110"/>
      <c r="BB2279" s="110"/>
      <c r="BC2279" s="110"/>
      <c r="BD2279" s="110"/>
      <c r="BE2279" s="110"/>
      <c r="BF2279" s="110"/>
      <c r="BG2279" s="110"/>
      <c r="BH2279" s="110"/>
    </row>
    <row r="2280" spans="2:60" x14ac:dyDescent="0.2">
      <c r="B2280" s="123"/>
      <c r="C2280" s="246"/>
      <c r="D2280" s="246"/>
      <c r="E2280" s="36"/>
      <c r="F2280" s="247"/>
      <c r="G2280" s="36"/>
      <c r="H2280" s="45"/>
      <c r="I2280" s="45"/>
      <c r="J2280" s="45"/>
      <c r="K2280" s="45"/>
      <c r="V2280" s="110"/>
      <c r="W2280" s="110"/>
      <c r="X2280" s="110"/>
      <c r="Y2280" s="110"/>
      <c r="Z2280" s="110"/>
      <c r="AA2280" s="110"/>
      <c r="AB2280" s="110"/>
      <c r="AC2280" s="110"/>
      <c r="AD2280" s="110"/>
      <c r="AE2280" s="110"/>
      <c r="AF2280" s="110"/>
      <c r="AG2280" s="110"/>
      <c r="AH2280" s="110"/>
      <c r="AI2280" s="110"/>
      <c r="AJ2280" s="110"/>
      <c r="AK2280" s="110"/>
      <c r="AL2280" s="110"/>
      <c r="AM2280" s="110"/>
      <c r="AN2280" s="110"/>
      <c r="AO2280" s="110"/>
      <c r="AP2280" s="110"/>
      <c r="AQ2280" s="110"/>
      <c r="AR2280" s="110"/>
      <c r="AS2280" s="110"/>
      <c r="AT2280" s="110"/>
      <c r="AU2280" s="110"/>
      <c r="AV2280" s="110"/>
      <c r="AW2280" s="110"/>
      <c r="AX2280" s="110"/>
      <c r="AY2280" s="110"/>
      <c r="AZ2280" s="110"/>
      <c r="BA2280" s="110"/>
      <c r="BB2280" s="110"/>
      <c r="BC2280" s="110"/>
      <c r="BD2280" s="110"/>
      <c r="BE2280" s="110"/>
      <c r="BF2280" s="110"/>
      <c r="BG2280" s="110"/>
      <c r="BH2280" s="110"/>
    </row>
    <row r="2281" spans="2:60" x14ac:dyDescent="0.2">
      <c r="B2281" s="123"/>
      <c r="C2281" s="246"/>
      <c r="D2281" s="246"/>
      <c r="E2281" s="36"/>
      <c r="F2281" s="247"/>
      <c r="G2281" s="36"/>
      <c r="H2281" s="45"/>
      <c r="I2281" s="45"/>
      <c r="J2281" s="45"/>
      <c r="K2281" s="45"/>
      <c r="V2281" s="110"/>
      <c r="W2281" s="110"/>
      <c r="X2281" s="110"/>
      <c r="Y2281" s="110"/>
      <c r="Z2281" s="110"/>
      <c r="AA2281" s="110"/>
      <c r="AB2281" s="110"/>
      <c r="AC2281" s="110"/>
      <c r="AD2281" s="110"/>
      <c r="AE2281" s="110"/>
      <c r="AF2281" s="110"/>
      <c r="AG2281" s="110"/>
      <c r="AH2281" s="110"/>
      <c r="AI2281" s="110"/>
      <c r="AJ2281" s="110"/>
      <c r="AK2281" s="110"/>
      <c r="AL2281" s="110"/>
      <c r="AM2281" s="110"/>
      <c r="AN2281" s="110"/>
      <c r="AO2281" s="110"/>
      <c r="AP2281" s="110"/>
      <c r="AQ2281" s="110"/>
      <c r="AR2281" s="110"/>
      <c r="AS2281" s="110"/>
      <c r="AT2281" s="110"/>
      <c r="AU2281" s="110"/>
      <c r="AV2281" s="110"/>
      <c r="AW2281" s="110"/>
      <c r="AX2281" s="110"/>
      <c r="AY2281" s="110"/>
      <c r="AZ2281" s="110"/>
      <c r="BA2281" s="110"/>
      <c r="BB2281" s="110"/>
      <c r="BC2281" s="110"/>
      <c r="BD2281" s="110"/>
      <c r="BE2281" s="110"/>
      <c r="BF2281" s="110"/>
      <c r="BG2281" s="110"/>
      <c r="BH2281" s="110"/>
    </row>
    <row r="2282" spans="2:60" x14ac:dyDescent="0.2">
      <c r="B2282" s="123"/>
      <c r="C2282" s="246"/>
      <c r="D2282" s="246"/>
      <c r="E2282" s="36"/>
      <c r="F2282" s="247"/>
      <c r="G2282" s="36"/>
      <c r="H2282" s="45"/>
      <c r="I2282" s="45"/>
      <c r="J2282" s="45"/>
      <c r="K2282" s="45"/>
      <c r="V2282" s="110"/>
      <c r="W2282" s="110"/>
      <c r="X2282" s="110"/>
      <c r="Y2282" s="110"/>
      <c r="Z2282" s="110"/>
      <c r="AA2282" s="110"/>
      <c r="AB2282" s="110"/>
      <c r="AC2282" s="110"/>
      <c r="AD2282" s="110"/>
      <c r="AE2282" s="110"/>
      <c r="AF2282" s="110"/>
      <c r="AG2282" s="110"/>
      <c r="AH2282" s="110"/>
      <c r="AI2282" s="110"/>
      <c r="AJ2282" s="110"/>
      <c r="AK2282" s="110"/>
      <c r="AL2282" s="110"/>
      <c r="AM2282" s="110"/>
      <c r="AN2282" s="110"/>
      <c r="AO2282" s="110"/>
      <c r="AP2282" s="110"/>
      <c r="AQ2282" s="110"/>
      <c r="AR2282" s="110"/>
      <c r="AS2282" s="110"/>
      <c r="AT2282" s="110"/>
      <c r="AU2282" s="110"/>
      <c r="AV2282" s="110"/>
      <c r="AW2282" s="110"/>
      <c r="AX2282" s="110"/>
      <c r="AY2282" s="110"/>
      <c r="AZ2282" s="110"/>
      <c r="BA2282" s="110"/>
      <c r="BB2282" s="110"/>
      <c r="BC2282" s="110"/>
      <c r="BD2282" s="110"/>
      <c r="BE2282" s="110"/>
      <c r="BF2282" s="110"/>
      <c r="BG2282" s="110"/>
      <c r="BH2282" s="110"/>
    </row>
    <row r="2283" spans="2:60" x14ac:dyDescent="0.2">
      <c r="B2283" s="123"/>
      <c r="C2283" s="246"/>
      <c r="D2283" s="246"/>
      <c r="E2283" s="36"/>
      <c r="F2283" s="247"/>
      <c r="G2283" s="36"/>
      <c r="H2283" s="45"/>
      <c r="I2283" s="45"/>
      <c r="J2283" s="45"/>
      <c r="K2283" s="45"/>
      <c r="V2283" s="110"/>
      <c r="W2283" s="110"/>
      <c r="X2283" s="110"/>
      <c r="Y2283" s="110"/>
      <c r="Z2283" s="110"/>
      <c r="AA2283" s="110"/>
      <c r="AB2283" s="110"/>
      <c r="AC2283" s="110"/>
      <c r="AD2283" s="110"/>
      <c r="AE2283" s="110"/>
      <c r="AF2283" s="110"/>
      <c r="AG2283" s="110"/>
      <c r="AH2283" s="110"/>
      <c r="AI2283" s="110"/>
      <c r="AJ2283" s="110"/>
      <c r="AK2283" s="110"/>
      <c r="AL2283" s="110"/>
      <c r="AM2283" s="110"/>
      <c r="AN2283" s="110"/>
      <c r="AO2283" s="110"/>
      <c r="AP2283" s="110"/>
      <c r="AQ2283" s="110"/>
      <c r="AR2283" s="110"/>
      <c r="AS2283" s="110"/>
      <c r="AT2283" s="110"/>
      <c r="AU2283" s="110"/>
      <c r="AV2283" s="110"/>
      <c r="AW2283" s="110"/>
      <c r="AX2283" s="110"/>
      <c r="AY2283" s="110"/>
      <c r="AZ2283" s="110"/>
      <c r="BA2283" s="110"/>
      <c r="BB2283" s="110"/>
      <c r="BC2283" s="110"/>
      <c r="BD2283" s="110"/>
      <c r="BE2283" s="110"/>
      <c r="BF2283" s="110"/>
      <c r="BG2283" s="110"/>
      <c r="BH2283" s="110"/>
    </row>
    <row r="2284" spans="2:60" x14ac:dyDescent="0.2">
      <c r="B2284" s="123"/>
      <c r="C2284" s="246"/>
      <c r="D2284" s="246"/>
      <c r="E2284" s="36"/>
      <c r="F2284" s="247"/>
      <c r="G2284" s="36"/>
      <c r="H2284" s="45"/>
      <c r="I2284" s="45"/>
      <c r="J2284" s="45"/>
      <c r="K2284" s="45"/>
      <c r="V2284" s="110"/>
      <c r="W2284" s="110"/>
      <c r="X2284" s="110"/>
      <c r="Y2284" s="110"/>
      <c r="Z2284" s="110"/>
      <c r="AA2284" s="110"/>
      <c r="AB2284" s="110"/>
      <c r="AC2284" s="110"/>
      <c r="AD2284" s="110"/>
      <c r="AE2284" s="110"/>
      <c r="AF2284" s="110"/>
      <c r="AG2284" s="110"/>
      <c r="AH2284" s="110"/>
      <c r="AI2284" s="110"/>
      <c r="AJ2284" s="110"/>
      <c r="AK2284" s="110"/>
      <c r="AL2284" s="110"/>
      <c r="AM2284" s="110"/>
      <c r="AN2284" s="110"/>
      <c r="AO2284" s="110"/>
      <c r="AP2284" s="110"/>
      <c r="AQ2284" s="110"/>
      <c r="AR2284" s="110"/>
      <c r="AS2284" s="110"/>
      <c r="AT2284" s="110"/>
      <c r="AU2284" s="110"/>
      <c r="AV2284" s="110"/>
      <c r="AW2284" s="110"/>
      <c r="AX2284" s="110"/>
      <c r="AY2284" s="110"/>
      <c r="AZ2284" s="110"/>
      <c r="BA2284" s="110"/>
      <c r="BB2284" s="110"/>
      <c r="BC2284" s="110"/>
      <c r="BD2284" s="110"/>
      <c r="BE2284" s="110"/>
      <c r="BF2284" s="110"/>
      <c r="BG2284" s="110"/>
      <c r="BH2284" s="110"/>
    </row>
    <row r="2285" spans="2:60" x14ac:dyDescent="0.2">
      <c r="B2285" s="123"/>
      <c r="C2285" s="246"/>
      <c r="D2285" s="246"/>
      <c r="E2285" s="36"/>
      <c r="F2285" s="247"/>
      <c r="G2285" s="36"/>
      <c r="H2285" s="45"/>
      <c r="I2285" s="45"/>
      <c r="J2285" s="45"/>
      <c r="K2285" s="45"/>
      <c r="V2285" s="110"/>
      <c r="W2285" s="110"/>
      <c r="X2285" s="110"/>
      <c r="Y2285" s="110"/>
      <c r="Z2285" s="110"/>
      <c r="AA2285" s="110"/>
      <c r="AB2285" s="110"/>
      <c r="AC2285" s="110"/>
      <c r="AD2285" s="110"/>
      <c r="AE2285" s="110"/>
      <c r="AF2285" s="110"/>
      <c r="AG2285" s="110"/>
      <c r="AH2285" s="110"/>
      <c r="AI2285" s="110"/>
      <c r="AJ2285" s="110"/>
      <c r="AK2285" s="110"/>
      <c r="AL2285" s="110"/>
      <c r="AM2285" s="110"/>
      <c r="AN2285" s="110"/>
      <c r="AO2285" s="110"/>
      <c r="AP2285" s="110"/>
      <c r="AQ2285" s="110"/>
      <c r="AR2285" s="110"/>
      <c r="AS2285" s="110"/>
      <c r="AT2285" s="110"/>
      <c r="AU2285" s="110"/>
      <c r="AV2285" s="110"/>
      <c r="AW2285" s="110"/>
      <c r="AX2285" s="110"/>
      <c r="AY2285" s="110"/>
      <c r="AZ2285" s="110"/>
      <c r="BA2285" s="110"/>
      <c r="BB2285" s="110"/>
      <c r="BC2285" s="110"/>
      <c r="BD2285" s="110"/>
      <c r="BE2285" s="110"/>
      <c r="BF2285" s="110"/>
      <c r="BG2285" s="110"/>
      <c r="BH2285" s="110"/>
    </row>
    <row r="2286" spans="2:60" x14ac:dyDescent="0.2">
      <c r="B2286" s="123"/>
      <c r="C2286" s="246"/>
      <c r="D2286" s="246"/>
      <c r="E2286" s="36"/>
      <c r="F2286" s="247"/>
      <c r="G2286" s="36"/>
      <c r="H2286" s="45"/>
      <c r="I2286" s="45"/>
      <c r="J2286" s="45"/>
      <c r="K2286" s="45"/>
      <c r="V2286" s="110"/>
      <c r="W2286" s="110"/>
      <c r="X2286" s="110"/>
      <c r="Y2286" s="110"/>
      <c r="Z2286" s="110"/>
      <c r="AA2286" s="110"/>
      <c r="AB2286" s="110"/>
      <c r="AC2286" s="110"/>
      <c r="AD2286" s="110"/>
      <c r="AE2286" s="110"/>
      <c r="AF2286" s="110"/>
      <c r="AG2286" s="110"/>
      <c r="AH2286" s="110"/>
      <c r="AI2286" s="110"/>
      <c r="AJ2286" s="110"/>
      <c r="AK2286" s="110"/>
      <c r="AL2286" s="110"/>
      <c r="AM2286" s="110"/>
      <c r="AN2286" s="110"/>
      <c r="AO2286" s="110"/>
      <c r="AP2286" s="110"/>
      <c r="AQ2286" s="110"/>
      <c r="AR2286" s="110"/>
      <c r="AS2286" s="110"/>
      <c r="AT2286" s="110"/>
      <c r="AU2286" s="110"/>
      <c r="AV2286" s="110"/>
      <c r="AW2286" s="110"/>
      <c r="AX2286" s="110"/>
      <c r="AY2286" s="110"/>
      <c r="AZ2286" s="110"/>
      <c r="BA2286" s="110"/>
      <c r="BB2286" s="110"/>
      <c r="BC2286" s="110"/>
      <c r="BD2286" s="110"/>
      <c r="BE2286" s="110"/>
      <c r="BF2286" s="110"/>
      <c r="BG2286" s="110"/>
      <c r="BH2286" s="110"/>
    </row>
    <row r="2287" spans="2:60" x14ac:dyDescent="0.2">
      <c r="B2287" s="123"/>
      <c r="C2287" s="246"/>
      <c r="D2287" s="246"/>
      <c r="E2287" s="36"/>
      <c r="F2287" s="247"/>
      <c r="G2287" s="36"/>
      <c r="H2287" s="45"/>
      <c r="I2287" s="45"/>
      <c r="J2287" s="45"/>
      <c r="K2287" s="45"/>
      <c r="V2287" s="110"/>
      <c r="W2287" s="110"/>
      <c r="X2287" s="110"/>
      <c r="Y2287" s="110"/>
      <c r="Z2287" s="110"/>
      <c r="AA2287" s="110"/>
      <c r="AB2287" s="110"/>
      <c r="AC2287" s="110"/>
      <c r="AD2287" s="110"/>
      <c r="AE2287" s="110"/>
      <c r="AF2287" s="110"/>
      <c r="AG2287" s="110"/>
      <c r="AH2287" s="110"/>
      <c r="AI2287" s="110"/>
      <c r="AJ2287" s="110"/>
      <c r="AK2287" s="110"/>
      <c r="AL2287" s="110"/>
      <c r="AM2287" s="110"/>
      <c r="AN2287" s="110"/>
      <c r="AO2287" s="110"/>
      <c r="AP2287" s="110"/>
      <c r="AQ2287" s="110"/>
      <c r="AR2287" s="110"/>
      <c r="AS2287" s="110"/>
      <c r="AT2287" s="110"/>
      <c r="AU2287" s="110"/>
      <c r="AV2287" s="110"/>
      <c r="AW2287" s="110"/>
      <c r="AX2287" s="110"/>
      <c r="AY2287" s="110"/>
      <c r="AZ2287" s="110"/>
      <c r="BA2287" s="110"/>
      <c r="BB2287" s="110"/>
      <c r="BC2287" s="110"/>
      <c r="BD2287" s="110"/>
      <c r="BE2287" s="110"/>
      <c r="BF2287" s="110"/>
      <c r="BG2287" s="110"/>
      <c r="BH2287" s="110"/>
    </row>
    <row r="2288" spans="2:60" x14ac:dyDescent="0.2">
      <c r="B2288" s="123"/>
      <c r="C2288" s="246"/>
      <c r="D2288" s="246"/>
      <c r="E2288" s="36"/>
      <c r="F2288" s="247"/>
      <c r="G2288" s="36"/>
      <c r="H2288" s="45"/>
      <c r="I2288" s="45"/>
      <c r="J2288" s="45"/>
      <c r="K2288" s="45"/>
      <c r="V2288" s="110"/>
      <c r="W2288" s="110"/>
      <c r="X2288" s="110"/>
      <c r="Y2288" s="110"/>
      <c r="Z2288" s="110"/>
      <c r="AA2288" s="110"/>
      <c r="AB2288" s="110"/>
      <c r="AC2288" s="110"/>
      <c r="AD2288" s="110"/>
      <c r="AE2288" s="110"/>
      <c r="AF2288" s="110"/>
      <c r="AG2288" s="110"/>
      <c r="AH2288" s="110"/>
      <c r="AI2288" s="110"/>
      <c r="AJ2288" s="110"/>
      <c r="AK2288" s="110"/>
      <c r="AL2288" s="110"/>
      <c r="AM2288" s="110"/>
      <c r="AN2288" s="110"/>
      <c r="AO2288" s="110"/>
      <c r="AP2288" s="110"/>
      <c r="AQ2288" s="110"/>
      <c r="AR2288" s="110"/>
      <c r="AS2288" s="110"/>
      <c r="AT2288" s="110"/>
      <c r="AU2288" s="110"/>
      <c r="AV2288" s="110"/>
      <c r="AW2288" s="110"/>
      <c r="AX2288" s="110"/>
      <c r="AY2288" s="110"/>
      <c r="AZ2288" s="110"/>
      <c r="BA2288" s="110"/>
      <c r="BB2288" s="110"/>
      <c r="BC2288" s="110"/>
      <c r="BD2288" s="110"/>
      <c r="BE2288" s="110"/>
      <c r="BF2288" s="110"/>
      <c r="BG2288" s="110"/>
      <c r="BH2288" s="110"/>
    </row>
    <row r="2289" spans="2:60" x14ac:dyDescent="0.2">
      <c r="B2289" s="123"/>
      <c r="C2289" s="246"/>
      <c r="D2289" s="246"/>
      <c r="E2289" s="36"/>
      <c r="F2289" s="247"/>
      <c r="G2289" s="36"/>
      <c r="H2289" s="45"/>
      <c r="I2289" s="45"/>
      <c r="J2289" s="45"/>
      <c r="K2289" s="45"/>
      <c r="V2289" s="110"/>
      <c r="W2289" s="110"/>
      <c r="X2289" s="110"/>
      <c r="Y2289" s="110"/>
      <c r="Z2289" s="110"/>
      <c r="AA2289" s="110"/>
      <c r="AB2289" s="110"/>
      <c r="AC2289" s="110"/>
      <c r="AD2289" s="110"/>
      <c r="AE2289" s="110"/>
      <c r="AF2289" s="110"/>
      <c r="AG2289" s="110"/>
      <c r="AH2289" s="110"/>
      <c r="AI2289" s="110"/>
      <c r="AJ2289" s="110"/>
      <c r="AK2289" s="110"/>
      <c r="AL2289" s="110"/>
      <c r="AM2289" s="110"/>
      <c r="AN2289" s="110"/>
      <c r="AO2289" s="110"/>
      <c r="AP2289" s="110"/>
      <c r="AQ2289" s="110"/>
      <c r="AR2289" s="110"/>
      <c r="AS2289" s="110"/>
      <c r="AT2289" s="110"/>
      <c r="AU2289" s="110"/>
      <c r="AV2289" s="110"/>
      <c r="AW2289" s="110"/>
      <c r="AX2289" s="110"/>
      <c r="AY2289" s="110"/>
      <c r="AZ2289" s="110"/>
      <c r="BA2289" s="110"/>
      <c r="BB2289" s="110"/>
      <c r="BC2289" s="110"/>
      <c r="BD2289" s="110"/>
      <c r="BE2289" s="110"/>
      <c r="BF2289" s="110"/>
      <c r="BG2289" s="110"/>
      <c r="BH2289" s="110"/>
    </row>
    <row r="2290" spans="2:60" x14ac:dyDescent="0.2">
      <c r="B2290" s="123"/>
      <c r="C2290" s="246"/>
      <c r="D2290" s="246"/>
      <c r="E2290" s="36"/>
      <c r="F2290" s="247"/>
      <c r="G2290" s="36"/>
      <c r="H2290" s="45"/>
      <c r="I2290" s="45"/>
      <c r="J2290" s="45"/>
      <c r="K2290" s="45"/>
      <c r="V2290" s="110"/>
      <c r="W2290" s="110"/>
      <c r="X2290" s="110"/>
      <c r="Y2290" s="110"/>
      <c r="Z2290" s="110"/>
      <c r="AA2290" s="110"/>
      <c r="AB2290" s="110"/>
      <c r="AC2290" s="110"/>
      <c r="AD2290" s="110"/>
      <c r="AE2290" s="110"/>
      <c r="AF2290" s="110"/>
      <c r="AG2290" s="110"/>
      <c r="AH2290" s="110"/>
      <c r="AI2290" s="110"/>
      <c r="AJ2290" s="110"/>
      <c r="AK2290" s="110"/>
      <c r="AL2290" s="110"/>
      <c r="AM2290" s="110"/>
      <c r="AN2290" s="110"/>
      <c r="AO2290" s="110"/>
      <c r="AP2290" s="110"/>
      <c r="AQ2290" s="110"/>
      <c r="AR2290" s="110"/>
      <c r="AS2290" s="110"/>
      <c r="AT2290" s="110"/>
      <c r="AU2290" s="110"/>
      <c r="AV2290" s="110"/>
      <c r="AW2290" s="110"/>
      <c r="AX2290" s="110"/>
      <c r="AY2290" s="110"/>
      <c r="AZ2290" s="110"/>
      <c r="BA2290" s="110"/>
      <c r="BB2290" s="110"/>
      <c r="BC2290" s="110"/>
      <c r="BD2290" s="110"/>
      <c r="BE2290" s="110"/>
      <c r="BF2290" s="110"/>
      <c r="BG2290" s="110"/>
      <c r="BH2290" s="110"/>
    </row>
    <row r="2291" spans="2:60" x14ac:dyDescent="0.2">
      <c r="B2291" s="123"/>
      <c r="C2291" s="246"/>
      <c r="D2291" s="246"/>
      <c r="E2291" s="36"/>
      <c r="F2291" s="247"/>
      <c r="G2291" s="36"/>
      <c r="H2291" s="45"/>
      <c r="I2291" s="45"/>
      <c r="J2291" s="45"/>
      <c r="K2291" s="45"/>
      <c r="V2291" s="110"/>
      <c r="W2291" s="110"/>
      <c r="X2291" s="110"/>
      <c r="Y2291" s="110"/>
      <c r="Z2291" s="110"/>
      <c r="AA2291" s="110"/>
      <c r="AB2291" s="110"/>
      <c r="AC2291" s="110"/>
      <c r="AD2291" s="110"/>
      <c r="AE2291" s="110"/>
      <c r="AF2291" s="110"/>
      <c r="AG2291" s="110"/>
      <c r="AH2291" s="110"/>
      <c r="AI2291" s="110"/>
      <c r="AJ2291" s="110"/>
      <c r="AK2291" s="110"/>
      <c r="AL2291" s="110"/>
      <c r="AM2291" s="110"/>
      <c r="AN2291" s="110"/>
      <c r="AO2291" s="110"/>
      <c r="AP2291" s="110"/>
      <c r="AQ2291" s="110"/>
      <c r="AR2291" s="110"/>
      <c r="AS2291" s="110"/>
      <c r="AT2291" s="110"/>
      <c r="AU2291" s="110"/>
      <c r="AV2291" s="110"/>
      <c r="AW2291" s="110"/>
      <c r="AX2291" s="110"/>
      <c r="AY2291" s="110"/>
      <c r="AZ2291" s="110"/>
      <c r="BA2291" s="110"/>
      <c r="BB2291" s="110"/>
      <c r="BC2291" s="110"/>
      <c r="BD2291" s="110"/>
      <c r="BE2291" s="110"/>
      <c r="BF2291" s="110"/>
      <c r="BG2291" s="110"/>
      <c r="BH2291" s="110"/>
    </row>
    <row r="2292" spans="2:60" x14ac:dyDescent="0.2">
      <c r="B2292" s="123"/>
      <c r="C2292" s="246"/>
      <c r="D2292" s="246"/>
      <c r="E2292" s="36"/>
      <c r="F2292" s="247"/>
      <c r="G2292" s="36"/>
      <c r="H2292" s="45"/>
      <c r="I2292" s="45"/>
      <c r="J2292" s="45"/>
      <c r="K2292" s="45"/>
      <c r="V2292" s="110"/>
      <c r="W2292" s="110"/>
      <c r="X2292" s="110"/>
      <c r="Y2292" s="110"/>
      <c r="Z2292" s="110"/>
      <c r="AA2292" s="110"/>
      <c r="AB2292" s="110"/>
      <c r="AC2292" s="110"/>
      <c r="AD2292" s="110"/>
      <c r="AE2292" s="110"/>
      <c r="AF2292" s="110"/>
      <c r="AG2292" s="110"/>
      <c r="AH2292" s="110"/>
      <c r="AI2292" s="110"/>
      <c r="AJ2292" s="110"/>
      <c r="AK2292" s="110"/>
      <c r="AL2292" s="110"/>
      <c r="AM2292" s="110"/>
      <c r="AN2292" s="110"/>
      <c r="AO2292" s="110"/>
      <c r="AP2292" s="110"/>
      <c r="AQ2292" s="110"/>
      <c r="AR2292" s="110"/>
      <c r="AS2292" s="110"/>
      <c r="AT2292" s="110"/>
      <c r="AU2292" s="110"/>
      <c r="AV2292" s="110"/>
      <c r="AW2292" s="110"/>
      <c r="AX2292" s="110"/>
      <c r="AY2292" s="110"/>
      <c r="AZ2292" s="110"/>
      <c r="BA2292" s="110"/>
      <c r="BB2292" s="110"/>
      <c r="BC2292" s="110"/>
      <c r="BD2292" s="110"/>
      <c r="BE2292" s="110"/>
      <c r="BF2292" s="110"/>
      <c r="BG2292" s="110"/>
      <c r="BH2292" s="110"/>
    </row>
    <row r="2293" spans="2:60" x14ac:dyDescent="0.2">
      <c r="B2293" s="123"/>
      <c r="C2293" s="246"/>
      <c r="D2293" s="246"/>
      <c r="E2293" s="36"/>
      <c r="F2293" s="247"/>
      <c r="G2293" s="36"/>
      <c r="H2293" s="45"/>
      <c r="I2293" s="45"/>
      <c r="J2293" s="45"/>
      <c r="K2293" s="45"/>
      <c r="V2293" s="110"/>
      <c r="W2293" s="110"/>
      <c r="X2293" s="110"/>
      <c r="Y2293" s="110"/>
      <c r="Z2293" s="110"/>
      <c r="AA2293" s="110"/>
      <c r="AB2293" s="110"/>
      <c r="AC2293" s="110"/>
      <c r="AD2293" s="110"/>
      <c r="AE2293" s="110"/>
      <c r="AF2293" s="110"/>
      <c r="AG2293" s="110"/>
      <c r="AH2293" s="110"/>
      <c r="AI2293" s="110"/>
      <c r="AJ2293" s="110"/>
      <c r="AK2293" s="110"/>
      <c r="AL2293" s="110"/>
      <c r="AM2293" s="110"/>
      <c r="AN2293" s="110"/>
      <c r="AO2293" s="110"/>
      <c r="AP2293" s="110"/>
      <c r="AQ2293" s="110"/>
      <c r="AR2293" s="110"/>
      <c r="AS2293" s="110"/>
      <c r="AT2293" s="110"/>
      <c r="AU2293" s="110"/>
      <c r="AV2293" s="110"/>
      <c r="AW2293" s="110"/>
      <c r="AX2293" s="110"/>
      <c r="AY2293" s="110"/>
      <c r="AZ2293" s="110"/>
      <c r="BA2293" s="110"/>
      <c r="BB2293" s="110"/>
      <c r="BC2293" s="110"/>
      <c r="BD2293" s="110"/>
      <c r="BE2293" s="110"/>
      <c r="BF2293" s="110"/>
      <c r="BG2293" s="110"/>
      <c r="BH2293" s="110"/>
    </row>
    <row r="2294" spans="2:60" x14ac:dyDescent="0.2">
      <c r="B2294" s="123"/>
      <c r="C2294" s="246"/>
      <c r="D2294" s="246"/>
      <c r="E2294" s="36"/>
      <c r="F2294" s="247"/>
      <c r="G2294" s="36"/>
      <c r="H2294" s="45"/>
      <c r="I2294" s="45"/>
      <c r="J2294" s="45"/>
      <c r="K2294" s="45"/>
      <c r="V2294" s="110"/>
      <c r="W2294" s="110"/>
      <c r="X2294" s="110"/>
      <c r="Y2294" s="110"/>
      <c r="Z2294" s="110"/>
      <c r="AA2294" s="110"/>
      <c r="AB2294" s="110"/>
      <c r="AC2294" s="110"/>
      <c r="AD2294" s="110"/>
      <c r="AE2294" s="110"/>
      <c r="AF2294" s="110"/>
      <c r="AG2294" s="110"/>
      <c r="AH2294" s="110"/>
      <c r="AI2294" s="110"/>
      <c r="AJ2294" s="110"/>
      <c r="AK2294" s="110"/>
      <c r="AL2294" s="110"/>
      <c r="AM2294" s="110"/>
      <c r="AN2294" s="110"/>
      <c r="AO2294" s="110"/>
      <c r="AP2294" s="110"/>
      <c r="AQ2294" s="110"/>
      <c r="AR2294" s="110"/>
      <c r="AS2294" s="110"/>
      <c r="AT2294" s="110"/>
      <c r="AU2294" s="110"/>
      <c r="AV2294" s="110"/>
      <c r="AW2294" s="110"/>
      <c r="AX2294" s="110"/>
      <c r="AY2294" s="110"/>
      <c r="AZ2294" s="110"/>
      <c r="BA2294" s="110"/>
      <c r="BB2294" s="110"/>
      <c r="BC2294" s="110"/>
      <c r="BD2294" s="110"/>
      <c r="BE2294" s="110"/>
      <c r="BF2294" s="110"/>
      <c r="BG2294" s="110"/>
      <c r="BH2294" s="110"/>
    </row>
    <row r="2295" spans="2:60" x14ac:dyDescent="0.2">
      <c r="B2295" s="123"/>
      <c r="C2295" s="246"/>
      <c r="D2295" s="246"/>
      <c r="E2295" s="36"/>
      <c r="F2295" s="247"/>
      <c r="G2295" s="36"/>
      <c r="H2295" s="45"/>
      <c r="I2295" s="45"/>
      <c r="J2295" s="45"/>
      <c r="K2295" s="45"/>
      <c r="V2295" s="110"/>
      <c r="W2295" s="110"/>
      <c r="X2295" s="110"/>
      <c r="Y2295" s="110"/>
      <c r="Z2295" s="110"/>
      <c r="AA2295" s="110"/>
      <c r="AB2295" s="110"/>
      <c r="AC2295" s="110"/>
      <c r="AD2295" s="110"/>
      <c r="AE2295" s="110"/>
      <c r="AF2295" s="110"/>
      <c r="AG2295" s="110"/>
      <c r="AH2295" s="110"/>
      <c r="AI2295" s="110"/>
      <c r="AJ2295" s="110"/>
      <c r="AK2295" s="110"/>
      <c r="AL2295" s="110"/>
      <c r="AM2295" s="110"/>
      <c r="AN2295" s="110"/>
      <c r="AO2295" s="110"/>
      <c r="AP2295" s="110"/>
      <c r="AQ2295" s="110"/>
      <c r="AR2295" s="110"/>
      <c r="AS2295" s="110"/>
      <c r="AT2295" s="110"/>
      <c r="AU2295" s="110"/>
      <c r="AV2295" s="110"/>
      <c r="AW2295" s="110"/>
      <c r="AX2295" s="110"/>
      <c r="AY2295" s="110"/>
      <c r="AZ2295" s="110"/>
      <c r="BA2295" s="110"/>
      <c r="BB2295" s="110"/>
      <c r="BC2295" s="110"/>
      <c r="BD2295" s="110"/>
      <c r="BE2295" s="110"/>
      <c r="BF2295" s="110"/>
      <c r="BG2295" s="110"/>
      <c r="BH2295" s="110"/>
    </row>
    <row r="2296" spans="2:60" x14ac:dyDescent="0.2">
      <c r="B2296" s="123"/>
      <c r="C2296" s="246"/>
      <c r="D2296" s="246"/>
      <c r="E2296" s="36"/>
      <c r="F2296" s="247"/>
      <c r="G2296" s="36"/>
      <c r="H2296" s="45"/>
      <c r="I2296" s="45"/>
      <c r="J2296" s="45"/>
      <c r="K2296" s="45"/>
      <c r="V2296" s="110"/>
      <c r="W2296" s="110"/>
      <c r="X2296" s="110"/>
      <c r="Y2296" s="110"/>
      <c r="Z2296" s="110"/>
      <c r="AA2296" s="110"/>
      <c r="AB2296" s="110"/>
      <c r="AC2296" s="110"/>
      <c r="AD2296" s="110"/>
      <c r="AE2296" s="110"/>
      <c r="AF2296" s="110"/>
      <c r="AG2296" s="110"/>
      <c r="AH2296" s="110"/>
      <c r="AI2296" s="110"/>
      <c r="AJ2296" s="110"/>
      <c r="AK2296" s="110"/>
      <c r="AL2296" s="110"/>
      <c r="AM2296" s="110"/>
      <c r="AN2296" s="110"/>
      <c r="AO2296" s="110"/>
      <c r="AP2296" s="110"/>
      <c r="AQ2296" s="110"/>
      <c r="AR2296" s="110"/>
      <c r="AS2296" s="110"/>
      <c r="AT2296" s="110"/>
      <c r="AU2296" s="110"/>
      <c r="AV2296" s="110"/>
      <c r="AW2296" s="110"/>
      <c r="AX2296" s="110"/>
      <c r="AY2296" s="110"/>
      <c r="AZ2296" s="110"/>
      <c r="BA2296" s="110"/>
      <c r="BB2296" s="110"/>
      <c r="BC2296" s="110"/>
      <c r="BD2296" s="110"/>
      <c r="BE2296" s="110"/>
      <c r="BF2296" s="110"/>
      <c r="BG2296" s="110"/>
      <c r="BH2296" s="110"/>
    </row>
    <row r="2297" spans="2:60" x14ac:dyDescent="0.2">
      <c r="B2297" s="123"/>
      <c r="C2297" s="246"/>
      <c r="D2297" s="246"/>
      <c r="E2297" s="36"/>
      <c r="F2297" s="247"/>
      <c r="G2297" s="36"/>
      <c r="H2297" s="45"/>
      <c r="I2297" s="45"/>
      <c r="J2297" s="45"/>
      <c r="K2297" s="45"/>
      <c r="V2297" s="110"/>
      <c r="W2297" s="110"/>
      <c r="X2297" s="110"/>
      <c r="Y2297" s="110"/>
      <c r="Z2297" s="110"/>
      <c r="AA2297" s="110"/>
      <c r="AB2297" s="110"/>
      <c r="AC2297" s="110"/>
      <c r="AD2297" s="110"/>
      <c r="AE2297" s="110"/>
      <c r="AF2297" s="110"/>
      <c r="AG2297" s="110"/>
      <c r="AH2297" s="110"/>
      <c r="AI2297" s="110"/>
      <c r="AJ2297" s="110"/>
      <c r="AK2297" s="110"/>
      <c r="AL2297" s="110"/>
      <c r="AM2297" s="110"/>
      <c r="AN2297" s="110"/>
      <c r="AO2297" s="110"/>
      <c r="AP2297" s="110"/>
      <c r="AQ2297" s="110"/>
      <c r="AR2297" s="110"/>
      <c r="AS2297" s="110"/>
      <c r="AT2297" s="110"/>
      <c r="AU2297" s="110"/>
      <c r="AV2297" s="110"/>
      <c r="AW2297" s="110"/>
      <c r="AX2297" s="110"/>
      <c r="AY2297" s="110"/>
      <c r="AZ2297" s="110"/>
      <c r="BA2297" s="110"/>
      <c r="BB2297" s="110"/>
      <c r="BC2297" s="110"/>
      <c r="BD2297" s="110"/>
      <c r="BE2297" s="110"/>
      <c r="BF2297" s="110"/>
      <c r="BG2297" s="110"/>
      <c r="BH2297" s="110"/>
    </row>
    <row r="2298" spans="2:60" x14ac:dyDescent="0.2">
      <c r="B2298" s="123"/>
      <c r="C2298" s="246"/>
      <c r="D2298" s="246"/>
      <c r="E2298" s="36"/>
      <c r="F2298" s="247"/>
      <c r="G2298" s="36"/>
      <c r="H2298" s="45"/>
      <c r="I2298" s="45"/>
      <c r="J2298" s="45"/>
      <c r="K2298" s="45"/>
      <c r="V2298" s="110"/>
      <c r="W2298" s="110"/>
      <c r="X2298" s="110"/>
      <c r="Y2298" s="110"/>
      <c r="Z2298" s="110"/>
      <c r="AA2298" s="110"/>
      <c r="AB2298" s="110"/>
      <c r="AC2298" s="110"/>
      <c r="AD2298" s="110"/>
      <c r="AE2298" s="110"/>
      <c r="AF2298" s="110"/>
      <c r="AG2298" s="110"/>
      <c r="AH2298" s="110"/>
      <c r="AI2298" s="110"/>
      <c r="AJ2298" s="110"/>
      <c r="AK2298" s="110"/>
      <c r="AL2298" s="110"/>
      <c r="AM2298" s="110"/>
      <c r="AN2298" s="110"/>
      <c r="AO2298" s="110"/>
      <c r="AP2298" s="110"/>
      <c r="AQ2298" s="110"/>
      <c r="AR2298" s="110"/>
      <c r="AS2298" s="110"/>
      <c r="AT2298" s="110"/>
      <c r="AU2298" s="110"/>
      <c r="AV2298" s="110"/>
      <c r="AW2298" s="110"/>
      <c r="AX2298" s="110"/>
      <c r="AY2298" s="110"/>
      <c r="AZ2298" s="110"/>
      <c r="BA2298" s="110"/>
      <c r="BB2298" s="110"/>
      <c r="BC2298" s="110"/>
      <c r="BD2298" s="110"/>
      <c r="BE2298" s="110"/>
      <c r="BF2298" s="110"/>
      <c r="BG2298" s="110"/>
      <c r="BH2298" s="110"/>
    </row>
    <row r="2299" spans="2:60" x14ac:dyDescent="0.2">
      <c r="B2299" s="123"/>
      <c r="C2299" s="246"/>
      <c r="D2299" s="246"/>
      <c r="E2299" s="36"/>
      <c r="F2299" s="247"/>
      <c r="G2299" s="36"/>
      <c r="H2299" s="45"/>
      <c r="I2299" s="45"/>
      <c r="J2299" s="45"/>
      <c r="K2299" s="45"/>
      <c r="V2299" s="110"/>
      <c r="W2299" s="110"/>
      <c r="X2299" s="110"/>
      <c r="Y2299" s="110"/>
      <c r="Z2299" s="110"/>
      <c r="AA2299" s="110"/>
      <c r="AB2299" s="110"/>
      <c r="AC2299" s="110"/>
      <c r="AD2299" s="110"/>
      <c r="AE2299" s="110"/>
      <c r="AF2299" s="110"/>
      <c r="AG2299" s="110"/>
      <c r="AH2299" s="110"/>
      <c r="AI2299" s="110"/>
      <c r="AJ2299" s="110"/>
      <c r="AK2299" s="110"/>
      <c r="AL2299" s="110"/>
      <c r="AM2299" s="110"/>
      <c r="AN2299" s="110"/>
      <c r="AO2299" s="110"/>
      <c r="AP2299" s="110"/>
      <c r="AQ2299" s="110"/>
      <c r="AR2299" s="110"/>
      <c r="AS2299" s="110"/>
      <c r="AT2299" s="110"/>
      <c r="AU2299" s="110"/>
      <c r="AV2299" s="110"/>
      <c r="AW2299" s="110"/>
      <c r="AX2299" s="110"/>
      <c r="AY2299" s="110"/>
      <c r="AZ2299" s="110"/>
      <c r="BA2299" s="110"/>
      <c r="BB2299" s="110"/>
      <c r="BC2299" s="110"/>
      <c r="BD2299" s="110"/>
      <c r="BE2299" s="110"/>
      <c r="BF2299" s="110"/>
      <c r="BG2299" s="110"/>
      <c r="BH2299" s="110"/>
    </row>
    <row r="2300" spans="2:60" x14ac:dyDescent="0.2">
      <c r="B2300" s="123"/>
      <c r="C2300" s="246"/>
      <c r="D2300" s="246"/>
      <c r="E2300" s="36"/>
      <c r="F2300" s="247"/>
      <c r="G2300" s="36"/>
      <c r="H2300" s="45"/>
      <c r="I2300" s="45"/>
      <c r="J2300" s="45"/>
      <c r="K2300" s="45"/>
      <c r="V2300" s="110"/>
      <c r="W2300" s="110"/>
      <c r="X2300" s="110"/>
      <c r="Y2300" s="110"/>
      <c r="Z2300" s="110"/>
      <c r="AA2300" s="110"/>
      <c r="AB2300" s="110"/>
      <c r="AC2300" s="110"/>
      <c r="AD2300" s="110"/>
      <c r="AE2300" s="110"/>
      <c r="AF2300" s="110"/>
      <c r="AG2300" s="110"/>
      <c r="AH2300" s="110"/>
      <c r="AI2300" s="110"/>
      <c r="AJ2300" s="110"/>
      <c r="AK2300" s="110"/>
      <c r="AL2300" s="110"/>
      <c r="AM2300" s="110"/>
      <c r="AN2300" s="110"/>
      <c r="AO2300" s="110"/>
      <c r="AP2300" s="110"/>
      <c r="AQ2300" s="110"/>
      <c r="AR2300" s="110"/>
      <c r="AS2300" s="110"/>
      <c r="AT2300" s="110"/>
      <c r="AU2300" s="110"/>
      <c r="AV2300" s="110"/>
      <c r="AW2300" s="110"/>
      <c r="AX2300" s="110"/>
      <c r="AY2300" s="110"/>
      <c r="AZ2300" s="110"/>
      <c r="BA2300" s="110"/>
      <c r="BB2300" s="110"/>
      <c r="BC2300" s="110"/>
      <c r="BD2300" s="110"/>
      <c r="BE2300" s="110"/>
      <c r="BF2300" s="110"/>
      <c r="BG2300" s="110"/>
      <c r="BH2300" s="110"/>
    </row>
    <row r="2301" spans="2:60" x14ac:dyDescent="0.2">
      <c r="B2301" s="123"/>
      <c r="C2301" s="246"/>
      <c r="D2301" s="246"/>
      <c r="E2301" s="36"/>
      <c r="F2301" s="247"/>
      <c r="G2301" s="36"/>
      <c r="H2301" s="45"/>
      <c r="I2301" s="45"/>
      <c r="J2301" s="45"/>
      <c r="K2301" s="45"/>
      <c r="V2301" s="110"/>
      <c r="W2301" s="110"/>
      <c r="X2301" s="110"/>
      <c r="Y2301" s="110"/>
      <c r="Z2301" s="110"/>
      <c r="AA2301" s="110"/>
      <c r="AB2301" s="110"/>
      <c r="AC2301" s="110"/>
      <c r="AD2301" s="110"/>
      <c r="AE2301" s="110"/>
      <c r="AF2301" s="110"/>
      <c r="AG2301" s="110"/>
      <c r="AH2301" s="110"/>
      <c r="AI2301" s="110"/>
      <c r="AJ2301" s="110"/>
      <c r="AK2301" s="110"/>
      <c r="AL2301" s="110"/>
      <c r="AM2301" s="110"/>
      <c r="AN2301" s="110"/>
      <c r="AO2301" s="110"/>
      <c r="AP2301" s="110"/>
      <c r="AQ2301" s="110"/>
      <c r="AR2301" s="110"/>
      <c r="AS2301" s="110"/>
      <c r="AT2301" s="110"/>
      <c r="AU2301" s="110"/>
      <c r="AV2301" s="110"/>
      <c r="AW2301" s="110"/>
      <c r="AX2301" s="110"/>
      <c r="AY2301" s="110"/>
      <c r="AZ2301" s="110"/>
      <c r="BA2301" s="110"/>
      <c r="BB2301" s="110"/>
      <c r="BC2301" s="110"/>
      <c r="BD2301" s="110"/>
      <c r="BE2301" s="110"/>
      <c r="BF2301" s="110"/>
      <c r="BG2301" s="110"/>
      <c r="BH2301" s="110"/>
    </row>
    <row r="2302" spans="2:60" x14ac:dyDescent="0.2">
      <c r="B2302" s="123"/>
      <c r="C2302" s="246"/>
      <c r="D2302" s="246"/>
      <c r="E2302" s="36"/>
      <c r="F2302" s="247"/>
      <c r="G2302" s="36"/>
      <c r="H2302" s="45"/>
      <c r="I2302" s="45"/>
      <c r="J2302" s="45"/>
      <c r="K2302" s="45"/>
      <c r="V2302" s="110"/>
      <c r="W2302" s="110"/>
      <c r="X2302" s="110"/>
      <c r="Y2302" s="110"/>
      <c r="Z2302" s="110"/>
      <c r="AA2302" s="110"/>
      <c r="AB2302" s="110"/>
      <c r="AC2302" s="110"/>
      <c r="AD2302" s="110"/>
      <c r="AE2302" s="110"/>
      <c r="AF2302" s="110"/>
      <c r="AG2302" s="110"/>
      <c r="AH2302" s="110"/>
      <c r="AI2302" s="110"/>
      <c r="AJ2302" s="110"/>
      <c r="AK2302" s="110"/>
      <c r="AL2302" s="110"/>
      <c r="AM2302" s="110"/>
      <c r="AN2302" s="110"/>
      <c r="AO2302" s="110"/>
      <c r="AP2302" s="110"/>
      <c r="AQ2302" s="110"/>
      <c r="AR2302" s="110"/>
      <c r="AS2302" s="110"/>
      <c r="AT2302" s="110"/>
      <c r="AU2302" s="110"/>
      <c r="AV2302" s="110"/>
      <c r="AW2302" s="110"/>
      <c r="AX2302" s="110"/>
      <c r="AY2302" s="110"/>
      <c r="AZ2302" s="110"/>
      <c r="BA2302" s="110"/>
      <c r="BB2302" s="110"/>
      <c r="BC2302" s="110"/>
      <c r="BD2302" s="110"/>
      <c r="BE2302" s="110"/>
      <c r="BF2302" s="110"/>
      <c r="BG2302" s="110"/>
      <c r="BH2302" s="110"/>
    </row>
    <row r="2303" spans="2:60" x14ac:dyDescent="0.2">
      <c r="B2303" s="123"/>
      <c r="C2303" s="246"/>
      <c r="D2303" s="246"/>
      <c r="E2303" s="36"/>
      <c r="F2303" s="247"/>
      <c r="G2303" s="36"/>
      <c r="H2303" s="45"/>
      <c r="I2303" s="45"/>
      <c r="J2303" s="45"/>
      <c r="K2303" s="45"/>
      <c r="V2303" s="110"/>
      <c r="W2303" s="110"/>
      <c r="X2303" s="110"/>
      <c r="Y2303" s="110"/>
      <c r="Z2303" s="110"/>
      <c r="AA2303" s="110"/>
      <c r="AB2303" s="110"/>
      <c r="AC2303" s="110"/>
      <c r="AD2303" s="110"/>
      <c r="AE2303" s="110"/>
      <c r="AF2303" s="110"/>
      <c r="AG2303" s="110"/>
      <c r="AH2303" s="110"/>
      <c r="AI2303" s="110"/>
      <c r="AJ2303" s="110"/>
      <c r="AK2303" s="110"/>
      <c r="AL2303" s="110"/>
      <c r="AM2303" s="110"/>
      <c r="AN2303" s="110"/>
      <c r="AO2303" s="110"/>
      <c r="AP2303" s="110"/>
      <c r="AQ2303" s="110"/>
      <c r="AR2303" s="110"/>
      <c r="AS2303" s="110"/>
      <c r="AT2303" s="110"/>
      <c r="AU2303" s="110"/>
      <c r="AV2303" s="110"/>
      <c r="AW2303" s="110"/>
      <c r="AX2303" s="110"/>
      <c r="AY2303" s="110"/>
      <c r="AZ2303" s="110"/>
      <c r="BA2303" s="110"/>
      <c r="BB2303" s="110"/>
      <c r="BC2303" s="110"/>
      <c r="BD2303" s="110"/>
      <c r="BE2303" s="110"/>
      <c r="BF2303" s="110"/>
      <c r="BG2303" s="110"/>
      <c r="BH2303" s="110"/>
    </row>
    <row r="2304" spans="2:60" x14ac:dyDescent="0.2">
      <c r="B2304" s="123"/>
      <c r="C2304" s="246"/>
      <c r="D2304" s="246"/>
      <c r="E2304" s="36"/>
      <c r="F2304" s="247"/>
      <c r="G2304" s="36"/>
      <c r="H2304" s="45"/>
      <c r="I2304" s="45"/>
      <c r="J2304" s="45"/>
      <c r="K2304" s="45"/>
      <c r="V2304" s="110"/>
      <c r="W2304" s="110"/>
      <c r="X2304" s="110"/>
      <c r="Y2304" s="110"/>
      <c r="Z2304" s="110"/>
      <c r="AA2304" s="110"/>
      <c r="AB2304" s="110"/>
      <c r="AC2304" s="110"/>
      <c r="AD2304" s="110"/>
      <c r="AE2304" s="110"/>
      <c r="AF2304" s="110"/>
      <c r="AG2304" s="110"/>
      <c r="AH2304" s="110"/>
      <c r="AI2304" s="110"/>
      <c r="AJ2304" s="110"/>
      <c r="AK2304" s="110"/>
      <c r="AL2304" s="110"/>
      <c r="AM2304" s="110"/>
      <c r="AN2304" s="110"/>
      <c r="AO2304" s="110"/>
      <c r="AP2304" s="110"/>
      <c r="AQ2304" s="110"/>
      <c r="AR2304" s="110"/>
      <c r="AS2304" s="110"/>
      <c r="AT2304" s="110"/>
      <c r="AU2304" s="110"/>
      <c r="AV2304" s="110"/>
      <c r="AW2304" s="110"/>
      <c r="AX2304" s="110"/>
      <c r="AY2304" s="110"/>
      <c r="AZ2304" s="110"/>
      <c r="BA2304" s="110"/>
      <c r="BB2304" s="110"/>
      <c r="BC2304" s="110"/>
      <c r="BD2304" s="110"/>
      <c r="BE2304" s="110"/>
      <c r="BF2304" s="110"/>
      <c r="BG2304" s="110"/>
      <c r="BH2304" s="110"/>
    </row>
    <row r="2305" spans="2:60" x14ac:dyDescent="0.2">
      <c r="B2305" s="123"/>
      <c r="C2305" s="246"/>
      <c r="D2305" s="246"/>
      <c r="E2305" s="36"/>
      <c r="F2305" s="247"/>
      <c r="G2305" s="36"/>
      <c r="H2305" s="45"/>
      <c r="I2305" s="45"/>
      <c r="J2305" s="45"/>
      <c r="K2305" s="45"/>
      <c r="V2305" s="110"/>
      <c r="W2305" s="110"/>
      <c r="X2305" s="110"/>
      <c r="Y2305" s="110"/>
      <c r="Z2305" s="110"/>
      <c r="AA2305" s="110"/>
      <c r="AB2305" s="110"/>
      <c r="AC2305" s="110"/>
      <c r="AD2305" s="110"/>
      <c r="AE2305" s="110"/>
      <c r="AF2305" s="110"/>
      <c r="AG2305" s="110"/>
      <c r="AH2305" s="110"/>
      <c r="AI2305" s="110"/>
      <c r="AJ2305" s="110"/>
      <c r="AK2305" s="110"/>
      <c r="AL2305" s="110"/>
      <c r="AM2305" s="110"/>
      <c r="AN2305" s="110"/>
      <c r="AO2305" s="110"/>
      <c r="AP2305" s="110"/>
      <c r="AQ2305" s="110"/>
      <c r="AR2305" s="110"/>
      <c r="AS2305" s="110"/>
      <c r="AT2305" s="110"/>
      <c r="AU2305" s="110"/>
      <c r="AV2305" s="110"/>
      <c r="AW2305" s="110"/>
      <c r="AX2305" s="110"/>
      <c r="AY2305" s="110"/>
      <c r="AZ2305" s="110"/>
      <c r="BA2305" s="110"/>
      <c r="BB2305" s="110"/>
      <c r="BC2305" s="110"/>
      <c r="BD2305" s="110"/>
      <c r="BE2305" s="110"/>
      <c r="BF2305" s="110"/>
      <c r="BG2305" s="110"/>
      <c r="BH2305" s="110"/>
    </row>
    <row r="2306" spans="2:60" x14ac:dyDescent="0.2">
      <c r="B2306" s="123"/>
      <c r="C2306" s="246"/>
      <c r="D2306" s="246"/>
      <c r="E2306" s="36"/>
      <c r="F2306" s="247"/>
      <c r="G2306" s="36"/>
      <c r="H2306" s="45"/>
      <c r="I2306" s="45"/>
      <c r="J2306" s="45"/>
      <c r="K2306" s="45"/>
      <c r="V2306" s="110"/>
      <c r="W2306" s="110"/>
      <c r="X2306" s="110"/>
      <c r="Y2306" s="110"/>
      <c r="Z2306" s="110"/>
      <c r="AA2306" s="110"/>
      <c r="AB2306" s="110"/>
      <c r="AC2306" s="110"/>
      <c r="AD2306" s="110"/>
      <c r="AE2306" s="110"/>
      <c r="AF2306" s="110"/>
      <c r="AG2306" s="110"/>
      <c r="AH2306" s="110"/>
      <c r="AI2306" s="110"/>
      <c r="AJ2306" s="110"/>
      <c r="AK2306" s="110"/>
      <c r="AL2306" s="110"/>
      <c r="AM2306" s="110"/>
      <c r="AN2306" s="110"/>
      <c r="AO2306" s="110"/>
      <c r="AP2306" s="110"/>
      <c r="AQ2306" s="110"/>
      <c r="AR2306" s="110"/>
      <c r="AS2306" s="110"/>
      <c r="AT2306" s="110"/>
      <c r="AU2306" s="110"/>
      <c r="AV2306" s="110"/>
      <c r="AW2306" s="110"/>
      <c r="AX2306" s="110"/>
      <c r="AY2306" s="110"/>
      <c r="AZ2306" s="110"/>
      <c r="BA2306" s="110"/>
      <c r="BB2306" s="110"/>
      <c r="BC2306" s="110"/>
      <c r="BD2306" s="110"/>
      <c r="BE2306" s="110"/>
      <c r="BF2306" s="110"/>
      <c r="BG2306" s="110"/>
      <c r="BH2306" s="110"/>
    </row>
    <row r="2307" spans="2:60" x14ac:dyDescent="0.2">
      <c r="B2307" s="123"/>
      <c r="C2307" s="246"/>
      <c r="D2307" s="246"/>
      <c r="E2307" s="36"/>
      <c r="F2307" s="247"/>
      <c r="G2307" s="36"/>
      <c r="H2307" s="45"/>
      <c r="I2307" s="45"/>
      <c r="J2307" s="45"/>
      <c r="K2307" s="45"/>
      <c r="V2307" s="110"/>
      <c r="W2307" s="110"/>
      <c r="X2307" s="110"/>
      <c r="Y2307" s="110"/>
      <c r="Z2307" s="110"/>
      <c r="AA2307" s="110"/>
      <c r="AB2307" s="110"/>
      <c r="AC2307" s="110"/>
      <c r="AD2307" s="110"/>
      <c r="AE2307" s="110"/>
      <c r="AF2307" s="110"/>
      <c r="AG2307" s="110"/>
      <c r="AH2307" s="110"/>
      <c r="AI2307" s="110"/>
      <c r="AJ2307" s="110"/>
      <c r="AK2307" s="110"/>
      <c r="AL2307" s="110"/>
      <c r="AM2307" s="110"/>
      <c r="AN2307" s="110"/>
      <c r="AO2307" s="110"/>
      <c r="AP2307" s="110"/>
      <c r="AQ2307" s="110"/>
      <c r="AR2307" s="110"/>
      <c r="AS2307" s="110"/>
      <c r="AT2307" s="110"/>
      <c r="AU2307" s="110"/>
      <c r="AV2307" s="110"/>
      <c r="AW2307" s="110"/>
      <c r="AX2307" s="110"/>
      <c r="AY2307" s="110"/>
      <c r="AZ2307" s="110"/>
      <c r="BA2307" s="110"/>
      <c r="BB2307" s="110"/>
      <c r="BC2307" s="110"/>
      <c r="BD2307" s="110"/>
      <c r="BE2307" s="110"/>
      <c r="BF2307" s="110"/>
      <c r="BG2307" s="110"/>
      <c r="BH2307" s="110"/>
    </row>
    <row r="2308" spans="2:60" x14ac:dyDescent="0.2">
      <c r="B2308" s="123"/>
      <c r="C2308" s="246"/>
      <c r="D2308" s="246"/>
      <c r="E2308" s="36"/>
      <c r="F2308" s="247"/>
      <c r="G2308" s="36"/>
      <c r="H2308" s="45"/>
      <c r="I2308" s="45"/>
      <c r="J2308" s="45"/>
      <c r="K2308" s="45"/>
      <c r="V2308" s="110"/>
      <c r="W2308" s="110"/>
      <c r="X2308" s="110"/>
      <c r="Y2308" s="110"/>
      <c r="Z2308" s="110"/>
      <c r="AA2308" s="110"/>
      <c r="AB2308" s="110"/>
      <c r="AC2308" s="110"/>
      <c r="AD2308" s="110"/>
      <c r="AE2308" s="110"/>
      <c r="AF2308" s="110"/>
      <c r="AG2308" s="110"/>
      <c r="AH2308" s="110"/>
      <c r="AI2308" s="110"/>
      <c r="AJ2308" s="110"/>
      <c r="AK2308" s="110"/>
      <c r="AL2308" s="110"/>
      <c r="AM2308" s="110"/>
      <c r="AN2308" s="110"/>
      <c r="AO2308" s="110"/>
      <c r="AP2308" s="110"/>
      <c r="AQ2308" s="110"/>
      <c r="AR2308" s="110"/>
      <c r="AS2308" s="110"/>
      <c r="AT2308" s="110"/>
      <c r="AU2308" s="110"/>
      <c r="AV2308" s="110"/>
      <c r="AW2308" s="110"/>
      <c r="AX2308" s="110"/>
      <c r="AY2308" s="110"/>
      <c r="AZ2308" s="110"/>
      <c r="BA2308" s="110"/>
      <c r="BB2308" s="110"/>
      <c r="BC2308" s="110"/>
      <c r="BD2308" s="110"/>
      <c r="BE2308" s="110"/>
      <c r="BF2308" s="110"/>
      <c r="BG2308" s="110"/>
      <c r="BH2308" s="110"/>
    </row>
    <row r="2309" spans="2:60" x14ac:dyDescent="0.2">
      <c r="B2309" s="123"/>
      <c r="C2309" s="246"/>
      <c r="D2309" s="246"/>
      <c r="E2309" s="36"/>
      <c r="F2309" s="247"/>
      <c r="G2309" s="36"/>
      <c r="H2309" s="45"/>
      <c r="I2309" s="45"/>
      <c r="J2309" s="45"/>
      <c r="K2309" s="45"/>
      <c r="V2309" s="110"/>
      <c r="W2309" s="110"/>
      <c r="X2309" s="110"/>
      <c r="Y2309" s="110"/>
      <c r="Z2309" s="110"/>
      <c r="AA2309" s="110"/>
      <c r="AB2309" s="110"/>
      <c r="AC2309" s="110"/>
      <c r="AD2309" s="110"/>
      <c r="AE2309" s="110"/>
      <c r="AF2309" s="110"/>
      <c r="AG2309" s="110"/>
      <c r="AH2309" s="110"/>
      <c r="AI2309" s="110"/>
      <c r="AJ2309" s="110"/>
      <c r="AK2309" s="110"/>
      <c r="AL2309" s="110"/>
      <c r="AM2309" s="110"/>
      <c r="AN2309" s="110"/>
      <c r="AO2309" s="110"/>
      <c r="AP2309" s="110"/>
      <c r="AQ2309" s="110"/>
      <c r="AR2309" s="110"/>
      <c r="AS2309" s="110"/>
      <c r="AT2309" s="110"/>
      <c r="AU2309" s="110"/>
      <c r="AV2309" s="110"/>
      <c r="AW2309" s="110"/>
      <c r="AX2309" s="110"/>
      <c r="AY2309" s="110"/>
      <c r="AZ2309" s="110"/>
      <c r="BA2309" s="110"/>
      <c r="BB2309" s="110"/>
      <c r="BC2309" s="110"/>
      <c r="BD2309" s="110"/>
      <c r="BE2309" s="110"/>
      <c r="BF2309" s="110"/>
      <c r="BG2309" s="110"/>
      <c r="BH2309" s="110"/>
    </row>
    <row r="2310" spans="2:60" x14ac:dyDescent="0.2">
      <c r="B2310" s="123"/>
      <c r="C2310" s="246"/>
      <c r="D2310" s="246"/>
      <c r="E2310" s="36"/>
      <c r="F2310" s="247"/>
      <c r="G2310" s="36"/>
      <c r="H2310" s="45"/>
      <c r="I2310" s="45"/>
      <c r="J2310" s="45"/>
      <c r="K2310" s="45"/>
      <c r="V2310" s="110"/>
      <c r="W2310" s="110"/>
      <c r="X2310" s="110"/>
      <c r="Y2310" s="110"/>
      <c r="Z2310" s="110"/>
      <c r="AA2310" s="110"/>
      <c r="AB2310" s="110"/>
      <c r="AC2310" s="110"/>
      <c r="AD2310" s="110"/>
      <c r="AE2310" s="110"/>
      <c r="AF2310" s="110"/>
      <c r="AG2310" s="110"/>
      <c r="AH2310" s="110"/>
      <c r="AI2310" s="110"/>
      <c r="AJ2310" s="110"/>
      <c r="AK2310" s="110"/>
      <c r="AL2310" s="110"/>
      <c r="AM2310" s="110"/>
      <c r="AN2310" s="110"/>
      <c r="AO2310" s="110"/>
      <c r="AP2310" s="110"/>
      <c r="AQ2310" s="110"/>
      <c r="AR2310" s="110"/>
      <c r="AS2310" s="110"/>
      <c r="AT2310" s="110"/>
      <c r="AU2310" s="110"/>
      <c r="AV2310" s="110"/>
      <c r="AW2310" s="110"/>
      <c r="AX2310" s="110"/>
      <c r="AY2310" s="110"/>
      <c r="AZ2310" s="110"/>
      <c r="BA2310" s="110"/>
      <c r="BB2310" s="110"/>
      <c r="BC2310" s="110"/>
      <c r="BD2310" s="110"/>
      <c r="BE2310" s="110"/>
      <c r="BF2310" s="110"/>
      <c r="BG2310" s="110"/>
      <c r="BH2310" s="110"/>
    </row>
    <row r="2311" spans="2:60" x14ac:dyDescent="0.2">
      <c r="B2311" s="123"/>
      <c r="C2311" s="246"/>
      <c r="D2311" s="246"/>
      <c r="E2311" s="36"/>
      <c r="F2311" s="247"/>
      <c r="G2311" s="36"/>
      <c r="H2311" s="45"/>
      <c r="I2311" s="45"/>
      <c r="J2311" s="45"/>
      <c r="K2311" s="45"/>
      <c r="V2311" s="110"/>
      <c r="W2311" s="110"/>
      <c r="X2311" s="110"/>
      <c r="Y2311" s="110"/>
      <c r="Z2311" s="110"/>
      <c r="AA2311" s="110"/>
      <c r="AB2311" s="110"/>
      <c r="AC2311" s="110"/>
      <c r="AD2311" s="110"/>
      <c r="AE2311" s="110"/>
      <c r="AF2311" s="110"/>
      <c r="AG2311" s="110"/>
      <c r="AH2311" s="110"/>
      <c r="AI2311" s="110"/>
      <c r="AJ2311" s="110"/>
      <c r="AK2311" s="110"/>
      <c r="AL2311" s="110"/>
      <c r="AM2311" s="110"/>
      <c r="AN2311" s="110"/>
      <c r="AO2311" s="110"/>
      <c r="AP2311" s="110"/>
      <c r="AQ2311" s="110"/>
      <c r="AR2311" s="110"/>
      <c r="AS2311" s="110"/>
      <c r="AT2311" s="110"/>
      <c r="AU2311" s="110"/>
      <c r="AV2311" s="110"/>
      <c r="AW2311" s="110"/>
      <c r="AX2311" s="110"/>
      <c r="AY2311" s="110"/>
      <c r="AZ2311" s="110"/>
      <c r="BA2311" s="110"/>
      <c r="BB2311" s="110"/>
      <c r="BC2311" s="110"/>
      <c r="BD2311" s="110"/>
      <c r="BE2311" s="110"/>
      <c r="BF2311" s="110"/>
      <c r="BG2311" s="110"/>
      <c r="BH2311" s="110"/>
    </row>
    <row r="2312" spans="2:60" x14ac:dyDescent="0.2">
      <c r="B2312" s="123"/>
      <c r="C2312" s="246"/>
      <c r="D2312" s="246"/>
      <c r="E2312" s="36"/>
      <c r="F2312" s="247"/>
      <c r="G2312" s="36"/>
      <c r="H2312" s="45"/>
      <c r="I2312" s="45"/>
      <c r="J2312" s="45"/>
      <c r="K2312" s="45"/>
      <c r="V2312" s="110"/>
      <c r="W2312" s="110"/>
      <c r="X2312" s="110"/>
      <c r="Y2312" s="110"/>
      <c r="Z2312" s="110"/>
      <c r="AA2312" s="110"/>
      <c r="AB2312" s="110"/>
      <c r="AC2312" s="110"/>
      <c r="AD2312" s="110"/>
      <c r="AE2312" s="110"/>
      <c r="AF2312" s="110"/>
      <c r="AG2312" s="110"/>
      <c r="AH2312" s="110"/>
      <c r="AI2312" s="110"/>
      <c r="AJ2312" s="110"/>
      <c r="AK2312" s="110"/>
      <c r="AL2312" s="110"/>
      <c r="AM2312" s="110"/>
      <c r="AN2312" s="110"/>
      <c r="AO2312" s="110"/>
      <c r="AP2312" s="110"/>
      <c r="AQ2312" s="110"/>
      <c r="AR2312" s="110"/>
      <c r="AS2312" s="110"/>
      <c r="AT2312" s="110"/>
      <c r="AU2312" s="110"/>
      <c r="AV2312" s="110"/>
      <c r="AW2312" s="110"/>
      <c r="AX2312" s="110"/>
      <c r="AY2312" s="110"/>
      <c r="AZ2312" s="110"/>
      <c r="BA2312" s="110"/>
      <c r="BB2312" s="110"/>
      <c r="BC2312" s="110"/>
      <c r="BD2312" s="110"/>
      <c r="BE2312" s="110"/>
      <c r="BF2312" s="110"/>
      <c r="BG2312" s="110"/>
      <c r="BH2312" s="110"/>
    </row>
    <row r="2313" spans="2:60" x14ac:dyDescent="0.2">
      <c r="B2313" s="123"/>
      <c r="C2313" s="246"/>
      <c r="D2313" s="246"/>
      <c r="E2313" s="36"/>
      <c r="F2313" s="247"/>
      <c r="G2313" s="36"/>
      <c r="H2313" s="45"/>
      <c r="I2313" s="45"/>
      <c r="J2313" s="45"/>
      <c r="K2313" s="45"/>
      <c r="V2313" s="110"/>
      <c r="W2313" s="110"/>
      <c r="X2313" s="110"/>
      <c r="Y2313" s="110"/>
      <c r="Z2313" s="110"/>
      <c r="AA2313" s="110"/>
      <c r="AB2313" s="110"/>
      <c r="AC2313" s="110"/>
      <c r="AD2313" s="110"/>
      <c r="AE2313" s="110"/>
      <c r="AF2313" s="110"/>
      <c r="AG2313" s="110"/>
      <c r="AH2313" s="110"/>
      <c r="AI2313" s="110"/>
      <c r="AJ2313" s="110"/>
      <c r="AK2313" s="110"/>
      <c r="AL2313" s="110"/>
      <c r="AM2313" s="110"/>
      <c r="AN2313" s="110"/>
      <c r="AO2313" s="110"/>
      <c r="AP2313" s="110"/>
      <c r="AQ2313" s="110"/>
      <c r="AR2313" s="110"/>
      <c r="AS2313" s="110"/>
      <c r="AT2313" s="110"/>
      <c r="AU2313" s="110"/>
      <c r="AV2313" s="110"/>
      <c r="AW2313" s="110"/>
      <c r="AX2313" s="110"/>
      <c r="AY2313" s="110"/>
      <c r="AZ2313" s="110"/>
      <c r="BA2313" s="110"/>
      <c r="BB2313" s="110"/>
      <c r="BC2313" s="110"/>
      <c r="BD2313" s="110"/>
      <c r="BE2313" s="110"/>
      <c r="BF2313" s="110"/>
      <c r="BG2313" s="110"/>
      <c r="BH2313" s="110"/>
    </row>
    <row r="2314" spans="2:60" x14ac:dyDescent="0.2">
      <c r="B2314" s="123"/>
      <c r="C2314" s="246"/>
      <c r="D2314" s="246"/>
      <c r="E2314" s="36"/>
      <c r="F2314" s="247"/>
      <c r="G2314" s="36"/>
      <c r="H2314" s="45"/>
      <c r="I2314" s="45"/>
      <c r="J2314" s="45"/>
      <c r="K2314" s="45"/>
      <c r="V2314" s="110"/>
      <c r="W2314" s="110"/>
      <c r="X2314" s="110"/>
      <c r="Y2314" s="110"/>
      <c r="Z2314" s="110"/>
      <c r="AA2314" s="110"/>
      <c r="AB2314" s="110"/>
      <c r="AC2314" s="110"/>
      <c r="AD2314" s="110"/>
      <c r="AE2314" s="110"/>
      <c r="AF2314" s="110"/>
      <c r="AG2314" s="110"/>
      <c r="AH2314" s="110"/>
      <c r="AI2314" s="110"/>
      <c r="AJ2314" s="110"/>
      <c r="AK2314" s="110"/>
      <c r="AL2314" s="110"/>
      <c r="AM2314" s="110"/>
      <c r="AN2314" s="110"/>
      <c r="AO2314" s="110"/>
      <c r="AP2314" s="110"/>
      <c r="AQ2314" s="110"/>
      <c r="AR2314" s="110"/>
      <c r="AS2314" s="110"/>
      <c r="AT2314" s="110"/>
      <c r="AU2314" s="110"/>
      <c r="AV2314" s="110"/>
      <c r="AW2314" s="110"/>
      <c r="AX2314" s="110"/>
      <c r="AY2314" s="110"/>
      <c r="AZ2314" s="110"/>
      <c r="BA2314" s="110"/>
      <c r="BB2314" s="110"/>
      <c r="BC2314" s="110"/>
      <c r="BD2314" s="110"/>
      <c r="BE2314" s="110"/>
      <c r="BF2314" s="110"/>
      <c r="BG2314" s="110"/>
      <c r="BH2314" s="110"/>
    </row>
    <row r="2315" spans="2:60" x14ac:dyDescent="0.2">
      <c r="B2315" s="123"/>
      <c r="C2315" s="246"/>
      <c r="D2315" s="246"/>
      <c r="E2315" s="36"/>
      <c r="F2315" s="247"/>
      <c r="G2315" s="36"/>
      <c r="H2315" s="45"/>
      <c r="I2315" s="45"/>
      <c r="J2315" s="45"/>
      <c r="K2315" s="45"/>
      <c r="V2315" s="110"/>
      <c r="W2315" s="110"/>
      <c r="X2315" s="110"/>
      <c r="Y2315" s="110"/>
      <c r="Z2315" s="110"/>
      <c r="AA2315" s="110"/>
      <c r="AB2315" s="110"/>
      <c r="AC2315" s="110"/>
      <c r="AD2315" s="110"/>
      <c r="AE2315" s="110"/>
      <c r="AF2315" s="110"/>
      <c r="AG2315" s="110"/>
      <c r="AH2315" s="110"/>
      <c r="AI2315" s="110"/>
      <c r="AJ2315" s="110"/>
      <c r="AK2315" s="110"/>
      <c r="AL2315" s="110"/>
      <c r="AM2315" s="110"/>
      <c r="AN2315" s="110"/>
      <c r="AO2315" s="110"/>
      <c r="AP2315" s="110"/>
      <c r="AQ2315" s="110"/>
      <c r="AR2315" s="110"/>
      <c r="AS2315" s="110"/>
      <c r="AT2315" s="110"/>
      <c r="AU2315" s="110"/>
      <c r="AV2315" s="110"/>
      <c r="AW2315" s="110"/>
      <c r="AX2315" s="110"/>
      <c r="AY2315" s="110"/>
      <c r="AZ2315" s="110"/>
      <c r="BA2315" s="110"/>
      <c r="BB2315" s="110"/>
      <c r="BC2315" s="110"/>
      <c r="BD2315" s="110"/>
      <c r="BE2315" s="110"/>
      <c r="BF2315" s="110"/>
      <c r="BG2315" s="110"/>
      <c r="BH2315" s="110"/>
    </row>
    <row r="2316" spans="2:60" x14ac:dyDescent="0.2">
      <c r="B2316" s="123"/>
      <c r="C2316" s="246"/>
      <c r="D2316" s="246"/>
      <c r="E2316" s="36"/>
      <c r="F2316" s="247"/>
      <c r="G2316" s="36"/>
      <c r="H2316" s="45"/>
      <c r="I2316" s="45"/>
      <c r="J2316" s="45"/>
      <c r="K2316" s="45"/>
      <c r="V2316" s="110"/>
      <c r="W2316" s="110"/>
      <c r="X2316" s="110"/>
      <c r="Y2316" s="110"/>
      <c r="Z2316" s="110"/>
      <c r="AA2316" s="110"/>
      <c r="AB2316" s="110"/>
      <c r="AC2316" s="110"/>
      <c r="AD2316" s="110"/>
      <c r="AE2316" s="110"/>
      <c r="AF2316" s="110"/>
      <c r="AG2316" s="110"/>
      <c r="AH2316" s="110"/>
      <c r="AI2316" s="110"/>
      <c r="AJ2316" s="110"/>
      <c r="AK2316" s="110"/>
      <c r="AL2316" s="110"/>
      <c r="AM2316" s="110"/>
      <c r="AN2316" s="110"/>
      <c r="AO2316" s="110"/>
      <c r="AP2316" s="110"/>
      <c r="AQ2316" s="110"/>
      <c r="AR2316" s="110"/>
      <c r="AS2316" s="110"/>
      <c r="AT2316" s="110"/>
      <c r="AU2316" s="110"/>
      <c r="AV2316" s="110"/>
      <c r="AW2316" s="110"/>
      <c r="AX2316" s="110"/>
      <c r="AY2316" s="110"/>
      <c r="AZ2316" s="110"/>
      <c r="BA2316" s="110"/>
      <c r="BB2316" s="110"/>
      <c r="BC2316" s="110"/>
      <c r="BD2316" s="110"/>
      <c r="BE2316" s="110"/>
      <c r="BF2316" s="110"/>
      <c r="BG2316" s="110"/>
      <c r="BH2316" s="110"/>
    </row>
    <row r="2317" spans="2:60" x14ac:dyDescent="0.2">
      <c r="B2317" s="123"/>
      <c r="C2317" s="246"/>
      <c r="D2317" s="246"/>
      <c r="E2317" s="36"/>
      <c r="F2317" s="247"/>
      <c r="G2317" s="36"/>
      <c r="H2317" s="45"/>
      <c r="I2317" s="45"/>
      <c r="J2317" s="45"/>
      <c r="K2317" s="45"/>
      <c r="V2317" s="110"/>
      <c r="W2317" s="110"/>
      <c r="X2317" s="110"/>
      <c r="Y2317" s="110"/>
      <c r="Z2317" s="110"/>
      <c r="AA2317" s="110"/>
      <c r="AB2317" s="110"/>
      <c r="AC2317" s="110"/>
      <c r="AD2317" s="110"/>
      <c r="AE2317" s="110"/>
      <c r="AF2317" s="110"/>
      <c r="AG2317" s="110"/>
      <c r="AH2317" s="110"/>
      <c r="AI2317" s="110"/>
      <c r="AJ2317" s="110"/>
      <c r="AK2317" s="110"/>
      <c r="AL2317" s="110"/>
      <c r="AM2317" s="110"/>
      <c r="AN2317" s="110"/>
      <c r="AO2317" s="110"/>
      <c r="AP2317" s="110"/>
      <c r="AQ2317" s="110"/>
      <c r="AR2317" s="110"/>
      <c r="AS2317" s="110"/>
      <c r="AT2317" s="110"/>
      <c r="AU2317" s="110"/>
      <c r="AV2317" s="110"/>
      <c r="AW2317" s="110"/>
      <c r="AX2317" s="110"/>
      <c r="AY2317" s="110"/>
      <c r="AZ2317" s="110"/>
      <c r="BA2317" s="110"/>
      <c r="BB2317" s="110"/>
      <c r="BC2317" s="110"/>
      <c r="BD2317" s="110"/>
      <c r="BE2317" s="110"/>
      <c r="BF2317" s="110"/>
      <c r="BG2317" s="110"/>
      <c r="BH2317" s="110"/>
    </row>
    <row r="2318" spans="2:60" x14ac:dyDescent="0.2">
      <c r="B2318" s="123"/>
      <c r="C2318" s="246"/>
      <c r="D2318" s="246"/>
      <c r="E2318" s="36"/>
      <c r="F2318" s="247"/>
      <c r="G2318" s="36"/>
      <c r="H2318" s="45"/>
      <c r="I2318" s="45"/>
      <c r="J2318" s="45"/>
      <c r="K2318" s="45"/>
      <c r="V2318" s="110"/>
      <c r="W2318" s="110"/>
      <c r="X2318" s="110"/>
      <c r="Y2318" s="110"/>
      <c r="Z2318" s="110"/>
      <c r="AA2318" s="110"/>
      <c r="AB2318" s="110"/>
      <c r="AC2318" s="110"/>
      <c r="AD2318" s="110"/>
      <c r="AE2318" s="110"/>
      <c r="AF2318" s="110"/>
      <c r="AG2318" s="110"/>
      <c r="AH2318" s="110"/>
      <c r="AI2318" s="110"/>
      <c r="AJ2318" s="110"/>
      <c r="AK2318" s="110"/>
      <c r="AL2318" s="110"/>
      <c r="AM2318" s="110"/>
      <c r="AN2318" s="110"/>
      <c r="AO2318" s="110"/>
      <c r="AP2318" s="110"/>
      <c r="AQ2318" s="110"/>
      <c r="AR2318" s="110"/>
      <c r="AS2318" s="110"/>
      <c r="AT2318" s="110"/>
      <c r="AU2318" s="110"/>
      <c r="AV2318" s="110"/>
      <c r="AW2318" s="110"/>
      <c r="AX2318" s="110"/>
      <c r="AY2318" s="110"/>
      <c r="AZ2318" s="110"/>
      <c r="BA2318" s="110"/>
      <c r="BB2318" s="110"/>
      <c r="BC2318" s="110"/>
      <c r="BD2318" s="110"/>
      <c r="BE2318" s="110"/>
      <c r="BF2318" s="110"/>
      <c r="BG2318" s="110"/>
      <c r="BH2318" s="110"/>
    </row>
    <row r="2319" spans="2:60" x14ac:dyDescent="0.2">
      <c r="B2319" s="123"/>
      <c r="C2319" s="246"/>
      <c r="D2319" s="246"/>
      <c r="E2319" s="36"/>
      <c r="F2319" s="247"/>
      <c r="G2319" s="36"/>
      <c r="H2319" s="45"/>
      <c r="I2319" s="45"/>
      <c r="J2319" s="45"/>
      <c r="K2319" s="45"/>
      <c r="V2319" s="110"/>
      <c r="W2319" s="110"/>
      <c r="X2319" s="110"/>
      <c r="Y2319" s="110"/>
      <c r="Z2319" s="110"/>
      <c r="AA2319" s="110"/>
      <c r="AB2319" s="110"/>
      <c r="AC2319" s="110"/>
      <c r="AD2319" s="110"/>
      <c r="AE2319" s="110"/>
      <c r="AF2319" s="110"/>
      <c r="AG2319" s="110"/>
      <c r="AH2319" s="110"/>
      <c r="AI2319" s="110"/>
      <c r="AJ2319" s="110"/>
      <c r="AK2319" s="110"/>
      <c r="AL2319" s="110"/>
      <c r="AM2319" s="110"/>
      <c r="AN2319" s="110"/>
      <c r="AO2319" s="110"/>
      <c r="AP2319" s="110"/>
      <c r="AQ2319" s="110"/>
      <c r="AR2319" s="110"/>
      <c r="AS2319" s="110"/>
      <c r="AT2319" s="110"/>
      <c r="AU2319" s="110"/>
      <c r="AV2319" s="110"/>
      <c r="AW2319" s="110"/>
      <c r="AX2319" s="110"/>
      <c r="AY2319" s="110"/>
      <c r="AZ2319" s="110"/>
      <c r="BA2319" s="110"/>
      <c r="BB2319" s="110"/>
      <c r="BC2319" s="110"/>
      <c r="BD2319" s="110"/>
      <c r="BE2319" s="110"/>
      <c r="BF2319" s="110"/>
      <c r="BG2319" s="110"/>
      <c r="BH2319" s="110"/>
    </row>
    <row r="2320" spans="2:60" x14ac:dyDescent="0.2">
      <c r="B2320" s="123"/>
      <c r="C2320" s="246"/>
      <c r="D2320" s="246"/>
      <c r="E2320" s="36"/>
      <c r="F2320" s="247"/>
      <c r="G2320" s="36"/>
      <c r="H2320" s="45"/>
      <c r="I2320" s="45"/>
      <c r="J2320" s="45"/>
      <c r="K2320" s="45"/>
      <c r="V2320" s="110"/>
      <c r="W2320" s="110"/>
      <c r="X2320" s="110"/>
      <c r="Y2320" s="110"/>
      <c r="Z2320" s="110"/>
      <c r="AA2320" s="110"/>
      <c r="AB2320" s="110"/>
      <c r="AC2320" s="110"/>
      <c r="AD2320" s="110"/>
      <c r="AE2320" s="110"/>
      <c r="AF2320" s="110"/>
      <c r="AG2320" s="110"/>
      <c r="AH2320" s="110"/>
      <c r="AI2320" s="110"/>
      <c r="AJ2320" s="110"/>
      <c r="AK2320" s="110"/>
      <c r="AL2320" s="110"/>
      <c r="AM2320" s="110"/>
      <c r="AN2320" s="110"/>
      <c r="AO2320" s="110"/>
      <c r="AP2320" s="110"/>
      <c r="AQ2320" s="110"/>
      <c r="AR2320" s="110"/>
      <c r="AS2320" s="110"/>
      <c r="AT2320" s="110"/>
      <c r="AU2320" s="110"/>
      <c r="AV2320" s="110"/>
      <c r="AW2320" s="110"/>
      <c r="AX2320" s="110"/>
      <c r="AY2320" s="110"/>
      <c r="AZ2320" s="110"/>
      <c r="BA2320" s="110"/>
      <c r="BB2320" s="110"/>
      <c r="BC2320" s="110"/>
      <c r="BD2320" s="110"/>
      <c r="BE2320" s="110"/>
      <c r="BF2320" s="110"/>
      <c r="BG2320" s="110"/>
      <c r="BH2320" s="110"/>
    </row>
    <row r="2321" spans="2:60" x14ac:dyDescent="0.2">
      <c r="B2321" s="123"/>
      <c r="C2321" s="246"/>
      <c r="D2321" s="246"/>
      <c r="E2321" s="36"/>
      <c r="F2321" s="247"/>
      <c r="G2321" s="36"/>
      <c r="H2321" s="45"/>
      <c r="I2321" s="45"/>
      <c r="J2321" s="45"/>
      <c r="K2321" s="45"/>
      <c r="V2321" s="110"/>
      <c r="W2321" s="110"/>
      <c r="X2321" s="110"/>
      <c r="Y2321" s="110"/>
      <c r="Z2321" s="110"/>
      <c r="AA2321" s="110"/>
      <c r="AB2321" s="110"/>
      <c r="AC2321" s="110"/>
      <c r="AD2321" s="110"/>
      <c r="AE2321" s="110"/>
      <c r="AF2321" s="110"/>
      <c r="AG2321" s="110"/>
      <c r="AH2321" s="110"/>
      <c r="AI2321" s="110"/>
      <c r="AJ2321" s="110"/>
      <c r="AK2321" s="110"/>
      <c r="AL2321" s="110"/>
      <c r="AM2321" s="110"/>
      <c r="AN2321" s="110"/>
      <c r="AO2321" s="110"/>
      <c r="AP2321" s="110"/>
      <c r="AQ2321" s="110"/>
      <c r="AR2321" s="110"/>
      <c r="AS2321" s="110"/>
      <c r="AT2321" s="110"/>
      <c r="AU2321" s="110"/>
      <c r="AV2321" s="110"/>
      <c r="AW2321" s="110"/>
      <c r="AX2321" s="110"/>
      <c r="AY2321" s="110"/>
      <c r="AZ2321" s="110"/>
      <c r="BA2321" s="110"/>
      <c r="BB2321" s="110"/>
      <c r="BC2321" s="110"/>
      <c r="BD2321" s="110"/>
      <c r="BE2321" s="110"/>
      <c r="BF2321" s="110"/>
      <c r="BG2321" s="110"/>
      <c r="BH2321" s="110"/>
    </row>
    <row r="2322" spans="2:60" x14ac:dyDescent="0.2">
      <c r="B2322" s="123"/>
      <c r="C2322" s="246"/>
      <c r="D2322" s="246"/>
      <c r="E2322" s="36"/>
      <c r="F2322" s="247"/>
      <c r="G2322" s="36"/>
      <c r="H2322" s="45"/>
      <c r="I2322" s="45"/>
      <c r="J2322" s="45"/>
      <c r="K2322" s="45"/>
      <c r="V2322" s="110"/>
      <c r="W2322" s="110"/>
      <c r="X2322" s="110"/>
      <c r="Y2322" s="110"/>
      <c r="Z2322" s="110"/>
      <c r="AA2322" s="110"/>
      <c r="AB2322" s="110"/>
      <c r="AC2322" s="110"/>
      <c r="AD2322" s="110"/>
      <c r="AE2322" s="110"/>
      <c r="AF2322" s="110"/>
      <c r="AG2322" s="110"/>
      <c r="AH2322" s="110"/>
      <c r="AI2322" s="110"/>
      <c r="AJ2322" s="110"/>
      <c r="AK2322" s="110"/>
      <c r="AL2322" s="110"/>
      <c r="AM2322" s="110"/>
      <c r="AN2322" s="110"/>
      <c r="AO2322" s="110"/>
      <c r="AP2322" s="110"/>
      <c r="AQ2322" s="110"/>
      <c r="AR2322" s="110"/>
      <c r="AS2322" s="110"/>
      <c r="AT2322" s="110"/>
      <c r="AU2322" s="110"/>
      <c r="AV2322" s="110"/>
      <c r="AW2322" s="110"/>
      <c r="AX2322" s="110"/>
      <c r="AY2322" s="110"/>
      <c r="AZ2322" s="110"/>
      <c r="BA2322" s="110"/>
      <c r="BB2322" s="110"/>
      <c r="BC2322" s="110"/>
      <c r="BD2322" s="110"/>
      <c r="BE2322" s="110"/>
      <c r="BF2322" s="110"/>
      <c r="BG2322" s="110"/>
      <c r="BH2322" s="110"/>
    </row>
    <row r="2323" spans="2:60" x14ac:dyDescent="0.2">
      <c r="B2323" s="123"/>
      <c r="C2323" s="246"/>
      <c r="D2323" s="246"/>
      <c r="E2323" s="36"/>
      <c r="F2323" s="247"/>
      <c r="G2323" s="36"/>
      <c r="H2323" s="45"/>
      <c r="I2323" s="45"/>
      <c r="J2323" s="45"/>
      <c r="K2323" s="45"/>
      <c r="V2323" s="110"/>
      <c r="W2323" s="110"/>
      <c r="X2323" s="110"/>
      <c r="Y2323" s="110"/>
      <c r="Z2323" s="110"/>
      <c r="AA2323" s="110"/>
      <c r="AB2323" s="110"/>
      <c r="AC2323" s="110"/>
      <c r="AD2323" s="110"/>
      <c r="AE2323" s="110"/>
      <c r="AF2323" s="110"/>
      <c r="AG2323" s="110"/>
      <c r="AH2323" s="110"/>
      <c r="AI2323" s="110"/>
      <c r="AJ2323" s="110"/>
      <c r="AK2323" s="110"/>
      <c r="AL2323" s="110"/>
      <c r="AM2323" s="110"/>
      <c r="AN2323" s="110"/>
      <c r="AO2323" s="110"/>
      <c r="AP2323" s="110"/>
      <c r="AQ2323" s="110"/>
      <c r="AR2323" s="110"/>
      <c r="AS2323" s="110"/>
      <c r="AT2323" s="110"/>
      <c r="AU2323" s="110"/>
      <c r="AV2323" s="110"/>
      <c r="AW2323" s="110"/>
      <c r="AX2323" s="110"/>
      <c r="AY2323" s="110"/>
      <c r="AZ2323" s="110"/>
      <c r="BA2323" s="110"/>
      <c r="BB2323" s="110"/>
      <c r="BC2323" s="110"/>
      <c r="BD2323" s="110"/>
      <c r="BE2323" s="110"/>
      <c r="BF2323" s="110"/>
      <c r="BG2323" s="110"/>
      <c r="BH2323" s="110"/>
    </row>
    <row r="2324" spans="2:60" x14ac:dyDescent="0.2">
      <c r="B2324" s="123"/>
      <c r="C2324" s="246"/>
      <c r="D2324" s="246"/>
      <c r="E2324" s="36"/>
      <c r="F2324" s="247"/>
      <c r="G2324" s="36"/>
      <c r="H2324" s="45"/>
      <c r="I2324" s="45"/>
      <c r="J2324" s="45"/>
      <c r="K2324" s="45"/>
      <c r="V2324" s="110"/>
      <c r="W2324" s="110"/>
      <c r="X2324" s="110"/>
      <c r="Y2324" s="110"/>
      <c r="Z2324" s="110"/>
      <c r="AA2324" s="110"/>
      <c r="AB2324" s="110"/>
      <c r="AC2324" s="110"/>
      <c r="AD2324" s="110"/>
      <c r="AE2324" s="110"/>
      <c r="AF2324" s="110"/>
      <c r="AG2324" s="110"/>
      <c r="AH2324" s="110"/>
      <c r="AI2324" s="110"/>
      <c r="AJ2324" s="110"/>
      <c r="AK2324" s="110"/>
      <c r="AL2324" s="110"/>
      <c r="AM2324" s="110"/>
      <c r="AN2324" s="110"/>
      <c r="AO2324" s="110"/>
      <c r="AP2324" s="110"/>
      <c r="AQ2324" s="110"/>
      <c r="AR2324" s="110"/>
      <c r="AS2324" s="110"/>
      <c r="AT2324" s="110"/>
      <c r="AU2324" s="110"/>
      <c r="AV2324" s="110"/>
      <c r="AW2324" s="110"/>
      <c r="AX2324" s="110"/>
      <c r="AY2324" s="110"/>
      <c r="AZ2324" s="110"/>
      <c r="BA2324" s="110"/>
      <c r="BB2324" s="110"/>
      <c r="BC2324" s="110"/>
      <c r="BD2324" s="110"/>
      <c r="BE2324" s="110"/>
      <c r="BF2324" s="110"/>
      <c r="BG2324" s="110"/>
      <c r="BH2324" s="110"/>
    </row>
    <row r="2325" spans="2:60" x14ac:dyDescent="0.2">
      <c r="B2325" s="123"/>
      <c r="C2325" s="246"/>
      <c r="D2325" s="246"/>
      <c r="E2325" s="36"/>
      <c r="F2325" s="247"/>
      <c r="G2325" s="36"/>
      <c r="H2325" s="45"/>
      <c r="I2325" s="45"/>
      <c r="J2325" s="45"/>
      <c r="K2325" s="45"/>
      <c r="V2325" s="110"/>
      <c r="W2325" s="110"/>
      <c r="X2325" s="110"/>
      <c r="Y2325" s="110"/>
      <c r="Z2325" s="110"/>
      <c r="AA2325" s="110"/>
      <c r="AB2325" s="110"/>
      <c r="AC2325" s="110"/>
      <c r="AD2325" s="110"/>
      <c r="AE2325" s="110"/>
      <c r="AF2325" s="110"/>
      <c r="AG2325" s="110"/>
      <c r="AH2325" s="110"/>
      <c r="AI2325" s="110"/>
      <c r="AJ2325" s="110"/>
      <c r="AK2325" s="110"/>
      <c r="AL2325" s="110"/>
      <c r="AM2325" s="110"/>
      <c r="AN2325" s="110"/>
      <c r="AO2325" s="110"/>
      <c r="AP2325" s="110"/>
      <c r="AQ2325" s="110"/>
      <c r="AR2325" s="110"/>
      <c r="AS2325" s="110"/>
      <c r="AT2325" s="110"/>
      <c r="AU2325" s="110"/>
      <c r="AV2325" s="110"/>
      <c r="AW2325" s="110"/>
      <c r="AX2325" s="110"/>
      <c r="AY2325" s="110"/>
      <c r="AZ2325" s="110"/>
      <c r="BA2325" s="110"/>
      <c r="BB2325" s="110"/>
      <c r="BC2325" s="110"/>
      <c r="BD2325" s="110"/>
      <c r="BE2325" s="110"/>
      <c r="BF2325" s="110"/>
      <c r="BG2325" s="110"/>
      <c r="BH2325" s="110"/>
    </row>
    <row r="2326" spans="2:60" x14ac:dyDescent="0.2">
      <c r="B2326" s="123"/>
      <c r="C2326" s="246"/>
      <c r="D2326" s="246"/>
      <c r="E2326" s="36"/>
      <c r="F2326" s="247"/>
      <c r="G2326" s="36"/>
      <c r="H2326" s="45"/>
      <c r="I2326" s="45"/>
      <c r="J2326" s="45"/>
      <c r="K2326" s="45"/>
      <c r="V2326" s="110"/>
      <c r="W2326" s="110"/>
      <c r="X2326" s="110"/>
      <c r="Y2326" s="110"/>
      <c r="Z2326" s="110"/>
      <c r="AA2326" s="110"/>
      <c r="AB2326" s="110"/>
      <c r="AC2326" s="110"/>
      <c r="AD2326" s="110"/>
      <c r="AE2326" s="110"/>
      <c r="AF2326" s="110"/>
      <c r="AG2326" s="110"/>
      <c r="AH2326" s="110"/>
      <c r="AI2326" s="110"/>
      <c r="AJ2326" s="110"/>
      <c r="AK2326" s="110"/>
      <c r="AL2326" s="110"/>
      <c r="AM2326" s="110"/>
      <c r="AN2326" s="110"/>
      <c r="AO2326" s="110"/>
      <c r="AP2326" s="110"/>
      <c r="AQ2326" s="110"/>
      <c r="AR2326" s="110"/>
      <c r="AS2326" s="110"/>
      <c r="AT2326" s="110"/>
      <c r="AU2326" s="110"/>
      <c r="AV2326" s="110"/>
      <c r="AW2326" s="110"/>
      <c r="AX2326" s="110"/>
      <c r="AY2326" s="110"/>
      <c r="AZ2326" s="110"/>
      <c r="BA2326" s="110"/>
      <c r="BB2326" s="110"/>
      <c r="BC2326" s="110"/>
      <c r="BD2326" s="110"/>
      <c r="BE2326" s="110"/>
      <c r="BF2326" s="110"/>
      <c r="BG2326" s="110"/>
      <c r="BH2326" s="110"/>
    </row>
    <row r="2327" spans="2:60" x14ac:dyDescent="0.2">
      <c r="B2327" s="123"/>
      <c r="C2327" s="246"/>
      <c r="D2327" s="246"/>
      <c r="E2327" s="36"/>
      <c r="F2327" s="247"/>
      <c r="G2327" s="36"/>
      <c r="H2327" s="45"/>
      <c r="I2327" s="45"/>
      <c r="J2327" s="45"/>
      <c r="K2327" s="45"/>
      <c r="V2327" s="110"/>
      <c r="W2327" s="110"/>
      <c r="X2327" s="110"/>
      <c r="Y2327" s="110"/>
      <c r="Z2327" s="110"/>
      <c r="AA2327" s="110"/>
      <c r="AB2327" s="110"/>
      <c r="AC2327" s="110"/>
      <c r="AD2327" s="110"/>
      <c r="AE2327" s="110"/>
      <c r="AF2327" s="110"/>
      <c r="AG2327" s="110"/>
      <c r="AH2327" s="110"/>
      <c r="AI2327" s="110"/>
      <c r="AJ2327" s="110"/>
      <c r="AK2327" s="110"/>
      <c r="AL2327" s="110"/>
      <c r="AM2327" s="110"/>
      <c r="AN2327" s="110"/>
      <c r="AO2327" s="110"/>
      <c r="AP2327" s="110"/>
      <c r="AQ2327" s="110"/>
      <c r="AR2327" s="110"/>
      <c r="AS2327" s="110"/>
      <c r="AT2327" s="110"/>
      <c r="AU2327" s="110"/>
      <c r="AV2327" s="110"/>
      <c r="AW2327" s="110"/>
      <c r="AX2327" s="110"/>
      <c r="AY2327" s="110"/>
      <c r="AZ2327" s="110"/>
      <c r="BA2327" s="110"/>
      <c r="BB2327" s="110"/>
      <c r="BC2327" s="110"/>
      <c r="BD2327" s="110"/>
      <c r="BE2327" s="110"/>
      <c r="BF2327" s="110"/>
      <c r="BG2327" s="110"/>
      <c r="BH2327" s="110"/>
    </row>
    <row r="2328" spans="2:60" x14ac:dyDescent="0.2">
      <c r="B2328" s="123"/>
      <c r="C2328" s="246"/>
      <c r="D2328" s="246"/>
      <c r="E2328" s="36"/>
      <c r="F2328" s="247"/>
      <c r="G2328" s="36"/>
      <c r="H2328" s="45"/>
      <c r="I2328" s="45"/>
      <c r="J2328" s="45"/>
      <c r="K2328" s="45"/>
      <c r="V2328" s="110"/>
      <c r="W2328" s="110"/>
      <c r="X2328" s="110"/>
      <c r="Y2328" s="110"/>
      <c r="Z2328" s="110"/>
      <c r="AA2328" s="110"/>
      <c r="AB2328" s="110"/>
      <c r="AC2328" s="110"/>
      <c r="AD2328" s="110"/>
      <c r="AE2328" s="110"/>
      <c r="AF2328" s="110"/>
      <c r="AG2328" s="110"/>
      <c r="AH2328" s="110"/>
      <c r="AI2328" s="110"/>
      <c r="AJ2328" s="110"/>
      <c r="AK2328" s="110"/>
      <c r="AL2328" s="110"/>
      <c r="AM2328" s="110"/>
      <c r="AN2328" s="110"/>
      <c r="AO2328" s="110"/>
      <c r="AP2328" s="110"/>
      <c r="AQ2328" s="110"/>
      <c r="AR2328" s="110"/>
      <c r="AS2328" s="110"/>
      <c r="AT2328" s="110"/>
      <c r="AU2328" s="110"/>
      <c r="AV2328" s="110"/>
      <c r="AW2328" s="110"/>
      <c r="AX2328" s="110"/>
      <c r="AY2328" s="110"/>
      <c r="AZ2328" s="110"/>
      <c r="BA2328" s="110"/>
      <c r="BB2328" s="110"/>
      <c r="BC2328" s="110"/>
      <c r="BD2328" s="110"/>
      <c r="BE2328" s="110"/>
      <c r="BF2328" s="110"/>
      <c r="BG2328" s="110"/>
      <c r="BH2328" s="110"/>
    </row>
    <row r="2329" spans="2:60" x14ac:dyDescent="0.2">
      <c r="B2329" s="123"/>
      <c r="C2329" s="246"/>
      <c r="D2329" s="246"/>
      <c r="E2329" s="36"/>
      <c r="F2329" s="247"/>
      <c r="G2329" s="36"/>
      <c r="H2329" s="45"/>
      <c r="I2329" s="45"/>
      <c r="J2329" s="45"/>
      <c r="K2329" s="45"/>
      <c r="V2329" s="110"/>
      <c r="W2329" s="110"/>
      <c r="X2329" s="110"/>
      <c r="Y2329" s="110"/>
      <c r="Z2329" s="110"/>
      <c r="AA2329" s="110"/>
      <c r="AB2329" s="110"/>
      <c r="AC2329" s="110"/>
      <c r="AD2329" s="110"/>
      <c r="AE2329" s="110"/>
      <c r="AF2329" s="110"/>
      <c r="AG2329" s="110"/>
      <c r="AH2329" s="110"/>
      <c r="AI2329" s="110"/>
      <c r="AJ2329" s="110"/>
      <c r="AK2329" s="110"/>
      <c r="AL2329" s="110"/>
      <c r="AM2329" s="110"/>
      <c r="AN2329" s="110"/>
      <c r="AO2329" s="110"/>
      <c r="AP2329" s="110"/>
      <c r="AQ2329" s="110"/>
      <c r="AR2329" s="110"/>
      <c r="AS2329" s="110"/>
      <c r="AT2329" s="110"/>
      <c r="AU2329" s="110"/>
      <c r="AV2329" s="110"/>
      <c r="AW2329" s="110"/>
      <c r="AX2329" s="110"/>
      <c r="AY2329" s="110"/>
      <c r="AZ2329" s="110"/>
      <c r="BA2329" s="110"/>
      <c r="BB2329" s="110"/>
      <c r="BC2329" s="110"/>
      <c r="BD2329" s="110"/>
      <c r="BE2329" s="110"/>
      <c r="BF2329" s="110"/>
      <c r="BG2329" s="110"/>
      <c r="BH2329" s="110"/>
    </row>
    <row r="2330" spans="2:60" x14ac:dyDescent="0.2">
      <c r="B2330" s="123"/>
      <c r="C2330" s="246"/>
      <c r="D2330" s="246"/>
      <c r="E2330" s="36"/>
      <c r="F2330" s="247"/>
      <c r="G2330" s="36"/>
      <c r="H2330" s="45"/>
      <c r="I2330" s="45"/>
      <c r="J2330" s="45"/>
      <c r="K2330" s="45"/>
      <c r="V2330" s="110"/>
      <c r="W2330" s="110"/>
      <c r="X2330" s="110"/>
      <c r="Y2330" s="110"/>
      <c r="Z2330" s="110"/>
      <c r="AA2330" s="110"/>
      <c r="AB2330" s="110"/>
      <c r="AC2330" s="110"/>
      <c r="AD2330" s="110"/>
      <c r="AE2330" s="110"/>
      <c r="AF2330" s="110"/>
      <c r="AG2330" s="110"/>
      <c r="AH2330" s="110"/>
      <c r="AI2330" s="110"/>
      <c r="AJ2330" s="110"/>
      <c r="AK2330" s="110"/>
      <c r="AL2330" s="110"/>
      <c r="AM2330" s="110"/>
      <c r="AN2330" s="110"/>
      <c r="AO2330" s="110"/>
      <c r="AP2330" s="110"/>
      <c r="AQ2330" s="110"/>
      <c r="AR2330" s="110"/>
      <c r="AS2330" s="110"/>
      <c r="AT2330" s="110"/>
      <c r="AU2330" s="110"/>
      <c r="AV2330" s="110"/>
      <c r="AW2330" s="110"/>
      <c r="AX2330" s="110"/>
      <c r="AY2330" s="110"/>
      <c r="AZ2330" s="110"/>
      <c r="BA2330" s="110"/>
      <c r="BB2330" s="110"/>
      <c r="BC2330" s="110"/>
      <c r="BD2330" s="110"/>
      <c r="BE2330" s="110"/>
      <c r="BF2330" s="110"/>
      <c r="BG2330" s="110"/>
      <c r="BH2330" s="110"/>
    </row>
    <row r="2331" spans="2:60" x14ac:dyDescent="0.2">
      <c r="B2331" s="123"/>
      <c r="C2331" s="246"/>
      <c r="D2331" s="246"/>
      <c r="E2331" s="36"/>
      <c r="F2331" s="247"/>
      <c r="G2331" s="36"/>
      <c r="H2331" s="45"/>
      <c r="I2331" s="45"/>
      <c r="J2331" s="45"/>
      <c r="K2331" s="45"/>
      <c r="V2331" s="110"/>
      <c r="W2331" s="110"/>
      <c r="X2331" s="110"/>
      <c r="Y2331" s="110"/>
      <c r="Z2331" s="110"/>
      <c r="AA2331" s="110"/>
      <c r="AB2331" s="110"/>
      <c r="AC2331" s="110"/>
      <c r="AD2331" s="110"/>
      <c r="AE2331" s="110"/>
      <c r="AF2331" s="110"/>
      <c r="AG2331" s="110"/>
      <c r="AH2331" s="110"/>
      <c r="AI2331" s="110"/>
      <c r="AJ2331" s="110"/>
      <c r="AK2331" s="110"/>
      <c r="AL2331" s="110"/>
      <c r="AM2331" s="110"/>
      <c r="AN2331" s="110"/>
      <c r="AO2331" s="110"/>
      <c r="AP2331" s="110"/>
      <c r="AQ2331" s="110"/>
      <c r="AR2331" s="110"/>
      <c r="AS2331" s="110"/>
      <c r="AT2331" s="110"/>
      <c r="AU2331" s="110"/>
      <c r="AV2331" s="110"/>
      <c r="AW2331" s="110"/>
      <c r="AX2331" s="110"/>
      <c r="AY2331" s="110"/>
      <c r="AZ2331" s="110"/>
      <c r="BA2331" s="110"/>
      <c r="BB2331" s="110"/>
      <c r="BC2331" s="110"/>
      <c r="BD2331" s="110"/>
      <c r="BE2331" s="110"/>
      <c r="BF2331" s="110"/>
      <c r="BG2331" s="110"/>
      <c r="BH2331" s="110"/>
    </row>
    <row r="2332" spans="2:60" x14ac:dyDescent="0.2">
      <c r="B2332" s="123"/>
      <c r="C2332" s="246"/>
      <c r="D2332" s="246"/>
      <c r="E2332" s="36"/>
      <c r="F2332" s="247"/>
      <c r="G2332" s="36"/>
      <c r="H2332" s="45"/>
      <c r="I2332" s="45"/>
      <c r="J2332" s="45"/>
      <c r="K2332" s="45"/>
      <c r="V2332" s="110"/>
      <c r="W2332" s="110"/>
      <c r="X2332" s="110"/>
      <c r="Y2332" s="110"/>
      <c r="Z2332" s="110"/>
      <c r="AA2332" s="110"/>
      <c r="AB2332" s="110"/>
      <c r="AC2332" s="110"/>
      <c r="AD2332" s="110"/>
      <c r="AE2332" s="110"/>
      <c r="AF2332" s="110"/>
      <c r="AG2332" s="110"/>
      <c r="AH2332" s="110"/>
      <c r="AI2332" s="110"/>
      <c r="AJ2332" s="110"/>
      <c r="AK2332" s="110"/>
      <c r="AL2332" s="110"/>
      <c r="AM2332" s="110"/>
      <c r="AN2332" s="110"/>
      <c r="AO2332" s="110"/>
      <c r="AP2332" s="110"/>
      <c r="AQ2332" s="110"/>
      <c r="AR2332" s="110"/>
      <c r="AS2332" s="110"/>
      <c r="AT2332" s="110"/>
      <c r="AU2332" s="110"/>
      <c r="AV2332" s="110"/>
      <c r="AW2332" s="110"/>
      <c r="AX2332" s="110"/>
      <c r="AY2332" s="110"/>
      <c r="AZ2332" s="110"/>
      <c r="BA2332" s="110"/>
      <c r="BB2332" s="110"/>
      <c r="BC2332" s="110"/>
      <c r="BD2332" s="110"/>
      <c r="BE2332" s="110"/>
      <c r="BF2332" s="110"/>
      <c r="BG2332" s="110"/>
      <c r="BH2332" s="110"/>
    </row>
    <row r="2333" spans="2:60" x14ac:dyDescent="0.2">
      <c r="B2333" s="123"/>
      <c r="C2333" s="246"/>
      <c r="D2333" s="246"/>
      <c r="E2333" s="36"/>
      <c r="F2333" s="247"/>
      <c r="G2333" s="36"/>
      <c r="H2333" s="45"/>
      <c r="I2333" s="45"/>
      <c r="J2333" s="45"/>
      <c r="K2333" s="45"/>
      <c r="V2333" s="110"/>
      <c r="W2333" s="110"/>
      <c r="X2333" s="110"/>
      <c r="Y2333" s="110"/>
      <c r="Z2333" s="110"/>
      <c r="AA2333" s="110"/>
      <c r="AB2333" s="110"/>
      <c r="AC2333" s="110"/>
      <c r="AD2333" s="110"/>
      <c r="AE2333" s="110"/>
      <c r="AF2333" s="110"/>
      <c r="AG2333" s="110"/>
      <c r="AH2333" s="110"/>
      <c r="AI2333" s="110"/>
      <c r="AJ2333" s="110"/>
      <c r="AK2333" s="110"/>
      <c r="AL2333" s="110"/>
      <c r="AM2333" s="110"/>
      <c r="AN2333" s="110"/>
      <c r="AO2333" s="110"/>
      <c r="AP2333" s="110"/>
      <c r="AQ2333" s="110"/>
      <c r="AR2333" s="110"/>
      <c r="AS2333" s="110"/>
      <c r="AT2333" s="110"/>
      <c r="AU2333" s="110"/>
      <c r="AV2333" s="110"/>
      <c r="AW2333" s="110"/>
      <c r="AX2333" s="110"/>
      <c r="AY2333" s="110"/>
      <c r="AZ2333" s="110"/>
      <c r="BA2333" s="110"/>
      <c r="BB2333" s="110"/>
      <c r="BC2333" s="110"/>
      <c r="BD2333" s="110"/>
      <c r="BE2333" s="110"/>
      <c r="BF2333" s="110"/>
      <c r="BG2333" s="110"/>
      <c r="BH2333" s="110"/>
    </row>
    <row r="2334" spans="2:60" x14ac:dyDescent="0.2">
      <c r="B2334" s="123"/>
      <c r="C2334" s="246"/>
      <c r="D2334" s="246"/>
      <c r="E2334" s="36"/>
      <c r="F2334" s="247"/>
      <c r="G2334" s="36"/>
      <c r="H2334" s="45"/>
      <c r="I2334" s="45"/>
      <c r="J2334" s="45"/>
      <c r="K2334" s="45"/>
      <c r="V2334" s="110"/>
      <c r="W2334" s="110"/>
      <c r="X2334" s="110"/>
      <c r="Y2334" s="110"/>
      <c r="Z2334" s="110"/>
      <c r="AA2334" s="110"/>
      <c r="AB2334" s="110"/>
      <c r="AC2334" s="110"/>
      <c r="AD2334" s="110"/>
      <c r="AE2334" s="110"/>
      <c r="AF2334" s="110"/>
      <c r="AG2334" s="110"/>
      <c r="AH2334" s="110"/>
      <c r="AI2334" s="110"/>
      <c r="AJ2334" s="110"/>
      <c r="AK2334" s="110"/>
      <c r="AL2334" s="110"/>
      <c r="AM2334" s="110"/>
      <c r="AN2334" s="110"/>
      <c r="AO2334" s="110"/>
      <c r="AP2334" s="110"/>
      <c r="AQ2334" s="110"/>
      <c r="AR2334" s="110"/>
      <c r="AS2334" s="110"/>
      <c r="AT2334" s="110"/>
      <c r="AU2334" s="110"/>
      <c r="AV2334" s="110"/>
      <c r="AW2334" s="110"/>
      <c r="AX2334" s="110"/>
      <c r="AY2334" s="110"/>
      <c r="AZ2334" s="110"/>
      <c r="BA2334" s="110"/>
      <c r="BB2334" s="110"/>
      <c r="BC2334" s="110"/>
      <c r="BD2334" s="110"/>
      <c r="BE2334" s="110"/>
      <c r="BF2334" s="110"/>
      <c r="BG2334" s="110"/>
      <c r="BH2334" s="110"/>
    </row>
    <row r="2335" spans="2:60" x14ac:dyDescent="0.2">
      <c r="B2335" s="123"/>
      <c r="C2335" s="246"/>
      <c r="D2335" s="246"/>
      <c r="E2335" s="36"/>
      <c r="F2335" s="247"/>
      <c r="G2335" s="36"/>
      <c r="H2335" s="45"/>
      <c r="I2335" s="45"/>
      <c r="J2335" s="45"/>
      <c r="K2335" s="45"/>
      <c r="V2335" s="110"/>
      <c r="W2335" s="110"/>
      <c r="X2335" s="110"/>
      <c r="Y2335" s="110"/>
      <c r="Z2335" s="110"/>
      <c r="AA2335" s="110"/>
      <c r="AB2335" s="110"/>
      <c r="AC2335" s="110"/>
      <c r="AD2335" s="110"/>
      <c r="AE2335" s="110"/>
      <c r="AF2335" s="110"/>
      <c r="AG2335" s="110"/>
      <c r="AH2335" s="110"/>
      <c r="AI2335" s="110"/>
      <c r="AJ2335" s="110"/>
      <c r="AK2335" s="110"/>
      <c r="AL2335" s="110"/>
      <c r="AM2335" s="110"/>
      <c r="AN2335" s="110"/>
      <c r="AO2335" s="110"/>
      <c r="AP2335" s="110"/>
      <c r="AQ2335" s="110"/>
      <c r="AR2335" s="110"/>
      <c r="AS2335" s="110"/>
      <c r="AT2335" s="110"/>
      <c r="AU2335" s="110"/>
      <c r="AV2335" s="110"/>
      <c r="AW2335" s="110"/>
      <c r="AX2335" s="110"/>
      <c r="AY2335" s="110"/>
      <c r="AZ2335" s="110"/>
      <c r="BA2335" s="110"/>
      <c r="BB2335" s="110"/>
      <c r="BC2335" s="110"/>
      <c r="BD2335" s="110"/>
      <c r="BE2335" s="110"/>
      <c r="BF2335" s="110"/>
      <c r="BG2335" s="110"/>
      <c r="BH2335" s="110"/>
    </row>
    <row r="2336" spans="2:60" x14ac:dyDescent="0.2">
      <c r="B2336" s="123"/>
      <c r="C2336" s="246"/>
      <c r="D2336" s="246"/>
      <c r="E2336" s="36"/>
      <c r="F2336" s="247"/>
      <c r="G2336" s="36"/>
      <c r="H2336" s="45"/>
      <c r="I2336" s="45"/>
      <c r="J2336" s="45"/>
      <c r="K2336" s="45"/>
      <c r="V2336" s="110"/>
      <c r="W2336" s="110"/>
      <c r="X2336" s="110"/>
      <c r="Y2336" s="110"/>
      <c r="Z2336" s="110"/>
      <c r="AA2336" s="110"/>
      <c r="AB2336" s="110"/>
      <c r="AC2336" s="110"/>
      <c r="AD2336" s="110"/>
      <c r="AE2336" s="110"/>
      <c r="AF2336" s="110"/>
      <c r="AG2336" s="110"/>
      <c r="AH2336" s="110"/>
      <c r="AI2336" s="110"/>
      <c r="AJ2336" s="110"/>
      <c r="AK2336" s="110"/>
      <c r="AL2336" s="110"/>
      <c r="AM2336" s="110"/>
      <c r="AN2336" s="110"/>
      <c r="AO2336" s="110"/>
      <c r="AP2336" s="110"/>
      <c r="AQ2336" s="110"/>
      <c r="AR2336" s="110"/>
      <c r="AS2336" s="110"/>
      <c r="AT2336" s="110"/>
      <c r="AU2336" s="110"/>
      <c r="AV2336" s="110"/>
      <c r="AW2336" s="110"/>
      <c r="AX2336" s="110"/>
      <c r="AY2336" s="110"/>
      <c r="AZ2336" s="110"/>
      <c r="BA2336" s="110"/>
      <c r="BB2336" s="110"/>
      <c r="BC2336" s="110"/>
      <c r="BD2336" s="110"/>
      <c r="BE2336" s="110"/>
      <c r="BF2336" s="110"/>
      <c r="BG2336" s="110"/>
      <c r="BH2336" s="110"/>
    </row>
    <row r="2337" spans="2:60" x14ac:dyDescent="0.2">
      <c r="B2337" s="123"/>
      <c r="C2337" s="246"/>
      <c r="D2337" s="246"/>
      <c r="E2337" s="36"/>
      <c r="F2337" s="247"/>
      <c r="G2337" s="36"/>
      <c r="H2337" s="45"/>
      <c r="I2337" s="45"/>
      <c r="J2337" s="45"/>
      <c r="K2337" s="45"/>
      <c r="V2337" s="110"/>
      <c r="W2337" s="110"/>
      <c r="X2337" s="110"/>
      <c r="Y2337" s="110"/>
      <c r="Z2337" s="110"/>
      <c r="AA2337" s="110"/>
      <c r="AB2337" s="110"/>
      <c r="AC2337" s="110"/>
      <c r="AD2337" s="110"/>
      <c r="AE2337" s="110"/>
      <c r="AF2337" s="110"/>
      <c r="AG2337" s="110"/>
      <c r="AH2337" s="110"/>
      <c r="AI2337" s="110"/>
      <c r="AJ2337" s="110"/>
      <c r="AK2337" s="110"/>
      <c r="AL2337" s="110"/>
      <c r="AM2337" s="110"/>
      <c r="AN2337" s="110"/>
      <c r="AO2337" s="110"/>
      <c r="AP2337" s="110"/>
      <c r="AQ2337" s="110"/>
      <c r="AR2337" s="110"/>
      <c r="AS2337" s="110"/>
      <c r="AT2337" s="110"/>
      <c r="AU2337" s="110"/>
      <c r="AV2337" s="110"/>
      <c r="AW2337" s="110"/>
      <c r="AX2337" s="110"/>
      <c r="AY2337" s="110"/>
      <c r="AZ2337" s="110"/>
      <c r="BA2337" s="110"/>
      <c r="BB2337" s="110"/>
      <c r="BC2337" s="110"/>
      <c r="BD2337" s="110"/>
      <c r="BE2337" s="110"/>
      <c r="BF2337" s="110"/>
      <c r="BG2337" s="110"/>
      <c r="BH2337" s="110"/>
    </row>
    <row r="2338" spans="2:60" x14ac:dyDescent="0.2">
      <c r="B2338" s="123"/>
      <c r="C2338" s="246"/>
      <c r="D2338" s="246"/>
      <c r="E2338" s="36"/>
      <c r="F2338" s="247"/>
      <c r="G2338" s="36"/>
      <c r="H2338" s="45"/>
      <c r="I2338" s="45"/>
      <c r="J2338" s="45"/>
      <c r="K2338" s="45"/>
      <c r="V2338" s="110"/>
      <c r="W2338" s="110"/>
      <c r="X2338" s="110"/>
      <c r="Y2338" s="110"/>
      <c r="Z2338" s="110"/>
      <c r="AA2338" s="110"/>
      <c r="AB2338" s="110"/>
      <c r="AC2338" s="110"/>
      <c r="AD2338" s="110"/>
      <c r="AE2338" s="110"/>
      <c r="AF2338" s="110"/>
      <c r="AG2338" s="110"/>
      <c r="AH2338" s="110"/>
      <c r="AI2338" s="110"/>
      <c r="AJ2338" s="110"/>
      <c r="AK2338" s="110"/>
      <c r="AL2338" s="110"/>
      <c r="AM2338" s="110"/>
      <c r="AN2338" s="110"/>
      <c r="AO2338" s="110"/>
      <c r="AP2338" s="110"/>
      <c r="AQ2338" s="110"/>
      <c r="AR2338" s="110"/>
      <c r="AS2338" s="110"/>
      <c r="AT2338" s="110"/>
      <c r="AU2338" s="110"/>
      <c r="AV2338" s="110"/>
      <c r="AW2338" s="110"/>
      <c r="AX2338" s="110"/>
      <c r="AY2338" s="110"/>
      <c r="AZ2338" s="110"/>
      <c r="BA2338" s="110"/>
      <c r="BB2338" s="110"/>
      <c r="BC2338" s="110"/>
      <c r="BD2338" s="110"/>
      <c r="BE2338" s="110"/>
      <c r="BF2338" s="110"/>
      <c r="BG2338" s="110"/>
      <c r="BH2338" s="110"/>
    </row>
    <row r="2339" spans="2:60" x14ac:dyDescent="0.2">
      <c r="B2339" s="123"/>
      <c r="C2339" s="246"/>
      <c r="D2339" s="246"/>
      <c r="E2339" s="36"/>
      <c r="F2339" s="247"/>
      <c r="G2339" s="36"/>
      <c r="H2339" s="45"/>
      <c r="I2339" s="45"/>
      <c r="J2339" s="45"/>
      <c r="K2339" s="45"/>
      <c r="V2339" s="110"/>
      <c r="W2339" s="110"/>
      <c r="X2339" s="110"/>
      <c r="Y2339" s="110"/>
      <c r="Z2339" s="110"/>
      <c r="AA2339" s="110"/>
      <c r="AB2339" s="110"/>
      <c r="AC2339" s="110"/>
      <c r="AD2339" s="110"/>
      <c r="AE2339" s="110"/>
      <c r="AF2339" s="110"/>
      <c r="AG2339" s="110"/>
      <c r="AH2339" s="110"/>
      <c r="AI2339" s="110"/>
      <c r="AJ2339" s="110"/>
      <c r="AK2339" s="110"/>
      <c r="AL2339" s="110"/>
      <c r="AM2339" s="110"/>
      <c r="AN2339" s="110"/>
      <c r="AO2339" s="110"/>
      <c r="AP2339" s="110"/>
      <c r="AQ2339" s="110"/>
      <c r="AR2339" s="110"/>
      <c r="AS2339" s="110"/>
      <c r="AT2339" s="110"/>
      <c r="AU2339" s="110"/>
      <c r="AV2339" s="110"/>
      <c r="AW2339" s="110"/>
      <c r="AX2339" s="110"/>
      <c r="AY2339" s="110"/>
      <c r="AZ2339" s="110"/>
      <c r="BA2339" s="110"/>
      <c r="BB2339" s="110"/>
      <c r="BC2339" s="110"/>
      <c r="BD2339" s="110"/>
      <c r="BE2339" s="110"/>
      <c r="BF2339" s="110"/>
      <c r="BG2339" s="110"/>
      <c r="BH2339" s="110"/>
    </row>
    <row r="2340" spans="2:60" x14ac:dyDescent="0.2">
      <c r="B2340" s="123"/>
      <c r="C2340" s="246"/>
      <c r="D2340" s="246"/>
      <c r="E2340" s="36"/>
      <c r="F2340" s="247"/>
      <c r="G2340" s="36"/>
      <c r="H2340" s="45"/>
      <c r="I2340" s="45"/>
      <c r="J2340" s="45"/>
      <c r="K2340" s="45"/>
      <c r="V2340" s="110"/>
      <c r="W2340" s="110"/>
      <c r="X2340" s="110"/>
      <c r="Y2340" s="110"/>
      <c r="Z2340" s="110"/>
      <c r="AA2340" s="110"/>
      <c r="AB2340" s="110"/>
      <c r="AC2340" s="110"/>
      <c r="AD2340" s="110"/>
      <c r="AE2340" s="110"/>
      <c r="AF2340" s="110"/>
      <c r="AG2340" s="110"/>
      <c r="AH2340" s="110"/>
      <c r="AI2340" s="110"/>
      <c r="AJ2340" s="110"/>
      <c r="AK2340" s="110"/>
      <c r="AL2340" s="110"/>
      <c r="AM2340" s="110"/>
      <c r="AN2340" s="110"/>
      <c r="AO2340" s="110"/>
      <c r="AP2340" s="110"/>
      <c r="AQ2340" s="110"/>
      <c r="AR2340" s="110"/>
      <c r="AS2340" s="110"/>
      <c r="AT2340" s="110"/>
      <c r="AU2340" s="110"/>
      <c r="AV2340" s="110"/>
      <c r="AW2340" s="110"/>
      <c r="AX2340" s="110"/>
      <c r="AY2340" s="110"/>
      <c r="AZ2340" s="110"/>
      <c r="BA2340" s="110"/>
      <c r="BB2340" s="110"/>
      <c r="BC2340" s="110"/>
      <c r="BD2340" s="110"/>
      <c r="BE2340" s="110"/>
      <c r="BF2340" s="110"/>
      <c r="BG2340" s="110"/>
      <c r="BH2340" s="110"/>
    </row>
    <row r="2341" spans="2:60" x14ac:dyDescent="0.2">
      <c r="B2341" s="123"/>
      <c r="C2341" s="246"/>
      <c r="D2341" s="246"/>
      <c r="E2341" s="36"/>
      <c r="F2341" s="247"/>
      <c r="G2341" s="36"/>
      <c r="H2341" s="45"/>
      <c r="I2341" s="45"/>
      <c r="J2341" s="45"/>
      <c r="K2341" s="45"/>
      <c r="V2341" s="110"/>
      <c r="W2341" s="110"/>
      <c r="X2341" s="110"/>
      <c r="Y2341" s="110"/>
      <c r="Z2341" s="110"/>
      <c r="AA2341" s="110"/>
      <c r="AB2341" s="110"/>
      <c r="AC2341" s="110"/>
      <c r="AD2341" s="110"/>
      <c r="AE2341" s="110"/>
      <c r="AF2341" s="110"/>
      <c r="AG2341" s="110"/>
      <c r="AH2341" s="110"/>
      <c r="AI2341" s="110"/>
      <c r="AJ2341" s="110"/>
      <c r="AK2341" s="110"/>
      <c r="AL2341" s="110"/>
      <c r="AM2341" s="110"/>
      <c r="AN2341" s="110"/>
      <c r="AO2341" s="110"/>
      <c r="AP2341" s="110"/>
      <c r="AQ2341" s="110"/>
      <c r="AR2341" s="110"/>
      <c r="AS2341" s="110"/>
      <c r="AT2341" s="110"/>
      <c r="AU2341" s="110"/>
      <c r="AV2341" s="110"/>
      <c r="AW2341" s="110"/>
      <c r="AX2341" s="110"/>
      <c r="AY2341" s="110"/>
      <c r="AZ2341" s="110"/>
      <c r="BA2341" s="110"/>
      <c r="BB2341" s="110"/>
      <c r="BC2341" s="110"/>
      <c r="BD2341" s="110"/>
      <c r="BE2341" s="110"/>
      <c r="BF2341" s="110"/>
      <c r="BG2341" s="110"/>
      <c r="BH2341" s="110"/>
    </row>
    <row r="2342" spans="2:60" x14ac:dyDescent="0.2">
      <c r="B2342" s="123"/>
      <c r="C2342" s="246"/>
      <c r="D2342" s="246"/>
      <c r="E2342" s="36"/>
      <c r="F2342" s="247"/>
      <c r="G2342" s="36"/>
      <c r="H2342" s="45"/>
      <c r="I2342" s="45"/>
      <c r="J2342" s="45"/>
      <c r="K2342" s="45"/>
      <c r="V2342" s="110"/>
      <c r="W2342" s="110"/>
      <c r="X2342" s="110"/>
      <c r="Y2342" s="110"/>
      <c r="Z2342" s="110"/>
      <c r="AA2342" s="110"/>
      <c r="AB2342" s="110"/>
      <c r="AC2342" s="110"/>
      <c r="AD2342" s="110"/>
      <c r="AE2342" s="110"/>
      <c r="AF2342" s="110"/>
      <c r="AG2342" s="110"/>
      <c r="AH2342" s="110"/>
      <c r="AI2342" s="110"/>
      <c r="AJ2342" s="110"/>
      <c r="AK2342" s="110"/>
      <c r="AL2342" s="110"/>
      <c r="AM2342" s="110"/>
      <c r="AN2342" s="110"/>
      <c r="AO2342" s="110"/>
      <c r="AP2342" s="110"/>
      <c r="AQ2342" s="110"/>
      <c r="AR2342" s="110"/>
      <c r="AS2342" s="110"/>
      <c r="AT2342" s="110"/>
      <c r="AU2342" s="110"/>
      <c r="AV2342" s="110"/>
      <c r="AW2342" s="110"/>
      <c r="AX2342" s="110"/>
      <c r="AY2342" s="110"/>
      <c r="AZ2342" s="110"/>
      <c r="BA2342" s="110"/>
      <c r="BB2342" s="110"/>
      <c r="BC2342" s="110"/>
      <c r="BD2342" s="110"/>
      <c r="BE2342" s="110"/>
      <c r="BF2342" s="110"/>
      <c r="BG2342" s="110"/>
      <c r="BH2342" s="110"/>
    </row>
    <row r="2343" spans="2:60" x14ac:dyDescent="0.2">
      <c r="B2343" s="123"/>
      <c r="C2343" s="246"/>
      <c r="D2343" s="246"/>
      <c r="E2343" s="36"/>
      <c r="F2343" s="247"/>
      <c r="G2343" s="36"/>
      <c r="H2343" s="45"/>
      <c r="I2343" s="45"/>
      <c r="J2343" s="45"/>
      <c r="K2343" s="45"/>
      <c r="V2343" s="110"/>
      <c r="W2343" s="110"/>
      <c r="X2343" s="110"/>
      <c r="Y2343" s="110"/>
      <c r="Z2343" s="110"/>
      <c r="AA2343" s="110"/>
      <c r="AB2343" s="110"/>
      <c r="AC2343" s="110"/>
      <c r="AD2343" s="110"/>
      <c r="AE2343" s="110"/>
      <c r="AF2343" s="110"/>
      <c r="AG2343" s="110"/>
      <c r="AH2343" s="110"/>
      <c r="AI2343" s="110"/>
      <c r="AJ2343" s="110"/>
      <c r="AK2343" s="110"/>
      <c r="AL2343" s="110"/>
      <c r="AM2343" s="110"/>
      <c r="AN2343" s="110"/>
      <c r="AO2343" s="110"/>
      <c r="AP2343" s="110"/>
      <c r="AQ2343" s="110"/>
      <c r="AR2343" s="110"/>
      <c r="AS2343" s="110"/>
      <c r="AT2343" s="110"/>
      <c r="AU2343" s="110"/>
      <c r="AV2343" s="110"/>
      <c r="AW2343" s="110"/>
      <c r="AX2343" s="110"/>
      <c r="AY2343" s="110"/>
      <c r="AZ2343" s="110"/>
      <c r="BA2343" s="110"/>
      <c r="BB2343" s="110"/>
      <c r="BC2343" s="110"/>
      <c r="BD2343" s="110"/>
      <c r="BE2343" s="110"/>
      <c r="BF2343" s="110"/>
      <c r="BG2343" s="110"/>
      <c r="BH2343" s="110"/>
    </row>
    <row r="2344" spans="2:60" x14ac:dyDescent="0.2">
      <c r="B2344" s="123"/>
      <c r="C2344" s="246"/>
      <c r="D2344" s="246"/>
      <c r="E2344" s="36"/>
      <c r="F2344" s="247"/>
      <c r="G2344" s="36"/>
      <c r="H2344" s="45"/>
      <c r="I2344" s="45"/>
      <c r="J2344" s="45"/>
      <c r="K2344" s="45"/>
      <c r="V2344" s="110"/>
      <c r="W2344" s="110"/>
      <c r="X2344" s="110"/>
      <c r="Y2344" s="110"/>
      <c r="Z2344" s="110"/>
      <c r="AA2344" s="110"/>
      <c r="AB2344" s="110"/>
      <c r="AC2344" s="110"/>
      <c r="AD2344" s="110"/>
      <c r="AE2344" s="110"/>
      <c r="AF2344" s="110"/>
      <c r="AG2344" s="110"/>
      <c r="AH2344" s="110"/>
      <c r="AI2344" s="110"/>
      <c r="AJ2344" s="110"/>
      <c r="AK2344" s="110"/>
      <c r="AL2344" s="110"/>
      <c r="AM2344" s="110"/>
      <c r="AN2344" s="110"/>
      <c r="AO2344" s="110"/>
      <c r="AP2344" s="110"/>
      <c r="AQ2344" s="110"/>
      <c r="AR2344" s="110"/>
      <c r="AS2344" s="110"/>
      <c r="AT2344" s="110"/>
      <c r="AU2344" s="110"/>
      <c r="AV2344" s="110"/>
      <c r="AW2344" s="110"/>
      <c r="AX2344" s="110"/>
      <c r="AY2344" s="110"/>
      <c r="AZ2344" s="110"/>
      <c r="BA2344" s="110"/>
      <c r="BB2344" s="110"/>
      <c r="BC2344" s="110"/>
      <c r="BD2344" s="110"/>
      <c r="BE2344" s="110"/>
      <c r="BF2344" s="110"/>
      <c r="BG2344" s="110"/>
      <c r="BH2344" s="110"/>
    </row>
    <row r="2345" spans="2:60" x14ac:dyDescent="0.2">
      <c r="B2345" s="123"/>
      <c r="C2345" s="246"/>
      <c r="D2345" s="246"/>
      <c r="E2345" s="36"/>
      <c r="F2345" s="247"/>
      <c r="G2345" s="36"/>
      <c r="H2345" s="45"/>
      <c r="I2345" s="45"/>
      <c r="J2345" s="45"/>
      <c r="K2345" s="45"/>
      <c r="V2345" s="110"/>
      <c r="W2345" s="110"/>
      <c r="X2345" s="110"/>
      <c r="Y2345" s="110"/>
      <c r="Z2345" s="110"/>
      <c r="AA2345" s="110"/>
      <c r="AB2345" s="110"/>
      <c r="AC2345" s="110"/>
      <c r="AD2345" s="110"/>
      <c r="AE2345" s="110"/>
      <c r="AF2345" s="110"/>
      <c r="AG2345" s="110"/>
      <c r="AH2345" s="110"/>
      <c r="AI2345" s="110"/>
      <c r="AJ2345" s="110"/>
      <c r="AK2345" s="110"/>
      <c r="AL2345" s="110"/>
      <c r="AM2345" s="110"/>
      <c r="AN2345" s="110"/>
      <c r="AO2345" s="110"/>
      <c r="AP2345" s="110"/>
      <c r="AQ2345" s="110"/>
      <c r="AR2345" s="110"/>
      <c r="AS2345" s="110"/>
      <c r="AT2345" s="110"/>
      <c r="AU2345" s="110"/>
      <c r="AV2345" s="110"/>
      <c r="AW2345" s="110"/>
      <c r="AX2345" s="110"/>
      <c r="AY2345" s="110"/>
      <c r="AZ2345" s="110"/>
      <c r="BA2345" s="110"/>
      <c r="BB2345" s="110"/>
      <c r="BC2345" s="110"/>
      <c r="BD2345" s="110"/>
      <c r="BE2345" s="110"/>
      <c r="BF2345" s="110"/>
      <c r="BG2345" s="110"/>
      <c r="BH2345" s="110"/>
    </row>
    <row r="2346" spans="2:60" x14ac:dyDescent="0.2">
      <c r="B2346" s="123"/>
      <c r="C2346" s="246"/>
      <c r="D2346" s="246"/>
      <c r="E2346" s="36"/>
      <c r="F2346" s="247"/>
      <c r="G2346" s="36"/>
      <c r="H2346" s="45"/>
      <c r="I2346" s="45"/>
      <c r="J2346" s="45"/>
      <c r="K2346" s="45"/>
      <c r="V2346" s="110"/>
      <c r="W2346" s="110"/>
      <c r="X2346" s="110"/>
      <c r="Y2346" s="110"/>
      <c r="Z2346" s="110"/>
      <c r="AA2346" s="110"/>
      <c r="AB2346" s="110"/>
      <c r="AC2346" s="110"/>
      <c r="AD2346" s="110"/>
      <c r="AE2346" s="110"/>
      <c r="AF2346" s="110"/>
      <c r="AG2346" s="110"/>
      <c r="AH2346" s="110"/>
      <c r="AI2346" s="110"/>
      <c r="AJ2346" s="110"/>
      <c r="AK2346" s="110"/>
      <c r="AL2346" s="110"/>
      <c r="AM2346" s="110"/>
      <c r="AN2346" s="110"/>
      <c r="AO2346" s="110"/>
      <c r="AP2346" s="110"/>
      <c r="AQ2346" s="110"/>
      <c r="AR2346" s="110"/>
      <c r="AS2346" s="110"/>
      <c r="AT2346" s="110"/>
      <c r="AU2346" s="110"/>
      <c r="AV2346" s="110"/>
      <c r="AW2346" s="110"/>
      <c r="AX2346" s="110"/>
      <c r="AY2346" s="110"/>
      <c r="AZ2346" s="110"/>
      <c r="BA2346" s="110"/>
      <c r="BB2346" s="110"/>
      <c r="BC2346" s="110"/>
      <c r="BD2346" s="110"/>
      <c r="BE2346" s="110"/>
      <c r="BF2346" s="110"/>
      <c r="BG2346" s="110"/>
      <c r="BH2346" s="110"/>
    </row>
    <row r="2347" spans="2:60" x14ac:dyDescent="0.2">
      <c r="B2347" s="123"/>
      <c r="C2347" s="246"/>
      <c r="D2347" s="246"/>
      <c r="E2347" s="36"/>
      <c r="F2347" s="247"/>
      <c r="G2347" s="36"/>
      <c r="H2347" s="45"/>
      <c r="I2347" s="45"/>
      <c r="J2347" s="45"/>
      <c r="K2347" s="45"/>
      <c r="V2347" s="110"/>
      <c r="W2347" s="110"/>
      <c r="X2347" s="110"/>
      <c r="Y2347" s="110"/>
      <c r="Z2347" s="110"/>
      <c r="AA2347" s="110"/>
      <c r="AB2347" s="110"/>
      <c r="AC2347" s="110"/>
      <c r="AD2347" s="110"/>
      <c r="AE2347" s="110"/>
      <c r="AF2347" s="110"/>
      <c r="AG2347" s="110"/>
      <c r="AH2347" s="110"/>
      <c r="AI2347" s="110"/>
      <c r="AJ2347" s="110"/>
      <c r="AK2347" s="110"/>
      <c r="AL2347" s="110"/>
      <c r="AM2347" s="110"/>
      <c r="AN2347" s="110"/>
      <c r="AO2347" s="110"/>
      <c r="AP2347" s="110"/>
      <c r="AQ2347" s="110"/>
      <c r="AR2347" s="110"/>
      <c r="AS2347" s="110"/>
      <c r="AT2347" s="110"/>
      <c r="AU2347" s="110"/>
      <c r="AV2347" s="110"/>
      <c r="AW2347" s="110"/>
      <c r="AX2347" s="110"/>
      <c r="AY2347" s="110"/>
      <c r="AZ2347" s="110"/>
      <c r="BA2347" s="110"/>
      <c r="BB2347" s="110"/>
      <c r="BC2347" s="110"/>
      <c r="BD2347" s="110"/>
      <c r="BE2347" s="110"/>
      <c r="BF2347" s="110"/>
      <c r="BG2347" s="110"/>
      <c r="BH2347" s="110"/>
    </row>
    <row r="2348" spans="2:60" x14ac:dyDescent="0.2">
      <c r="B2348" s="123"/>
      <c r="C2348" s="246"/>
      <c r="D2348" s="246"/>
      <c r="E2348" s="36"/>
      <c r="F2348" s="247"/>
      <c r="G2348" s="36"/>
      <c r="H2348" s="45"/>
      <c r="I2348" s="45"/>
      <c r="J2348" s="45"/>
      <c r="K2348" s="45"/>
      <c r="V2348" s="110"/>
      <c r="W2348" s="110"/>
      <c r="X2348" s="110"/>
      <c r="Y2348" s="110"/>
      <c r="Z2348" s="110"/>
      <c r="AA2348" s="110"/>
      <c r="AB2348" s="110"/>
      <c r="AC2348" s="110"/>
      <c r="AD2348" s="110"/>
      <c r="AE2348" s="110"/>
      <c r="AF2348" s="110"/>
      <c r="AG2348" s="110"/>
      <c r="AH2348" s="110"/>
      <c r="AI2348" s="110"/>
      <c r="AJ2348" s="110"/>
      <c r="AK2348" s="110"/>
      <c r="AL2348" s="110"/>
      <c r="AM2348" s="110"/>
      <c r="AN2348" s="110"/>
      <c r="AO2348" s="110"/>
      <c r="AP2348" s="110"/>
      <c r="AQ2348" s="110"/>
      <c r="AR2348" s="110"/>
      <c r="AS2348" s="110"/>
      <c r="AT2348" s="110"/>
      <c r="AU2348" s="110"/>
      <c r="AV2348" s="110"/>
      <c r="AW2348" s="110"/>
      <c r="AX2348" s="110"/>
      <c r="AY2348" s="110"/>
      <c r="AZ2348" s="110"/>
      <c r="BA2348" s="110"/>
      <c r="BB2348" s="110"/>
      <c r="BC2348" s="110"/>
      <c r="BD2348" s="110"/>
      <c r="BE2348" s="110"/>
      <c r="BF2348" s="110"/>
      <c r="BG2348" s="110"/>
      <c r="BH2348" s="110"/>
    </row>
    <row r="2349" spans="2:60" x14ac:dyDescent="0.2">
      <c r="B2349" s="123"/>
      <c r="C2349" s="246"/>
      <c r="D2349" s="246"/>
      <c r="E2349" s="36"/>
      <c r="F2349" s="247"/>
      <c r="G2349" s="36"/>
      <c r="H2349" s="45"/>
      <c r="I2349" s="45"/>
      <c r="J2349" s="45"/>
      <c r="K2349" s="45"/>
      <c r="V2349" s="110"/>
      <c r="W2349" s="110"/>
      <c r="X2349" s="110"/>
      <c r="Y2349" s="110"/>
      <c r="Z2349" s="110"/>
      <c r="AA2349" s="110"/>
      <c r="AB2349" s="110"/>
      <c r="AC2349" s="110"/>
      <c r="AD2349" s="110"/>
      <c r="AE2349" s="110"/>
      <c r="AF2349" s="110"/>
      <c r="AG2349" s="110"/>
      <c r="AH2349" s="110"/>
      <c r="AI2349" s="110"/>
      <c r="AJ2349" s="110"/>
      <c r="AK2349" s="110"/>
      <c r="AL2349" s="110"/>
      <c r="AM2349" s="110"/>
      <c r="AN2349" s="110"/>
      <c r="AO2349" s="110"/>
      <c r="AP2349" s="110"/>
      <c r="AQ2349" s="110"/>
      <c r="AR2349" s="110"/>
      <c r="AS2349" s="110"/>
      <c r="AT2349" s="110"/>
      <c r="AU2349" s="110"/>
      <c r="AV2349" s="110"/>
      <c r="AW2349" s="110"/>
      <c r="AX2349" s="110"/>
      <c r="AY2349" s="110"/>
      <c r="AZ2349" s="110"/>
      <c r="BA2349" s="110"/>
      <c r="BB2349" s="110"/>
      <c r="BC2349" s="110"/>
      <c r="BD2349" s="110"/>
      <c r="BE2349" s="110"/>
      <c r="BF2349" s="110"/>
      <c r="BG2349" s="110"/>
      <c r="BH2349" s="110"/>
    </row>
    <row r="2350" spans="2:60" x14ac:dyDescent="0.2">
      <c r="B2350" s="123"/>
      <c r="C2350" s="246"/>
      <c r="D2350" s="246"/>
      <c r="E2350" s="36"/>
      <c r="F2350" s="247"/>
      <c r="G2350" s="36"/>
      <c r="H2350" s="45"/>
      <c r="I2350" s="45"/>
      <c r="J2350" s="45"/>
      <c r="K2350" s="45"/>
      <c r="V2350" s="110"/>
      <c r="W2350" s="110"/>
      <c r="X2350" s="110"/>
      <c r="Y2350" s="110"/>
      <c r="Z2350" s="110"/>
      <c r="AA2350" s="110"/>
      <c r="AB2350" s="110"/>
      <c r="AC2350" s="110"/>
      <c r="AD2350" s="110"/>
      <c r="AE2350" s="110"/>
      <c r="AF2350" s="110"/>
      <c r="AG2350" s="110"/>
      <c r="AH2350" s="110"/>
      <c r="AI2350" s="110"/>
      <c r="AJ2350" s="110"/>
      <c r="AK2350" s="110"/>
      <c r="AL2350" s="110"/>
      <c r="AM2350" s="110"/>
      <c r="AN2350" s="110"/>
      <c r="AO2350" s="110"/>
      <c r="AP2350" s="110"/>
      <c r="AQ2350" s="110"/>
      <c r="AR2350" s="110"/>
      <c r="AS2350" s="110"/>
      <c r="AT2350" s="110"/>
      <c r="AU2350" s="110"/>
      <c r="AV2350" s="110"/>
      <c r="AW2350" s="110"/>
      <c r="AX2350" s="110"/>
      <c r="AY2350" s="110"/>
      <c r="AZ2350" s="110"/>
      <c r="BA2350" s="110"/>
      <c r="BB2350" s="110"/>
      <c r="BC2350" s="110"/>
      <c r="BD2350" s="110"/>
      <c r="BE2350" s="110"/>
      <c r="BF2350" s="110"/>
      <c r="BG2350" s="110"/>
      <c r="BH2350" s="110"/>
    </row>
    <row r="2351" spans="2:60" x14ac:dyDescent="0.2">
      <c r="B2351" s="123"/>
      <c r="C2351" s="246"/>
      <c r="D2351" s="246"/>
      <c r="E2351" s="36"/>
      <c r="F2351" s="247"/>
      <c r="G2351" s="36"/>
      <c r="H2351" s="45"/>
      <c r="I2351" s="45"/>
      <c r="J2351" s="45"/>
      <c r="K2351" s="45"/>
      <c r="V2351" s="110"/>
      <c r="W2351" s="110"/>
      <c r="X2351" s="110"/>
      <c r="Y2351" s="110"/>
      <c r="Z2351" s="110"/>
      <c r="AA2351" s="110"/>
      <c r="AB2351" s="110"/>
      <c r="AC2351" s="110"/>
      <c r="AD2351" s="110"/>
      <c r="AE2351" s="110"/>
      <c r="AF2351" s="110"/>
      <c r="AG2351" s="110"/>
      <c r="AH2351" s="110"/>
      <c r="AI2351" s="110"/>
      <c r="AJ2351" s="110"/>
      <c r="AK2351" s="110"/>
      <c r="AL2351" s="110"/>
      <c r="AM2351" s="110"/>
      <c r="AN2351" s="110"/>
      <c r="AO2351" s="110"/>
      <c r="AP2351" s="110"/>
      <c r="AQ2351" s="110"/>
      <c r="AR2351" s="110"/>
      <c r="AS2351" s="110"/>
      <c r="AT2351" s="110"/>
      <c r="AU2351" s="110"/>
      <c r="AV2351" s="110"/>
      <c r="AW2351" s="110"/>
      <c r="AX2351" s="110"/>
      <c r="AY2351" s="110"/>
      <c r="AZ2351" s="110"/>
      <c r="BA2351" s="110"/>
      <c r="BB2351" s="110"/>
      <c r="BC2351" s="110"/>
      <c r="BD2351" s="110"/>
      <c r="BE2351" s="110"/>
      <c r="BF2351" s="110"/>
      <c r="BG2351" s="110"/>
      <c r="BH2351" s="110"/>
    </row>
    <row r="2352" spans="2:60" x14ac:dyDescent="0.2">
      <c r="B2352" s="123"/>
      <c r="C2352" s="246"/>
      <c r="D2352" s="246"/>
      <c r="E2352" s="36"/>
      <c r="F2352" s="247"/>
      <c r="G2352" s="36"/>
      <c r="H2352" s="45"/>
      <c r="I2352" s="45"/>
      <c r="J2352" s="45"/>
      <c r="K2352" s="45"/>
      <c r="V2352" s="110"/>
      <c r="W2352" s="110"/>
      <c r="X2352" s="110"/>
      <c r="Y2352" s="110"/>
      <c r="Z2352" s="110"/>
      <c r="AA2352" s="110"/>
      <c r="AB2352" s="110"/>
      <c r="AC2352" s="110"/>
      <c r="AD2352" s="110"/>
      <c r="AE2352" s="110"/>
      <c r="AF2352" s="110"/>
      <c r="AG2352" s="110"/>
      <c r="AH2352" s="110"/>
      <c r="AI2352" s="110"/>
      <c r="AJ2352" s="110"/>
      <c r="AK2352" s="110"/>
      <c r="AL2352" s="110"/>
      <c r="AM2352" s="110"/>
      <c r="AN2352" s="110"/>
      <c r="AO2352" s="110"/>
      <c r="AP2352" s="110"/>
      <c r="AQ2352" s="110"/>
      <c r="AR2352" s="110"/>
      <c r="AS2352" s="110"/>
      <c r="AT2352" s="110"/>
      <c r="AU2352" s="110"/>
      <c r="AV2352" s="110"/>
      <c r="AW2352" s="110"/>
      <c r="AX2352" s="110"/>
      <c r="AY2352" s="110"/>
      <c r="AZ2352" s="110"/>
      <c r="BA2352" s="110"/>
      <c r="BB2352" s="110"/>
      <c r="BC2352" s="110"/>
      <c r="BD2352" s="110"/>
      <c r="BE2352" s="110"/>
      <c r="BF2352" s="110"/>
      <c r="BG2352" s="110"/>
      <c r="BH2352" s="110"/>
    </row>
    <row r="2353" spans="2:60" x14ac:dyDescent="0.2">
      <c r="B2353" s="123"/>
      <c r="C2353" s="246"/>
      <c r="D2353" s="246"/>
      <c r="E2353" s="36"/>
      <c r="F2353" s="247"/>
      <c r="G2353" s="36"/>
      <c r="H2353" s="45"/>
      <c r="I2353" s="45"/>
      <c r="J2353" s="45"/>
      <c r="K2353" s="45"/>
      <c r="V2353" s="110"/>
      <c r="W2353" s="110"/>
      <c r="X2353" s="110"/>
      <c r="Y2353" s="110"/>
      <c r="Z2353" s="110"/>
      <c r="AA2353" s="110"/>
      <c r="AB2353" s="110"/>
      <c r="AC2353" s="110"/>
      <c r="AD2353" s="110"/>
      <c r="AE2353" s="110"/>
      <c r="AF2353" s="110"/>
      <c r="AG2353" s="110"/>
      <c r="AH2353" s="110"/>
      <c r="AI2353" s="110"/>
      <c r="AJ2353" s="110"/>
      <c r="AK2353" s="110"/>
      <c r="AL2353" s="110"/>
      <c r="AM2353" s="110"/>
      <c r="AN2353" s="110"/>
      <c r="AO2353" s="110"/>
      <c r="AP2353" s="110"/>
      <c r="AQ2353" s="110"/>
      <c r="AR2353" s="110"/>
      <c r="AS2353" s="110"/>
      <c r="AT2353" s="110"/>
      <c r="AU2353" s="110"/>
      <c r="AV2353" s="110"/>
      <c r="AW2353" s="110"/>
      <c r="AX2353" s="110"/>
      <c r="AY2353" s="110"/>
      <c r="AZ2353" s="110"/>
      <c r="BA2353" s="110"/>
      <c r="BB2353" s="110"/>
      <c r="BC2353" s="110"/>
      <c r="BD2353" s="110"/>
      <c r="BE2353" s="110"/>
      <c r="BF2353" s="110"/>
      <c r="BG2353" s="110"/>
      <c r="BH2353" s="110"/>
    </row>
    <row r="2354" spans="2:60" x14ac:dyDescent="0.2">
      <c r="B2354" s="123"/>
      <c r="C2354" s="246"/>
      <c r="D2354" s="246"/>
      <c r="E2354" s="36"/>
      <c r="F2354" s="247"/>
      <c r="G2354" s="36"/>
      <c r="H2354" s="45"/>
      <c r="I2354" s="45"/>
      <c r="J2354" s="45"/>
      <c r="K2354" s="45"/>
      <c r="V2354" s="110"/>
      <c r="W2354" s="110"/>
      <c r="X2354" s="110"/>
      <c r="Y2354" s="110"/>
      <c r="Z2354" s="110"/>
      <c r="AA2354" s="110"/>
      <c r="AB2354" s="110"/>
      <c r="AC2354" s="110"/>
      <c r="AD2354" s="110"/>
      <c r="AE2354" s="110"/>
      <c r="AF2354" s="110"/>
      <c r="AG2354" s="110"/>
      <c r="AH2354" s="110"/>
      <c r="AI2354" s="110"/>
      <c r="AJ2354" s="110"/>
      <c r="AK2354" s="110"/>
      <c r="AL2354" s="110"/>
      <c r="AM2354" s="110"/>
      <c r="AN2354" s="110"/>
      <c r="AO2354" s="110"/>
      <c r="AP2354" s="110"/>
      <c r="AQ2354" s="110"/>
      <c r="AR2354" s="110"/>
      <c r="AS2354" s="110"/>
      <c r="AT2354" s="110"/>
      <c r="AU2354" s="110"/>
      <c r="AV2354" s="110"/>
      <c r="AW2354" s="110"/>
      <c r="AX2354" s="110"/>
      <c r="AY2354" s="110"/>
      <c r="AZ2354" s="110"/>
      <c r="BA2354" s="110"/>
      <c r="BB2354" s="110"/>
      <c r="BC2354" s="110"/>
      <c r="BD2354" s="110"/>
      <c r="BE2354" s="110"/>
      <c r="BF2354" s="110"/>
      <c r="BG2354" s="110"/>
      <c r="BH2354" s="110"/>
    </row>
    <row r="2355" spans="2:60" x14ac:dyDescent="0.2">
      <c r="B2355" s="123"/>
      <c r="C2355" s="246"/>
      <c r="D2355" s="246"/>
      <c r="E2355" s="36"/>
      <c r="F2355" s="247"/>
      <c r="G2355" s="36"/>
      <c r="H2355" s="45"/>
      <c r="I2355" s="45"/>
      <c r="J2355" s="45"/>
      <c r="K2355" s="45"/>
      <c r="V2355" s="110"/>
      <c r="W2355" s="110"/>
      <c r="X2355" s="110"/>
      <c r="Y2355" s="110"/>
      <c r="Z2355" s="110"/>
      <c r="AA2355" s="110"/>
      <c r="AB2355" s="110"/>
      <c r="AC2355" s="110"/>
      <c r="AD2355" s="110"/>
      <c r="AE2355" s="110"/>
      <c r="AF2355" s="110"/>
      <c r="AG2355" s="110"/>
      <c r="AH2355" s="110"/>
      <c r="AI2355" s="110"/>
      <c r="AJ2355" s="110"/>
      <c r="AK2355" s="110"/>
      <c r="AL2355" s="110"/>
      <c r="AM2355" s="110"/>
      <c r="AN2355" s="110"/>
      <c r="AO2355" s="110"/>
      <c r="AP2355" s="110"/>
      <c r="AQ2355" s="110"/>
      <c r="AR2355" s="110"/>
      <c r="AS2355" s="110"/>
      <c r="AT2355" s="110"/>
      <c r="AU2355" s="110"/>
      <c r="AV2355" s="110"/>
      <c r="AW2355" s="110"/>
      <c r="AX2355" s="110"/>
      <c r="AY2355" s="110"/>
      <c r="AZ2355" s="110"/>
      <c r="BA2355" s="110"/>
      <c r="BB2355" s="110"/>
      <c r="BC2355" s="110"/>
      <c r="BD2355" s="110"/>
      <c r="BE2355" s="110"/>
      <c r="BF2355" s="110"/>
      <c r="BG2355" s="110"/>
      <c r="BH2355" s="110"/>
    </row>
    <row r="2356" spans="2:60" x14ac:dyDescent="0.2">
      <c r="B2356" s="123"/>
      <c r="C2356" s="246"/>
      <c r="D2356" s="246"/>
      <c r="E2356" s="36"/>
      <c r="F2356" s="247"/>
      <c r="G2356" s="36"/>
      <c r="H2356" s="45"/>
      <c r="I2356" s="45"/>
      <c r="J2356" s="45"/>
      <c r="K2356" s="45"/>
      <c r="V2356" s="110"/>
      <c r="W2356" s="110"/>
      <c r="X2356" s="110"/>
      <c r="Y2356" s="110"/>
      <c r="Z2356" s="110"/>
      <c r="AA2356" s="110"/>
      <c r="AB2356" s="110"/>
      <c r="AC2356" s="110"/>
      <c r="AD2356" s="110"/>
      <c r="AE2356" s="110"/>
      <c r="AF2356" s="110"/>
      <c r="AG2356" s="110"/>
      <c r="AH2356" s="110"/>
      <c r="AI2356" s="110"/>
      <c r="AJ2356" s="110"/>
      <c r="AK2356" s="110"/>
      <c r="AL2356" s="110"/>
      <c r="AM2356" s="110"/>
      <c r="AN2356" s="110"/>
      <c r="AO2356" s="110"/>
      <c r="AP2356" s="110"/>
      <c r="AQ2356" s="110"/>
      <c r="AR2356" s="110"/>
      <c r="AS2356" s="110"/>
      <c r="AT2356" s="110"/>
      <c r="AU2356" s="110"/>
      <c r="AV2356" s="110"/>
      <c r="AW2356" s="110"/>
      <c r="AX2356" s="110"/>
      <c r="AY2356" s="110"/>
      <c r="AZ2356" s="110"/>
      <c r="BA2356" s="110"/>
      <c r="BB2356" s="110"/>
      <c r="BC2356" s="110"/>
      <c r="BD2356" s="110"/>
      <c r="BE2356" s="110"/>
      <c r="BF2356" s="110"/>
      <c r="BG2356" s="110"/>
      <c r="BH2356" s="110"/>
    </row>
    <row r="2357" spans="2:60" x14ac:dyDescent="0.2">
      <c r="B2357" s="123"/>
      <c r="C2357" s="246"/>
      <c r="D2357" s="246"/>
      <c r="E2357" s="36"/>
      <c r="F2357" s="247"/>
      <c r="G2357" s="36"/>
      <c r="H2357" s="45"/>
      <c r="I2357" s="45"/>
      <c r="J2357" s="45"/>
      <c r="K2357" s="45"/>
      <c r="V2357" s="110"/>
      <c r="W2357" s="110"/>
      <c r="X2357" s="110"/>
      <c r="Y2357" s="110"/>
      <c r="Z2357" s="110"/>
      <c r="AA2357" s="110"/>
      <c r="AB2357" s="110"/>
      <c r="AC2357" s="110"/>
      <c r="AD2357" s="110"/>
      <c r="AE2357" s="110"/>
      <c r="AF2357" s="110"/>
      <c r="AG2357" s="110"/>
      <c r="AH2357" s="110"/>
      <c r="AI2357" s="110"/>
      <c r="AJ2357" s="110"/>
      <c r="AK2357" s="110"/>
      <c r="AL2357" s="110"/>
      <c r="AM2357" s="110"/>
      <c r="AN2357" s="110"/>
      <c r="AO2357" s="110"/>
      <c r="AP2357" s="110"/>
      <c r="AQ2357" s="110"/>
      <c r="AR2357" s="110"/>
      <c r="AS2357" s="110"/>
      <c r="AT2357" s="110"/>
      <c r="AU2357" s="110"/>
      <c r="AV2357" s="110"/>
      <c r="AW2357" s="110"/>
      <c r="AX2357" s="110"/>
      <c r="AY2357" s="110"/>
      <c r="AZ2357" s="110"/>
      <c r="BA2357" s="110"/>
      <c r="BB2357" s="110"/>
      <c r="BC2357" s="110"/>
      <c r="BD2357" s="110"/>
      <c r="BE2357" s="110"/>
      <c r="BF2357" s="110"/>
      <c r="BG2357" s="110"/>
      <c r="BH2357" s="110"/>
    </row>
    <row r="2358" spans="2:60" x14ac:dyDescent="0.2">
      <c r="B2358" s="123"/>
      <c r="C2358" s="246"/>
      <c r="D2358" s="246"/>
      <c r="E2358" s="36"/>
      <c r="F2358" s="247"/>
      <c r="G2358" s="36"/>
      <c r="H2358" s="45"/>
      <c r="I2358" s="45"/>
      <c r="J2358" s="45"/>
      <c r="K2358" s="45"/>
      <c r="V2358" s="110"/>
      <c r="W2358" s="110"/>
      <c r="X2358" s="110"/>
      <c r="Y2358" s="110"/>
      <c r="Z2358" s="110"/>
      <c r="AA2358" s="110"/>
      <c r="AB2358" s="110"/>
      <c r="AC2358" s="110"/>
      <c r="AD2358" s="110"/>
      <c r="AE2358" s="110"/>
      <c r="AF2358" s="110"/>
      <c r="AG2358" s="110"/>
      <c r="AH2358" s="110"/>
      <c r="AI2358" s="110"/>
      <c r="AJ2358" s="110"/>
      <c r="AK2358" s="110"/>
      <c r="AL2358" s="110"/>
      <c r="AM2358" s="110"/>
      <c r="AN2358" s="110"/>
      <c r="AO2358" s="110"/>
      <c r="AP2358" s="110"/>
      <c r="AQ2358" s="110"/>
      <c r="AR2358" s="110"/>
      <c r="AS2358" s="110"/>
      <c r="AT2358" s="110"/>
      <c r="AU2358" s="110"/>
      <c r="AV2358" s="110"/>
      <c r="AW2358" s="110"/>
      <c r="AX2358" s="110"/>
      <c r="AY2358" s="110"/>
      <c r="AZ2358" s="110"/>
      <c r="BA2358" s="110"/>
      <c r="BB2358" s="110"/>
      <c r="BC2358" s="110"/>
      <c r="BD2358" s="110"/>
      <c r="BE2358" s="110"/>
      <c r="BF2358" s="110"/>
      <c r="BG2358" s="110"/>
      <c r="BH2358" s="110"/>
    </row>
    <row r="2359" spans="2:60" x14ac:dyDescent="0.2">
      <c r="B2359" s="123"/>
      <c r="C2359" s="246"/>
      <c r="D2359" s="246"/>
      <c r="E2359" s="36"/>
      <c r="F2359" s="247"/>
      <c r="G2359" s="36"/>
      <c r="H2359" s="45"/>
      <c r="I2359" s="45"/>
      <c r="J2359" s="45"/>
      <c r="K2359" s="45"/>
      <c r="V2359" s="110"/>
      <c r="W2359" s="110"/>
      <c r="X2359" s="110"/>
      <c r="Y2359" s="110"/>
      <c r="Z2359" s="110"/>
      <c r="AA2359" s="110"/>
      <c r="AB2359" s="110"/>
      <c r="AC2359" s="110"/>
      <c r="AD2359" s="110"/>
      <c r="AE2359" s="110"/>
      <c r="AF2359" s="110"/>
      <c r="AG2359" s="110"/>
      <c r="AH2359" s="110"/>
      <c r="AI2359" s="110"/>
      <c r="AJ2359" s="110"/>
      <c r="AK2359" s="110"/>
      <c r="AL2359" s="110"/>
      <c r="AM2359" s="110"/>
      <c r="AN2359" s="110"/>
      <c r="AO2359" s="110"/>
      <c r="AP2359" s="110"/>
      <c r="AQ2359" s="110"/>
      <c r="AR2359" s="110"/>
      <c r="AS2359" s="110"/>
      <c r="AT2359" s="110"/>
      <c r="AU2359" s="110"/>
      <c r="AV2359" s="110"/>
      <c r="AW2359" s="110"/>
      <c r="AX2359" s="110"/>
      <c r="AY2359" s="110"/>
      <c r="AZ2359" s="110"/>
      <c r="BA2359" s="110"/>
      <c r="BB2359" s="110"/>
      <c r="BC2359" s="110"/>
      <c r="BD2359" s="110"/>
      <c r="BE2359" s="110"/>
      <c r="BF2359" s="110"/>
      <c r="BG2359" s="110"/>
      <c r="BH2359" s="110"/>
    </row>
    <row r="2360" spans="2:60" x14ac:dyDescent="0.2">
      <c r="B2360" s="123"/>
      <c r="C2360" s="246"/>
      <c r="D2360" s="246"/>
      <c r="E2360" s="36"/>
      <c r="F2360" s="247"/>
      <c r="G2360" s="36"/>
      <c r="H2360" s="45"/>
      <c r="I2360" s="45"/>
      <c r="J2360" s="45"/>
      <c r="K2360" s="45"/>
      <c r="V2360" s="110"/>
      <c r="W2360" s="110"/>
      <c r="X2360" s="110"/>
      <c r="Y2360" s="110"/>
      <c r="Z2360" s="110"/>
      <c r="AA2360" s="110"/>
      <c r="AB2360" s="110"/>
      <c r="AC2360" s="110"/>
      <c r="AD2360" s="110"/>
      <c r="AE2360" s="110"/>
      <c r="AF2360" s="110"/>
      <c r="AG2360" s="110"/>
      <c r="AH2360" s="110"/>
      <c r="AI2360" s="110"/>
      <c r="AJ2360" s="110"/>
      <c r="AK2360" s="110"/>
      <c r="AL2360" s="110"/>
      <c r="AM2360" s="110"/>
      <c r="AN2360" s="110"/>
      <c r="AO2360" s="110"/>
      <c r="AP2360" s="110"/>
      <c r="AQ2360" s="110"/>
      <c r="AR2360" s="110"/>
      <c r="AS2360" s="110"/>
      <c r="AT2360" s="110"/>
      <c r="AU2360" s="110"/>
      <c r="AV2360" s="110"/>
      <c r="AW2360" s="110"/>
      <c r="AX2360" s="110"/>
      <c r="AY2360" s="110"/>
      <c r="AZ2360" s="110"/>
      <c r="BA2360" s="110"/>
      <c r="BB2360" s="110"/>
      <c r="BC2360" s="110"/>
      <c r="BD2360" s="110"/>
      <c r="BE2360" s="110"/>
      <c r="BF2360" s="110"/>
      <c r="BG2360" s="110"/>
      <c r="BH2360" s="110"/>
    </row>
    <row r="2361" spans="2:60" x14ac:dyDescent="0.2">
      <c r="B2361" s="123"/>
      <c r="C2361" s="246"/>
      <c r="D2361" s="246"/>
      <c r="E2361" s="36"/>
      <c r="F2361" s="247"/>
      <c r="G2361" s="36"/>
      <c r="H2361" s="45"/>
      <c r="I2361" s="45"/>
      <c r="J2361" s="45"/>
      <c r="K2361" s="45"/>
      <c r="V2361" s="110"/>
      <c r="W2361" s="110"/>
      <c r="X2361" s="110"/>
      <c r="Y2361" s="110"/>
      <c r="Z2361" s="110"/>
      <c r="AA2361" s="110"/>
      <c r="AB2361" s="110"/>
      <c r="AC2361" s="110"/>
      <c r="AD2361" s="110"/>
      <c r="AE2361" s="110"/>
      <c r="AF2361" s="110"/>
      <c r="AG2361" s="110"/>
      <c r="AH2361" s="110"/>
      <c r="AI2361" s="110"/>
      <c r="AJ2361" s="110"/>
      <c r="AK2361" s="110"/>
      <c r="AL2361" s="110"/>
      <c r="AM2361" s="110"/>
      <c r="AN2361" s="110"/>
      <c r="AO2361" s="110"/>
      <c r="AP2361" s="110"/>
      <c r="AQ2361" s="110"/>
      <c r="AR2361" s="110"/>
      <c r="AS2361" s="110"/>
      <c r="AT2361" s="110"/>
      <c r="AU2361" s="110"/>
      <c r="AV2361" s="110"/>
      <c r="AW2361" s="110"/>
      <c r="AX2361" s="110"/>
      <c r="AY2361" s="110"/>
      <c r="AZ2361" s="110"/>
      <c r="BA2361" s="110"/>
      <c r="BB2361" s="110"/>
      <c r="BC2361" s="110"/>
      <c r="BD2361" s="110"/>
      <c r="BE2361" s="110"/>
      <c r="BF2361" s="110"/>
      <c r="BG2361" s="110"/>
      <c r="BH2361" s="110"/>
    </row>
    <row r="2362" spans="2:60" x14ac:dyDescent="0.2">
      <c r="B2362" s="123"/>
      <c r="C2362" s="246"/>
      <c r="D2362" s="246"/>
      <c r="E2362" s="36"/>
      <c r="F2362" s="247"/>
      <c r="G2362" s="36"/>
      <c r="H2362" s="45"/>
      <c r="I2362" s="45"/>
      <c r="J2362" s="45"/>
      <c r="K2362" s="45"/>
      <c r="V2362" s="110"/>
      <c r="W2362" s="110"/>
      <c r="X2362" s="110"/>
      <c r="Y2362" s="110"/>
      <c r="Z2362" s="110"/>
      <c r="AA2362" s="110"/>
      <c r="AB2362" s="110"/>
      <c r="AC2362" s="110"/>
      <c r="AD2362" s="110"/>
      <c r="AE2362" s="110"/>
      <c r="AF2362" s="110"/>
      <c r="AG2362" s="110"/>
      <c r="AH2362" s="110"/>
      <c r="AI2362" s="110"/>
      <c r="AJ2362" s="110"/>
      <c r="AK2362" s="110"/>
      <c r="AL2362" s="110"/>
      <c r="AM2362" s="110"/>
      <c r="AN2362" s="110"/>
      <c r="AO2362" s="110"/>
      <c r="AP2362" s="110"/>
      <c r="AQ2362" s="110"/>
      <c r="AR2362" s="110"/>
      <c r="AS2362" s="110"/>
      <c r="AT2362" s="110"/>
      <c r="AU2362" s="110"/>
      <c r="AV2362" s="110"/>
      <c r="AW2362" s="110"/>
      <c r="AX2362" s="110"/>
      <c r="AY2362" s="110"/>
      <c r="AZ2362" s="110"/>
      <c r="BA2362" s="110"/>
      <c r="BB2362" s="110"/>
      <c r="BC2362" s="110"/>
      <c r="BD2362" s="110"/>
      <c r="BE2362" s="110"/>
      <c r="BF2362" s="110"/>
      <c r="BG2362" s="110"/>
      <c r="BH2362" s="110"/>
    </row>
    <row r="2363" spans="2:60" x14ac:dyDescent="0.2">
      <c r="B2363" s="123"/>
      <c r="C2363" s="246"/>
      <c r="D2363" s="246"/>
      <c r="E2363" s="36"/>
      <c r="F2363" s="247"/>
      <c r="G2363" s="36"/>
      <c r="H2363" s="45"/>
      <c r="I2363" s="45"/>
      <c r="J2363" s="45"/>
      <c r="K2363" s="45"/>
      <c r="V2363" s="110"/>
      <c r="W2363" s="110"/>
      <c r="X2363" s="110"/>
      <c r="Y2363" s="110"/>
      <c r="Z2363" s="110"/>
      <c r="AA2363" s="110"/>
      <c r="AB2363" s="110"/>
      <c r="AC2363" s="110"/>
      <c r="AD2363" s="110"/>
      <c r="AE2363" s="110"/>
      <c r="AF2363" s="110"/>
      <c r="AG2363" s="110"/>
      <c r="AH2363" s="110"/>
      <c r="AI2363" s="110"/>
      <c r="AJ2363" s="110"/>
      <c r="AK2363" s="110"/>
      <c r="AL2363" s="110"/>
      <c r="AM2363" s="110"/>
      <c r="AN2363" s="110"/>
      <c r="AO2363" s="110"/>
      <c r="AP2363" s="110"/>
      <c r="AQ2363" s="110"/>
      <c r="AR2363" s="110"/>
      <c r="AS2363" s="110"/>
      <c r="AT2363" s="110"/>
      <c r="AU2363" s="110"/>
      <c r="AV2363" s="110"/>
      <c r="AW2363" s="110"/>
      <c r="AX2363" s="110"/>
      <c r="AY2363" s="110"/>
      <c r="AZ2363" s="110"/>
      <c r="BA2363" s="110"/>
      <c r="BB2363" s="110"/>
      <c r="BC2363" s="110"/>
      <c r="BD2363" s="110"/>
      <c r="BE2363" s="110"/>
      <c r="BF2363" s="110"/>
      <c r="BG2363" s="110"/>
      <c r="BH2363" s="110"/>
    </row>
    <row r="2364" spans="2:60" x14ac:dyDescent="0.2">
      <c r="B2364" s="123"/>
      <c r="C2364" s="246"/>
      <c r="D2364" s="246"/>
      <c r="E2364" s="36"/>
      <c r="F2364" s="247"/>
      <c r="G2364" s="36"/>
      <c r="H2364" s="45"/>
      <c r="I2364" s="45"/>
      <c r="J2364" s="45"/>
      <c r="K2364" s="45"/>
      <c r="V2364" s="110"/>
      <c r="W2364" s="110"/>
      <c r="X2364" s="110"/>
      <c r="Y2364" s="110"/>
      <c r="Z2364" s="110"/>
      <c r="AA2364" s="110"/>
      <c r="AB2364" s="110"/>
      <c r="AC2364" s="110"/>
      <c r="AD2364" s="110"/>
      <c r="AE2364" s="110"/>
      <c r="AF2364" s="110"/>
      <c r="AG2364" s="110"/>
      <c r="AH2364" s="110"/>
      <c r="AI2364" s="110"/>
      <c r="AJ2364" s="110"/>
      <c r="AK2364" s="110"/>
      <c r="AL2364" s="110"/>
      <c r="AM2364" s="110"/>
      <c r="AN2364" s="110"/>
      <c r="AO2364" s="110"/>
      <c r="AP2364" s="110"/>
      <c r="AQ2364" s="110"/>
      <c r="AR2364" s="110"/>
      <c r="AS2364" s="110"/>
      <c r="AT2364" s="110"/>
      <c r="AU2364" s="110"/>
      <c r="AV2364" s="110"/>
      <c r="AW2364" s="110"/>
      <c r="AX2364" s="110"/>
      <c r="AY2364" s="110"/>
      <c r="AZ2364" s="110"/>
      <c r="BA2364" s="110"/>
      <c r="BB2364" s="110"/>
      <c r="BC2364" s="110"/>
      <c r="BD2364" s="110"/>
      <c r="BE2364" s="110"/>
      <c r="BF2364" s="110"/>
      <c r="BG2364" s="110"/>
      <c r="BH2364" s="110"/>
    </row>
    <row r="2365" spans="2:60" x14ac:dyDescent="0.2">
      <c r="B2365" s="123"/>
      <c r="C2365" s="246"/>
      <c r="D2365" s="246"/>
      <c r="E2365" s="36"/>
      <c r="F2365" s="247"/>
      <c r="G2365" s="36"/>
      <c r="H2365" s="45"/>
      <c r="I2365" s="45"/>
      <c r="J2365" s="45"/>
      <c r="K2365" s="45"/>
      <c r="V2365" s="110"/>
      <c r="W2365" s="110"/>
      <c r="X2365" s="110"/>
      <c r="Y2365" s="110"/>
      <c r="Z2365" s="110"/>
      <c r="AA2365" s="110"/>
      <c r="AB2365" s="110"/>
      <c r="AC2365" s="110"/>
      <c r="AD2365" s="110"/>
      <c r="AE2365" s="110"/>
      <c r="AF2365" s="110"/>
      <c r="AG2365" s="110"/>
      <c r="AH2365" s="110"/>
      <c r="AI2365" s="110"/>
      <c r="AJ2365" s="110"/>
      <c r="AK2365" s="110"/>
      <c r="AL2365" s="110"/>
      <c r="AM2365" s="110"/>
      <c r="AN2365" s="110"/>
      <c r="AO2365" s="110"/>
      <c r="AP2365" s="110"/>
      <c r="AQ2365" s="110"/>
      <c r="AR2365" s="110"/>
      <c r="AS2365" s="110"/>
      <c r="AT2365" s="110"/>
      <c r="AU2365" s="110"/>
      <c r="AV2365" s="110"/>
      <c r="AW2365" s="110"/>
      <c r="AX2365" s="110"/>
      <c r="AY2365" s="110"/>
      <c r="AZ2365" s="110"/>
      <c r="BA2365" s="110"/>
      <c r="BB2365" s="110"/>
      <c r="BC2365" s="110"/>
      <c r="BD2365" s="110"/>
      <c r="BE2365" s="110"/>
      <c r="BF2365" s="110"/>
      <c r="BG2365" s="110"/>
      <c r="BH2365" s="110"/>
    </row>
    <row r="2366" spans="2:60" x14ac:dyDescent="0.2">
      <c r="B2366" s="123"/>
      <c r="C2366" s="246"/>
      <c r="D2366" s="246"/>
      <c r="E2366" s="36"/>
      <c r="F2366" s="247"/>
      <c r="G2366" s="36"/>
      <c r="H2366" s="45"/>
      <c r="I2366" s="45"/>
      <c r="J2366" s="45"/>
      <c r="K2366" s="45"/>
      <c r="V2366" s="110"/>
      <c r="W2366" s="110"/>
      <c r="X2366" s="110"/>
      <c r="Y2366" s="110"/>
      <c r="Z2366" s="110"/>
      <c r="AA2366" s="110"/>
      <c r="AB2366" s="110"/>
      <c r="AC2366" s="110"/>
      <c r="AD2366" s="110"/>
      <c r="AE2366" s="110"/>
      <c r="AF2366" s="110"/>
      <c r="AG2366" s="110"/>
      <c r="AH2366" s="110"/>
      <c r="AI2366" s="110"/>
      <c r="AJ2366" s="110"/>
      <c r="AK2366" s="110"/>
      <c r="AL2366" s="110"/>
      <c r="AM2366" s="110"/>
      <c r="AN2366" s="110"/>
      <c r="AO2366" s="110"/>
      <c r="AP2366" s="110"/>
      <c r="AQ2366" s="110"/>
      <c r="AR2366" s="110"/>
      <c r="AS2366" s="110"/>
      <c r="AT2366" s="110"/>
      <c r="AU2366" s="110"/>
      <c r="AV2366" s="110"/>
      <c r="AW2366" s="110"/>
      <c r="AX2366" s="110"/>
      <c r="AY2366" s="110"/>
      <c r="AZ2366" s="110"/>
      <c r="BA2366" s="110"/>
      <c r="BB2366" s="110"/>
      <c r="BC2366" s="110"/>
      <c r="BD2366" s="110"/>
      <c r="BE2366" s="110"/>
      <c r="BF2366" s="110"/>
      <c r="BG2366" s="110"/>
      <c r="BH2366" s="110"/>
    </row>
    <row r="2367" spans="2:60" x14ac:dyDescent="0.2">
      <c r="B2367" s="123"/>
      <c r="C2367" s="246"/>
      <c r="D2367" s="246"/>
      <c r="E2367" s="36"/>
      <c r="F2367" s="247"/>
      <c r="G2367" s="36"/>
      <c r="H2367" s="45"/>
      <c r="I2367" s="45"/>
      <c r="J2367" s="45"/>
      <c r="K2367" s="45"/>
      <c r="V2367" s="110"/>
      <c r="W2367" s="110"/>
      <c r="X2367" s="110"/>
      <c r="Y2367" s="110"/>
      <c r="Z2367" s="110"/>
      <c r="AA2367" s="110"/>
      <c r="AB2367" s="110"/>
      <c r="AC2367" s="110"/>
      <c r="AD2367" s="110"/>
      <c r="AE2367" s="110"/>
      <c r="AF2367" s="110"/>
      <c r="AG2367" s="110"/>
      <c r="AH2367" s="110"/>
      <c r="AI2367" s="110"/>
      <c r="AJ2367" s="110"/>
      <c r="AK2367" s="110"/>
      <c r="AL2367" s="110"/>
      <c r="AM2367" s="110"/>
      <c r="AN2367" s="110"/>
      <c r="AO2367" s="110"/>
      <c r="AP2367" s="110"/>
      <c r="AQ2367" s="110"/>
      <c r="AR2367" s="110"/>
      <c r="AS2367" s="110"/>
      <c r="AT2367" s="110"/>
      <c r="AU2367" s="110"/>
      <c r="AV2367" s="110"/>
      <c r="AW2367" s="110"/>
      <c r="AX2367" s="110"/>
      <c r="AY2367" s="110"/>
      <c r="AZ2367" s="110"/>
      <c r="BA2367" s="110"/>
      <c r="BB2367" s="110"/>
      <c r="BC2367" s="110"/>
      <c r="BD2367" s="110"/>
      <c r="BE2367" s="110"/>
      <c r="BF2367" s="110"/>
      <c r="BG2367" s="110"/>
      <c r="BH2367" s="110"/>
    </row>
    <row r="2368" spans="2:60" x14ac:dyDescent="0.2">
      <c r="B2368" s="123"/>
      <c r="C2368" s="246"/>
      <c r="D2368" s="246"/>
      <c r="E2368" s="36"/>
      <c r="F2368" s="247"/>
      <c r="G2368" s="36"/>
      <c r="H2368" s="45"/>
      <c r="I2368" s="45"/>
      <c r="J2368" s="45"/>
      <c r="K2368" s="45"/>
      <c r="V2368" s="110"/>
      <c r="W2368" s="110"/>
      <c r="X2368" s="110"/>
      <c r="Y2368" s="110"/>
      <c r="Z2368" s="110"/>
      <c r="AA2368" s="110"/>
      <c r="AB2368" s="110"/>
      <c r="AC2368" s="110"/>
      <c r="AD2368" s="110"/>
      <c r="AE2368" s="110"/>
      <c r="AF2368" s="110"/>
      <c r="AG2368" s="110"/>
      <c r="AH2368" s="110"/>
      <c r="AI2368" s="110"/>
      <c r="AJ2368" s="110"/>
      <c r="AK2368" s="110"/>
      <c r="AL2368" s="110"/>
      <c r="AM2368" s="110"/>
      <c r="AN2368" s="110"/>
      <c r="AO2368" s="110"/>
      <c r="AP2368" s="110"/>
      <c r="AQ2368" s="110"/>
      <c r="AR2368" s="110"/>
      <c r="AS2368" s="110"/>
      <c r="AT2368" s="110"/>
      <c r="AU2368" s="110"/>
      <c r="AV2368" s="110"/>
      <c r="AW2368" s="110"/>
      <c r="AX2368" s="110"/>
      <c r="AY2368" s="110"/>
      <c r="AZ2368" s="110"/>
      <c r="BA2368" s="110"/>
      <c r="BB2368" s="110"/>
      <c r="BC2368" s="110"/>
      <c r="BD2368" s="110"/>
      <c r="BE2368" s="110"/>
      <c r="BF2368" s="110"/>
      <c r="BG2368" s="110"/>
      <c r="BH2368" s="110"/>
    </row>
    <row r="2369" spans="2:60" x14ac:dyDescent="0.2">
      <c r="B2369" s="123"/>
      <c r="C2369" s="246"/>
      <c r="D2369" s="246"/>
      <c r="E2369" s="36"/>
      <c r="F2369" s="247"/>
      <c r="G2369" s="36"/>
      <c r="H2369" s="45"/>
      <c r="I2369" s="45"/>
      <c r="J2369" s="45"/>
      <c r="K2369" s="45"/>
      <c r="V2369" s="110"/>
      <c r="W2369" s="110"/>
      <c r="X2369" s="110"/>
      <c r="Y2369" s="110"/>
      <c r="Z2369" s="110"/>
      <c r="AA2369" s="110"/>
      <c r="AB2369" s="110"/>
      <c r="AC2369" s="110"/>
      <c r="AD2369" s="110"/>
      <c r="AE2369" s="110"/>
      <c r="AF2369" s="110"/>
      <c r="AG2369" s="110"/>
      <c r="AH2369" s="110"/>
      <c r="AI2369" s="110"/>
      <c r="AJ2369" s="110"/>
      <c r="AK2369" s="110"/>
      <c r="AL2369" s="110"/>
      <c r="AM2369" s="110"/>
      <c r="AN2369" s="110"/>
      <c r="AO2369" s="110"/>
      <c r="AP2369" s="110"/>
      <c r="AQ2369" s="110"/>
      <c r="AR2369" s="110"/>
      <c r="AS2369" s="110"/>
      <c r="AT2369" s="110"/>
      <c r="AU2369" s="110"/>
      <c r="AV2369" s="110"/>
      <c r="AW2369" s="110"/>
      <c r="AX2369" s="110"/>
      <c r="AY2369" s="110"/>
      <c r="AZ2369" s="110"/>
      <c r="BA2369" s="110"/>
      <c r="BB2369" s="110"/>
      <c r="BC2369" s="110"/>
      <c r="BD2369" s="110"/>
      <c r="BE2369" s="110"/>
      <c r="BF2369" s="110"/>
      <c r="BG2369" s="110"/>
      <c r="BH2369" s="110"/>
    </row>
    <row r="2370" spans="2:60" x14ac:dyDescent="0.2">
      <c r="B2370" s="123"/>
      <c r="C2370" s="246"/>
      <c r="D2370" s="246"/>
      <c r="E2370" s="36"/>
      <c r="F2370" s="247"/>
      <c r="G2370" s="36"/>
      <c r="H2370" s="45"/>
      <c r="I2370" s="45"/>
      <c r="J2370" s="45"/>
      <c r="K2370" s="45"/>
      <c r="V2370" s="110"/>
      <c r="W2370" s="110"/>
      <c r="X2370" s="110"/>
      <c r="Y2370" s="110"/>
      <c r="Z2370" s="110"/>
      <c r="AA2370" s="110"/>
      <c r="AB2370" s="110"/>
      <c r="AC2370" s="110"/>
      <c r="AD2370" s="110"/>
      <c r="AE2370" s="110"/>
      <c r="AF2370" s="110"/>
      <c r="AG2370" s="110"/>
      <c r="AH2370" s="110"/>
      <c r="AI2370" s="110"/>
      <c r="AJ2370" s="110"/>
      <c r="AK2370" s="110"/>
      <c r="AL2370" s="110"/>
      <c r="AM2370" s="110"/>
      <c r="AN2370" s="110"/>
      <c r="AO2370" s="110"/>
      <c r="AP2370" s="110"/>
      <c r="AQ2370" s="110"/>
      <c r="AR2370" s="110"/>
      <c r="AS2370" s="110"/>
      <c r="AT2370" s="110"/>
      <c r="AU2370" s="110"/>
      <c r="AV2370" s="110"/>
      <c r="AW2370" s="110"/>
      <c r="AX2370" s="110"/>
      <c r="AY2370" s="110"/>
      <c r="AZ2370" s="110"/>
      <c r="BA2370" s="110"/>
      <c r="BB2370" s="110"/>
      <c r="BC2370" s="110"/>
      <c r="BD2370" s="110"/>
      <c r="BE2370" s="110"/>
      <c r="BF2370" s="110"/>
      <c r="BG2370" s="110"/>
      <c r="BH2370" s="110"/>
    </row>
    <row r="2371" spans="2:60" x14ac:dyDescent="0.2">
      <c r="B2371" s="123"/>
      <c r="C2371" s="246"/>
      <c r="D2371" s="246"/>
      <c r="E2371" s="36"/>
      <c r="F2371" s="247"/>
      <c r="G2371" s="36"/>
      <c r="H2371" s="45"/>
      <c r="I2371" s="45"/>
      <c r="J2371" s="45"/>
      <c r="K2371" s="45"/>
      <c r="V2371" s="110"/>
      <c r="W2371" s="110"/>
      <c r="X2371" s="110"/>
      <c r="Y2371" s="110"/>
      <c r="Z2371" s="110"/>
      <c r="AA2371" s="110"/>
      <c r="AB2371" s="110"/>
      <c r="AC2371" s="110"/>
      <c r="AD2371" s="110"/>
      <c r="AE2371" s="110"/>
      <c r="AF2371" s="110"/>
      <c r="AG2371" s="110"/>
      <c r="AH2371" s="110"/>
      <c r="AI2371" s="110"/>
      <c r="AJ2371" s="110"/>
      <c r="AK2371" s="110"/>
      <c r="AL2371" s="110"/>
      <c r="AM2371" s="110"/>
      <c r="AN2371" s="110"/>
      <c r="AO2371" s="110"/>
      <c r="AP2371" s="110"/>
      <c r="AQ2371" s="110"/>
      <c r="AR2371" s="110"/>
      <c r="AS2371" s="110"/>
      <c r="AT2371" s="110"/>
      <c r="AU2371" s="110"/>
      <c r="AV2371" s="110"/>
      <c r="AW2371" s="110"/>
      <c r="AX2371" s="110"/>
      <c r="AY2371" s="110"/>
      <c r="AZ2371" s="110"/>
      <c r="BA2371" s="110"/>
      <c r="BB2371" s="110"/>
      <c r="BC2371" s="110"/>
      <c r="BD2371" s="110"/>
      <c r="BE2371" s="110"/>
      <c r="BF2371" s="110"/>
      <c r="BG2371" s="110"/>
      <c r="BH2371" s="110"/>
    </row>
    <row r="2372" spans="2:60" x14ac:dyDescent="0.2">
      <c r="B2372" s="123"/>
      <c r="C2372" s="246"/>
      <c r="D2372" s="246"/>
      <c r="E2372" s="36"/>
      <c r="F2372" s="247"/>
      <c r="G2372" s="36"/>
      <c r="H2372" s="45"/>
      <c r="I2372" s="45"/>
      <c r="J2372" s="45"/>
      <c r="K2372" s="45"/>
      <c r="V2372" s="110"/>
      <c r="W2372" s="110"/>
      <c r="X2372" s="110"/>
      <c r="Y2372" s="110"/>
      <c r="Z2372" s="110"/>
      <c r="AA2372" s="110"/>
      <c r="AB2372" s="110"/>
      <c r="AC2372" s="110"/>
      <c r="AD2372" s="110"/>
      <c r="AE2372" s="110"/>
      <c r="AF2372" s="110"/>
      <c r="AG2372" s="110"/>
      <c r="AH2372" s="110"/>
      <c r="AI2372" s="110"/>
      <c r="AJ2372" s="110"/>
      <c r="AK2372" s="110"/>
      <c r="AL2372" s="110"/>
      <c r="AM2372" s="110"/>
      <c r="AN2372" s="110"/>
      <c r="AO2372" s="110"/>
      <c r="AP2372" s="110"/>
      <c r="AQ2372" s="110"/>
      <c r="AR2372" s="110"/>
      <c r="AS2372" s="110"/>
      <c r="AT2372" s="110"/>
      <c r="AU2372" s="110"/>
      <c r="AV2372" s="110"/>
      <c r="AW2372" s="110"/>
      <c r="AX2372" s="110"/>
      <c r="AY2372" s="110"/>
      <c r="AZ2372" s="110"/>
      <c r="BA2372" s="110"/>
      <c r="BB2372" s="110"/>
      <c r="BC2372" s="110"/>
      <c r="BD2372" s="110"/>
      <c r="BE2372" s="110"/>
      <c r="BF2372" s="110"/>
      <c r="BG2372" s="110"/>
      <c r="BH2372" s="110"/>
    </row>
    <row r="2373" spans="2:60" x14ac:dyDescent="0.2">
      <c r="B2373" s="123"/>
      <c r="C2373" s="246"/>
      <c r="D2373" s="246"/>
      <c r="E2373" s="36"/>
      <c r="F2373" s="247"/>
      <c r="G2373" s="36"/>
      <c r="H2373" s="45"/>
      <c r="I2373" s="45"/>
      <c r="J2373" s="45"/>
      <c r="K2373" s="45"/>
      <c r="V2373" s="110"/>
      <c r="W2373" s="110"/>
      <c r="X2373" s="110"/>
      <c r="Y2373" s="110"/>
      <c r="Z2373" s="110"/>
      <c r="AA2373" s="110"/>
      <c r="AB2373" s="110"/>
      <c r="AC2373" s="110"/>
      <c r="AD2373" s="110"/>
      <c r="AE2373" s="110"/>
      <c r="AF2373" s="110"/>
      <c r="AG2373" s="110"/>
      <c r="AH2373" s="110"/>
      <c r="AI2373" s="110"/>
      <c r="AJ2373" s="110"/>
      <c r="AK2373" s="110"/>
      <c r="AL2373" s="110"/>
      <c r="AM2373" s="110"/>
      <c r="AN2373" s="110"/>
      <c r="AO2373" s="110"/>
      <c r="AP2373" s="110"/>
      <c r="AQ2373" s="110"/>
      <c r="AR2373" s="110"/>
      <c r="AS2373" s="110"/>
      <c r="AT2373" s="110"/>
      <c r="AU2373" s="110"/>
      <c r="AV2373" s="110"/>
      <c r="AW2373" s="110"/>
      <c r="AX2373" s="110"/>
      <c r="AY2373" s="110"/>
      <c r="AZ2373" s="110"/>
      <c r="BA2373" s="110"/>
      <c r="BB2373" s="110"/>
      <c r="BC2373" s="110"/>
      <c r="BD2373" s="110"/>
      <c r="BE2373" s="110"/>
      <c r="BF2373" s="110"/>
      <c r="BG2373" s="110"/>
      <c r="BH2373" s="110"/>
    </row>
    <row r="2374" spans="2:60" x14ac:dyDescent="0.2">
      <c r="B2374" s="123"/>
      <c r="C2374" s="246"/>
      <c r="D2374" s="246"/>
      <c r="E2374" s="36"/>
      <c r="F2374" s="247"/>
      <c r="G2374" s="36"/>
      <c r="H2374" s="45"/>
      <c r="I2374" s="45"/>
      <c r="J2374" s="45"/>
      <c r="K2374" s="45"/>
      <c r="V2374" s="110"/>
      <c r="W2374" s="110"/>
      <c r="X2374" s="110"/>
      <c r="Y2374" s="110"/>
      <c r="Z2374" s="110"/>
      <c r="AA2374" s="110"/>
      <c r="AB2374" s="110"/>
      <c r="AC2374" s="110"/>
      <c r="AD2374" s="110"/>
      <c r="AE2374" s="110"/>
      <c r="AF2374" s="110"/>
      <c r="AG2374" s="110"/>
      <c r="AH2374" s="110"/>
      <c r="AI2374" s="110"/>
      <c r="AJ2374" s="110"/>
      <c r="AK2374" s="110"/>
      <c r="AL2374" s="110"/>
      <c r="AM2374" s="110"/>
      <c r="AN2374" s="110"/>
      <c r="AO2374" s="110"/>
      <c r="AP2374" s="110"/>
      <c r="AQ2374" s="110"/>
      <c r="AR2374" s="110"/>
      <c r="AS2374" s="110"/>
      <c r="AT2374" s="110"/>
      <c r="AU2374" s="110"/>
      <c r="AV2374" s="110"/>
      <c r="AW2374" s="110"/>
      <c r="AX2374" s="110"/>
      <c r="AY2374" s="110"/>
      <c r="AZ2374" s="110"/>
      <c r="BA2374" s="110"/>
      <c r="BB2374" s="110"/>
      <c r="BC2374" s="110"/>
      <c r="BD2374" s="110"/>
      <c r="BE2374" s="110"/>
      <c r="BF2374" s="110"/>
      <c r="BG2374" s="110"/>
      <c r="BH2374" s="110"/>
    </row>
    <row r="2375" spans="2:60" x14ac:dyDescent="0.2">
      <c r="B2375" s="123"/>
      <c r="C2375" s="246"/>
      <c r="D2375" s="246"/>
      <c r="E2375" s="36"/>
      <c r="F2375" s="247"/>
      <c r="G2375" s="36"/>
      <c r="H2375" s="45"/>
      <c r="I2375" s="45"/>
      <c r="J2375" s="45"/>
      <c r="K2375" s="45"/>
      <c r="V2375" s="110"/>
      <c r="W2375" s="110"/>
      <c r="X2375" s="110"/>
      <c r="Y2375" s="110"/>
      <c r="Z2375" s="110"/>
      <c r="AA2375" s="110"/>
      <c r="AB2375" s="110"/>
      <c r="AC2375" s="110"/>
      <c r="AD2375" s="110"/>
      <c r="AE2375" s="110"/>
      <c r="AF2375" s="110"/>
      <c r="AG2375" s="110"/>
      <c r="AH2375" s="110"/>
      <c r="AI2375" s="110"/>
      <c r="AJ2375" s="110"/>
      <c r="AK2375" s="110"/>
      <c r="AL2375" s="110"/>
      <c r="AM2375" s="110"/>
      <c r="AN2375" s="110"/>
      <c r="AO2375" s="110"/>
      <c r="AP2375" s="110"/>
      <c r="AQ2375" s="110"/>
      <c r="AR2375" s="110"/>
      <c r="AS2375" s="110"/>
      <c r="AT2375" s="110"/>
      <c r="AU2375" s="110"/>
      <c r="AV2375" s="110"/>
      <c r="AW2375" s="110"/>
      <c r="AX2375" s="110"/>
      <c r="AY2375" s="110"/>
      <c r="AZ2375" s="110"/>
      <c r="BA2375" s="110"/>
      <c r="BB2375" s="110"/>
      <c r="BC2375" s="110"/>
      <c r="BD2375" s="110"/>
      <c r="BE2375" s="110"/>
      <c r="BF2375" s="110"/>
      <c r="BG2375" s="110"/>
      <c r="BH2375" s="110"/>
    </row>
    <row r="2376" spans="2:60" x14ac:dyDescent="0.2">
      <c r="B2376" s="123"/>
      <c r="C2376" s="246"/>
      <c r="D2376" s="246"/>
      <c r="E2376" s="36"/>
      <c r="F2376" s="247"/>
      <c r="G2376" s="36"/>
      <c r="H2376" s="45"/>
      <c r="I2376" s="45"/>
      <c r="J2376" s="45"/>
      <c r="K2376" s="45"/>
      <c r="V2376" s="110"/>
      <c r="W2376" s="110"/>
      <c r="X2376" s="110"/>
      <c r="Y2376" s="110"/>
      <c r="Z2376" s="110"/>
      <c r="AA2376" s="110"/>
      <c r="AB2376" s="110"/>
      <c r="AC2376" s="110"/>
      <c r="AD2376" s="110"/>
      <c r="AE2376" s="110"/>
      <c r="AF2376" s="110"/>
      <c r="AG2376" s="110"/>
      <c r="AH2376" s="110"/>
      <c r="AI2376" s="110"/>
      <c r="AJ2376" s="110"/>
      <c r="AK2376" s="110"/>
      <c r="AL2376" s="110"/>
      <c r="AM2376" s="110"/>
      <c r="AN2376" s="110"/>
      <c r="AO2376" s="110"/>
      <c r="AP2376" s="110"/>
      <c r="AQ2376" s="110"/>
      <c r="AR2376" s="110"/>
      <c r="AS2376" s="110"/>
      <c r="AT2376" s="110"/>
      <c r="AU2376" s="110"/>
      <c r="AV2376" s="110"/>
      <c r="AW2376" s="110"/>
      <c r="AX2376" s="110"/>
      <c r="AY2376" s="110"/>
      <c r="AZ2376" s="110"/>
      <c r="BA2376" s="110"/>
      <c r="BB2376" s="110"/>
      <c r="BC2376" s="110"/>
      <c r="BD2376" s="110"/>
      <c r="BE2376" s="110"/>
      <c r="BF2376" s="110"/>
      <c r="BG2376" s="110"/>
      <c r="BH2376" s="110"/>
    </row>
    <row r="2377" spans="2:60" x14ac:dyDescent="0.2">
      <c r="B2377" s="123"/>
      <c r="C2377" s="246"/>
      <c r="D2377" s="246"/>
      <c r="E2377" s="36"/>
      <c r="F2377" s="247"/>
      <c r="G2377" s="36"/>
      <c r="H2377" s="45"/>
      <c r="I2377" s="45"/>
      <c r="J2377" s="45"/>
      <c r="K2377" s="45"/>
      <c r="V2377" s="110"/>
      <c r="W2377" s="110"/>
      <c r="X2377" s="110"/>
      <c r="Y2377" s="110"/>
      <c r="Z2377" s="110"/>
      <c r="AA2377" s="110"/>
      <c r="AB2377" s="110"/>
      <c r="AC2377" s="110"/>
      <c r="AD2377" s="110"/>
      <c r="AE2377" s="110"/>
      <c r="AF2377" s="110"/>
      <c r="AG2377" s="110"/>
      <c r="AH2377" s="110"/>
      <c r="AI2377" s="110"/>
      <c r="AJ2377" s="110"/>
      <c r="AK2377" s="110"/>
      <c r="AL2377" s="110"/>
      <c r="AM2377" s="110"/>
      <c r="AN2377" s="110"/>
      <c r="AO2377" s="110"/>
      <c r="AP2377" s="110"/>
      <c r="AQ2377" s="110"/>
      <c r="AR2377" s="110"/>
      <c r="AS2377" s="110"/>
      <c r="AT2377" s="110"/>
      <c r="AU2377" s="110"/>
      <c r="AV2377" s="110"/>
      <c r="AW2377" s="110"/>
      <c r="AX2377" s="110"/>
      <c r="AY2377" s="110"/>
      <c r="AZ2377" s="110"/>
      <c r="BA2377" s="110"/>
      <c r="BB2377" s="110"/>
      <c r="BC2377" s="110"/>
      <c r="BD2377" s="110"/>
      <c r="BE2377" s="110"/>
      <c r="BF2377" s="110"/>
      <c r="BG2377" s="110"/>
      <c r="BH2377" s="110"/>
    </row>
    <row r="2378" spans="2:60" x14ac:dyDescent="0.2">
      <c r="B2378" s="123"/>
      <c r="C2378" s="246"/>
      <c r="D2378" s="246"/>
      <c r="E2378" s="36"/>
      <c r="F2378" s="247"/>
      <c r="G2378" s="36"/>
      <c r="H2378" s="45"/>
      <c r="I2378" s="45"/>
      <c r="J2378" s="45"/>
      <c r="K2378" s="45"/>
      <c r="V2378" s="110"/>
      <c r="W2378" s="110"/>
      <c r="X2378" s="110"/>
      <c r="Y2378" s="110"/>
      <c r="Z2378" s="110"/>
      <c r="AA2378" s="110"/>
      <c r="AB2378" s="110"/>
      <c r="AC2378" s="110"/>
      <c r="AD2378" s="110"/>
      <c r="AE2378" s="110"/>
      <c r="AF2378" s="110"/>
      <c r="AG2378" s="110"/>
      <c r="AH2378" s="110"/>
      <c r="AI2378" s="110"/>
      <c r="AJ2378" s="110"/>
      <c r="AK2378" s="110"/>
      <c r="AL2378" s="110"/>
      <c r="AM2378" s="110"/>
      <c r="AN2378" s="110"/>
      <c r="AO2378" s="110"/>
      <c r="AP2378" s="110"/>
      <c r="AQ2378" s="110"/>
      <c r="AR2378" s="110"/>
      <c r="AS2378" s="110"/>
      <c r="AT2378" s="110"/>
      <c r="AU2378" s="110"/>
      <c r="AV2378" s="110"/>
      <c r="AW2378" s="110"/>
      <c r="AX2378" s="110"/>
      <c r="AY2378" s="110"/>
      <c r="AZ2378" s="110"/>
      <c r="BA2378" s="110"/>
      <c r="BB2378" s="110"/>
      <c r="BC2378" s="110"/>
      <c r="BD2378" s="110"/>
      <c r="BE2378" s="110"/>
      <c r="BF2378" s="110"/>
      <c r="BG2378" s="110"/>
      <c r="BH2378" s="110"/>
    </row>
    <row r="2379" spans="2:60" x14ac:dyDescent="0.2">
      <c r="B2379" s="123"/>
      <c r="C2379" s="246"/>
      <c r="D2379" s="246"/>
      <c r="E2379" s="36"/>
      <c r="F2379" s="247"/>
      <c r="G2379" s="36"/>
      <c r="H2379" s="45"/>
      <c r="I2379" s="45"/>
      <c r="J2379" s="45"/>
      <c r="K2379" s="45"/>
      <c r="V2379" s="110"/>
      <c r="W2379" s="110"/>
      <c r="X2379" s="110"/>
      <c r="Y2379" s="110"/>
      <c r="Z2379" s="110"/>
      <c r="AA2379" s="110"/>
      <c r="AB2379" s="110"/>
      <c r="AC2379" s="110"/>
      <c r="AD2379" s="110"/>
      <c r="AE2379" s="110"/>
      <c r="AF2379" s="110"/>
      <c r="AG2379" s="110"/>
      <c r="AH2379" s="110"/>
      <c r="AI2379" s="110"/>
      <c r="AJ2379" s="110"/>
      <c r="AK2379" s="110"/>
      <c r="AL2379" s="110"/>
      <c r="AM2379" s="110"/>
      <c r="AN2379" s="110"/>
      <c r="AO2379" s="110"/>
      <c r="AP2379" s="110"/>
      <c r="AQ2379" s="110"/>
      <c r="AR2379" s="110"/>
      <c r="AS2379" s="110"/>
      <c r="AT2379" s="110"/>
      <c r="AU2379" s="110"/>
      <c r="AV2379" s="110"/>
      <c r="AW2379" s="110"/>
      <c r="AX2379" s="110"/>
      <c r="AY2379" s="110"/>
      <c r="AZ2379" s="110"/>
      <c r="BA2379" s="110"/>
      <c r="BB2379" s="110"/>
      <c r="BC2379" s="110"/>
      <c r="BD2379" s="110"/>
      <c r="BE2379" s="110"/>
      <c r="BF2379" s="110"/>
      <c r="BG2379" s="110"/>
      <c r="BH2379" s="110"/>
    </row>
    <row r="2380" spans="2:60" x14ac:dyDescent="0.2">
      <c r="B2380" s="123"/>
      <c r="C2380" s="246"/>
      <c r="D2380" s="246"/>
      <c r="E2380" s="36"/>
      <c r="F2380" s="247"/>
      <c r="G2380" s="36"/>
      <c r="H2380" s="45"/>
      <c r="I2380" s="45"/>
      <c r="J2380" s="45"/>
      <c r="K2380" s="45"/>
      <c r="V2380" s="110"/>
      <c r="W2380" s="110"/>
      <c r="X2380" s="110"/>
      <c r="Y2380" s="110"/>
      <c r="Z2380" s="110"/>
      <c r="AA2380" s="110"/>
      <c r="AB2380" s="110"/>
      <c r="AC2380" s="110"/>
      <c r="AD2380" s="110"/>
      <c r="AE2380" s="110"/>
      <c r="AF2380" s="110"/>
      <c r="AG2380" s="110"/>
      <c r="AH2380" s="110"/>
      <c r="AI2380" s="110"/>
      <c r="AJ2380" s="110"/>
      <c r="AK2380" s="110"/>
      <c r="AL2380" s="110"/>
      <c r="AM2380" s="110"/>
      <c r="AN2380" s="110"/>
      <c r="AO2380" s="110"/>
      <c r="AP2380" s="110"/>
      <c r="AQ2380" s="110"/>
      <c r="AR2380" s="110"/>
      <c r="AS2380" s="110"/>
      <c r="AT2380" s="110"/>
      <c r="AU2380" s="110"/>
      <c r="AV2380" s="110"/>
      <c r="AW2380" s="110"/>
      <c r="AX2380" s="110"/>
      <c r="AY2380" s="110"/>
      <c r="AZ2380" s="110"/>
      <c r="BA2380" s="110"/>
      <c r="BB2380" s="110"/>
      <c r="BC2380" s="110"/>
      <c r="BD2380" s="110"/>
      <c r="BE2380" s="110"/>
      <c r="BF2380" s="110"/>
      <c r="BG2380" s="110"/>
      <c r="BH2380" s="110"/>
    </row>
    <row r="2381" spans="2:60" x14ac:dyDescent="0.2">
      <c r="B2381" s="123"/>
      <c r="C2381" s="246"/>
      <c r="D2381" s="246"/>
      <c r="E2381" s="36"/>
      <c r="F2381" s="247"/>
      <c r="G2381" s="36"/>
      <c r="H2381" s="45"/>
      <c r="I2381" s="45"/>
      <c r="J2381" s="45"/>
      <c r="K2381" s="45"/>
      <c r="V2381" s="110"/>
      <c r="W2381" s="110"/>
      <c r="X2381" s="110"/>
      <c r="Y2381" s="110"/>
      <c r="Z2381" s="110"/>
      <c r="AA2381" s="110"/>
      <c r="AB2381" s="110"/>
      <c r="AC2381" s="110"/>
      <c r="AD2381" s="110"/>
      <c r="AE2381" s="110"/>
      <c r="AF2381" s="110"/>
      <c r="AG2381" s="110"/>
      <c r="AH2381" s="110"/>
      <c r="AI2381" s="110"/>
      <c r="AJ2381" s="110"/>
      <c r="AK2381" s="110"/>
      <c r="AL2381" s="110"/>
      <c r="AM2381" s="110"/>
      <c r="AN2381" s="110"/>
      <c r="AO2381" s="110"/>
      <c r="AP2381" s="110"/>
      <c r="AQ2381" s="110"/>
      <c r="AR2381" s="110"/>
      <c r="AS2381" s="110"/>
      <c r="AT2381" s="110"/>
      <c r="AU2381" s="110"/>
      <c r="AV2381" s="110"/>
      <c r="AW2381" s="110"/>
      <c r="AX2381" s="110"/>
      <c r="AY2381" s="110"/>
      <c r="AZ2381" s="110"/>
      <c r="BA2381" s="110"/>
      <c r="BB2381" s="110"/>
      <c r="BC2381" s="110"/>
      <c r="BD2381" s="110"/>
      <c r="BE2381" s="110"/>
      <c r="BF2381" s="110"/>
      <c r="BG2381" s="110"/>
      <c r="BH2381" s="110"/>
    </row>
    <row r="2382" spans="2:60" x14ac:dyDescent="0.2">
      <c r="B2382" s="123"/>
      <c r="C2382" s="246"/>
      <c r="D2382" s="246"/>
      <c r="E2382" s="36"/>
      <c r="F2382" s="247"/>
      <c r="G2382" s="36"/>
      <c r="H2382" s="45"/>
      <c r="I2382" s="45"/>
      <c r="J2382" s="45"/>
      <c r="K2382" s="45"/>
      <c r="V2382" s="110"/>
      <c r="W2382" s="110"/>
      <c r="X2382" s="110"/>
      <c r="Y2382" s="110"/>
      <c r="Z2382" s="110"/>
      <c r="AA2382" s="110"/>
      <c r="AB2382" s="110"/>
      <c r="AC2382" s="110"/>
      <c r="AD2382" s="110"/>
      <c r="AE2382" s="110"/>
      <c r="AF2382" s="110"/>
      <c r="AG2382" s="110"/>
      <c r="AH2382" s="110"/>
      <c r="AI2382" s="110"/>
      <c r="AJ2382" s="110"/>
      <c r="AK2382" s="110"/>
      <c r="AL2382" s="110"/>
      <c r="AM2382" s="110"/>
      <c r="AN2382" s="110"/>
      <c r="AO2382" s="110"/>
      <c r="AP2382" s="110"/>
      <c r="AQ2382" s="110"/>
      <c r="AR2382" s="110"/>
      <c r="AS2382" s="110"/>
      <c r="AT2382" s="110"/>
      <c r="AU2382" s="110"/>
      <c r="AV2382" s="110"/>
      <c r="AW2382" s="110"/>
      <c r="AX2382" s="110"/>
      <c r="AY2382" s="110"/>
      <c r="AZ2382" s="110"/>
      <c r="BA2382" s="110"/>
      <c r="BB2382" s="110"/>
      <c r="BC2382" s="110"/>
      <c r="BD2382" s="110"/>
      <c r="BE2382" s="110"/>
      <c r="BF2382" s="110"/>
      <c r="BG2382" s="110"/>
      <c r="BH2382" s="110"/>
    </row>
    <row r="2383" spans="2:60" x14ac:dyDescent="0.2">
      <c r="B2383" s="123"/>
      <c r="C2383" s="246"/>
      <c r="D2383" s="246"/>
      <c r="E2383" s="36"/>
      <c r="F2383" s="247"/>
      <c r="G2383" s="36"/>
      <c r="H2383" s="45"/>
      <c r="I2383" s="45"/>
      <c r="J2383" s="45"/>
      <c r="K2383" s="45"/>
      <c r="V2383" s="110"/>
      <c r="W2383" s="110"/>
      <c r="X2383" s="110"/>
      <c r="Y2383" s="110"/>
      <c r="Z2383" s="110"/>
      <c r="AA2383" s="110"/>
      <c r="AB2383" s="110"/>
      <c r="AC2383" s="110"/>
      <c r="AD2383" s="110"/>
      <c r="AE2383" s="110"/>
      <c r="AF2383" s="110"/>
      <c r="AG2383" s="110"/>
      <c r="AH2383" s="110"/>
      <c r="AI2383" s="110"/>
      <c r="AJ2383" s="110"/>
      <c r="AK2383" s="110"/>
      <c r="AL2383" s="110"/>
      <c r="AM2383" s="110"/>
      <c r="AN2383" s="110"/>
      <c r="AO2383" s="110"/>
      <c r="AP2383" s="110"/>
      <c r="AQ2383" s="110"/>
      <c r="AR2383" s="110"/>
      <c r="AS2383" s="110"/>
      <c r="AT2383" s="110"/>
      <c r="AU2383" s="110"/>
      <c r="AV2383" s="110"/>
      <c r="AW2383" s="110"/>
      <c r="AX2383" s="110"/>
      <c r="AY2383" s="110"/>
      <c r="AZ2383" s="110"/>
      <c r="BA2383" s="110"/>
      <c r="BB2383" s="110"/>
      <c r="BC2383" s="110"/>
      <c r="BD2383" s="110"/>
      <c r="BE2383" s="110"/>
      <c r="BF2383" s="110"/>
      <c r="BG2383" s="110"/>
      <c r="BH2383" s="110"/>
    </row>
    <row r="2384" spans="2:60" x14ac:dyDescent="0.2">
      <c r="B2384" s="123"/>
      <c r="C2384" s="246"/>
      <c r="D2384" s="246"/>
      <c r="E2384" s="36"/>
      <c r="F2384" s="247"/>
      <c r="G2384" s="36"/>
      <c r="H2384" s="45"/>
      <c r="I2384" s="45"/>
      <c r="J2384" s="45"/>
      <c r="K2384" s="45"/>
      <c r="V2384" s="110"/>
      <c r="W2384" s="110"/>
      <c r="X2384" s="110"/>
      <c r="Y2384" s="110"/>
      <c r="Z2384" s="110"/>
      <c r="AA2384" s="110"/>
      <c r="AB2384" s="110"/>
      <c r="AC2384" s="110"/>
      <c r="AD2384" s="110"/>
      <c r="AE2384" s="110"/>
      <c r="AF2384" s="110"/>
      <c r="AG2384" s="110"/>
      <c r="AH2384" s="110"/>
      <c r="AI2384" s="110"/>
      <c r="AJ2384" s="110"/>
      <c r="AK2384" s="110"/>
      <c r="AL2384" s="110"/>
      <c r="AM2384" s="110"/>
      <c r="AN2384" s="110"/>
      <c r="AO2384" s="110"/>
      <c r="AP2384" s="110"/>
      <c r="AQ2384" s="110"/>
      <c r="AR2384" s="110"/>
      <c r="AS2384" s="110"/>
      <c r="AT2384" s="110"/>
      <c r="AU2384" s="110"/>
      <c r="AV2384" s="110"/>
      <c r="AW2384" s="110"/>
      <c r="AX2384" s="110"/>
      <c r="AY2384" s="110"/>
      <c r="AZ2384" s="110"/>
      <c r="BA2384" s="110"/>
      <c r="BB2384" s="110"/>
      <c r="BC2384" s="110"/>
      <c r="BD2384" s="110"/>
      <c r="BE2384" s="110"/>
      <c r="BF2384" s="110"/>
      <c r="BG2384" s="110"/>
      <c r="BH2384" s="110"/>
    </row>
    <row r="2385" spans="2:60" x14ac:dyDescent="0.2">
      <c r="B2385" s="123"/>
      <c r="C2385" s="246"/>
      <c r="D2385" s="246"/>
      <c r="E2385" s="36"/>
      <c r="F2385" s="247"/>
      <c r="G2385" s="36"/>
      <c r="H2385" s="45"/>
      <c r="I2385" s="45"/>
      <c r="J2385" s="45"/>
      <c r="K2385" s="45"/>
      <c r="V2385" s="110"/>
      <c r="W2385" s="110"/>
      <c r="X2385" s="110"/>
      <c r="Y2385" s="110"/>
      <c r="Z2385" s="110"/>
      <c r="AA2385" s="110"/>
      <c r="AB2385" s="110"/>
      <c r="AC2385" s="110"/>
      <c r="AD2385" s="110"/>
      <c r="AE2385" s="110"/>
      <c r="AF2385" s="110"/>
      <c r="AG2385" s="110"/>
      <c r="AH2385" s="110"/>
      <c r="AI2385" s="110"/>
      <c r="AJ2385" s="110"/>
      <c r="AK2385" s="110"/>
      <c r="AL2385" s="110"/>
      <c r="AM2385" s="110"/>
      <c r="AN2385" s="110"/>
      <c r="AO2385" s="110"/>
      <c r="AP2385" s="110"/>
      <c r="AQ2385" s="110"/>
      <c r="AR2385" s="110"/>
      <c r="AS2385" s="110"/>
      <c r="AT2385" s="110"/>
      <c r="AU2385" s="110"/>
      <c r="AV2385" s="110"/>
      <c r="AW2385" s="110"/>
      <c r="AX2385" s="110"/>
      <c r="AY2385" s="110"/>
      <c r="AZ2385" s="110"/>
      <c r="BA2385" s="110"/>
      <c r="BB2385" s="110"/>
      <c r="BC2385" s="110"/>
      <c r="BD2385" s="110"/>
      <c r="BE2385" s="110"/>
      <c r="BF2385" s="110"/>
      <c r="BG2385" s="110"/>
      <c r="BH2385" s="110"/>
    </row>
    <row r="2386" spans="2:60" x14ac:dyDescent="0.2">
      <c r="B2386" s="123"/>
      <c r="C2386" s="246"/>
      <c r="D2386" s="246"/>
      <c r="E2386" s="36"/>
      <c r="F2386" s="247"/>
      <c r="G2386" s="36"/>
      <c r="H2386" s="45"/>
      <c r="I2386" s="45"/>
      <c r="J2386" s="45"/>
      <c r="K2386" s="45"/>
      <c r="V2386" s="110"/>
      <c r="W2386" s="110"/>
      <c r="X2386" s="110"/>
      <c r="Y2386" s="110"/>
      <c r="Z2386" s="110"/>
      <c r="AA2386" s="110"/>
      <c r="AB2386" s="110"/>
      <c r="AC2386" s="110"/>
      <c r="AD2386" s="110"/>
      <c r="AE2386" s="110"/>
      <c r="AF2386" s="110"/>
      <c r="AG2386" s="110"/>
      <c r="AH2386" s="110"/>
      <c r="AI2386" s="110"/>
      <c r="AJ2386" s="110"/>
      <c r="AK2386" s="110"/>
      <c r="AL2386" s="110"/>
      <c r="AM2386" s="110"/>
      <c r="AN2386" s="110"/>
      <c r="AO2386" s="110"/>
      <c r="AP2386" s="110"/>
      <c r="AQ2386" s="110"/>
      <c r="AR2386" s="110"/>
      <c r="AS2386" s="110"/>
      <c r="AT2386" s="110"/>
      <c r="AU2386" s="110"/>
      <c r="AV2386" s="110"/>
      <c r="AW2386" s="110"/>
      <c r="AX2386" s="110"/>
      <c r="AY2386" s="110"/>
      <c r="AZ2386" s="110"/>
      <c r="BA2386" s="110"/>
      <c r="BB2386" s="110"/>
      <c r="BC2386" s="110"/>
      <c r="BD2386" s="110"/>
      <c r="BE2386" s="110"/>
      <c r="BF2386" s="110"/>
      <c r="BG2386" s="110"/>
      <c r="BH2386" s="110"/>
    </row>
    <row r="2387" spans="2:60" x14ac:dyDescent="0.2">
      <c r="B2387" s="123"/>
      <c r="C2387" s="246"/>
      <c r="D2387" s="246"/>
      <c r="E2387" s="36"/>
      <c r="F2387" s="247"/>
      <c r="G2387" s="36"/>
      <c r="H2387" s="45"/>
      <c r="I2387" s="45"/>
      <c r="J2387" s="45"/>
      <c r="K2387" s="45"/>
      <c r="V2387" s="110"/>
      <c r="W2387" s="110"/>
      <c r="X2387" s="110"/>
      <c r="Y2387" s="110"/>
      <c r="Z2387" s="110"/>
      <c r="AA2387" s="110"/>
      <c r="AB2387" s="110"/>
      <c r="AC2387" s="110"/>
      <c r="AD2387" s="110"/>
      <c r="AE2387" s="110"/>
      <c r="AF2387" s="110"/>
      <c r="AG2387" s="110"/>
      <c r="AH2387" s="110"/>
      <c r="AI2387" s="110"/>
      <c r="AJ2387" s="110"/>
      <c r="AK2387" s="110"/>
      <c r="AL2387" s="110"/>
      <c r="AM2387" s="110"/>
      <c r="AN2387" s="110"/>
      <c r="AO2387" s="110"/>
      <c r="AP2387" s="110"/>
      <c r="AQ2387" s="110"/>
      <c r="AR2387" s="110"/>
      <c r="AS2387" s="110"/>
      <c r="AT2387" s="110"/>
      <c r="AU2387" s="110"/>
      <c r="AV2387" s="110"/>
      <c r="AW2387" s="110"/>
      <c r="AX2387" s="110"/>
      <c r="AY2387" s="110"/>
      <c r="AZ2387" s="110"/>
      <c r="BA2387" s="110"/>
      <c r="BB2387" s="110"/>
      <c r="BC2387" s="110"/>
      <c r="BD2387" s="110"/>
      <c r="BE2387" s="110"/>
      <c r="BF2387" s="110"/>
      <c r="BG2387" s="110"/>
      <c r="BH2387" s="110"/>
    </row>
    <row r="2388" spans="2:60" x14ac:dyDescent="0.2">
      <c r="B2388" s="123"/>
      <c r="C2388" s="246"/>
      <c r="D2388" s="246"/>
      <c r="E2388" s="36"/>
      <c r="F2388" s="247"/>
      <c r="G2388" s="36"/>
      <c r="H2388" s="45"/>
      <c r="I2388" s="45"/>
      <c r="J2388" s="45"/>
      <c r="K2388" s="45"/>
      <c r="V2388" s="110"/>
      <c r="W2388" s="110"/>
      <c r="X2388" s="110"/>
      <c r="Y2388" s="110"/>
      <c r="Z2388" s="110"/>
      <c r="AA2388" s="110"/>
      <c r="AB2388" s="110"/>
      <c r="AC2388" s="110"/>
      <c r="AD2388" s="110"/>
      <c r="AE2388" s="110"/>
      <c r="AF2388" s="110"/>
      <c r="AG2388" s="110"/>
      <c r="AH2388" s="110"/>
      <c r="AI2388" s="110"/>
      <c r="AJ2388" s="110"/>
      <c r="AK2388" s="110"/>
      <c r="AL2388" s="110"/>
      <c r="AM2388" s="110"/>
      <c r="AN2388" s="110"/>
      <c r="AO2388" s="110"/>
      <c r="AP2388" s="110"/>
      <c r="AQ2388" s="110"/>
      <c r="AR2388" s="110"/>
      <c r="AS2388" s="110"/>
      <c r="AT2388" s="110"/>
      <c r="AU2388" s="110"/>
      <c r="AV2388" s="110"/>
      <c r="AW2388" s="110"/>
      <c r="AX2388" s="110"/>
      <c r="AY2388" s="110"/>
      <c r="AZ2388" s="110"/>
      <c r="BA2388" s="110"/>
      <c r="BB2388" s="110"/>
      <c r="BC2388" s="110"/>
      <c r="BD2388" s="110"/>
      <c r="BE2388" s="110"/>
      <c r="BF2388" s="110"/>
      <c r="BG2388" s="110"/>
      <c r="BH2388" s="110"/>
    </row>
    <row r="2389" spans="2:60" x14ac:dyDescent="0.2">
      <c r="B2389" s="123"/>
      <c r="C2389" s="246"/>
      <c r="D2389" s="246"/>
      <c r="E2389" s="36"/>
      <c r="F2389" s="247"/>
      <c r="G2389" s="36"/>
      <c r="H2389" s="45"/>
      <c r="I2389" s="45"/>
      <c r="J2389" s="45"/>
      <c r="K2389" s="45"/>
      <c r="V2389" s="110"/>
      <c r="W2389" s="110"/>
      <c r="X2389" s="110"/>
      <c r="Y2389" s="110"/>
      <c r="Z2389" s="110"/>
      <c r="AA2389" s="110"/>
      <c r="AB2389" s="110"/>
      <c r="AC2389" s="110"/>
      <c r="AD2389" s="110"/>
      <c r="AE2389" s="110"/>
      <c r="AF2389" s="110"/>
      <c r="AG2389" s="110"/>
      <c r="AH2389" s="110"/>
      <c r="AI2389" s="110"/>
      <c r="AJ2389" s="110"/>
      <c r="AK2389" s="110"/>
      <c r="AL2389" s="110"/>
      <c r="AM2389" s="110"/>
      <c r="AN2389" s="110"/>
      <c r="AO2389" s="110"/>
      <c r="AP2389" s="110"/>
      <c r="AQ2389" s="110"/>
      <c r="AR2389" s="110"/>
      <c r="AS2389" s="110"/>
      <c r="AT2389" s="110"/>
      <c r="AU2389" s="110"/>
      <c r="AV2389" s="110"/>
      <c r="AW2389" s="110"/>
      <c r="AX2389" s="110"/>
      <c r="AY2389" s="110"/>
      <c r="AZ2389" s="110"/>
      <c r="BA2389" s="110"/>
      <c r="BB2389" s="110"/>
      <c r="BC2389" s="110"/>
      <c r="BD2389" s="110"/>
      <c r="BE2389" s="110"/>
      <c r="BF2389" s="110"/>
      <c r="BG2389" s="110"/>
      <c r="BH2389" s="110"/>
    </row>
    <row r="2390" spans="2:60" x14ac:dyDescent="0.2">
      <c r="B2390" s="123"/>
      <c r="C2390" s="246"/>
      <c r="D2390" s="246"/>
      <c r="E2390" s="36"/>
      <c r="F2390" s="247"/>
      <c r="G2390" s="36"/>
      <c r="H2390" s="45"/>
      <c r="I2390" s="45"/>
      <c r="J2390" s="45"/>
      <c r="K2390" s="45"/>
      <c r="V2390" s="110"/>
      <c r="W2390" s="110"/>
      <c r="X2390" s="110"/>
      <c r="Y2390" s="110"/>
      <c r="Z2390" s="110"/>
      <c r="AA2390" s="110"/>
      <c r="AB2390" s="110"/>
      <c r="AC2390" s="110"/>
      <c r="AD2390" s="110"/>
      <c r="AE2390" s="110"/>
      <c r="AF2390" s="110"/>
      <c r="AG2390" s="110"/>
      <c r="AH2390" s="110"/>
      <c r="AI2390" s="110"/>
      <c r="AJ2390" s="110"/>
      <c r="AK2390" s="110"/>
      <c r="AL2390" s="110"/>
      <c r="AM2390" s="110"/>
      <c r="AN2390" s="110"/>
      <c r="AO2390" s="110"/>
      <c r="AP2390" s="110"/>
      <c r="AQ2390" s="110"/>
      <c r="AR2390" s="110"/>
      <c r="AS2390" s="110"/>
      <c r="AT2390" s="110"/>
      <c r="AU2390" s="110"/>
      <c r="AV2390" s="110"/>
      <c r="AW2390" s="110"/>
      <c r="AX2390" s="110"/>
      <c r="AY2390" s="110"/>
      <c r="AZ2390" s="110"/>
      <c r="BA2390" s="110"/>
      <c r="BB2390" s="110"/>
      <c r="BC2390" s="110"/>
      <c r="BD2390" s="110"/>
      <c r="BE2390" s="110"/>
      <c r="BF2390" s="110"/>
      <c r="BG2390" s="110"/>
      <c r="BH2390" s="110"/>
    </row>
    <row r="2391" spans="2:60" x14ac:dyDescent="0.2">
      <c r="B2391" s="123"/>
      <c r="C2391" s="246"/>
      <c r="D2391" s="246"/>
      <c r="E2391" s="36"/>
      <c r="F2391" s="247"/>
      <c r="G2391" s="36"/>
      <c r="H2391" s="45"/>
      <c r="I2391" s="45"/>
      <c r="J2391" s="45"/>
      <c r="K2391" s="45"/>
      <c r="V2391" s="110"/>
      <c r="W2391" s="110"/>
      <c r="X2391" s="110"/>
      <c r="Y2391" s="110"/>
      <c r="Z2391" s="110"/>
      <c r="AA2391" s="110"/>
      <c r="AB2391" s="110"/>
      <c r="AC2391" s="110"/>
      <c r="AD2391" s="110"/>
      <c r="AE2391" s="110"/>
      <c r="AF2391" s="110"/>
      <c r="AG2391" s="110"/>
      <c r="AH2391" s="110"/>
      <c r="AI2391" s="110"/>
      <c r="AJ2391" s="110"/>
      <c r="AK2391" s="110"/>
      <c r="AL2391" s="110"/>
      <c r="AM2391" s="110"/>
      <c r="AN2391" s="110"/>
      <c r="AO2391" s="110"/>
      <c r="AP2391" s="110"/>
      <c r="AQ2391" s="110"/>
      <c r="AR2391" s="110"/>
      <c r="AS2391" s="110"/>
      <c r="AT2391" s="110"/>
      <c r="AU2391" s="110"/>
      <c r="AV2391" s="110"/>
      <c r="AW2391" s="110"/>
      <c r="AX2391" s="110"/>
      <c r="AY2391" s="110"/>
      <c r="AZ2391" s="110"/>
      <c r="BA2391" s="110"/>
      <c r="BB2391" s="110"/>
      <c r="BC2391" s="110"/>
      <c r="BD2391" s="110"/>
      <c r="BE2391" s="110"/>
      <c r="BF2391" s="110"/>
      <c r="BG2391" s="110"/>
      <c r="BH2391" s="110"/>
    </row>
    <row r="2392" spans="2:60" x14ac:dyDescent="0.2">
      <c r="B2392" s="123"/>
      <c r="C2392" s="246"/>
      <c r="D2392" s="246"/>
      <c r="E2392" s="36"/>
      <c r="F2392" s="247"/>
      <c r="G2392" s="36"/>
      <c r="H2392" s="45"/>
      <c r="I2392" s="45"/>
      <c r="J2392" s="45"/>
      <c r="K2392" s="45"/>
      <c r="V2392" s="110"/>
      <c r="W2392" s="110"/>
      <c r="X2392" s="110"/>
      <c r="Y2392" s="110"/>
      <c r="Z2392" s="110"/>
      <c r="AA2392" s="110"/>
      <c r="AB2392" s="110"/>
      <c r="AC2392" s="110"/>
      <c r="AD2392" s="110"/>
      <c r="AE2392" s="110"/>
      <c r="AF2392" s="110"/>
      <c r="AG2392" s="110"/>
      <c r="AH2392" s="110"/>
      <c r="AI2392" s="110"/>
      <c r="AJ2392" s="110"/>
      <c r="AK2392" s="110"/>
      <c r="AL2392" s="110"/>
      <c r="AM2392" s="110"/>
      <c r="AN2392" s="110"/>
      <c r="AO2392" s="110"/>
      <c r="AP2392" s="110"/>
      <c r="AQ2392" s="110"/>
      <c r="AR2392" s="110"/>
      <c r="AS2392" s="110"/>
      <c r="AT2392" s="110"/>
      <c r="AU2392" s="110"/>
      <c r="AV2392" s="110"/>
      <c r="AW2392" s="110"/>
      <c r="AX2392" s="110"/>
      <c r="AY2392" s="110"/>
      <c r="AZ2392" s="110"/>
      <c r="BA2392" s="110"/>
      <c r="BB2392" s="110"/>
      <c r="BC2392" s="110"/>
      <c r="BD2392" s="110"/>
      <c r="BE2392" s="110"/>
      <c r="BF2392" s="110"/>
      <c r="BG2392" s="110"/>
      <c r="BH2392" s="110"/>
    </row>
    <row r="2393" spans="2:60" x14ac:dyDescent="0.2">
      <c r="B2393" s="123"/>
      <c r="C2393" s="246"/>
      <c r="D2393" s="246"/>
      <c r="E2393" s="36"/>
      <c r="F2393" s="247"/>
      <c r="G2393" s="36"/>
      <c r="H2393" s="45"/>
      <c r="I2393" s="45"/>
      <c r="J2393" s="45"/>
      <c r="K2393" s="45"/>
      <c r="V2393" s="110"/>
      <c r="W2393" s="110"/>
      <c r="X2393" s="110"/>
      <c r="Y2393" s="110"/>
      <c r="Z2393" s="110"/>
      <c r="AA2393" s="110"/>
      <c r="AB2393" s="110"/>
      <c r="AC2393" s="110"/>
      <c r="AD2393" s="110"/>
      <c r="AE2393" s="110"/>
      <c r="AF2393" s="110"/>
      <c r="AG2393" s="110"/>
      <c r="AH2393" s="110"/>
      <c r="AI2393" s="110"/>
      <c r="AJ2393" s="110"/>
      <c r="AK2393" s="110"/>
      <c r="AL2393" s="110"/>
      <c r="AM2393" s="110"/>
      <c r="AN2393" s="110"/>
      <c r="AO2393" s="110"/>
      <c r="AP2393" s="110"/>
      <c r="AQ2393" s="110"/>
      <c r="AR2393" s="110"/>
      <c r="AS2393" s="110"/>
      <c r="AT2393" s="110"/>
      <c r="AU2393" s="110"/>
      <c r="AV2393" s="110"/>
      <c r="AW2393" s="110"/>
      <c r="AX2393" s="110"/>
      <c r="AY2393" s="110"/>
      <c r="AZ2393" s="110"/>
      <c r="BA2393" s="110"/>
      <c r="BB2393" s="110"/>
      <c r="BC2393" s="110"/>
      <c r="BD2393" s="110"/>
      <c r="BE2393" s="110"/>
      <c r="BF2393" s="110"/>
      <c r="BG2393" s="110"/>
      <c r="BH2393" s="110"/>
    </row>
    <row r="2394" spans="2:60" x14ac:dyDescent="0.2">
      <c r="B2394" s="123"/>
      <c r="C2394" s="246"/>
      <c r="D2394" s="246"/>
      <c r="E2394" s="36"/>
      <c r="F2394" s="247"/>
      <c r="G2394" s="36"/>
      <c r="H2394" s="45"/>
      <c r="I2394" s="45"/>
      <c r="J2394" s="45"/>
      <c r="K2394" s="45"/>
      <c r="V2394" s="110"/>
      <c r="W2394" s="110"/>
      <c r="X2394" s="110"/>
      <c r="Y2394" s="110"/>
      <c r="Z2394" s="110"/>
      <c r="AA2394" s="110"/>
      <c r="AB2394" s="110"/>
      <c r="AC2394" s="110"/>
      <c r="AD2394" s="110"/>
      <c r="AE2394" s="110"/>
      <c r="AF2394" s="110"/>
      <c r="AG2394" s="110"/>
      <c r="AH2394" s="110"/>
      <c r="AI2394" s="110"/>
      <c r="AJ2394" s="110"/>
      <c r="AK2394" s="110"/>
      <c r="AL2394" s="110"/>
      <c r="AM2394" s="110"/>
      <c r="AN2394" s="110"/>
      <c r="AO2394" s="110"/>
      <c r="AP2394" s="110"/>
      <c r="AQ2394" s="110"/>
      <c r="AR2394" s="110"/>
      <c r="AS2394" s="110"/>
      <c r="AT2394" s="110"/>
      <c r="AU2394" s="110"/>
      <c r="AV2394" s="110"/>
      <c r="AW2394" s="110"/>
      <c r="AX2394" s="110"/>
      <c r="AY2394" s="110"/>
      <c r="AZ2394" s="110"/>
      <c r="BA2394" s="110"/>
      <c r="BB2394" s="110"/>
      <c r="BC2394" s="110"/>
      <c r="BD2394" s="110"/>
      <c r="BE2394" s="110"/>
      <c r="BF2394" s="110"/>
      <c r="BG2394" s="110"/>
      <c r="BH2394" s="110"/>
    </row>
    <row r="2395" spans="2:60" x14ac:dyDescent="0.2">
      <c r="B2395" s="123"/>
      <c r="C2395" s="246"/>
      <c r="D2395" s="246"/>
      <c r="E2395" s="36"/>
      <c r="F2395" s="247"/>
      <c r="G2395" s="36"/>
      <c r="H2395" s="45"/>
      <c r="I2395" s="45"/>
      <c r="J2395" s="45"/>
      <c r="K2395" s="45"/>
      <c r="V2395" s="110"/>
      <c r="W2395" s="110"/>
      <c r="X2395" s="110"/>
      <c r="Y2395" s="110"/>
      <c r="Z2395" s="110"/>
      <c r="AA2395" s="110"/>
      <c r="AB2395" s="110"/>
      <c r="AC2395" s="110"/>
      <c r="AD2395" s="110"/>
      <c r="AE2395" s="110"/>
      <c r="AF2395" s="110"/>
      <c r="AG2395" s="110"/>
      <c r="AH2395" s="110"/>
      <c r="AI2395" s="110"/>
      <c r="AJ2395" s="110"/>
      <c r="AK2395" s="110"/>
      <c r="AL2395" s="110"/>
      <c r="AM2395" s="110"/>
      <c r="AN2395" s="110"/>
      <c r="AO2395" s="110"/>
      <c r="AP2395" s="110"/>
      <c r="AQ2395" s="110"/>
      <c r="AR2395" s="110"/>
      <c r="AS2395" s="110"/>
      <c r="AT2395" s="110"/>
      <c r="AU2395" s="110"/>
      <c r="AV2395" s="110"/>
      <c r="AW2395" s="110"/>
      <c r="AX2395" s="110"/>
      <c r="AY2395" s="110"/>
      <c r="AZ2395" s="110"/>
      <c r="BA2395" s="110"/>
      <c r="BB2395" s="110"/>
      <c r="BC2395" s="110"/>
      <c r="BD2395" s="110"/>
      <c r="BE2395" s="110"/>
      <c r="BF2395" s="110"/>
      <c r="BG2395" s="110"/>
      <c r="BH2395" s="110"/>
    </row>
    <row r="2396" spans="2:60" x14ac:dyDescent="0.2">
      <c r="B2396" s="123"/>
      <c r="C2396" s="246"/>
      <c r="D2396" s="246"/>
      <c r="E2396" s="36"/>
      <c r="F2396" s="247"/>
      <c r="G2396" s="36"/>
      <c r="H2396" s="45"/>
      <c r="I2396" s="45"/>
      <c r="J2396" s="45"/>
      <c r="K2396" s="45"/>
      <c r="V2396" s="110"/>
      <c r="W2396" s="110"/>
      <c r="X2396" s="110"/>
      <c r="Y2396" s="110"/>
      <c r="Z2396" s="110"/>
      <c r="AA2396" s="110"/>
      <c r="AB2396" s="110"/>
      <c r="AC2396" s="110"/>
      <c r="AD2396" s="110"/>
      <c r="AE2396" s="110"/>
      <c r="AF2396" s="110"/>
      <c r="AG2396" s="110"/>
      <c r="AH2396" s="110"/>
      <c r="AI2396" s="110"/>
      <c r="AJ2396" s="110"/>
      <c r="AK2396" s="110"/>
      <c r="AL2396" s="110"/>
      <c r="AM2396" s="110"/>
      <c r="AN2396" s="110"/>
      <c r="AO2396" s="110"/>
      <c r="AP2396" s="110"/>
      <c r="AQ2396" s="110"/>
      <c r="AR2396" s="110"/>
      <c r="AS2396" s="110"/>
      <c r="AT2396" s="110"/>
      <c r="AU2396" s="110"/>
      <c r="AV2396" s="110"/>
      <c r="AW2396" s="110"/>
      <c r="AX2396" s="110"/>
      <c r="AY2396" s="110"/>
      <c r="AZ2396" s="110"/>
      <c r="BA2396" s="110"/>
      <c r="BB2396" s="110"/>
      <c r="BC2396" s="110"/>
      <c r="BD2396" s="110"/>
      <c r="BE2396" s="110"/>
      <c r="BF2396" s="110"/>
      <c r="BG2396" s="110"/>
      <c r="BH2396" s="110"/>
    </row>
    <row r="2397" spans="2:60" x14ac:dyDescent="0.2">
      <c r="B2397" s="123"/>
      <c r="C2397" s="246"/>
      <c r="D2397" s="246"/>
      <c r="E2397" s="36"/>
      <c r="F2397" s="247"/>
      <c r="G2397" s="36"/>
      <c r="H2397" s="45"/>
      <c r="I2397" s="45"/>
      <c r="J2397" s="45"/>
      <c r="K2397" s="45"/>
      <c r="V2397" s="110"/>
      <c r="W2397" s="110"/>
      <c r="X2397" s="110"/>
      <c r="Y2397" s="110"/>
      <c r="Z2397" s="110"/>
      <c r="AA2397" s="110"/>
      <c r="AB2397" s="110"/>
      <c r="AC2397" s="110"/>
      <c r="AD2397" s="110"/>
      <c r="AE2397" s="110"/>
      <c r="AF2397" s="110"/>
      <c r="AG2397" s="110"/>
      <c r="AH2397" s="110"/>
      <c r="AI2397" s="110"/>
      <c r="AJ2397" s="110"/>
      <c r="AK2397" s="110"/>
      <c r="AL2397" s="110"/>
      <c r="AM2397" s="110"/>
      <c r="AN2397" s="110"/>
      <c r="AO2397" s="110"/>
      <c r="AP2397" s="110"/>
      <c r="AQ2397" s="110"/>
      <c r="AR2397" s="110"/>
      <c r="AS2397" s="110"/>
      <c r="AT2397" s="110"/>
      <c r="AU2397" s="110"/>
      <c r="AV2397" s="110"/>
      <c r="AW2397" s="110"/>
      <c r="AX2397" s="110"/>
      <c r="AY2397" s="110"/>
      <c r="AZ2397" s="110"/>
      <c r="BA2397" s="110"/>
      <c r="BB2397" s="110"/>
      <c r="BC2397" s="110"/>
      <c r="BD2397" s="110"/>
      <c r="BE2397" s="110"/>
      <c r="BF2397" s="110"/>
      <c r="BG2397" s="110"/>
      <c r="BH2397" s="110"/>
    </row>
    <row r="2398" spans="2:60" x14ac:dyDescent="0.2">
      <c r="B2398" s="123"/>
      <c r="C2398" s="246"/>
      <c r="D2398" s="246"/>
      <c r="E2398" s="36"/>
      <c r="F2398" s="247"/>
      <c r="G2398" s="36"/>
      <c r="H2398" s="45"/>
      <c r="I2398" s="45"/>
      <c r="J2398" s="45"/>
      <c r="K2398" s="45"/>
      <c r="V2398" s="110"/>
      <c r="W2398" s="110"/>
      <c r="X2398" s="110"/>
      <c r="Y2398" s="110"/>
      <c r="Z2398" s="110"/>
      <c r="AA2398" s="110"/>
      <c r="AB2398" s="110"/>
      <c r="AC2398" s="110"/>
      <c r="AD2398" s="110"/>
      <c r="AE2398" s="110"/>
      <c r="AF2398" s="110"/>
      <c r="AG2398" s="110"/>
      <c r="AH2398" s="110"/>
      <c r="AI2398" s="110"/>
      <c r="AJ2398" s="110"/>
      <c r="AK2398" s="110"/>
      <c r="AL2398" s="110"/>
      <c r="AM2398" s="110"/>
      <c r="AN2398" s="110"/>
      <c r="AO2398" s="110"/>
      <c r="AP2398" s="110"/>
      <c r="AQ2398" s="110"/>
      <c r="AR2398" s="110"/>
      <c r="AS2398" s="110"/>
      <c r="AT2398" s="110"/>
      <c r="AU2398" s="110"/>
      <c r="AV2398" s="110"/>
      <c r="AW2398" s="110"/>
      <c r="AX2398" s="110"/>
      <c r="AY2398" s="110"/>
      <c r="AZ2398" s="110"/>
      <c r="BA2398" s="110"/>
      <c r="BB2398" s="110"/>
      <c r="BC2398" s="110"/>
      <c r="BD2398" s="110"/>
      <c r="BE2398" s="110"/>
      <c r="BF2398" s="110"/>
      <c r="BG2398" s="110"/>
      <c r="BH2398" s="110"/>
    </row>
    <row r="2399" spans="2:60" x14ac:dyDescent="0.2">
      <c r="B2399" s="123"/>
      <c r="C2399" s="246"/>
      <c r="D2399" s="246"/>
      <c r="E2399" s="36"/>
      <c r="F2399" s="247"/>
      <c r="G2399" s="36"/>
      <c r="H2399" s="45"/>
      <c r="I2399" s="45"/>
      <c r="J2399" s="45"/>
      <c r="K2399" s="45"/>
      <c r="V2399" s="110"/>
      <c r="W2399" s="110"/>
      <c r="X2399" s="110"/>
      <c r="Y2399" s="110"/>
      <c r="Z2399" s="110"/>
      <c r="AA2399" s="110"/>
      <c r="AB2399" s="110"/>
      <c r="AC2399" s="110"/>
      <c r="AD2399" s="110"/>
      <c r="AE2399" s="110"/>
      <c r="AF2399" s="110"/>
      <c r="AG2399" s="110"/>
      <c r="AH2399" s="110"/>
      <c r="AI2399" s="110"/>
      <c r="AJ2399" s="110"/>
      <c r="AK2399" s="110"/>
      <c r="AL2399" s="110"/>
      <c r="AM2399" s="110"/>
      <c r="AN2399" s="110"/>
      <c r="AO2399" s="110"/>
      <c r="AP2399" s="110"/>
      <c r="AQ2399" s="110"/>
      <c r="AR2399" s="110"/>
      <c r="AS2399" s="110"/>
      <c r="AT2399" s="110"/>
      <c r="AU2399" s="110"/>
      <c r="AV2399" s="110"/>
      <c r="AW2399" s="110"/>
      <c r="AX2399" s="110"/>
      <c r="AY2399" s="110"/>
      <c r="AZ2399" s="110"/>
      <c r="BA2399" s="110"/>
      <c r="BB2399" s="110"/>
      <c r="BC2399" s="110"/>
      <c r="BD2399" s="110"/>
      <c r="BE2399" s="110"/>
      <c r="BF2399" s="110"/>
      <c r="BG2399" s="110"/>
      <c r="BH2399" s="110"/>
    </row>
    <row r="2400" spans="2:60" x14ac:dyDescent="0.2">
      <c r="B2400" s="123"/>
      <c r="C2400" s="246"/>
      <c r="D2400" s="246"/>
      <c r="E2400" s="36"/>
      <c r="F2400" s="247"/>
      <c r="G2400" s="36"/>
      <c r="H2400" s="45"/>
      <c r="I2400" s="45"/>
      <c r="J2400" s="45"/>
      <c r="K2400" s="45"/>
      <c r="V2400" s="110"/>
      <c r="W2400" s="110"/>
      <c r="X2400" s="110"/>
      <c r="Y2400" s="110"/>
      <c r="Z2400" s="110"/>
      <c r="AA2400" s="110"/>
      <c r="AB2400" s="110"/>
      <c r="AC2400" s="110"/>
      <c r="AD2400" s="110"/>
      <c r="AE2400" s="110"/>
      <c r="AF2400" s="110"/>
      <c r="AG2400" s="110"/>
      <c r="AH2400" s="110"/>
      <c r="AI2400" s="110"/>
      <c r="AJ2400" s="110"/>
      <c r="AK2400" s="110"/>
      <c r="AL2400" s="110"/>
      <c r="AM2400" s="110"/>
      <c r="AN2400" s="110"/>
      <c r="AO2400" s="110"/>
      <c r="AP2400" s="110"/>
      <c r="AQ2400" s="110"/>
      <c r="AR2400" s="110"/>
      <c r="AS2400" s="110"/>
      <c r="AT2400" s="110"/>
      <c r="AU2400" s="110"/>
      <c r="AV2400" s="110"/>
      <c r="AW2400" s="110"/>
      <c r="AX2400" s="110"/>
      <c r="AY2400" s="110"/>
      <c r="AZ2400" s="110"/>
      <c r="BA2400" s="110"/>
      <c r="BB2400" s="110"/>
      <c r="BC2400" s="110"/>
      <c r="BD2400" s="110"/>
      <c r="BE2400" s="110"/>
      <c r="BF2400" s="110"/>
      <c r="BG2400" s="110"/>
      <c r="BH2400" s="110"/>
    </row>
    <row r="2401" spans="2:60" x14ac:dyDescent="0.2">
      <c r="B2401" s="123"/>
      <c r="C2401" s="246"/>
      <c r="D2401" s="246"/>
      <c r="E2401" s="36"/>
      <c r="F2401" s="247"/>
      <c r="G2401" s="36"/>
      <c r="H2401" s="45"/>
      <c r="I2401" s="45"/>
      <c r="J2401" s="45"/>
      <c r="K2401" s="45"/>
      <c r="V2401" s="110"/>
      <c r="W2401" s="110"/>
      <c r="X2401" s="110"/>
      <c r="Y2401" s="110"/>
      <c r="Z2401" s="110"/>
      <c r="AA2401" s="110"/>
      <c r="AB2401" s="110"/>
      <c r="AC2401" s="110"/>
      <c r="AD2401" s="110"/>
      <c r="AE2401" s="110"/>
      <c r="AF2401" s="110"/>
      <c r="AG2401" s="110"/>
      <c r="AH2401" s="110"/>
      <c r="AI2401" s="110"/>
      <c r="AJ2401" s="110"/>
      <c r="AK2401" s="110"/>
      <c r="AL2401" s="110"/>
      <c r="AM2401" s="110"/>
      <c r="AN2401" s="110"/>
      <c r="AO2401" s="110"/>
      <c r="AP2401" s="110"/>
      <c r="AQ2401" s="110"/>
      <c r="AR2401" s="110"/>
      <c r="AS2401" s="110"/>
      <c r="AT2401" s="110"/>
      <c r="AU2401" s="110"/>
      <c r="AV2401" s="110"/>
      <c r="AW2401" s="110"/>
      <c r="AX2401" s="110"/>
      <c r="AY2401" s="110"/>
      <c r="AZ2401" s="110"/>
      <c r="BA2401" s="110"/>
      <c r="BB2401" s="110"/>
      <c r="BC2401" s="110"/>
      <c r="BD2401" s="110"/>
      <c r="BE2401" s="110"/>
      <c r="BF2401" s="110"/>
      <c r="BG2401" s="110"/>
      <c r="BH2401" s="110"/>
    </row>
    <row r="2402" spans="2:60" x14ac:dyDescent="0.2">
      <c r="B2402" s="123"/>
      <c r="C2402" s="246"/>
      <c r="D2402" s="246"/>
      <c r="E2402" s="36"/>
      <c r="F2402" s="247"/>
      <c r="G2402" s="36"/>
      <c r="H2402" s="45"/>
      <c r="I2402" s="45"/>
      <c r="J2402" s="45"/>
      <c r="K2402" s="45"/>
      <c r="V2402" s="110"/>
      <c r="W2402" s="110"/>
      <c r="X2402" s="110"/>
      <c r="Y2402" s="110"/>
      <c r="Z2402" s="110"/>
      <c r="AA2402" s="110"/>
      <c r="AB2402" s="110"/>
      <c r="AC2402" s="110"/>
      <c r="AD2402" s="110"/>
      <c r="AE2402" s="110"/>
      <c r="AF2402" s="110"/>
      <c r="AG2402" s="110"/>
      <c r="AH2402" s="110"/>
      <c r="AI2402" s="110"/>
      <c r="AJ2402" s="110"/>
      <c r="AK2402" s="110"/>
      <c r="AL2402" s="110"/>
      <c r="AM2402" s="110"/>
      <c r="AN2402" s="110"/>
      <c r="AO2402" s="110"/>
      <c r="AP2402" s="110"/>
      <c r="AQ2402" s="110"/>
      <c r="AR2402" s="110"/>
      <c r="AS2402" s="110"/>
      <c r="AT2402" s="110"/>
      <c r="AU2402" s="110"/>
      <c r="AV2402" s="110"/>
      <c r="AW2402" s="110"/>
      <c r="AX2402" s="110"/>
      <c r="AY2402" s="110"/>
      <c r="AZ2402" s="110"/>
      <c r="BA2402" s="110"/>
      <c r="BB2402" s="110"/>
      <c r="BC2402" s="110"/>
      <c r="BD2402" s="110"/>
      <c r="BE2402" s="110"/>
      <c r="BF2402" s="110"/>
      <c r="BG2402" s="110"/>
      <c r="BH2402" s="110"/>
    </row>
    <row r="2403" spans="2:60" x14ac:dyDescent="0.2">
      <c r="B2403" s="123"/>
      <c r="C2403" s="246"/>
      <c r="D2403" s="246"/>
      <c r="E2403" s="36"/>
      <c r="F2403" s="247"/>
      <c r="G2403" s="36"/>
      <c r="H2403" s="45"/>
      <c r="I2403" s="45"/>
      <c r="J2403" s="45"/>
      <c r="K2403" s="45"/>
      <c r="V2403" s="110"/>
      <c r="W2403" s="110"/>
      <c r="X2403" s="110"/>
      <c r="Y2403" s="110"/>
      <c r="Z2403" s="110"/>
      <c r="AA2403" s="110"/>
      <c r="AB2403" s="110"/>
      <c r="AC2403" s="110"/>
      <c r="AD2403" s="110"/>
      <c r="AE2403" s="110"/>
      <c r="AF2403" s="110"/>
      <c r="AG2403" s="110"/>
      <c r="AH2403" s="110"/>
      <c r="AI2403" s="110"/>
      <c r="AJ2403" s="110"/>
      <c r="AK2403" s="110"/>
      <c r="AL2403" s="110"/>
      <c r="AM2403" s="110"/>
      <c r="AN2403" s="110"/>
      <c r="AO2403" s="110"/>
      <c r="AP2403" s="110"/>
      <c r="AQ2403" s="110"/>
      <c r="AR2403" s="110"/>
      <c r="AS2403" s="110"/>
      <c r="AT2403" s="110"/>
      <c r="AU2403" s="110"/>
      <c r="AV2403" s="110"/>
      <c r="AW2403" s="110"/>
      <c r="AX2403" s="110"/>
      <c r="AY2403" s="110"/>
      <c r="AZ2403" s="110"/>
      <c r="BA2403" s="110"/>
      <c r="BB2403" s="110"/>
      <c r="BC2403" s="110"/>
      <c r="BD2403" s="110"/>
      <c r="BE2403" s="110"/>
      <c r="BF2403" s="110"/>
      <c r="BG2403" s="110"/>
      <c r="BH2403" s="110"/>
    </row>
    <row r="2404" spans="2:60" x14ac:dyDescent="0.2">
      <c r="B2404" s="123"/>
      <c r="C2404" s="246"/>
      <c r="D2404" s="246"/>
      <c r="E2404" s="36"/>
      <c r="F2404" s="247"/>
      <c r="G2404" s="36"/>
      <c r="H2404" s="45"/>
      <c r="I2404" s="45"/>
      <c r="J2404" s="45"/>
      <c r="K2404" s="45"/>
      <c r="V2404" s="110"/>
      <c r="W2404" s="110"/>
      <c r="X2404" s="110"/>
      <c r="Y2404" s="110"/>
      <c r="Z2404" s="110"/>
      <c r="AA2404" s="110"/>
      <c r="AB2404" s="110"/>
      <c r="AC2404" s="110"/>
      <c r="AD2404" s="110"/>
      <c r="AE2404" s="110"/>
      <c r="AF2404" s="110"/>
      <c r="AG2404" s="110"/>
      <c r="AH2404" s="110"/>
      <c r="AI2404" s="110"/>
      <c r="AJ2404" s="110"/>
      <c r="AK2404" s="110"/>
      <c r="AL2404" s="110"/>
      <c r="AM2404" s="110"/>
      <c r="AN2404" s="110"/>
      <c r="AO2404" s="110"/>
      <c r="AP2404" s="110"/>
      <c r="AQ2404" s="110"/>
      <c r="AR2404" s="110"/>
      <c r="AS2404" s="110"/>
      <c r="AT2404" s="110"/>
      <c r="AU2404" s="110"/>
      <c r="AV2404" s="110"/>
      <c r="AW2404" s="110"/>
      <c r="AX2404" s="110"/>
      <c r="AY2404" s="110"/>
      <c r="AZ2404" s="110"/>
      <c r="BA2404" s="110"/>
      <c r="BB2404" s="110"/>
      <c r="BC2404" s="110"/>
      <c r="BD2404" s="110"/>
      <c r="BE2404" s="110"/>
      <c r="BF2404" s="110"/>
      <c r="BG2404" s="110"/>
      <c r="BH2404" s="110"/>
    </row>
    <row r="2405" spans="2:60" x14ac:dyDescent="0.2">
      <c r="B2405" s="123"/>
      <c r="C2405" s="246"/>
      <c r="D2405" s="246"/>
      <c r="E2405" s="36"/>
      <c r="F2405" s="247"/>
      <c r="G2405" s="36"/>
      <c r="H2405" s="45"/>
      <c r="I2405" s="45"/>
      <c r="J2405" s="45"/>
      <c r="K2405" s="45"/>
      <c r="V2405" s="110"/>
      <c r="W2405" s="110"/>
      <c r="X2405" s="110"/>
      <c r="Y2405" s="110"/>
      <c r="Z2405" s="110"/>
      <c r="AA2405" s="110"/>
      <c r="AB2405" s="110"/>
      <c r="AC2405" s="110"/>
      <c r="AD2405" s="110"/>
      <c r="AE2405" s="110"/>
      <c r="AF2405" s="110"/>
      <c r="AG2405" s="110"/>
      <c r="AH2405" s="110"/>
      <c r="AI2405" s="110"/>
      <c r="AJ2405" s="110"/>
      <c r="AK2405" s="110"/>
      <c r="AL2405" s="110"/>
      <c r="AM2405" s="110"/>
      <c r="AN2405" s="110"/>
      <c r="AO2405" s="110"/>
      <c r="AP2405" s="110"/>
      <c r="AQ2405" s="110"/>
      <c r="AR2405" s="110"/>
      <c r="AS2405" s="110"/>
      <c r="AT2405" s="110"/>
      <c r="AU2405" s="110"/>
      <c r="AV2405" s="110"/>
      <c r="AW2405" s="110"/>
      <c r="AX2405" s="110"/>
      <c r="AY2405" s="110"/>
      <c r="AZ2405" s="110"/>
      <c r="BA2405" s="110"/>
      <c r="BB2405" s="110"/>
      <c r="BC2405" s="110"/>
      <c r="BD2405" s="110"/>
      <c r="BE2405" s="110"/>
      <c r="BF2405" s="110"/>
      <c r="BG2405" s="110"/>
      <c r="BH2405" s="110"/>
    </row>
    <row r="2406" spans="2:60" x14ac:dyDescent="0.2">
      <c r="B2406" s="123"/>
      <c r="C2406" s="246"/>
      <c r="D2406" s="246"/>
      <c r="E2406" s="36"/>
      <c r="F2406" s="247"/>
      <c r="G2406" s="36"/>
      <c r="H2406" s="45"/>
      <c r="I2406" s="45"/>
      <c r="J2406" s="45"/>
      <c r="K2406" s="45"/>
      <c r="V2406" s="110"/>
      <c r="W2406" s="110"/>
      <c r="X2406" s="110"/>
      <c r="Y2406" s="110"/>
      <c r="Z2406" s="110"/>
      <c r="AA2406" s="110"/>
      <c r="AB2406" s="110"/>
      <c r="AC2406" s="110"/>
      <c r="AD2406" s="110"/>
      <c r="AE2406" s="110"/>
      <c r="AF2406" s="110"/>
      <c r="AG2406" s="110"/>
      <c r="AH2406" s="110"/>
      <c r="AI2406" s="110"/>
      <c r="AJ2406" s="110"/>
      <c r="AK2406" s="110"/>
      <c r="AL2406" s="110"/>
      <c r="AM2406" s="110"/>
      <c r="AN2406" s="110"/>
      <c r="AO2406" s="110"/>
      <c r="AP2406" s="110"/>
      <c r="AQ2406" s="110"/>
      <c r="AR2406" s="110"/>
      <c r="AS2406" s="110"/>
      <c r="AT2406" s="110"/>
      <c r="AU2406" s="110"/>
      <c r="AV2406" s="110"/>
      <c r="AW2406" s="110"/>
      <c r="AX2406" s="110"/>
      <c r="AY2406" s="110"/>
      <c r="AZ2406" s="110"/>
      <c r="BA2406" s="110"/>
      <c r="BB2406" s="110"/>
      <c r="BC2406" s="110"/>
      <c r="BD2406" s="110"/>
      <c r="BE2406" s="110"/>
      <c r="BF2406" s="110"/>
      <c r="BG2406" s="110"/>
      <c r="BH2406" s="110"/>
    </row>
    <row r="2407" spans="2:60" x14ac:dyDescent="0.2">
      <c r="B2407" s="123"/>
      <c r="C2407" s="246"/>
      <c r="D2407" s="246"/>
      <c r="E2407" s="36"/>
      <c r="F2407" s="247"/>
      <c r="G2407" s="36"/>
      <c r="H2407" s="45"/>
      <c r="I2407" s="45"/>
      <c r="J2407" s="45"/>
      <c r="K2407" s="45"/>
      <c r="V2407" s="110"/>
      <c r="W2407" s="110"/>
      <c r="X2407" s="110"/>
      <c r="Y2407" s="110"/>
      <c r="Z2407" s="110"/>
      <c r="AA2407" s="110"/>
      <c r="AB2407" s="110"/>
      <c r="AC2407" s="110"/>
      <c r="AD2407" s="110"/>
      <c r="AE2407" s="110"/>
      <c r="AF2407" s="110"/>
      <c r="AG2407" s="110"/>
      <c r="AH2407" s="110"/>
      <c r="AI2407" s="110"/>
      <c r="AJ2407" s="110"/>
      <c r="AK2407" s="110"/>
      <c r="AL2407" s="110"/>
      <c r="AM2407" s="110"/>
      <c r="AN2407" s="110"/>
      <c r="AO2407" s="110"/>
      <c r="AP2407" s="110"/>
      <c r="AQ2407" s="110"/>
      <c r="AR2407" s="110"/>
      <c r="AS2407" s="110"/>
      <c r="AT2407" s="110"/>
      <c r="AU2407" s="110"/>
      <c r="AV2407" s="110"/>
      <c r="AW2407" s="110"/>
      <c r="AX2407" s="110"/>
      <c r="AY2407" s="110"/>
      <c r="AZ2407" s="110"/>
      <c r="BA2407" s="110"/>
      <c r="BB2407" s="110"/>
      <c r="BC2407" s="110"/>
      <c r="BD2407" s="110"/>
      <c r="BE2407" s="110"/>
      <c r="BF2407" s="110"/>
      <c r="BG2407" s="110"/>
      <c r="BH2407" s="110"/>
    </row>
    <row r="2408" spans="2:60" x14ac:dyDescent="0.2">
      <c r="B2408" s="123"/>
      <c r="C2408" s="246"/>
      <c r="D2408" s="246"/>
      <c r="E2408" s="36"/>
      <c r="F2408" s="247"/>
      <c r="G2408" s="36"/>
      <c r="H2408" s="45"/>
      <c r="I2408" s="45"/>
      <c r="J2408" s="45"/>
      <c r="K2408" s="45"/>
      <c r="V2408" s="110"/>
      <c r="W2408" s="110"/>
      <c r="X2408" s="110"/>
      <c r="Y2408" s="110"/>
      <c r="Z2408" s="110"/>
      <c r="AA2408" s="110"/>
      <c r="AB2408" s="110"/>
      <c r="AC2408" s="110"/>
      <c r="AD2408" s="110"/>
      <c r="AE2408" s="110"/>
      <c r="AF2408" s="110"/>
      <c r="AG2408" s="110"/>
      <c r="AH2408" s="110"/>
      <c r="AI2408" s="110"/>
      <c r="AJ2408" s="110"/>
      <c r="AK2408" s="110"/>
      <c r="AL2408" s="110"/>
      <c r="AM2408" s="110"/>
      <c r="AN2408" s="110"/>
      <c r="AO2408" s="110"/>
      <c r="AP2408" s="110"/>
      <c r="AQ2408" s="110"/>
      <c r="AR2408" s="110"/>
      <c r="AS2408" s="110"/>
      <c r="AT2408" s="110"/>
      <c r="AU2408" s="110"/>
      <c r="AV2408" s="110"/>
      <c r="AW2408" s="110"/>
      <c r="AX2408" s="110"/>
      <c r="AY2408" s="110"/>
      <c r="AZ2408" s="110"/>
      <c r="BA2408" s="110"/>
      <c r="BB2408" s="110"/>
      <c r="BC2408" s="110"/>
      <c r="BD2408" s="110"/>
      <c r="BE2408" s="110"/>
      <c r="BF2408" s="110"/>
      <c r="BG2408" s="110"/>
      <c r="BH2408" s="110"/>
    </row>
    <row r="2409" spans="2:60" x14ac:dyDescent="0.2">
      <c r="B2409" s="123"/>
      <c r="C2409" s="246"/>
      <c r="D2409" s="246"/>
      <c r="E2409" s="36"/>
      <c r="F2409" s="247"/>
      <c r="G2409" s="36"/>
      <c r="H2409" s="45"/>
      <c r="I2409" s="45"/>
      <c r="J2409" s="45"/>
      <c r="K2409" s="45"/>
      <c r="V2409" s="110"/>
      <c r="W2409" s="110"/>
      <c r="X2409" s="110"/>
      <c r="Y2409" s="110"/>
      <c r="Z2409" s="110"/>
      <c r="AA2409" s="110"/>
      <c r="AB2409" s="110"/>
      <c r="AC2409" s="110"/>
      <c r="AD2409" s="110"/>
      <c r="AE2409" s="110"/>
      <c r="AF2409" s="110"/>
      <c r="AG2409" s="110"/>
      <c r="AH2409" s="110"/>
      <c r="AI2409" s="110"/>
      <c r="AJ2409" s="110"/>
      <c r="AK2409" s="110"/>
      <c r="AL2409" s="110"/>
      <c r="AM2409" s="110"/>
      <c r="AN2409" s="110"/>
      <c r="AO2409" s="110"/>
      <c r="AP2409" s="110"/>
      <c r="AQ2409" s="110"/>
      <c r="AR2409" s="110"/>
      <c r="AS2409" s="110"/>
      <c r="AT2409" s="110"/>
      <c r="AU2409" s="110"/>
      <c r="AV2409" s="110"/>
      <c r="AW2409" s="110"/>
      <c r="AX2409" s="110"/>
      <c r="AY2409" s="110"/>
      <c r="AZ2409" s="110"/>
      <c r="BA2409" s="110"/>
      <c r="BB2409" s="110"/>
      <c r="BC2409" s="110"/>
      <c r="BD2409" s="110"/>
      <c r="BE2409" s="110"/>
      <c r="BF2409" s="110"/>
      <c r="BG2409" s="110"/>
      <c r="BH2409" s="110"/>
    </row>
    <row r="2410" spans="2:60" x14ac:dyDescent="0.2">
      <c r="B2410" s="123"/>
      <c r="C2410" s="246"/>
      <c r="D2410" s="246"/>
      <c r="E2410" s="36"/>
      <c r="F2410" s="247"/>
      <c r="G2410" s="36"/>
      <c r="H2410" s="45"/>
      <c r="I2410" s="45"/>
      <c r="J2410" s="45"/>
      <c r="K2410" s="45"/>
      <c r="V2410" s="110"/>
      <c r="W2410" s="110"/>
      <c r="X2410" s="110"/>
      <c r="Y2410" s="110"/>
      <c r="Z2410" s="110"/>
      <c r="AA2410" s="110"/>
      <c r="AB2410" s="110"/>
      <c r="AC2410" s="110"/>
      <c r="AD2410" s="110"/>
      <c r="AE2410" s="110"/>
      <c r="AF2410" s="110"/>
      <c r="AG2410" s="110"/>
      <c r="AH2410" s="110"/>
      <c r="AI2410" s="110"/>
      <c r="AJ2410" s="110"/>
      <c r="AK2410" s="110"/>
      <c r="AL2410" s="110"/>
      <c r="AM2410" s="110"/>
      <c r="AN2410" s="110"/>
      <c r="AO2410" s="110"/>
      <c r="AP2410" s="110"/>
      <c r="AQ2410" s="110"/>
      <c r="AR2410" s="110"/>
      <c r="AS2410" s="110"/>
      <c r="AT2410" s="110"/>
      <c r="AU2410" s="110"/>
      <c r="AV2410" s="110"/>
      <c r="AW2410" s="110"/>
      <c r="AX2410" s="110"/>
      <c r="AY2410" s="110"/>
      <c r="AZ2410" s="110"/>
      <c r="BA2410" s="110"/>
      <c r="BB2410" s="110"/>
      <c r="BC2410" s="110"/>
      <c r="BD2410" s="110"/>
      <c r="BE2410" s="110"/>
      <c r="BF2410" s="110"/>
      <c r="BG2410" s="110"/>
      <c r="BH2410" s="110"/>
    </row>
    <row r="2411" spans="2:60" x14ac:dyDescent="0.2">
      <c r="B2411" s="123"/>
      <c r="C2411" s="246"/>
      <c r="D2411" s="246"/>
      <c r="E2411" s="36"/>
      <c r="F2411" s="247"/>
      <c r="G2411" s="36"/>
      <c r="H2411" s="45"/>
      <c r="I2411" s="45"/>
      <c r="J2411" s="45"/>
      <c r="K2411" s="45"/>
      <c r="V2411" s="110"/>
      <c r="W2411" s="110"/>
      <c r="X2411" s="110"/>
      <c r="Y2411" s="110"/>
      <c r="Z2411" s="110"/>
      <c r="AA2411" s="110"/>
      <c r="AB2411" s="110"/>
      <c r="AC2411" s="110"/>
      <c r="AD2411" s="110"/>
      <c r="AE2411" s="110"/>
      <c r="AF2411" s="110"/>
      <c r="AG2411" s="110"/>
      <c r="AH2411" s="110"/>
      <c r="AI2411" s="110"/>
      <c r="AJ2411" s="110"/>
      <c r="AK2411" s="110"/>
      <c r="AL2411" s="110"/>
      <c r="AM2411" s="110"/>
      <c r="AN2411" s="110"/>
      <c r="AO2411" s="110"/>
      <c r="AP2411" s="110"/>
      <c r="AQ2411" s="110"/>
      <c r="AR2411" s="110"/>
      <c r="AS2411" s="110"/>
      <c r="AT2411" s="110"/>
      <c r="AU2411" s="110"/>
      <c r="AV2411" s="110"/>
      <c r="AW2411" s="110"/>
      <c r="AX2411" s="110"/>
      <c r="AY2411" s="110"/>
      <c r="AZ2411" s="110"/>
      <c r="BA2411" s="110"/>
      <c r="BB2411" s="110"/>
      <c r="BC2411" s="110"/>
      <c r="BD2411" s="110"/>
      <c r="BE2411" s="110"/>
      <c r="BF2411" s="110"/>
      <c r="BG2411" s="110"/>
      <c r="BH2411" s="110"/>
    </row>
    <row r="2412" spans="2:60" x14ac:dyDescent="0.2">
      <c r="B2412" s="123"/>
      <c r="C2412" s="246"/>
      <c r="D2412" s="246"/>
      <c r="E2412" s="36"/>
      <c r="F2412" s="247"/>
      <c r="G2412" s="36"/>
      <c r="H2412" s="45"/>
      <c r="I2412" s="45"/>
      <c r="J2412" s="45"/>
      <c r="K2412" s="45"/>
      <c r="V2412" s="110"/>
      <c r="W2412" s="110"/>
      <c r="X2412" s="110"/>
      <c r="Y2412" s="110"/>
      <c r="Z2412" s="110"/>
      <c r="AA2412" s="110"/>
      <c r="AB2412" s="110"/>
      <c r="AC2412" s="110"/>
      <c r="AD2412" s="110"/>
      <c r="AE2412" s="110"/>
      <c r="AF2412" s="110"/>
      <c r="AG2412" s="110"/>
      <c r="AH2412" s="110"/>
      <c r="AI2412" s="110"/>
      <c r="AJ2412" s="110"/>
      <c r="AK2412" s="110"/>
      <c r="AL2412" s="110"/>
      <c r="AM2412" s="110"/>
      <c r="AN2412" s="110"/>
      <c r="AO2412" s="110"/>
      <c r="AP2412" s="110"/>
      <c r="AQ2412" s="110"/>
      <c r="AR2412" s="110"/>
      <c r="AS2412" s="110"/>
      <c r="AT2412" s="110"/>
      <c r="AU2412" s="110"/>
      <c r="AV2412" s="110"/>
      <c r="AW2412" s="110"/>
      <c r="AX2412" s="110"/>
      <c r="AY2412" s="110"/>
      <c r="AZ2412" s="110"/>
      <c r="BA2412" s="110"/>
      <c r="BB2412" s="110"/>
      <c r="BC2412" s="110"/>
      <c r="BD2412" s="110"/>
      <c r="BE2412" s="110"/>
      <c r="BF2412" s="110"/>
      <c r="BG2412" s="110"/>
      <c r="BH2412" s="110"/>
    </row>
    <row r="2413" spans="2:60" x14ac:dyDescent="0.2">
      <c r="B2413" s="123"/>
      <c r="C2413" s="246"/>
      <c r="D2413" s="246"/>
      <c r="E2413" s="36"/>
      <c r="F2413" s="247"/>
      <c r="G2413" s="36"/>
      <c r="H2413" s="45"/>
      <c r="I2413" s="45"/>
      <c r="J2413" s="45"/>
      <c r="K2413" s="45"/>
      <c r="V2413" s="110"/>
      <c r="W2413" s="110"/>
      <c r="X2413" s="110"/>
      <c r="Y2413" s="110"/>
      <c r="Z2413" s="110"/>
      <c r="AA2413" s="110"/>
      <c r="AB2413" s="110"/>
      <c r="AC2413" s="110"/>
      <c r="AD2413" s="110"/>
      <c r="AE2413" s="110"/>
      <c r="AF2413" s="110"/>
      <c r="AG2413" s="110"/>
      <c r="AH2413" s="110"/>
      <c r="AI2413" s="110"/>
      <c r="AJ2413" s="110"/>
      <c r="AK2413" s="110"/>
      <c r="AL2413" s="110"/>
      <c r="AM2413" s="110"/>
      <c r="AN2413" s="110"/>
      <c r="AO2413" s="110"/>
      <c r="AP2413" s="110"/>
      <c r="AQ2413" s="110"/>
      <c r="AR2413" s="110"/>
      <c r="AS2413" s="110"/>
      <c r="AT2413" s="110"/>
      <c r="AU2413" s="110"/>
      <c r="AV2413" s="110"/>
      <c r="AW2413" s="110"/>
      <c r="AX2413" s="110"/>
      <c r="AY2413" s="110"/>
      <c r="AZ2413" s="110"/>
      <c r="BA2413" s="110"/>
      <c r="BB2413" s="110"/>
      <c r="BC2413" s="110"/>
      <c r="BD2413" s="110"/>
      <c r="BE2413" s="110"/>
      <c r="BF2413" s="110"/>
      <c r="BG2413" s="110"/>
      <c r="BH2413" s="110"/>
    </row>
    <row r="2414" spans="2:60" x14ac:dyDescent="0.2">
      <c r="B2414" s="123"/>
      <c r="C2414" s="246"/>
      <c r="D2414" s="246"/>
      <c r="E2414" s="36"/>
      <c r="F2414" s="247"/>
      <c r="G2414" s="36"/>
      <c r="H2414" s="45"/>
      <c r="I2414" s="45"/>
      <c r="J2414" s="45"/>
      <c r="K2414" s="45"/>
      <c r="V2414" s="110"/>
      <c r="W2414" s="110"/>
      <c r="X2414" s="110"/>
      <c r="Y2414" s="110"/>
      <c r="Z2414" s="110"/>
      <c r="AA2414" s="110"/>
      <c r="AB2414" s="110"/>
      <c r="AC2414" s="110"/>
      <c r="AD2414" s="110"/>
      <c r="AE2414" s="110"/>
      <c r="AF2414" s="110"/>
      <c r="AG2414" s="110"/>
      <c r="AH2414" s="110"/>
      <c r="AI2414" s="110"/>
      <c r="AJ2414" s="110"/>
      <c r="AK2414" s="110"/>
      <c r="AL2414" s="110"/>
      <c r="AM2414" s="110"/>
      <c r="AN2414" s="110"/>
      <c r="AO2414" s="110"/>
      <c r="AP2414" s="110"/>
      <c r="AQ2414" s="110"/>
      <c r="AR2414" s="110"/>
      <c r="AS2414" s="110"/>
      <c r="AT2414" s="110"/>
      <c r="AU2414" s="110"/>
      <c r="AV2414" s="110"/>
      <c r="AW2414" s="110"/>
      <c r="AX2414" s="110"/>
      <c r="AY2414" s="110"/>
      <c r="AZ2414" s="110"/>
      <c r="BA2414" s="110"/>
      <c r="BB2414" s="110"/>
      <c r="BC2414" s="110"/>
      <c r="BD2414" s="110"/>
      <c r="BE2414" s="110"/>
      <c r="BF2414" s="110"/>
      <c r="BG2414" s="110"/>
      <c r="BH2414" s="110"/>
    </row>
    <row r="2415" spans="2:60" x14ac:dyDescent="0.2">
      <c r="B2415" s="123"/>
      <c r="C2415" s="246"/>
      <c r="D2415" s="246"/>
      <c r="E2415" s="36"/>
      <c r="F2415" s="247"/>
      <c r="G2415" s="36"/>
      <c r="H2415" s="45"/>
      <c r="I2415" s="45"/>
      <c r="J2415" s="45"/>
      <c r="K2415" s="45"/>
      <c r="V2415" s="110"/>
      <c r="W2415" s="110"/>
      <c r="X2415" s="110"/>
      <c r="Y2415" s="110"/>
      <c r="Z2415" s="110"/>
      <c r="AA2415" s="110"/>
      <c r="AB2415" s="110"/>
      <c r="AC2415" s="110"/>
      <c r="AD2415" s="110"/>
      <c r="AE2415" s="110"/>
      <c r="AF2415" s="110"/>
      <c r="AG2415" s="110"/>
      <c r="AH2415" s="110"/>
      <c r="AI2415" s="110"/>
      <c r="AJ2415" s="110"/>
      <c r="AK2415" s="110"/>
      <c r="AL2415" s="110"/>
      <c r="AM2415" s="110"/>
      <c r="AN2415" s="110"/>
      <c r="AO2415" s="110"/>
      <c r="AP2415" s="110"/>
      <c r="AQ2415" s="110"/>
      <c r="AR2415" s="110"/>
      <c r="AS2415" s="110"/>
      <c r="AT2415" s="110"/>
      <c r="AU2415" s="110"/>
      <c r="AV2415" s="110"/>
      <c r="AW2415" s="110"/>
      <c r="AX2415" s="110"/>
      <c r="AY2415" s="110"/>
      <c r="AZ2415" s="110"/>
      <c r="BA2415" s="110"/>
      <c r="BB2415" s="110"/>
      <c r="BC2415" s="110"/>
      <c r="BD2415" s="110"/>
      <c r="BE2415" s="110"/>
      <c r="BF2415" s="110"/>
      <c r="BG2415" s="110"/>
      <c r="BH2415" s="110"/>
    </row>
    <row r="2416" spans="2:60" x14ac:dyDescent="0.2">
      <c r="B2416" s="123"/>
      <c r="C2416" s="246"/>
      <c r="D2416" s="246"/>
      <c r="E2416" s="36"/>
      <c r="F2416" s="247"/>
      <c r="G2416" s="36"/>
      <c r="H2416" s="45"/>
      <c r="I2416" s="45"/>
      <c r="J2416" s="45"/>
      <c r="K2416" s="45"/>
      <c r="V2416" s="110"/>
      <c r="W2416" s="110"/>
      <c r="X2416" s="110"/>
      <c r="Y2416" s="110"/>
      <c r="Z2416" s="110"/>
      <c r="AA2416" s="110"/>
      <c r="AB2416" s="110"/>
      <c r="AC2416" s="110"/>
      <c r="AD2416" s="110"/>
      <c r="AE2416" s="110"/>
      <c r="AF2416" s="110"/>
      <c r="AG2416" s="110"/>
      <c r="AH2416" s="110"/>
      <c r="AI2416" s="110"/>
      <c r="AJ2416" s="110"/>
      <c r="AK2416" s="110"/>
      <c r="AL2416" s="110"/>
      <c r="AM2416" s="110"/>
      <c r="AN2416" s="110"/>
      <c r="AO2416" s="110"/>
      <c r="AP2416" s="110"/>
      <c r="AQ2416" s="110"/>
      <c r="AR2416" s="110"/>
      <c r="AS2416" s="110"/>
      <c r="AT2416" s="110"/>
      <c r="AU2416" s="110"/>
      <c r="AV2416" s="110"/>
      <c r="AW2416" s="110"/>
      <c r="AX2416" s="110"/>
      <c r="AY2416" s="110"/>
      <c r="AZ2416" s="110"/>
      <c r="BA2416" s="110"/>
      <c r="BB2416" s="110"/>
      <c r="BC2416" s="110"/>
      <c r="BD2416" s="110"/>
      <c r="BE2416" s="110"/>
      <c r="BF2416" s="110"/>
      <c r="BG2416" s="110"/>
      <c r="BH2416" s="110"/>
    </row>
    <row r="2417" spans="2:60" x14ac:dyDescent="0.2">
      <c r="B2417" s="123"/>
      <c r="C2417" s="246"/>
      <c r="D2417" s="246"/>
      <c r="E2417" s="36"/>
      <c r="F2417" s="247"/>
      <c r="G2417" s="36"/>
      <c r="H2417" s="45"/>
      <c r="I2417" s="45"/>
      <c r="J2417" s="45"/>
      <c r="K2417" s="45"/>
      <c r="V2417" s="110"/>
      <c r="W2417" s="110"/>
      <c r="X2417" s="110"/>
      <c r="Y2417" s="110"/>
      <c r="Z2417" s="110"/>
      <c r="AA2417" s="110"/>
      <c r="AB2417" s="110"/>
      <c r="AC2417" s="110"/>
      <c r="AD2417" s="110"/>
      <c r="AE2417" s="110"/>
      <c r="AF2417" s="110"/>
      <c r="AG2417" s="110"/>
      <c r="AH2417" s="110"/>
      <c r="AI2417" s="110"/>
      <c r="AJ2417" s="110"/>
      <c r="AK2417" s="110"/>
      <c r="AL2417" s="110"/>
      <c r="AM2417" s="110"/>
      <c r="AN2417" s="110"/>
      <c r="AO2417" s="110"/>
      <c r="AP2417" s="110"/>
      <c r="AQ2417" s="110"/>
      <c r="AR2417" s="110"/>
      <c r="AS2417" s="110"/>
      <c r="AT2417" s="110"/>
      <c r="AU2417" s="110"/>
      <c r="AV2417" s="110"/>
      <c r="AW2417" s="110"/>
      <c r="AX2417" s="110"/>
      <c r="AY2417" s="110"/>
      <c r="AZ2417" s="110"/>
      <c r="BA2417" s="110"/>
      <c r="BB2417" s="110"/>
      <c r="BC2417" s="110"/>
      <c r="BD2417" s="110"/>
      <c r="BE2417" s="110"/>
      <c r="BF2417" s="110"/>
      <c r="BG2417" s="110"/>
      <c r="BH2417" s="110"/>
    </row>
    <row r="2418" spans="2:60" x14ac:dyDescent="0.2">
      <c r="B2418" s="123"/>
      <c r="C2418" s="246"/>
      <c r="D2418" s="246"/>
      <c r="E2418" s="36"/>
      <c r="F2418" s="247"/>
      <c r="G2418" s="36"/>
      <c r="H2418" s="45"/>
      <c r="I2418" s="45"/>
      <c r="J2418" s="45"/>
      <c r="K2418" s="45"/>
      <c r="V2418" s="110"/>
      <c r="W2418" s="110"/>
      <c r="X2418" s="110"/>
      <c r="Y2418" s="110"/>
      <c r="Z2418" s="110"/>
      <c r="AA2418" s="110"/>
      <c r="AB2418" s="110"/>
      <c r="AC2418" s="110"/>
      <c r="AD2418" s="110"/>
      <c r="AE2418" s="110"/>
      <c r="AF2418" s="110"/>
      <c r="AG2418" s="110"/>
      <c r="AH2418" s="110"/>
      <c r="AI2418" s="110"/>
      <c r="AJ2418" s="110"/>
      <c r="AK2418" s="110"/>
      <c r="AL2418" s="110"/>
      <c r="AM2418" s="110"/>
      <c r="AN2418" s="110"/>
      <c r="AO2418" s="110"/>
      <c r="AP2418" s="110"/>
      <c r="AQ2418" s="110"/>
      <c r="AR2418" s="110"/>
      <c r="AS2418" s="110"/>
      <c r="AT2418" s="110"/>
      <c r="AU2418" s="110"/>
      <c r="AV2418" s="110"/>
      <c r="AW2418" s="110"/>
      <c r="AX2418" s="110"/>
      <c r="AY2418" s="110"/>
      <c r="AZ2418" s="110"/>
      <c r="BA2418" s="110"/>
      <c r="BB2418" s="110"/>
      <c r="BC2418" s="110"/>
      <c r="BD2418" s="110"/>
      <c r="BE2418" s="110"/>
      <c r="BF2418" s="110"/>
      <c r="BG2418" s="110"/>
      <c r="BH2418" s="110"/>
    </row>
    <row r="2419" spans="2:60" x14ac:dyDescent="0.2">
      <c r="B2419" s="123"/>
      <c r="C2419" s="246"/>
      <c r="D2419" s="246"/>
      <c r="E2419" s="36"/>
      <c r="F2419" s="247"/>
      <c r="G2419" s="36"/>
      <c r="H2419" s="45"/>
      <c r="I2419" s="45"/>
      <c r="J2419" s="45"/>
      <c r="K2419" s="45"/>
      <c r="V2419" s="110"/>
      <c r="W2419" s="110"/>
      <c r="X2419" s="110"/>
      <c r="Y2419" s="110"/>
      <c r="Z2419" s="110"/>
      <c r="AA2419" s="110"/>
      <c r="AB2419" s="110"/>
      <c r="AC2419" s="110"/>
      <c r="AD2419" s="110"/>
      <c r="AE2419" s="110"/>
      <c r="AF2419" s="110"/>
      <c r="AG2419" s="110"/>
      <c r="AH2419" s="110"/>
      <c r="AI2419" s="110"/>
      <c r="AJ2419" s="110"/>
      <c r="AK2419" s="110"/>
      <c r="AL2419" s="110"/>
      <c r="AM2419" s="110"/>
      <c r="AN2419" s="110"/>
      <c r="AO2419" s="110"/>
      <c r="AP2419" s="110"/>
      <c r="AQ2419" s="110"/>
      <c r="AR2419" s="110"/>
      <c r="AS2419" s="110"/>
      <c r="AT2419" s="110"/>
      <c r="AU2419" s="110"/>
      <c r="AV2419" s="110"/>
      <c r="AW2419" s="110"/>
      <c r="AX2419" s="110"/>
      <c r="AY2419" s="110"/>
      <c r="AZ2419" s="110"/>
      <c r="BA2419" s="110"/>
      <c r="BB2419" s="110"/>
      <c r="BC2419" s="110"/>
      <c r="BD2419" s="110"/>
      <c r="BE2419" s="110"/>
      <c r="BF2419" s="110"/>
      <c r="BG2419" s="110"/>
      <c r="BH2419" s="110"/>
    </row>
    <row r="2420" spans="2:60" x14ac:dyDescent="0.2">
      <c r="B2420" s="123"/>
      <c r="C2420" s="246"/>
      <c r="D2420" s="246"/>
      <c r="E2420" s="36"/>
      <c r="F2420" s="247"/>
      <c r="G2420" s="36"/>
      <c r="H2420" s="45"/>
      <c r="I2420" s="45"/>
      <c r="J2420" s="45"/>
      <c r="K2420" s="45"/>
      <c r="V2420" s="110"/>
      <c r="W2420" s="110"/>
      <c r="X2420" s="110"/>
      <c r="Y2420" s="110"/>
      <c r="Z2420" s="110"/>
      <c r="AA2420" s="110"/>
      <c r="AB2420" s="110"/>
      <c r="AC2420" s="110"/>
      <c r="AD2420" s="110"/>
      <c r="AE2420" s="110"/>
      <c r="AF2420" s="110"/>
      <c r="AG2420" s="110"/>
      <c r="AH2420" s="110"/>
      <c r="AI2420" s="110"/>
      <c r="AJ2420" s="110"/>
      <c r="AK2420" s="110"/>
      <c r="AL2420" s="110"/>
      <c r="AM2420" s="110"/>
      <c r="AN2420" s="110"/>
      <c r="AO2420" s="110"/>
      <c r="AP2420" s="110"/>
      <c r="AQ2420" s="110"/>
      <c r="AR2420" s="110"/>
      <c r="AS2420" s="110"/>
      <c r="AT2420" s="110"/>
      <c r="AU2420" s="110"/>
      <c r="AV2420" s="110"/>
      <c r="AW2420" s="110"/>
      <c r="AX2420" s="110"/>
      <c r="AY2420" s="110"/>
      <c r="AZ2420" s="110"/>
      <c r="BA2420" s="110"/>
      <c r="BB2420" s="110"/>
      <c r="BC2420" s="110"/>
      <c r="BD2420" s="110"/>
      <c r="BE2420" s="110"/>
      <c r="BF2420" s="110"/>
      <c r="BG2420" s="110"/>
      <c r="BH2420" s="110"/>
    </row>
    <row r="2421" spans="2:60" x14ac:dyDescent="0.2">
      <c r="B2421" s="123"/>
      <c r="C2421" s="246"/>
      <c r="D2421" s="246"/>
      <c r="E2421" s="36"/>
      <c r="F2421" s="247"/>
      <c r="G2421" s="36"/>
      <c r="H2421" s="45"/>
      <c r="I2421" s="45"/>
      <c r="J2421" s="45"/>
      <c r="K2421" s="45"/>
      <c r="V2421" s="110"/>
      <c r="W2421" s="110"/>
      <c r="X2421" s="110"/>
      <c r="Y2421" s="110"/>
      <c r="Z2421" s="110"/>
      <c r="AA2421" s="110"/>
      <c r="AB2421" s="110"/>
      <c r="AC2421" s="110"/>
      <c r="AD2421" s="110"/>
      <c r="AE2421" s="110"/>
      <c r="AF2421" s="110"/>
      <c r="AG2421" s="110"/>
      <c r="AH2421" s="110"/>
      <c r="AI2421" s="110"/>
      <c r="AJ2421" s="110"/>
      <c r="AK2421" s="110"/>
      <c r="AL2421" s="110"/>
      <c r="AM2421" s="110"/>
      <c r="AN2421" s="110"/>
      <c r="AO2421" s="110"/>
      <c r="AP2421" s="110"/>
      <c r="AQ2421" s="110"/>
      <c r="AR2421" s="110"/>
      <c r="AS2421" s="110"/>
      <c r="AT2421" s="110"/>
      <c r="AU2421" s="110"/>
      <c r="AV2421" s="110"/>
      <c r="AW2421" s="110"/>
      <c r="AX2421" s="110"/>
      <c r="AY2421" s="110"/>
      <c r="AZ2421" s="110"/>
      <c r="BA2421" s="110"/>
      <c r="BB2421" s="110"/>
      <c r="BC2421" s="110"/>
      <c r="BD2421" s="110"/>
      <c r="BE2421" s="110"/>
      <c r="BF2421" s="110"/>
      <c r="BG2421" s="110"/>
      <c r="BH2421" s="110"/>
    </row>
    <row r="2422" spans="2:60" x14ac:dyDescent="0.2">
      <c r="B2422" s="123"/>
      <c r="C2422" s="246"/>
      <c r="D2422" s="246"/>
      <c r="E2422" s="36"/>
      <c r="F2422" s="247"/>
      <c r="G2422" s="36"/>
      <c r="H2422" s="45"/>
      <c r="I2422" s="45"/>
      <c r="J2422" s="45"/>
      <c r="K2422" s="45"/>
      <c r="V2422" s="110"/>
      <c r="W2422" s="110"/>
      <c r="X2422" s="110"/>
      <c r="Y2422" s="110"/>
      <c r="Z2422" s="110"/>
      <c r="AA2422" s="110"/>
      <c r="AB2422" s="110"/>
      <c r="AC2422" s="110"/>
      <c r="AD2422" s="110"/>
      <c r="AE2422" s="110"/>
      <c r="AF2422" s="110"/>
      <c r="AG2422" s="110"/>
      <c r="AH2422" s="110"/>
      <c r="AI2422" s="110"/>
      <c r="AJ2422" s="110"/>
      <c r="AK2422" s="110"/>
      <c r="AL2422" s="110"/>
      <c r="AM2422" s="110"/>
      <c r="AN2422" s="110"/>
      <c r="AO2422" s="110"/>
      <c r="AP2422" s="110"/>
      <c r="AQ2422" s="110"/>
      <c r="AR2422" s="110"/>
      <c r="AS2422" s="110"/>
      <c r="AT2422" s="110"/>
      <c r="AU2422" s="110"/>
      <c r="AV2422" s="110"/>
      <c r="AW2422" s="110"/>
      <c r="AX2422" s="110"/>
      <c r="AY2422" s="110"/>
      <c r="AZ2422" s="110"/>
      <c r="BA2422" s="110"/>
      <c r="BB2422" s="110"/>
      <c r="BC2422" s="110"/>
      <c r="BD2422" s="110"/>
      <c r="BE2422" s="110"/>
      <c r="BF2422" s="110"/>
      <c r="BG2422" s="110"/>
      <c r="BH2422" s="110"/>
    </row>
    <row r="2423" spans="2:60" x14ac:dyDescent="0.2">
      <c r="B2423" s="123"/>
      <c r="C2423" s="246"/>
      <c r="D2423" s="246"/>
      <c r="E2423" s="36"/>
      <c r="F2423" s="247"/>
      <c r="G2423" s="36"/>
      <c r="H2423" s="45"/>
      <c r="I2423" s="45"/>
      <c r="J2423" s="45"/>
      <c r="K2423" s="45"/>
      <c r="V2423" s="110"/>
      <c r="W2423" s="110"/>
      <c r="X2423" s="110"/>
      <c r="Y2423" s="110"/>
      <c r="Z2423" s="110"/>
      <c r="AA2423" s="110"/>
      <c r="AB2423" s="110"/>
      <c r="AC2423" s="110"/>
      <c r="AD2423" s="110"/>
      <c r="AE2423" s="110"/>
      <c r="AF2423" s="110"/>
      <c r="AG2423" s="110"/>
      <c r="AH2423" s="110"/>
      <c r="AI2423" s="110"/>
      <c r="AJ2423" s="110"/>
      <c r="AK2423" s="110"/>
      <c r="AL2423" s="110"/>
      <c r="AM2423" s="110"/>
      <c r="AN2423" s="110"/>
      <c r="AO2423" s="110"/>
      <c r="AP2423" s="110"/>
      <c r="AQ2423" s="110"/>
      <c r="AR2423" s="110"/>
      <c r="AS2423" s="110"/>
      <c r="AT2423" s="110"/>
      <c r="AU2423" s="110"/>
      <c r="AV2423" s="110"/>
      <c r="AW2423" s="110"/>
      <c r="AX2423" s="110"/>
      <c r="AY2423" s="110"/>
      <c r="AZ2423" s="110"/>
      <c r="BA2423" s="110"/>
      <c r="BB2423" s="110"/>
      <c r="BC2423" s="110"/>
      <c r="BD2423" s="110"/>
      <c r="BE2423" s="110"/>
      <c r="BF2423" s="110"/>
      <c r="BG2423" s="110"/>
      <c r="BH2423" s="110"/>
    </row>
    <row r="2424" spans="2:60" x14ac:dyDescent="0.2">
      <c r="B2424" s="123"/>
      <c r="C2424" s="246"/>
      <c r="D2424" s="246"/>
      <c r="E2424" s="36"/>
      <c r="F2424" s="247"/>
      <c r="G2424" s="36"/>
      <c r="H2424" s="45"/>
      <c r="I2424" s="45"/>
      <c r="J2424" s="45"/>
      <c r="K2424" s="45"/>
      <c r="V2424" s="110"/>
      <c r="W2424" s="110"/>
      <c r="X2424" s="110"/>
      <c r="Y2424" s="110"/>
      <c r="Z2424" s="110"/>
      <c r="AA2424" s="110"/>
      <c r="AB2424" s="110"/>
      <c r="AC2424" s="110"/>
      <c r="AD2424" s="110"/>
      <c r="AE2424" s="110"/>
      <c r="AF2424" s="110"/>
      <c r="AG2424" s="110"/>
      <c r="AH2424" s="110"/>
      <c r="AI2424" s="110"/>
      <c r="AJ2424" s="110"/>
      <c r="AK2424" s="110"/>
      <c r="AL2424" s="110"/>
      <c r="AM2424" s="110"/>
      <c r="AN2424" s="110"/>
      <c r="AO2424" s="110"/>
      <c r="AP2424" s="110"/>
      <c r="AQ2424" s="110"/>
      <c r="AR2424" s="110"/>
      <c r="AS2424" s="110"/>
      <c r="AT2424" s="110"/>
      <c r="AU2424" s="110"/>
      <c r="AV2424" s="110"/>
      <c r="AW2424" s="110"/>
      <c r="AX2424" s="110"/>
      <c r="AY2424" s="110"/>
      <c r="AZ2424" s="110"/>
      <c r="BA2424" s="110"/>
      <c r="BB2424" s="110"/>
      <c r="BC2424" s="110"/>
      <c r="BD2424" s="110"/>
      <c r="BE2424" s="110"/>
      <c r="BF2424" s="110"/>
      <c r="BG2424" s="110"/>
      <c r="BH2424" s="110"/>
    </row>
    <row r="2425" spans="2:60" x14ac:dyDescent="0.2">
      <c r="B2425" s="123"/>
      <c r="C2425" s="246"/>
      <c r="D2425" s="246"/>
      <c r="E2425" s="36"/>
      <c r="F2425" s="247"/>
      <c r="G2425" s="36"/>
      <c r="H2425" s="45"/>
      <c r="I2425" s="45"/>
      <c r="J2425" s="45"/>
      <c r="K2425" s="45"/>
      <c r="V2425" s="110"/>
      <c r="W2425" s="110"/>
      <c r="X2425" s="110"/>
      <c r="Y2425" s="110"/>
      <c r="Z2425" s="110"/>
      <c r="AA2425" s="110"/>
      <c r="AB2425" s="110"/>
      <c r="AC2425" s="110"/>
      <c r="AD2425" s="110"/>
      <c r="AE2425" s="110"/>
      <c r="AF2425" s="110"/>
      <c r="AG2425" s="110"/>
      <c r="AH2425" s="110"/>
      <c r="AI2425" s="110"/>
      <c r="AJ2425" s="110"/>
      <c r="AK2425" s="110"/>
      <c r="AL2425" s="110"/>
      <c r="AM2425" s="110"/>
      <c r="AN2425" s="110"/>
      <c r="AO2425" s="110"/>
      <c r="AP2425" s="110"/>
      <c r="AQ2425" s="110"/>
      <c r="AR2425" s="110"/>
      <c r="AS2425" s="110"/>
      <c r="AT2425" s="110"/>
      <c r="AU2425" s="110"/>
      <c r="AV2425" s="110"/>
      <c r="AW2425" s="110"/>
      <c r="AX2425" s="110"/>
      <c r="AY2425" s="110"/>
      <c r="AZ2425" s="110"/>
      <c r="BA2425" s="110"/>
      <c r="BB2425" s="110"/>
      <c r="BC2425" s="110"/>
      <c r="BD2425" s="110"/>
      <c r="BE2425" s="110"/>
      <c r="BF2425" s="110"/>
      <c r="BG2425" s="110"/>
      <c r="BH2425" s="110"/>
    </row>
    <row r="2426" spans="2:60" x14ac:dyDescent="0.2">
      <c r="B2426" s="123"/>
      <c r="C2426" s="246"/>
      <c r="D2426" s="246"/>
      <c r="E2426" s="36"/>
      <c r="F2426" s="247"/>
      <c r="G2426" s="36"/>
      <c r="H2426" s="45"/>
      <c r="I2426" s="45"/>
      <c r="J2426" s="45"/>
      <c r="K2426" s="45"/>
      <c r="V2426" s="110"/>
      <c r="W2426" s="110"/>
      <c r="X2426" s="110"/>
      <c r="Y2426" s="110"/>
      <c r="Z2426" s="110"/>
      <c r="AA2426" s="110"/>
      <c r="AB2426" s="110"/>
      <c r="AC2426" s="110"/>
      <c r="AD2426" s="110"/>
      <c r="AE2426" s="110"/>
      <c r="AF2426" s="110"/>
      <c r="AG2426" s="110"/>
      <c r="AH2426" s="110"/>
      <c r="AI2426" s="110"/>
      <c r="AJ2426" s="110"/>
      <c r="AK2426" s="110"/>
      <c r="AL2426" s="110"/>
      <c r="AM2426" s="110"/>
      <c r="AN2426" s="110"/>
      <c r="AO2426" s="110"/>
      <c r="AP2426" s="110"/>
      <c r="AQ2426" s="110"/>
      <c r="AR2426" s="110"/>
      <c r="AS2426" s="110"/>
      <c r="AT2426" s="110"/>
      <c r="AU2426" s="110"/>
      <c r="AV2426" s="110"/>
      <c r="AW2426" s="110"/>
      <c r="AX2426" s="110"/>
      <c r="AY2426" s="110"/>
      <c r="AZ2426" s="110"/>
      <c r="BA2426" s="110"/>
      <c r="BB2426" s="110"/>
      <c r="BC2426" s="110"/>
      <c r="BD2426" s="110"/>
      <c r="BE2426" s="110"/>
      <c r="BF2426" s="110"/>
      <c r="BG2426" s="110"/>
      <c r="BH2426" s="110"/>
    </row>
    <row r="2427" spans="2:60" x14ac:dyDescent="0.2">
      <c r="B2427" s="123"/>
      <c r="C2427" s="246"/>
      <c r="D2427" s="246"/>
      <c r="E2427" s="36"/>
      <c r="F2427" s="247"/>
      <c r="G2427" s="36"/>
      <c r="H2427" s="45"/>
      <c r="I2427" s="45"/>
      <c r="J2427" s="45"/>
      <c r="K2427" s="45"/>
      <c r="V2427" s="110"/>
      <c r="W2427" s="110"/>
      <c r="X2427" s="110"/>
      <c r="Y2427" s="110"/>
      <c r="Z2427" s="110"/>
      <c r="AA2427" s="110"/>
      <c r="AB2427" s="110"/>
      <c r="AC2427" s="110"/>
      <c r="AD2427" s="110"/>
      <c r="AE2427" s="110"/>
      <c r="AF2427" s="110"/>
      <c r="AG2427" s="110"/>
      <c r="AH2427" s="110"/>
      <c r="AI2427" s="110"/>
      <c r="AJ2427" s="110"/>
      <c r="AK2427" s="110"/>
      <c r="AL2427" s="110"/>
      <c r="AM2427" s="110"/>
      <c r="AN2427" s="110"/>
      <c r="AO2427" s="110"/>
      <c r="AP2427" s="110"/>
      <c r="AQ2427" s="110"/>
      <c r="AR2427" s="110"/>
      <c r="AS2427" s="110"/>
      <c r="AT2427" s="110"/>
      <c r="AU2427" s="110"/>
      <c r="AV2427" s="110"/>
      <c r="AW2427" s="110"/>
      <c r="AX2427" s="110"/>
      <c r="AY2427" s="110"/>
      <c r="AZ2427" s="110"/>
      <c r="BA2427" s="110"/>
      <c r="BB2427" s="110"/>
      <c r="BC2427" s="110"/>
      <c r="BD2427" s="110"/>
      <c r="BE2427" s="110"/>
      <c r="BF2427" s="110"/>
      <c r="BG2427" s="110"/>
      <c r="BH2427" s="110"/>
    </row>
    <row r="2428" spans="2:60" x14ac:dyDescent="0.2">
      <c r="B2428" s="123"/>
      <c r="C2428" s="246"/>
      <c r="D2428" s="246"/>
      <c r="E2428" s="36"/>
      <c r="F2428" s="247"/>
      <c r="G2428" s="36"/>
      <c r="H2428" s="45"/>
      <c r="I2428" s="45"/>
      <c r="J2428" s="45"/>
      <c r="K2428" s="45"/>
      <c r="V2428" s="110"/>
      <c r="W2428" s="110"/>
      <c r="X2428" s="110"/>
      <c r="Y2428" s="110"/>
      <c r="Z2428" s="110"/>
      <c r="AA2428" s="110"/>
      <c r="AB2428" s="110"/>
      <c r="AC2428" s="110"/>
      <c r="AD2428" s="110"/>
      <c r="AE2428" s="110"/>
      <c r="AF2428" s="110"/>
      <c r="AG2428" s="110"/>
      <c r="AH2428" s="110"/>
      <c r="AI2428" s="110"/>
      <c r="AJ2428" s="110"/>
      <c r="AK2428" s="110"/>
      <c r="AL2428" s="110"/>
      <c r="AM2428" s="110"/>
      <c r="AN2428" s="110"/>
      <c r="AO2428" s="110"/>
      <c r="AP2428" s="110"/>
      <c r="AQ2428" s="110"/>
      <c r="AR2428" s="110"/>
      <c r="AS2428" s="110"/>
      <c r="AT2428" s="110"/>
      <c r="AU2428" s="110"/>
      <c r="AV2428" s="110"/>
      <c r="AW2428" s="110"/>
      <c r="AX2428" s="110"/>
      <c r="AY2428" s="110"/>
      <c r="AZ2428" s="110"/>
      <c r="BA2428" s="110"/>
      <c r="BB2428" s="110"/>
      <c r="BC2428" s="110"/>
      <c r="BD2428" s="110"/>
      <c r="BE2428" s="110"/>
      <c r="BF2428" s="110"/>
      <c r="BG2428" s="110"/>
      <c r="BH2428" s="110"/>
    </row>
    <row r="2429" spans="2:60" x14ac:dyDescent="0.2">
      <c r="B2429" s="123"/>
      <c r="C2429" s="246"/>
      <c r="D2429" s="246"/>
      <c r="E2429" s="36"/>
      <c r="F2429" s="247"/>
      <c r="G2429" s="36"/>
      <c r="H2429" s="45"/>
      <c r="I2429" s="45"/>
      <c r="J2429" s="45"/>
      <c r="K2429" s="45"/>
      <c r="V2429" s="110"/>
      <c r="W2429" s="110"/>
      <c r="X2429" s="110"/>
      <c r="Y2429" s="110"/>
      <c r="Z2429" s="110"/>
      <c r="AA2429" s="110"/>
      <c r="AB2429" s="110"/>
      <c r="AC2429" s="110"/>
      <c r="AD2429" s="110"/>
      <c r="AE2429" s="110"/>
      <c r="AF2429" s="110"/>
      <c r="AG2429" s="110"/>
      <c r="AH2429" s="110"/>
      <c r="AI2429" s="110"/>
      <c r="AJ2429" s="110"/>
      <c r="AK2429" s="110"/>
      <c r="AL2429" s="110"/>
      <c r="AM2429" s="110"/>
      <c r="AN2429" s="110"/>
      <c r="AO2429" s="110"/>
      <c r="AP2429" s="110"/>
      <c r="AQ2429" s="110"/>
      <c r="AR2429" s="110"/>
      <c r="AS2429" s="110"/>
      <c r="AT2429" s="110"/>
      <c r="AU2429" s="110"/>
      <c r="AV2429" s="110"/>
      <c r="AW2429" s="110"/>
      <c r="AX2429" s="110"/>
      <c r="AY2429" s="110"/>
      <c r="AZ2429" s="110"/>
      <c r="BA2429" s="110"/>
      <c r="BB2429" s="110"/>
      <c r="BC2429" s="110"/>
      <c r="BD2429" s="110"/>
      <c r="BE2429" s="110"/>
      <c r="BF2429" s="110"/>
      <c r="BG2429" s="110"/>
      <c r="BH2429" s="110"/>
    </row>
    <row r="2430" spans="2:60" x14ac:dyDescent="0.2">
      <c r="B2430" s="123"/>
      <c r="C2430" s="246"/>
      <c r="D2430" s="246"/>
      <c r="E2430" s="36"/>
      <c r="F2430" s="247"/>
      <c r="G2430" s="36"/>
      <c r="H2430" s="45"/>
      <c r="I2430" s="45"/>
      <c r="J2430" s="45"/>
      <c r="K2430" s="45"/>
      <c r="V2430" s="110"/>
      <c r="W2430" s="110"/>
      <c r="X2430" s="110"/>
      <c r="Y2430" s="110"/>
      <c r="Z2430" s="110"/>
      <c r="AA2430" s="110"/>
      <c r="AB2430" s="110"/>
      <c r="AC2430" s="110"/>
      <c r="AD2430" s="110"/>
      <c r="AE2430" s="110"/>
      <c r="AF2430" s="110"/>
      <c r="AG2430" s="110"/>
      <c r="AH2430" s="110"/>
      <c r="AI2430" s="110"/>
      <c r="AJ2430" s="110"/>
      <c r="AK2430" s="110"/>
      <c r="AL2430" s="110"/>
      <c r="AM2430" s="110"/>
      <c r="AN2430" s="110"/>
      <c r="AO2430" s="110"/>
      <c r="AP2430" s="110"/>
      <c r="AQ2430" s="110"/>
      <c r="AR2430" s="110"/>
      <c r="AS2430" s="110"/>
      <c r="AT2430" s="110"/>
      <c r="AU2430" s="110"/>
      <c r="AV2430" s="110"/>
      <c r="AW2430" s="110"/>
      <c r="AX2430" s="110"/>
      <c r="AY2430" s="110"/>
      <c r="AZ2430" s="110"/>
      <c r="BA2430" s="110"/>
      <c r="BB2430" s="110"/>
      <c r="BC2430" s="110"/>
      <c r="BD2430" s="110"/>
      <c r="BE2430" s="110"/>
      <c r="BF2430" s="110"/>
      <c r="BG2430" s="110"/>
      <c r="BH2430" s="110"/>
    </row>
    <row r="2431" spans="2:60" x14ac:dyDescent="0.2">
      <c r="B2431" s="123"/>
      <c r="C2431" s="246"/>
      <c r="D2431" s="246"/>
      <c r="E2431" s="36"/>
      <c r="F2431" s="247"/>
      <c r="G2431" s="36"/>
      <c r="H2431" s="45"/>
      <c r="I2431" s="45"/>
      <c r="J2431" s="45"/>
      <c r="K2431" s="45"/>
      <c r="V2431" s="110"/>
      <c r="W2431" s="110"/>
      <c r="X2431" s="110"/>
      <c r="Y2431" s="110"/>
      <c r="Z2431" s="110"/>
      <c r="AA2431" s="110"/>
      <c r="AB2431" s="110"/>
      <c r="AC2431" s="110"/>
      <c r="AD2431" s="110"/>
      <c r="AE2431" s="110"/>
      <c r="AF2431" s="110"/>
      <c r="AG2431" s="110"/>
      <c r="AH2431" s="110"/>
      <c r="AI2431" s="110"/>
      <c r="AJ2431" s="110"/>
      <c r="AK2431" s="110"/>
      <c r="AL2431" s="110"/>
      <c r="AM2431" s="110"/>
      <c r="AN2431" s="110"/>
      <c r="AO2431" s="110"/>
      <c r="AP2431" s="110"/>
      <c r="AQ2431" s="110"/>
      <c r="AR2431" s="110"/>
      <c r="AS2431" s="110"/>
      <c r="AT2431" s="110"/>
      <c r="AU2431" s="110"/>
      <c r="AV2431" s="110"/>
      <c r="AW2431" s="110"/>
      <c r="AX2431" s="110"/>
      <c r="AY2431" s="110"/>
      <c r="AZ2431" s="110"/>
      <c r="BA2431" s="110"/>
      <c r="BB2431" s="110"/>
      <c r="BC2431" s="110"/>
      <c r="BD2431" s="110"/>
      <c r="BE2431" s="110"/>
      <c r="BF2431" s="110"/>
      <c r="BG2431" s="110"/>
      <c r="BH2431" s="110"/>
    </row>
    <row r="2432" spans="2:60" x14ac:dyDescent="0.2">
      <c r="B2432" s="123"/>
      <c r="C2432" s="246"/>
      <c r="D2432" s="246"/>
      <c r="E2432" s="36"/>
      <c r="F2432" s="247"/>
      <c r="G2432" s="36"/>
      <c r="H2432" s="45"/>
      <c r="I2432" s="45"/>
      <c r="J2432" s="45"/>
      <c r="K2432" s="45"/>
      <c r="V2432" s="110"/>
      <c r="W2432" s="110"/>
      <c r="X2432" s="110"/>
      <c r="Y2432" s="110"/>
      <c r="Z2432" s="110"/>
      <c r="AA2432" s="110"/>
      <c r="AB2432" s="110"/>
      <c r="AC2432" s="110"/>
      <c r="AD2432" s="110"/>
      <c r="AE2432" s="110"/>
      <c r="AF2432" s="110"/>
      <c r="AG2432" s="110"/>
      <c r="AH2432" s="110"/>
      <c r="AI2432" s="110"/>
      <c r="AJ2432" s="110"/>
      <c r="AK2432" s="110"/>
      <c r="AL2432" s="110"/>
      <c r="AM2432" s="110"/>
      <c r="AN2432" s="110"/>
      <c r="AO2432" s="110"/>
      <c r="AP2432" s="110"/>
      <c r="AQ2432" s="110"/>
      <c r="AR2432" s="110"/>
      <c r="AS2432" s="110"/>
      <c r="AT2432" s="110"/>
      <c r="AU2432" s="110"/>
      <c r="AV2432" s="110"/>
      <c r="AW2432" s="110"/>
      <c r="AX2432" s="110"/>
      <c r="AY2432" s="110"/>
      <c r="AZ2432" s="110"/>
      <c r="BA2432" s="110"/>
      <c r="BB2432" s="110"/>
      <c r="BC2432" s="110"/>
      <c r="BD2432" s="110"/>
      <c r="BE2432" s="110"/>
      <c r="BF2432" s="110"/>
      <c r="BG2432" s="110"/>
      <c r="BH2432" s="110"/>
    </row>
    <row r="2433" spans="2:60" x14ac:dyDescent="0.2">
      <c r="B2433" s="123"/>
      <c r="C2433" s="246"/>
      <c r="D2433" s="246"/>
      <c r="E2433" s="36"/>
      <c r="F2433" s="247"/>
      <c r="G2433" s="36"/>
      <c r="H2433" s="45"/>
      <c r="I2433" s="45"/>
      <c r="J2433" s="45"/>
      <c r="K2433" s="45"/>
      <c r="V2433" s="110"/>
      <c r="W2433" s="110"/>
      <c r="X2433" s="110"/>
      <c r="Y2433" s="110"/>
      <c r="Z2433" s="110"/>
      <c r="AA2433" s="110"/>
      <c r="AB2433" s="110"/>
      <c r="AC2433" s="110"/>
      <c r="AD2433" s="110"/>
      <c r="AE2433" s="110"/>
      <c r="AF2433" s="110"/>
      <c r="AG2433" s="110"/>
      <c r="AH2433" s="110"/>
      <c r="AI2433" s="110"/>
      <c r="AJ2433" s="110"/>
      <c r="AK2433" s="110"/>
      <c r="AL2433" s="110"/>
      <c r="AM2433" s="110"/>
      <c r="AN2433" s="110"/>
      <c r="AO2433" s="110"/>
      <c r="AP2433" s="110"/>
      <c r="AQ2433" s="110"/>
      <c r="AR2433" s="110"/>
      <c r="AS2433" s="110"/>
      <c r="AT2433" s="110"/>
      <c r="AU2433" s="110"/>
      <c r="AV2433" s="110"/>
      <c r="AW2433" s="110"/>
      <c r="AX2433" s="110"/>
      <c r="AY2433" s="110"/>
      <c r="AZ2433" s="110"/>
      <c r="BA2433" s="110"/>
      <c r="BB2433" s="110"/>
      <c r="BC2433" s="110"/>
      <c r="BD2433" s="110"/>
      <c r="BE2433" s="110"/>
      <c r="BF2433" s="110"/>
      <c r="BG2433" s="110"/>
      <c r="BH2433" s="110"/>
    </row>
    <row r="2434" spans="2:60" x14ac:dyDescent="0.2">
      <c r="B2434" s="123"/>
      <c r="C2434" s="246"/>
      <c r="D2434" s="246"/>
      <c r="E2434" s="36"/>
      <c r="F2434" s="247"/>
      <c r="G2434" s="36"/>
      <c r="H2434" s="45"/>
      <c r="I2434" s="45"/>
      <c r="J2434" s="45"/>
      <c r="K2434" s="45"/>
      <c r="V2434" s="110"/>
      <c r="W2434" s="110"/>
      <c r="X2434" s="110"/>
      <c r="Y2434" s="110"/>
      <c r="Z2434" s="110"/>
      <c r="AA2434" s="110"/>
      <c r="AB2434" s="110"/>
      <c r="AC2434" s="110"/>
      <c r="AD2434" s="110"/>
      <c r="AE2434" s="110"/>
      <c r="AF2434" s="110"/>
      <c r="AG2434" s="110"/>
      <c r="AH2434" s="110"/>
      <c r="AI2434" s="110"/>
      <c r="AJ2434" s="110"/>
      <c r="AK2434" s="110"/>
      <c r="AL2434" s="110"/>
      <c r="AM2434" s="110"/>
      <c r="AN2434" s="110"/>
      <c r="AO2434" s="110"/>
      <c r="AP2434" s="110"/>
      <c r="AQ2434" s="110"/>
      <c r="AR2434" s="110"/>
      <c r="AS2434" s="110"/>
      <c r="AT2434" s="110"/>
      <c r="AU2434" s="110"/>
      <c r="AV2434" s="110"/>
      <c r="AW2434" s="110"/>
      <c r="AX2434" s="110"/>
      <c r="AY2434" s="110"/>
      <c r="AZ2434" s="110"/>
      <c r="BA2434" s="110"/>
      <c r="BB2434" s="110"/>
      <c r="BC2434" s="110"/>
      <c r="BD2434" s="110"/>
      <c r="BE2434" s="110"/>
      <c r="BF2434" s="110"/>
      <c r="BG2434" s="110"/>
      <c r="BH2434" s="110"/>
    </row>
    <row r="2435" spans="2:60" x14ac:dyDescent="0.2">
      <c r="B2435" s="123"/>
      <c r="C2435" s="246"/>
      <c r="D2435" s="246"/>
      <c r="E2435" s="36"/>
      <c r="F2435" s="247"/>
      <c r="G2435" s="36"/>
      <c r="H2435" s="45"/>
      <c r="I2435" s="45"/>
      <c r="J2435" s="45"/>
      <c r="K2435" s="45"/>
      <c r="V2435" s="110"/>
      <c r="W2435" s="110"/>
      <c r="X2435" s="110"/>
      <c r="Y2435" s="110"/>
      <c r="Z2435" s="110"/>
      <c r="AA2435" s="110"/>
      <c r="AB2435" s="110"/>
      <c r="AC2435" s="110"/>
      <c r="AD2435" s="110"/>
      <c r="AE2435" s="110"/>
      <c r="AF2435" s="110"/>
      <c r="AG2435" s="110"/>
      <c r="AH2435" s="110"/>
      <c r="AI2435" s="110"/>
      <c r="AJ2435" s="110"/>
      <c r="AK2435" s="110"/>
      <c r="AL2435" s="110"/>
      <c r="AM2435" s="110"/>
      <c r="AN2435" s="110"/>
      <c r="AO2435" s="110"/>
      <c r="AP2435" s="110"/>
      <c r="AQ2435" s="110"/>
      <c r="AR2435" s="110"/>
      <c r="AS2435" s="110"/>
      <c r="AT2435" s="110"/>
      <c r="AU2435" s="110"/>
      <c r="AV2435" s="110"/>
      <c r="AW2435" s="110"/>
      <c r="AX2435" s="110"/>
      <c r="AY2435" s="110"/>
      <c r="AZ2435" s="110"/>
      <c r="BA2435" s="110"/>
      <c r="BB2435" s="110"/>
      <c r="BC2435" s="110"/>
      <c r="BD2435" s="110"/>
      <c r="BE2435" s="110"/>
      <c r="BF2435" s="110"/>
      <c r="BG2435" s="110"/>
      <c r="BH2435" s="110"/>
    </row>
    <row r="2436" spans="2:60" x14ac:dyDescent="0.2">
      <c r="B2436" s="123"/>
      <c r="C2436" s="246"/>
      <c r="D2436" s="246"/>
      <c r="E2436" s="36"/>
      <c r="F2436" s="247"/>
      <c r="G2436" s="36"/>
      <c r="H2436" s="45"/>
      <c r="I2436" s="45"/>
      <c r="J2436" s="45"/>
      <c r="K2436" s="45"/>
      <c r="V2436" s="110"/>
      <c r="W2436" s="110"/>
      <c r="X2436" s="110"/>
      <c r="Y2436" s="110"/>
      <c r="Z2436" s="110"/>
      <c r="AA2436" s="110"/>
      <c r="AB2436" s="110"/>
      <c r="AC2436" s="110"/>
      <c r="AD2436" s="110"/>
      <c r="AE2436" s="110"/>
      <c r="AF2436" s="110"/>
      <c r="AG2436" s="110"/>
      <c r="AH2436" s="110"/>
      <c r="AI2436" s="110"/>
      <c r="AJ2436" s="110"/>
      <c r="AK2436" s="110"/>
      <c r="AL2436" s="110"/>
      <c r="AM2436" s="110"/>
      <c r="AN2436" s="110"/>
      <c r="AO2436" s="110"/>
      <c r="AP2436" s="110"/>
      <c r="AQ2436" s="110"/>
      <c r="AR2436" s="110"/>
      <c r="AS2436" s="110"/>
      <c r="AT2436" s="110"/>
      <c r="AU2436" s="110"/>
      <c r="AV2436" s="110"/>
      <c r="AW2436" s="110"/>
      <c r="AX2436" s="110"/>
      <c r="AY2436" s="110"/>
      <c r="AZ2436" s="110"/>
      <c r="BA2436" s="110"/>
      <c r="BB2436" s="110"/>
      <c r="BC2436" s="110"/>
      <c r="BD2436" s="110"/>
      <c r="BE2436" s="110"/>
      <c r="BF2436" s="110"/>
      <c r="BG2436" s="110"/>
      <c r="BH2436" s="110"/>
    </row>
    <row r="2437" spans="2:60" x14ac:dyDescent="0.2">
      <c r="B2437" s="123"/>
      <c r="C2437" s="246"/>
      <c r="D2437" s="246"/>
      <c r="E2437" s="36"/>
      <c r="F2437" s="247"/>
      <c r="G2437" s="36"/>
      <c r="H2437" s="45"/>
      <c r="I2437" s="45"/>
      <c r="J2437" s="45"/>
      <c r="K2437" s="45"/>
      <c r="V2437" s="110"/>
      <c r="W2437" s="110"/>
      <c r="X2437" s="110"/>
      <c r="Y2437" s="110"/>
      <c r="Z2437" s="110"/>
      <c r="AA2437" s="110"/>
      <c r="AB2437" s="110"/>
      <c r="AC2437" s="110"/>
      <c r="AD2437" s="110"/>
      <c r="AE2437" s="110"/>
      <c r="AF2437" s="110"/>
      <c r="AG2437" s="110"/>
      <c r="AH2437" s="110"/>
      <c r="AI2437" s="110"/>
      <c r="AJ2437" s="110"/>
      <c r="AK2437" s="110"/>
      <c r="AL2437" s="110"/>
      <c r="AM2437" s="110"/>
      <c r="AN2437" s="110"/>
      <c r="AO2437" s="110"/>
      <c r="AP2437" s="110"/>
      <c r="AQ2437" s="110"/>
      <c r="AR2437" s="110"/>
      <c r="AS2437" s="110"/>
      <c r="AT2437" s="110"/>
      <c r="AU2437" s="110"/>
      <c r="AV2437" s="110"/>
      <c r="AW2437" s="110"/>
      <c r="AX2437" s="110"/>
      <c r="AY2437" s="110"/>
      <c r="AZ2437" s="110"/>
      <c r="BA2437" s="110"/>
      <c r="BB2437" s="110"/>
      <c r="BC2437" s="110"/>
      <c r="BD2437" s="110"/>
      <c r="BE2437" s="110"/>
      <c r="BF2437" s="110"/>
      <c r="BG2437" s="110"/>
      <c r="BH2437" s="110"/>
    </row>
    <row r="2438" spans="2:60" x14ac:dyDescent="0.2">
      <c r="B2438" s="123"/>
      <c r="C2438" s="246"/>
      <c r="D2438" s="246"/>
      <c r="E2438" s="36"/>
      <c r="F2438" s="247"/>
      <c r="G2438" s="36"/>
      <c r="H2438" s="45"/>
      <c r="I2438" s="45"/>
      <c r="J2438" s="45"/>
      <c r="K2438" s="45"/>
      <c r="V2438" s="110"/>
      <c r="W2438" s="110"/>
      <c r="X2438" s="110"/>
      <c r="Y2438" s="110"/>
      <c r="Z2438" s="110"/>
      <c r="AA2438" s="110"/>
      <c r="AB2438" s="110"/>
      <c r="AC2438" s="110"/>
      <c r="AD2438" s="110"/>
      <c r="AE2438" s="110"/>
      <c r="AF2438" s="110"/>
      <c r="AG2438" s="110"/>
      <c r="AH2438" s="110"/>
      <c r="AI2438" s="110"/>
      <c r="AJ2438" s="110"/>
      <c r="AK2438" s="110"/>
      <c r="AL2438" s="110"/>
      <c r="AM2438" s="110"/>
      <c r="AN2438" s="110"/>
      <c r="AO2438" s="110"/>
      <c r="AP2438" s="110"/>
      <c r="AQ2438" s="110"/>
      <c r="AR2438" s="110"/>
      <c r="AS2438" s="110"/>
      <c r="AT2438" s="110"/>
      <c r="AU2438" s="110"/>
      <c r="AV2438" s="110"/>
      <c r="AW2438" s="110"/>
      <c r="AX2438" s="110"/>
      <c r="AY2438" s="110"/>
      <c r="AZ2438" s="110"/>
      <c r="BA2438" s="110"/>
      <c r="BB2438" s="110"/>
      <c r="BC2438" s="110"/>
      <c r="BD2438" s="110"/>
      <c r="BE2438" s="110"/>
      <c r="BF2438" s="110"/>
      <c r="BG2438" s="110"/>
      <c r="BH2438" s="110"/>
    </row>
    <row r="2439" spans="2:60" x14ac:dyDescent="0.2">
      <c r="B2439" s="123"/>
      <c r="C2439" s="246"/>
      <c r="D2439" s="246"/>
      <c r="E2439" s="36"/>
      <c r="F2439" s="247"/>
      <c r="G2439" s="36"/>
      <c r="H2439" s="45"/>
      <c r="I2439" s="45"/>
      <c r="J2439" s="45"/>
      <c r="K2439" s="45"/>
      <c r="V2439" s="110"/>
      <c r="W2439" s="110"/>
      <c r="X2439" s="110"/>
      <c r="Y2439" s="110"/>
      <c r="Z2439" s="110"/>
      <c r="AA2439" s="110"/>
      <c r="AB2439" s="110"/>
      <c r="AC2439" s="110"/>
      <c r="AD2439" s="110"/>
      <c r="AE2439" s="110"/>
      <c r="AF2439" s="110"/>
      <c r="AG2439" s="110"/>
      <c r="AH2439" s="110"/>
      <c r="AI2439" s="110"/>
      <c r="AJ2439" s="110"/>
      <c r="AK2439" s="110"/>
      <c r="AL2439" s="110"/>
      <c r="AM2439" s="110"/>
      <c r="AN2439" s="110"/>
      <c r="AO2439" s="110"/>
      <c r="AP2439" s="110"/>
      <c r="AQ2439" s="110"/>
      <c r="AR2439" s="110"/>
      <c r="AS2439" s="110"/>
      <c r="AT2439" s="110"/>
      <c r="AU2439" s="110"/>
      <c r="AV2439" s="110"/>
      <c r="AW2439" s="110"/>
      <c r="AX2439" s="110"/>
      <c r="AY2439" s="110"/>
      <c r="AZ2439" s="110"/>
      <c r="BA2439" s="110"/>
      <c r="BB2439" s="110"/>
      <c r="BC2439" s="110"/>
      <c r="BD2439" s="110"/>
      <c r="BE2439" s="110"/>
      <c r="BF2439" s="110"/>
      <c r="BG2439" s="110"/>
      <c r="BH2439" s="110"/>
    </row>
    <row r="2440" spans="2:60" x14ac:dyDescent="0.2">
      <c r="B2440" s="123"/>
      <c r="C2440" s="246"/>
      <c r="D2440" s="246"/>
      <c r="E2440" s="36"/>
      <c r="F2440" s="247"/>
      <c r="G2440" s="36"/>
      <c r="H2440" s="45"/>
      <c r="I2440" s="45"/>
      <c r="J2440" s="45"/>
      <c r="K2440" s="45"/>
      <c r="V2440" s="110"/>
      <c r="W2440" s="110"/>
      <c r="X2440" s="110"/>
      <c r="Y2440" s="110"/>
      <c r="Z2440" s="110"/>
      <c r="AA2440" s="110"/>
      <c r="AB2440" s="110"/>
      <c r="AC2440" s="110"/>
      <c r="AD2440" s="110"/>
      <c r="AE2440" s="110"/>
      <c r="AF2440" s="110"/>
      <c r="AG2440" s="110"/>
      <c r="AH2440" s="110"/>
      <c r="AI2440" s="110"/>
      <c r="AJ2440" s="110"/>
      <c r="AK2440" s="110"/>
      <c r="AL2440" s="110"/>
      <c r="AM2440" s="110"/>
      <c r="AN2440" s="110"/>
      <c r="AO2440" s="110"/>
      <c r="AP2440" s="110"/>
      <c r="AQ2440" s="110"/>
      <c r="AR2440" s="110"/>
      <c r="AS2440" s="110"/>
      <c r="AT2440" s="110"/>
      <c r="AU2440" s="110"/>
      <c r="AV2440" s="110"/>
      <c r="AW2440" s="110"/>
      <c r="AX2440" s="110"/>
      <c r="AY2440" s="110"/>
      <c r="AZ2440" s="110"/>
      <c r="BA2440" s="110"/>
      <c r="BB2440" s="110"/>
      <c r="BC2440" s="110"/>
      <c r="BD2440" s="110"/>
      <c r="BE2440" s="110"/>
      <c r="BF2440" s="110"/>
      <c r="BG2440" s="110"/>
      <c r="BH2440" s="110"/>
    </row>
    <row r="2441" spans="2:60" x14ac:dyDescent="0.2">
      <c r="B2441" s="123"/>
      <c r="C2441" s="246"/>
      <c r="D2441" s="246"/>
      <c r="E2441" s="36"/>
      <c r="F2441" s="247"/>
      <c r="G2441" s="36"/>
      <c r="H2441" s="45"/>
      <c r="I2441" s="45"/>
      <c r="J2441" s="45"/>
      <c r="K2441" s="45"/>
      <c r="V2441" s="110"/>
      <c r="W2441" s="110"/>
      <c r="X2441" s="110"/>
      <c r="Y2441" s="110"/>
      <c r="Z2441" s="110"/>
      <c r="AA2441" s="110"/>
      <c r="AB2441" s="110"/>
      <c r="AC2441" s="110"/>
      <c r="AD2441" s="110"/>
      <c r="AE2441" s="110"/>
      <c r="AF2441" s="110"/>
      <c r="AG2441" s="110"/>
      <c r="AH2441" s="110"/>
      <c r="AI2441" s="110"/>
      <c r="AJ2441" s="110"/>
      <c r="AK2441" s="110"/>
      <c r="AL2441" s="110"/>
      <c r="AM2441" s="110"/>
      <c r="AN2441" s="110"/>
      <c r="AO2441" s="110"/>
      <c r="AP2441" s="110"/>
      <c r="AQ2441" s="110"/>
      <c r="AR2441" s="110"/>
      <c r="AS2441" s="110"/>
      <c r="AT2441" s="110"/>
      <c r="AU2441" s="110"/>
      <c r="AV2441" s="110"/>
      <c r="AW2441" s="110"/>
      <c r="AX2441" s="110"/>
      <c r="AY2441" s="110"/>
      <c r="AZ2441" s="110"/>
      <c r="BA2441" s="110"/>
      <c r="BB2441" s="110"/>
      <c r="BC2441" s="110"/>
      <c r="BD2441" s="110"/>
      <c r="BE2441" s="110"/>
      <c r="BF2441" s="110"/>
      <c r="BG2441" s="110"/>
      <c r="BH2441" s="110"/>
    </row>
    <row r="2442" spans="2:60" x14ac:dyDescent="0.2">
      <c r="B2442" s="123"/>
      <c r="C2442" s="246"/>
      <c r="D2442" s="246"/>
      <c r="E2442" s="36"/>
      <c r="F2442" s="247"/>
      <c r="G2442" s="36"/>
      <c r="H2442" s="45"/>
      <c r="I2442" s="45"/>
      <c r="J2442" s="45"/>
      <c r="K2442" s="45"/>
      <c r="V2442" s="110"/>
      <c r="W2442" s="110"/>
      <c r="X2442" s="110"/>
      <c r="Y2442" s="110"/>
      <c r="Z2442" s="110"/>
      <c r="AA2442" s="110"/>
      <c r="AB2442" s="110"/>
      <c r="AC2442" s="110"/>
      <c r="AD2442" s="110"/>
      <c r="AE2442" s="110"/>
      <c r="AF2442" s="110"/>
      <c r="AG2442" s="110"/>
      <c r="AH2442" s="110"/>
      <c r="AI2442" s="110"/>
      <c r="AJ2442" s="110"/>
      <c r="AK2442" s="110"/>
      <c r="AL2442" s="110"/>
      <c r="AM2442" s="110"/>
      <c r="AN2442" s="110"/>
      <c r="AO2442" s="110"/>
      <c r="AP2442" s="110"/>
      <c r="AQ2442" s="110"/>
      <c r="AR2442" s="110"/>
      <c r="AS2442" s="110"/>
      <c r="AT2442" s="110"/>
      <c r="AU2442" s="110"/>
      <c r="AV2442" s="110"/>
      <c r="AW2442" s="110"/>
      <c r="AX2442" s="110"/>
      <c r="AY2442" s="110"/>
      <c r="AZ2442" s="110"/>
      <c r="BA2442" s="110"/>
      <c r="BB2442" s="110"/>
      <c r="BC2442" s="110"/>
      <c r="BD2442" s="110"/>
      <c r="BE2442" s="110"/>
      <c r="BF2442" s="110"/>
      <c r="BG2442" s="110"/>
      <c r="BH2442" s="110"/>
    </row>
    <row r="2443" spans="2:60" x14ac:dyDescent="0.2">
      <c r="B2443" s="123"/>
      <c r="C2443" s="246"/>
      <c r="D2443" s="246"/>
      <c r="E2443" s="36"/>
      <c r="F2443" s="247"/>
      <c r="G2443" s="36"/>
      <c r="H2443" s="45"/>
      <c r="I2443" s="45"/>
      <c r="J2443" s="45"/>
      <c r="K2443" s="45"/>
      <c r="V2443" s="110"/>
      <c r="W2443" s="110"/>
      <c r="X2443" s="110"/>
      <c r="Y2443" s="110"/>
      <c r="Z2443" s="110"/>
      <c r="AA2443" s="110"/>
      <c r="AB2443" s="110"/>
      <c r="AC2443" s="110"/>
      <c r="AD2443" s="110"/>
      <c r="AE2443" s="110"/>
      <c r="AF2443" s="110"/>
      <c r="AG2443" s="110"/>
      <c r="AH2443" s="110"/>
      <c r="AI2443" s="110"/>
      <c r="AJ2443" s="110"/>
      <c r="AK2443" s="110"/>
      <c r="AL2443" s="110"/>
      <c r="AM2443" s="110"/>
      <c r="AN2443" s="110"/>
      <c r="AO2443" s="110"/>
      <c r="AP2443" s="110"/>
      <c r="AQ2443" s="110"/>
      <c r="AR2443" s="110"/>
      <c r="AS2443" s="110"/>
      <c r="AT2443" s="110"/>
      <c r="AU2443" s="110"/>
      <c r="AV2443" s="110"/>
      <c r="AW2443" s="110"/>
      <c r="AX2443" s="110"/>
      <c r="AY2443" s="110"/>
      <c r="AZ2443" s="110"/>
      <c r="BA2443" s="110"/>
      <c r="BB2443" s="110"/>
      <c r="BC2443" s="110"/>
      <c r="BD2443" s="110"/>
      <c r="BE2443" s="110"/>
      <c r="BF2443" s="110"/>
      <c r="BG2443" s="110"/>
      <c r="BH2443" s="110"/>
    </row>
    <row r="2444" spans="2:60" x14ac:dyDescent="0.2">
      <c r="B2444" s="123"/>
      <c r="C2444" s="246"/>
      <c r="D2444" s="246"/>
      <c r="E2444" s="36"/>
      <c r="F2444" s="247"/>
      <c r="G2444" s="36"/>
      <c r="H2444" s="45"/>
      <c r="I2444" s="45"/>
      <c r="J2444" s="45"/>
      <c r="K2444" s="45"/>
      <c r="V2444" s="110"/>
      <c r="W2444" s="110"/>
      <c r="X2444" s="110"/>
      <c r="Y2444" s="110"/>
      <c r="Z2444" s="110"/>
      <c r="AA2444" s="110"/>
      <c r="AB2444" s="110"/>
      <c r="AC2444" s="110"/>
      <c r="AD2444" s="110"/>
      <c r="AE2444" s="110"/>
      <c r="AF2444" s="110"/>
      <c r="AG2444" s="110"/>
      <c r="AH2444" s="110"/>
      <c r="AI2444" s="110"/>
      <c r="AJ2444" s="110"/>
      <c r="AK2444" s="110"/>
      <c r="AL2444" s="110"/>
      <c r="AM2444" s="110"/>
      <c r="AN2444" s="110"/>
      <c r="AO2444" s="110"/>
      <c r="AP2444" s="110"/>
      <c r="AQ2444" s="110"/>
      <c r="AR2444" s="110"/>
      <c r="AS2444" s="110"/>
      <c r="AT2444" s="110"/>
      <c r="AU2444" s="110"/>
      <c r="AV2444" s="110"/>
      <c r="AW2444" s="110"/>
      <c r="AX2444" s="110"/>
      <c r="AY2444" s="110"/>
      <c r="AZ2444" s="110"/>
      <c r="BA2444" s="110"/>
      <c r="BB2444" s="110"/>
      <c r="BC2444" s="110"/>
      <c r="BD2444" s="110"/>
      <c r="BE2444" s="110"/>
      <c r="BF2444" s="110"/>
      <c r="BG2444" s="110"/>
      <c r="BH2444" s="110"/>
    </row>
    <row r="2445" spans="2:60" x14ac:dyDescent="0.2">
      <c r="B2445" s="123"/>
      <c r="C2445" s="246"/>
      <c r="D2445" s="246"/>
      <c r="E2445" s="36"/>
      <c r="F2445" s="247"/>
      <c r="G2445" s="36"/>
      <c r="H2445" s="45"/>
      <c r="I2445" s="45"/>
      <c r="J2445" s="45"/>
      <c r="K2445" s="45"/>
      <c r="V2445" s="110"/>
      <c r="W2445" s="110"/>
      <c r="X2445" s="110"/>
      <c r="Y2445" s="110"/>
      <c r="Z2445" s="110"/>
      <c r="AA2445" s="110"/>
      <c r="AB2445" s="110"/>
      <c r="AC2445" s="110"/>
      <c r="AD2445" s="110"/>
      <c r="AE2445" s="110"/>
      <c r="AF2445" s="110"/>
      <c r="AG2445" s="110"/>
      <c r="AH2445" s="110"/>
      <c r="AI2445" s="110"/>
      <c r="AJ2445" s="110"/>
      <c r="AK2445" s="110"/>
      <c r="AL2445" s="110"/>
      <c r="AM2445" s="110"/>
      <c r="AN2445" s="110"/>
      <c r="AO2445" s="110"/>
      <c r="AP2445" s="110"/>
      <c r="AQ2445" s="110"/>
      <c r="AR2445" s="110"/>
      <c r="AS2445" s="110"/>
      <c r="AT2445" s="110"/>
      <c r="AU2445" s="110"/>
      <c r="AV2445" s="110"/>
      <c r="AW2445" s="110"/>
      <c r="AX2445" s="110"/>
      <c r="AY2445" s="110"/>
      <c r="AZ2445" s="110"/>
      <c r="BA2445" s="110"/>
      <c r="BB2445" s="110"/>
      <c r="BC2445" s="110"/>
      <c r="BD2445" s="110"/>
      <c r="BE2445" s="110"/>
      <c r="BF2445" s="110"/>
      <c r="BG2445" s="110"/>
      <c r="BH2445" s="110"/>
    </row>
    <row r="2446" spans="2:60" x14ac:dyDescent="0.2">
      <c r="B2446" s="123"/>
      <c r="C2446" s="246"/>
      <c r="D2446" s="246"/>
      <c r="E2446" s="36"/>
      <c r="F2446" s="247"/>
      <c r="G2446" s="36"/>
      <c r="H2446" s="45"/>
      <c r="I2446" s="45"/>
      <c r="J2446" s="45"/>
      <c r="K2446" s="45"/>
      <c r="V2446" s="110"/>
      <c r="W2446" s="110"/>
      <c r="X2446" s="110"/>
      <c r="Y2446" s="110"/>
      <c r="Z2446" s="110"/>
      <c r="AA2446" s="110"/>
      <c r="AB2446" s="110"/>
      <c r="AC2446" s="110"/>
      <c r="AD2446" s="110"/>
      <c r="AE2446" s="110"/>
      <c r="AF2446" s="110"/>
      <c r="AG2446" s="110"/>
      <c r="AH2446" s="110"/>
      <c r="AI2446" s="110"/>
      <c r="AJ2446" s="110"/>
      <c r="AK2446" s="110"/>
      <c r="AL2446" s="110"/>
      <c r="AM2446" s="110"/>
      <c r="AN2446" s="110"/>
      <c r="AO2446" s="110"/>
      <c r="AP2446" s="110"/>
      <c r="AQ2446" s="110"/>
      <c r="AR2446" s="110"/>
      <c r="AS2446" s="110"/>
      <c r="AT2446" s="110"/>
      <c r="AU2446" s="110"/>
      <c r="AV2446" s="110"/>
      <c r="AW2446" s="110"/>
      <c r="AX2446" s="110"/>
      <c r="AY2446" s="110"/>
      <c r="AZ2446" s="110"/>
      <c r="BA2446" s="110"/>
      <c r="BB2446" s="110"/>
      <c r="BC2446" s="110"/>
      <c r="BD2446" s="110"/>
      <c r="BE2446" s="110"/>
      <c r="BF2446" s="110"/>
      <c r="BG2446" s="110"/>
      <c r="BH2446" s="110"/>
    </row>
    <row r="2447" spans="2:60" x14ac:dyDescent="0.2">
      <c r="B2447" s="123"/>
      <c r="C2447" s="246"/>
      <c r="D2447" s="246"/>
      <c r="E2447" s="36"/>
      <c r="F2447" s="247"/>
      <c r="G2447" s="36"/>
      <c r="H2447" s="45"/>
      <c r="I2447" s="45"/>
      <c r="J2447" s="45"/>
      <c r="K2447" s="45"/>
      <c r="V2447" s="110"/>
      <c r="W2447" s="110"/>
      <c r="X2447" s="110"/>
      <c r="Y2447" s="110"/>
      <c r="Z2447" s="110"/>
      <c r="AA2447" s="110"/>
      <c r="AB2447" s="110"/>
      <c r="AC2447" s="110"/>
      <c r="AD2447" s="110"/>
      <c r="AE2447" s="110"/>
      <c r="AF2447" s="110"/>
      <c r="AG2447" s="110"/>
      <c r="AH2447" s="110"/>
      <c r="AI2447" s="110"/>
      <c r="AJ2447" s="110"/>
      <c r="AK2447" s="110"/>
      <c r="AL2447" s="110"/>
      <c r="AM2447" s="110"/>
      <c r="AN2447" s="110"/>
      <c r="AO2447" s="110"/>
      <c r="AP2447" s="110"/>
      <c r="AQ2447" s="110"/>
      <c r="AR2447" s="110"/>
      <c r="AS2447" s="110"/>
      <c r="AT2447" s="110"/>
      <c r="AU2447" s="110"/>
      <c r="AV2447" s="110"/>
      <c r="AW2447" s="110"/>
      <c r="AX2447" s="110"/>
      <c r="AY2447" s="110"/>
      <c r="AZ2447" s="110"/>
      <c r="BA2447" s="110"/>
      <c r="BB2447" s="110"/>
      <c r="BC2447" s="110"/>
      <c r="BD2447" s="110"/>
      <c r="BE2447" s="110"/>
      <c r="BF2447" s="110"/>
      <c r="BG2447" s="110"/>
      <c r="BH2447" s="110"/>
    </row>
    <row r="2448" spans="2:60" x14ac:dyDescent="0.2">
      <c r="B2448" s="123"/>
      <c r="C2448" s="246"/>
      <c r="D2448" s="246"/>
      <c r="E2448" s="36"/>
      <c r="F2448" s="247"/>
      <c r="G2448" s="36"/>
      <c r="H2448" s="45"/>
      <c r="I2448" s="45"/>
      <c r="J2448" s="45"/>
      <c r="K2448" s="45"/>
      <c r="V2448" s="110"/>
      <c r="W2448" s="110"/>
      <c r="X2448" s="110"/>
      <c r="Y2448" s="110"/>
      <c r="Z2448" s="110"/>
      <c r="AA2448" s="110"/>
      <c r="AB2448" s="110"/>
      <c r="AC2448" s="110"/>
      <c r="AD2448" s="110"/>
      <c r="AE2448" s="110"/>
      <c r="AF2448" s="110"/>
      <c r="AG2448" s="110"/>
      <c r="AH2448" s="110"/>
      <c r="AI2448" s="110"/>
      <c r="AJ2448" s="110"/>
      <c r="AK2448" s="110"/>
      <c r="AL2448" s="110"/>
      <c r="AM2448" s="110"/>
      <c r="AN2448" s="110"/>
      <c r="AO2448" s="110"/>
      <c r="AP2448" s="110"/>
      <c r="AQ2448" s="110"/>
      <c r="AR2448" s="110"/>
      <c r="AS2448" s="110"/>
      <c r="AT2448" s="110"/>
      <c r="AU2448" s="110"/>
      <c r="AV2448" s="110"/>
      <c r="AW2448" s="110"/>
      <c r="AX2448" s="110"/>
      <c r="AY2448" s="110"/>
      <c r="AZ2448" s="110"/>
      <c r="BA2448" s="110"/>
      <c r="BB2448" s="110"/>
      <c r="BC2448" s="110"/>
      <c r="BD2448" s="110"/>
      <c r="BE2448" s="110"/>
      <c r="BF2448" s="110"/>
      <c r="BG2448" s="110"/>
      <c r="BH2448" s="110"/>
    </row>
    <row r="2449" spans="2:60" x14ac:dyDescent="0.2">
      <c r="B2449" s="123"/>
      <c r="C2449" s="246"/>
      <c r="D2449" s="246"/>
      <c r="E2449" s="36"/>
      <c r="F2449" s="247"/>
      <c r="G2449" s="36"/>
      <c r="H2449" s="45"/>
      <c r="I2449" s="45"/>
      <c r="J2449" s="45"/>
      <c r="K2449" s="45"/>
      <c r="V2449" s="110"/>
      <c r="W2449" s="110"/>
      <c r="X2449" s="110"/>
      <c r="Y2449" s="110"/>
      <c r="Z2449" s="110"/>
      <c r="AA2449" s="110"/>
      <c r="AB2449" s="110"/>
      <c r="AC2449" s="110"/>
      <c r="AD2449" s="110"/>
      <c r="AE2449" s="110"/>
      <c r="AF2449" s="110"/>
      <c r="AG2449" s="110"/>
      <c r="AH2449" s="110"/>
      <c r="AI2449" s="110"/>
      <c r="AJ2449" s="110"/>
      <c r="AK2449" s="110"/>
      <c r="AL2449" s="110"/>
      <c r="AM2449" s="110"/>
      <c r="AN2449" s="110"/>
      <c r="AO2449" s="110"/>
      <c r="AP2449" s="110"/>
      <c r="AQ2449" s="110"/>
      <c r="AR2449" s="110"/>
      <c r="AS2449" s="110"/>
      <c r="AT2449" s="110"/>
      <c r="AU2449" s="110"/>
      <c r="AV2449" s="110"/>
      <c r="AW2449" s="110"/>
      <c r="AX2449" s="110"/>
      <c r="AY2449" s="110"/>
      <c r="AZ2449" s="110"/>
      <c r="BA2449" s="110"/>
      <c r="BB2449" s="110"/>
      <c r="BC2449" s="110"/>
      <c r="BD2449" s="110"/>
      <c r="BE2449" s="110"/>
      <c r="BF2449" s="110"/>
      <c r="BG2449" s="110"/>
      <c r="BH2449" s="110"/>
    </row>
    <row r="2450" spans="2:60" x14ac:dyDescent="0.2">
      <c r="B2450" s="123"/>
      <c r="C2450" s="246"/>
      <c r="D2450" s="246"/>
      <c r="E2450" s="36"/>
      <c r="F2450" s="247"/>
      <c r="G2450" s="36"/>
      <c r="H2450" s="45"/>
      <c r="I2450" s="45"/>
      <c r="J2450" s="45"/>
      <c r="K2450" s="45"/>
      <c r="V2450" s="110"/>
      <c r="W2450" s="110"/>
      <c r="X2450" s="110"/>
      <c r="Y2450" s="110"/>
      <c r="Z2450" s="110"/>
      <c r="AA2450" s="110"/>
      <c r="AB2450" s="110"/>
      <c r="AC2450" s="110"/>
      <c r="AD2450" s="110"/>
      <c r="AE2450" s="110"/>
      <c r="AF2450" s="110"/>
      <c r="AG2450" s="110"/>
      <c r="AH2450" s="110"/>
      <c r="AI2450" s="110"/>
      <c r="AJ2450" s="110"/>
      <c r="AK2450" s="110"/>
      <c r="AL2450" s="110"/>
      <c r="AM2450" s="110"/>
      <c r="AN2450" s="110"/>
      <c r="AO2450" s="110"/>
      <c r="AP2450" s="110"/>
      <c r="AQ2450" s="110"/>
      <c r="AR2450" s="110"/>
      <c r="AS2450" s="110"/>
      <c r="AT2450" s="110"/>
      <c r="AU2450" s="110"/>
      <c r="AV2450" s="110"/>
      <c r="AW2450" s="110"/>
      <c r="AX2450" s="110"/>
      <c r="AY2450" s="110"/>
      <c r="AZ2450" s="110"/>
      <c r="BA2450" s="110"/>
      <c r="BB2450" s="110"/>
      <c r="BC2450" s="110"/>
      <c r="BD2450" s="110"/>
      <c r="BE2450" s="110"/>
      <c r="BF2450" s="110"/>
      <c r="BG2450" s="110"/>
      <c r="BH2450" s="110"/>
    </row>
    <row r="2451" spans="2:60" x14ac:dyDescent="0.2">
      <c r="B2451" s="123"/>
      <c r="C2451" s="246"/>
      <c r="D2451" s="246"/>
      <c r="E2451" s="36"/>
      <c r="F2451" s="247"/>
      <c r="G2451" s="36"/>
      <c r="H2451" s="45"/>
      <c r="I2451" s="45"/>
      <c r="J2451" s="45"/>
      <c r="K2451" s="45"/>
      <c r="V2451" s="110"/>
      <c r="W2451" s="110"/>
      <c r="X2451" s="110"/>
      <c r="Y2451" s="110"/>
      <c r="Z2451" s="110"/>
      <c r="AA2451" s="110"/>
      <c r="AB2451" s="110"/>
      <c r="AC2451" s="110"/>
      <c r="AD2451" s="110"/>
      <c r="AE2451" s="110"/>
      <c r="AF2451" s="110"/>
      <c r="AG2451" s="110"/>
      <c r="AH2451" s="110"/>
      <c r="AI2451" s="110"/>
      <c r="AJ2451" s="110"/>
      <c r="AK2451" s="110"/>
      <c r="AL2451" s="110"/>
      <c r="AM2451" s="110"/>
      <c r="AN2451" s="110"/>
      <c r="AO2451" s="110"/>
      <c r="AP2451" s="110"/>
      <c r="AQ2451" s="110"/>
      <c r="AR2451" s="110"/>
      <c r="AS2451" s="110"/>
      <c r="AT2451" s="110"/>
      <c r="AU2451" s="110"/>
      <c r="AV2451" s="110"/>
      <c r="AW2451" s="110"/>
      <c r="AX2451" s="110"/>
      <c r="AY2451" s="110"/>
      <c r="AZ2451" s="110"/>
      <c r="BA2451" s="110"/>
      <c r="BB2451" s="110"/>
      <c r="BC2451" s="110"/>
      <c r="BD2451" s="110"/>
      <c r="BE2451" s="110"/>
      <c r="BF2451" s="110"/>
      <c r="BG2451" s="110"/>
      <c r="BH2451" s="110"/>
    </row>
    <row r="2452" spans="2:60" x14ac:dyDescent="0.2">
      <c r="B2452" s="123"/>
      <c r="C2452" s="246"/>
      <c r="D2452" s="246"/>
      <c r="E2452" s="36"/>
      <c r="F2452" s="247"/>
      <c r="G2452" s="36"/>
      <c r="H2452" s="45"/>
      <c r="I2452" s="45"/>
      <c r="J2452" s="45"/>
      <c r="K2452" s="45"/>
      <c r="V2452" s="110"/>
      <c r="W2452" s="110"/>
      <c r="X2452" s="110"/>
      <c r="Y2452" s="110"/>
      <c r="Z2452" s="110"/>
      <c r="AA2452" s="110"/>
      <c r="AB2452" s="110"/>
      <c r="AC2452" s="110"/>
      <c r="AD2452" s="110"/>
      <c r="AE2452" s="110"/>
      <c r="AF2452" s="110"/>
      <c r="AG2452" s="110"/>
      <c r="AH2452" s="110"/>
      <c r="AI2452" s="110"/>
      <c r="AJ2452" s="110"/>
      <c r="AK2452" s="110"/>
      <c r="AL2452" s="110"/>
      <c r="AM2452" s="110"/>
      <c r="AN2452" s="110"/>
      <c r="AO2452" s="110"/>
      <c r="AP2452" s="110"/>
      <c r="AQ2452" s="110"/>
      <c r="AR2452" s="110"/>
      <c r="AS2452" s="110"/>
      <c r="AT2452" s="110"/>
      <c r="AU2452" s="110"/>
      <c r="AV2452" s="110"/>
      <c r="AW2452" s="110"/>
      <c r="AX2452" s="110"/>
      <c r="AY2452" s="110"/>
      <c r="AZ2452" s="110"/>
      <c r="BA2452" s="110"/>
      <c r="BB2452" s="110"/>
      <c r="BC2452" s="110"/>
      <c r="BD2452" s="110"/>
      <c r="BE2452" s="110"/>
      <c r="BF2452" s="110"/>
      <c r="BG2452" s="110"/>
      <c r="BH2452" s="110"/>
    </row>
    <row r="2453" spans="2:60" x14ac:dyDescent="0.2">
      <c r="B2453" s="123"/>
      <c r="C2453" s="246"/>
      <c r="D2453" s="246"/>
      <c r="E2453" s="36"/>
      <c r="F2453" s="247"/>
      <c r="G2453" s="36"/>
      <c r="H2453" s="45"/>
      <c r="I2453" s="45"/>
      <c r="J2453" s="45"/>
      <c r="K2453" s="45"/>
      <c r="V2453" s="110"/>
      <c r="W2453" s="110"/>
      <c r="X2453" s="110"/>
      <c r="Y2453" s="110"/>
      <c r="Z2453" s="110"/>
      <c r="AA2453" s="110"/>
      <c r="AB2453" s="110"/>
      <c r="AC2453" s="110"/>
      <c r="AD2453" s="110"/>
      <c r="AE2453" s="110"/>
      <c r="AF2453" s="110"/>
      <c r="AG2453" s="110"/>
      <c r="AH2453" s="110"/>
      <c r="AI2453" s="110"/>
      <c r="AJ2453" s="110"/>
      <c r="AK2453" s="110"/>
      <c r="AL2453" s="110"/>
      <c r="AM2453" s="110"/>
      <c r="AN2453" s="110"/>
      <c r="AO2453" s="110"/>
      <c r="AP2453" s="110"/>
      <c r="AQ2453" s="110"/>
      <c r="AR2453" s="110"/>
      <c r="AS2453" s="110"/>
      <c r="AT2453" s="110"/>
      <c r="AU2453" s="110"/>
      <c r="AV2453" s="110"/>
      <c r="AW2453" s="110"/>
      <c r="AX2453" s="110"/>
      <c r="AY2453" s="110"/>
      <c r="AZ2453" s="110"/>
      <c r="BA2453" s="110"/>
      <c r="BB2453" s="110"/>
      <c r="BC2453" s="110"/>
      <c r="BD2453" s="110"/>
      <c r="BE2453" s="110"/>
      <c r="BF2453" s="110"/>
      <c r="BG2453" s="110"/>
      <c r="BH2453" s="110"/>
    </row>
    <row r="2454" spans="2:60" x14ac:dyDescent="0.2">
      <c r="B2454" s="123"/>
      <c r="C2454" s="246"/>
      <c r="D2454" s="246"/>
      <c r="E2454" s="36"/>
      <c r="F2454" s="247"/>
      <c r="G2454" s="36"/>
      <c r="H2454" s="45"/>
      <c r="I2454" s="45"/>
      <c r="J2454" s="45"/>
      <c r="K2454" s="45"/>
      <c r="V2454" s="110"/>
      <c r="W2454" s="110"/>
      <c r="X2454" s="110"/>
      <c r="Y2454" s="110"/>
      <c r="Z2454" s="110"/>
      <c r="AA2454" s="110"/>
      <c r="AB2454" s="110"/>
      <c r="AC2454" s="110"/>
      <c r="AD2454" s="110"/>
      <c r="AE2454" s="110"/>
      <c r="AF2454" s="110"/>
      <c r="AG2454" s="110"/>
      <c r="AH2454" s="110"/>
      <c r="AI2454" s="110"/>
      <c r="AJ2454" s="110"/>
      <c r="AK2454" s="110"/>
      <c r="AL2454" s="110"/>
      <c r="AM2454" s="110"/>
      <c r="AN2454" s="110"/>
      <c r="AO2454" s="110"/>
      <c r="AP2454" s="110"/>
      <c r="AQ2454" s="110"/>
      <c r="AR2454" s="110"/>
      <c r="AS2454" s="110"/>
      <c r="AT2454" s="110"/>
      <c r="AU2454" s="110"/>
      <c r="AV2454" s="110"/>
      <c r="AW2454" s="110"/>
      <c r="AX2454" s="110"/>
      <c r="AY2454" s="110"/>
      <c r="AZ2454" s="110"/>
      <c r="BA2454" s="110"/>
      <c r="BB2454" s="110"/>
      <c r="BC2454" s="110"/>
      <c r="BD2454" s="110"/>
      <c r="BE2454" s="110"/>
      <c r="BF2454" s="110"/>
      <c r="BG2454" s="110"/>
      <c r="BH2454" s="110"/>
    </row>
    <row r="2455" spans="2:60" x14ac:dyDescent="0.2">
      <c r="B2455" s="123"/>
      <c r="C2455" s="246"/>
      <c r="D2455" s="246"/>
      <c r="E2455" s="36"/>
      <c r="F2455" s="247"/>
      <c r="G2455" s="36"/>
      <c r="H2455" s="45"/>
      <c r="I2455" s="45"/>
      <c r="J2455" s="45"/>
      <c r="K2455" s="45"/>
      <c r="V2455" s="110"/>
      <c r="W2455" s="110"/>
      <c r="X2455" s="110"/>
      <c r="Y2455" s="110"/>
      <c r="Z2455" s="110"/>
      <c r="AA2455" s="110"/>
      <c r="AB2455" s="110"/>
      <c r="AC2455" s="110"/>
      <c r="AD2455" s="110"/>
      <c r="AE2455" s="110"/>
      <c r="AF2455" s="110"/>
      <c r="AG2455" s="110"/>
      <c r="AH2455" s="110"/>
      <c r="AI2455" s="110"/>
      <c r="AJ2455" s="110"/>
      <c r="AK2455" s="110"/>
      <c r="AL2455" s="110"/>
      <c r="AM2455" s="110"/>
      <c r="AN2455" s="110"/>
      <c r="AO2455" s="110"/>
      <c r="AP2455" s="110"/>
      <c r="AQ2455" s="110"/>
      <c r="AR2455" s="110"/>
      <c r="AS2455" s="110"/>
      <c r="AT2455" s="110"/>
      <c r="AU2455" s="110"/>
      <c r="AV2455" s="110"/>
      <c r="AW2455" s="110"/>
      <c r="AX2455" s="110"/>
      <c r="AY2455" s="110"/>
      <c r="AZ2455" s="110"/>
      <c r="BA2455" s="110"/>
      <c r="BB2455" s="110"/>
      <c r="BC2455" s="110"/>
      <c r="BD2455" s="110"/>
      <c r="BE2455" s="110"/>
      <c r="BF2455" s="110"/>
      <c r="BG2455" s="110"/>
      <c r="BH2455" s="110"/>
    </row>
    <row r="2456" spans="2:60" x14ac:dyDescent="0.2">
      <c r="B2456" s="123"/>
      <c r="C2456" s="246"/>
      <c r="D2456" s="246"/>
      <c r="E2456" s="36"/>
      <c r="F2456" s="247"/>
      <c r="G2456" s="36"/>
      <c r="H2456" s="45"/>
      <c r="I2456" s="45"/>
      <c r="J2456" s="45"/>
      <c r="K2456" s="45"/>
      <c r="V2456" s="110"/>
      <c r="W2456" s="110"/>
      <c r="X2456" s="110"/>
      <c r="Y2456" s="110"/>
      <c r="Z2456" s="110"/>
      <c r="AA2456" s="110"/>
      <c r="AB2456" s="110"/>
      <c r="AC2456" s="110"/>
      <c r="AD2456" s="110"/>
      <c r="AE2456" s="110"/>
      <c r="AF2456" s="110"/>
      <c r="AG2456" s="110"/>
      <c r="AH2456" s="110"/>
      <c r="AI2456" s="110"/>
      <c r="AJ2456" s="110"/>
      <c r="AK2456" s="110"/>
      <c r="AL2456" s="110"/>
      <c r="AM2456" s="110"/>
      <c r="AN2456" s="110"/>
      <c r="AO2456" s="110"/>
      <c r="AP2456" s="110"/>
      <c r="AQ2456" s="110"/>
      <c r="AR2456" s="110"/>
      <c r="AS2456" s="110"/>
      <c r="AT2456" s="110"/>
      <c r="AU2456" s="110"/>
      <c r="AV2456" s="110"/>
      <c r="AW2456" s="110"/>
      <c r="AX2456" s="110"/>
      <c r="AY2456" s="110"/>
      <c r="AZ2456" s="110"/>
      <c r="BA2456" s="110"/>
      <c r="BB2456" s="110"/>
      <c r="BC2456" s="110"/>
      <c r="BD2456" s="110"/>
      <c r="BE2456" s="110"/>
      <c r="BF2456" s="110"/>
      <c r="BG2456" s="110"/>
      <c r="BH2456" s="110"/>
    </row>
    <row r="2457" spans="2:60" x14ac:dyDescent="0.2">
      <c r="B2457" s="123"/>
      <c r="C2457" s="246"/>
      <c r="D2457" s="246"/>
      <c r="E2457" s="36"/>
      <c r="F2457" s="247"/>
      <c r="G2457" s="36"/>
      <c r="H2457" s="45"/>
      <c r="I2457" s="45"/>
      <c r="J2457" s="45"/>
      <c r="K2457" s="45"/>
      <c r="V2457" s="110"/>
      <c r="W2457" s="110"/>
      <c r="X2457" s="110"/>
      <c r="Y2457" s="110"/>
      <c r="Z2457" s="110"/>
      <c r="AA2457" s="110"/>
      <c r="AB2457" s="110"/>
      <c r="AC2457" s="110"/>
      <c r="AD2457" s="110"/>
      <c r="AE2457" s="110"/>
      <c r="AF2457" s="110"/>
      <c r="AG2457" s="110"/>
      <c r="AH2457" s="110"/>
      <c r="AI2457" s="110"/>
      <c r="AJ2457" s="110"/>
      <c r="AK2457" s="110"/>
      <c r="AL2457" s="110"/>
      <c r="AM2457" s="110"/>
      <c r="AN2457" s="110"/>
      <c r="AO2457" s="110"/>
      <c r="AP2457" s="110"/>
      <c r="AQ2457" s="110"/>
      <c r="AR2457" s="110"/>
      <c r="AS2457" s="110"/>
      <c r="AT2457" s="110"/>
      <c r="AU2457" s="110"/>
      <c r="AV2457" s="110"/>
      <c r="AW2457" s="110"/>
      <c r="AX2457" s="110"/>
      <c r="AY2457" s="110"/>
      <c r="AZ2457" s="110"/>
      <c r="BA2457" s="110"/>
      <c r="BB2457" s="110"/>
      <c r="BC2457" s="110"/>
      <c r="BD2457" s="110"/>
      <c r="BE2457" s="110"/>
      <c r="BF2457" s="110"/>
      <c r="BG2457" s="110"/>
      <c r="BH2457" s="110"/>
    </row>
    <row r="2458" spans="2:60" x14ac:dyDescent="0.2">
      <c r="B2458" s="123"/>
      <c r="C2458" s="246"/>
      <c r="D2458" s="246"/>
      <c r="E2458" s="36"/>
      <c r="F2458" s="247"/>
      <c r="G2458" s="36"/>
      <c r="H2458" s="45"/>
      <c r="I2458" s="45"/>
      <c r="J2458" s="45"/>
      <c r="K2458" s="45"/>
      <c r="V2458" s="110"/>
      <c r="W2458" s="110"/>
      <c r="X2458" s="110"/>
      <c r="Y2458" s="110"/>
      <c r="Z2458" s="110"/>
      <c r="AA2458" s="110"/>
      <c r="AB2458" s="110"/>
      <c r="AC2458" s="110"/>
      <c r="AD2458" s="110"/>
      <c r="AE2458" s="110"/>
      <c r="AF2458" s="110"/>
      <c r="AG2458" s="110"/>
      <c r="AH2458" s="110"/>
      <c r="AI2458" s="110"/>
      <c r="AJ2458" s="110"/>
      <c r="AK2458" s="110"/>
      <c r="AL2458" s="110"/>
      <c r="AM2458" s="110"/>
      <c r="AN2458" s="110"/>
      <c r="AO2458" s="110"/>
      <c r="AP2458" s="110"/>
      <c r="AQ2458" s="110"/>
      <c r="AR2458" s="110"/>
      <c r="AS2458" s="110"/>
      <c r="AT2458" s="110"/>
      <c r="AU2458" s="110"/>
      <c r="AV2458" s="110"/>
      <c r="AW2458" s="110"/>
      <c r="AX2458" s="110"/>
      <c r="AY2458" s="110"/>
      <c r="AZ2458" s="110"/>
      <c r="BA2458" s="110"/>
      <c r="BB2458" s="110"/>
      <c r="BC2458" s="110"/>
      <c r="BD2458" s="110"/>
      <c r="BE2458" s="110"/>
      <c r="BF2458" s="110"/>
      <c r="BG2458" s="110"/>
      <c r="BH2458" s="110"/>
    </row>
    <row r="2459" spans="2:60" x14ac:dyDescent="0.2">
      <c r="B2459" s="123"/>
      <c r="C2459" s="246"/>
      <c r="D2459" s="246"/>
      <c r="E2459" s="36"/>
      <c r="F2459" s="247"/>
      <c r="G2459" s="36"/>
      <c r="H2459" s="45"/>
      <c r="I2459" s="45"/>
      <c r="J2459" s="45"/>
      <c r="K2459" s="45"/>
      <c r="V2459" s="110"/>
      <c r="W2459" s="110"/>
      <c r="X2459" s="110"/>
      <c r="Y2459" s="110"/>
      <c r="Z2459" s="110"/>
      <c r="AA2459" s="110"/>
      <c r="AB2459" s="110"/>
      <c r="AC2459" s="110"/>
      <c r="AD2459" s="110"/>
      <c r="AE2459" s="110"/>
      <c r="AF2459" s="110"/>
      <c r="AG2459" s="110"/>
      <c r="AH2459" s="110"/>
      <c r="AI2459" s="110"/>
      <c r="AJ2459" s="110"/>
      <c r="AK2459" s="110"/>
      <c r="AL2459" s="110"/>
      <c r="AM2459" s="110"/>
      <c r="AN2459" s="110"/>
      <c r="AO2459" s="110"/>
      <c r="AP2459" s="110"/>
      <c r="AQ2459" s="110"/>
      <c r="AR2459" s="110"/>
      <c r="AS2459" s="110"/>
      <c r="AT2459" s="110"/>
      <c r="AU2459" s="110"/>
      <c r="AV2459" s="110"/>
      <c r="AW2459" s="110"/>
      <c r="AX2459" s="110"/>
      <c r="AY2459" s="110"/>
      <c r="AZ2459" s="110"/>
      <c r="BA2459" s="110"/>
      <c r="BB2459" s="110"/>
      <c r="BC2459" s="110"/>
      <c r="BD2459" s="110"/>
      <c r="BE2459" s="110"/>
      <c r="BF2459" s="110"/>
      <c r="BG2459" s="110"/>
      <c r="BH2459" s="110"/>
    </row>
    <row r="2460" spans="2:60" x14ac:dyDescent="0.2">
      <c r="B2460" s="123"/>
      <c r="C2460" s="246"/>
      <c r="D2460" s="246"/>
      <c r="E2460" s="36"/>
      <c r="F2460" s="247"/>
      <c r="G2460" s="36"/>
      <c r="H2460" s="45"/>
      <c r="I2460" s="45"/>
      <c r="J2460" s="45"/>
      <c r="K2460" s="45"/>
      <c r="V2460" s="110"/>
      <c r="W2460" s="110"/>
      <c r="X2460" s="110"/>
      <c r="Y2460" s="110"/>
      <c r="Z2460" s="110"/>
      <c r="AA2460" s="110"/>
      <c r="AB2460" s="110"/>
      <c r="AC2460" s="110"/>
      <c r="AD2460" s="110"/>
      <c r="AE2460" s="110"/>
      <c r="AF2460" s="110"/>
      <c r="AG2460" s="110"/>
      <c r="AH2460" s="110"/>
      <c r="AI2460" s="110"/>
      <c r="AJ2460" s="110"/>
      <c r="AK2460" s="110"/>
      <c r="AL2460" s="110"/>
      <c r="AM2460" s="110"/>
      <c r="AN2460" s="110"/>
      <c r="AO2460" s="110"/>
      <c r="AP2460" s="110"/>
      <c r="AQ2460" s="110"/>
      <c r="AR2460" s="110"/>
      <c r="AS2460" s="110"/>
      <c r="AT2460" s="110"/>
      <c r="AU2460" s="110"/>
      <c r="AV2460" s="110"/>
      <c r="AW2460" s="110"/>
      <c r="AX2460" s="110"/>
      <c r="AY2460" s="110"/>
      <c r="AZ2460" s="110"/>
      <c r="BA2460" s="110"/>
      <c r="BB2460" s="110"/>
      <c r="BC2460" s="110"/>
      <c r="BD2460" s="110"/>
      <c r="BE2460" s="110"/>
      <c r="BF2460" s="110"/>
      <c r="BG2460" s="110"/>
      <c r="BH2460" s="110"/>
    </row>
    <row r="2461" spans="2:60" x14ac:dyDescent="0.2">
      <c r="B2461" s="123"/>
      <c r="C2461" s="246"/>
      <c r="D2461" s="246"/>
      <c r="E2461" s="36"/>
      <c r="F2461" s="247"/>
      <c r="G2461" s="36"/>
      <c r="H2461" s="45"/>
      <c r="I2461" s="45"/>
      <c r="J2461" s="45"/>
      <c r="K2461" s="45"/>
      <c r="V2461" s="110"/>
      <c r="W2461" s="110"/>
      <c r="X2461" s="110"/>
      <c r="Y2461" s="110"/>
      <c r="Z2461" s="110"/>
      <c r="AA2461" s="110"/>
      <c r="AB2461" s="110"/>
      <c r="AC2461" s="110"/>
      <c r="AD2461" s="110"/>
      <c r="AE2461" s="110"/>
      <c r="AF2461" s="110"/>
      <c r="AG2461" s="110"/>
      <c r="AH2461" s="110"/>
      <c r="AI2461" s="110"/>
      <c r="AJ2461" s="110"/>
      <c r="AK2461" s="110"/>
      <c r="AL2461" s="110"/>
      <c r="AM2461" s="110"/>
      <c r="AN2461" s="110"/>
      <c r="AO2461" s="110"/>
      <c r="AP2461" s="110"/>
      <c r="AQ2461" s="110"/>
      <c r="AR2461" s="110"/>
      <c r="AS2461" s="110"/>
      <c r="AT2461" s="110"/>
      <c r="AU2461" s="110"/>
      <c r="AV2461" s="110"/>
      <c r="AW2461" s="110"/>
      <c r="AX2461" s="110"/>
      <c r="AY2461" s="110"/>
      <c r="AZ2461" s="110"/>
      <c r="BA2461" s="110"/>
      <c r="BB2461" s="110"/>
      <c r="BC2461" s="110"/>
      <c r="BD2461" s="110"/>
      <c r="BE2461" s="110"/>
      <c r="BF2461" s="110"/>
      <c r="BG2461" s="110"/>
      <c r="BH2461" s="110"/>
    </row>
    <row r="2462" spans="2:60" x14ac:dyDescent="0.2">
      <c r="B2462" s="123"/>
      <c r="C2462" s="246"/>
      <c r="D2462" s="246"/>
      <c r="E2462" s="36"/>
      <c r="F2462" s="247"/>
      <c r="G2462" s="36"/>
      <c r="H2462" s="45"/>
      <c r="I2462" s="45"/>
      <c r="J2462" s="45"/>
      <c r="K2462" s="45"/>
      <c r="V2462" s="110"/>
      <c r="W2462" s="110"/>
      <c r="X2462" s="110"/>
      <c r="Y2462" s="110"/>
      <c r="Z2462" s="110"/>
      <c r="AA2462" s="110"/>
      <c r="AB2462" s="110"/>
      <c r="AC2462" s="110"/>
      <c r="AD2462" s="110"/>
      <c r="AE2462" s="110"/>
      <c r="AF2462" s="110"/>
      <c r="AG2462" s="110"/>
      <c r="AH2462" s="110"/>
      <c r="AI2462" s="110"/>
      <c r="AJ2462" s="110"/>
      <c r="AK2462" s="110"/>
      <c r="AL2462" s="110"/>
      <c r="AM2462" s="110"/>
      <c r="AN2462" s="110"/>
      <c r="AO2462" s="110"/>
      <c r="AP2462" s="110"/>
      <c r="AQ2462" s="110"/>
      <c r="AR2462" s="110"/>
      <c r="AS2462" s="110"/>
      <c r="AT2462" s="110"/>
      <c r="AU2462" s="110"/>
      <c r="AV2462" s="110"/>
      <c r="AW2462" s="110"/>
      <c r="AX2462" s="110"/>
      <c r="AY2462" s="110"/>
      <c r="AZ2462" s="110"/>
      <c r="BA2462" s="110"/>
      <c r="BB2462" s="110"/>
      <c r="BC2462" s="110"/>
      <c r="BD2462" s="110"/>
      <c r="BE2462" s="110"/>
      <c r="BF2462" s="110"/>
      <c r="BG2462" s="110"/>
      <c r="BH2462" s="110"/>
    </row>
    <row r="2463" spans="2:60" x14ac:dyDescent="0.2">
      <c r="B2463" s="123"/>
      <c r="C2463" s="246"/>
      <c r="D2463" s="246"/>
      <c r="E2463" s="36"/>
      <c r="F2463" s="247"/>
      <c r="G2463" s="36"/>
      <c r="H2463" s="45"/>
      <c r="I2463" s="45"/>
      <c r="J2463" s="45"/>
      <c r="K2463" s="45"/>
      <c r="V2463" s="110"/>
      <c r="W2463" s="110"/>
      <c r="X2463" s="110"/>
      <c r="Y2463" s="110"/>
      <c r="Z2463" s="110"/>
      <c r="AA2463" s="110"/>
      <c r="AB2463" s="110"/>
      <c r="AC2463" s="110"/>
      <c r="AD2463" s="110"/>
      <c r="AE2463" s="110"/>
      <c r="AF2463" s="110"/>
      <c r="AG2463" s="110"/>
      <c r="AH2463" s="110"/>
      <c r="AI2463" s="110"/>
      <c r="AJ2463" s="110"/>
      <c r="AK2463" s="110"/>
      <c r="AL2463" s="110"/>
      <c r="AM2463" s="110"/>
      <c r="AN2463" s="110"/>
      <c r="AO2463" s="110"/>
      <c r="AP2463" s="110"/>
      <c r="AQ2463" s="110"/>
      <c r="AR2463" s="110"/>
      <c r="AS2463" s="110"/>
      <c r="AT2463" s="110"/>
      <c r="AU2463" s="110"/>
      <c r="AV2463" s="110"/>
      <c r="AW2463" s="110"/>
      <c r="AX2463" s="110"/>
      <c r="AY2463" s="110"/>
      <c r="AZ2463" s="110"/>
      <c r="BA2463" s="110"/>
      <c r="BB2463" s="110"/>
      <c r="BC2463" s="110"/>
      <c r="BD2463" s="110"/>
      <c r="BE2463" s="110"/>
      <c r="BF2463" s="110"/>
      <c r="BG2463" s="110"/>
      <c r="BH2463" s="110"/>
    </row>
    <row r="2464" spans="2:60" x14ac:dyDescent="0.2">
      <c r="B2464" s="123"/>
      <c r="C2464" s="246"/>
      <c r="D2464" s="246"/>
      <c r="E2464" s="36"/>
      <c r="F2464" s="247"/>
      <c r="G2464" s="36"/>
      <c r="H2464" s="45"/>
      <c r="I2464" s="45"/>
      <c r="J2464" s="45"/>
      <c r="K2464" s="45"/>
      <c r="V2464" s="110"/>
      <c r="W2464" s="110"/>
      <c r="X2464" s="110"/>
      <c r="Y2464" s="110"/>
      <c r="Z2464" s="110"/>
      <c r="AA2464" s="110"/>
      <c r="AB2464" s="110"/>
      <c r="AC2464" s="110"/>
      <c r="AD2464" s="110"/>
      <c r="AE2464" s="110"/>
      <c r="AF2464" s="110"/>
      <c r="AG2464" s="110"/>
      <c r="AH2464" s="110"/>
      <c r="AI2464" s="110"/>
      <c r="AJ2464" s="110"/>
      <c r="AK2464" s="110"/>
      <c r="AL2464" s="110"/>
      <c r="AM2464" s="110"/>
      <c r="AN2464" s="110"/>
      <c r="AO2464" s="110"/>
      <c r="AP2464" s="110"/>
      <c r="AQ2464" s="110"/>
      <c r="AR2464" s="110"/>
      <c r="AS2464" s="110"/>
      <c r="AT2464" s="110"/>
      <c r="AU2464" s="110"/>
      <c r="AV2464" s="110"/>
      <c r="AW2464" s="110"/>
      <c r="AX2464" s="110"/>
      <c r="AY2464" s="110"/>
      <c r="AZ2464" s="110"/>
      <c r="BA2464" s="110"/>
      <c r="BB2464" s="110"/>
      <c r="BC2464" s="110"/>
      <c r="BD2464" s="110"/>
      <c r="BE2464" s="110"/>
      <c r="BF2464" s="110"/>
      <c r="BG2464" s="110"/>
      <c r="BH2464" s="110"/>
    </row>
    <row r="2465" spans="2:60" x14ac:dyDescent="0.2">
      <c r="B2465" s="123"/>
      <c r="C2465" s="246"/>
      <c r="D2465" s="246"/>
      <c r="E2465" s="36"/>
      <c r="F2465" s="247"/>
      <c r="G2465" s="36"/>
      <c r="H2465" s="45"/>
      <c r="I2465" s="45"/>
      <c r="J2465" s="45"/>
      <c r="K2465" s="45"/>
      <c r="V2465" s="110"/>
      <c r="W2465" s="110"/>
      <c r="X2465" s="110"/>
      <c r="Y2465" s="110"/>
      <c r="Z2465" s="110"/>
      <c r="AA2465" s="110"/>
      <c r="AB2465" s="110"/>
      <c r="AC2465" s="110"/>
      <c r="AD2465" s="110"/>
      <c r="AE2465" s="110"/>
      <c r="AF2465" s="110"/>
      <c r="AG2465" s="110"/>
      <c r="AH2465" s="110"/>
      <c r="AI2465" s="110"/>
      <c r="AJ2465" s="110"/>
      <c r="AK2465" s="110"/>
      <c r="AL2465" s="110"/>
      <c r="AM2465" s="110"/>
      <c r="AN2465" s="110"/>
      <c r="AO2465" s="110"/>
      <c r="AP2465" s="110"/>
      <c r="AQ2465" s="110"/>
      <c r="AR2465" s="110"/>
      <c r="AS2465" s="110"/>
      <c r="AT2465" s="110"/>
      <c r="AU2465" s="110"/>
      <c r="AV2465" s="110"/>
      <c r="AW2465" s="110"/>
      <c r="AX2465" s="110"/>
      <c r="AY2465" s="110"/>
      <c r="AZ2465" s="110"/>
      <c r="BA2465" s="110"/>
      <c r="BB2465" s="110"/>
      <c r="BC2465" s="110"/>
      <c r="BD2465" s="110"/>
      <c r="BE2465" s="110"/>
      <c r="BF2465" s="110"/>
      <c r="BG2465" s="110"/>
      <c r="BH2465" s="110"/>
    </row>
    <row r="2466" spans="2:60" x14ac:dyDescent="0.2">
      <c r="B2466" s="123"/>
      <c r="C2466" s="246"/>
      <c r="D2466" s="246"/>
      <c r="E2466" s="36"/>
      <c r="F2466" s="247"/>
      <c r="G2466" s="36"/>
      <c r="H2466" s="45"/>
      <c r="I2466" s="45"/>
      <c r="J2466" s="45"/>
      <c r="K2466" s="45"/>
      <c r="V2466" s="110"/>
      <c r="W2466" s="110"/>
      <c r="X2466" s="110"/>
      <c r="Y2466" s="110"/>
      <c r="Z2466" s="110"/>
      <c r="AA2466" s="110"/>
      <c r="AB2466" s="110"/>
      <c r="AC2466" s="110"/>
      <c r="AD2466" s="110"/>
      <c r="AE2466" s="110"/>
      <c r="AF2466" s="110"/>
      <c r="AG2466" s="110"/>
      <c r="AH2466" s="110"/>
      <c r="AI2466" s="110"/>
      <c r="AJ2466" s="110"/>
      <c r="AK2466" s="110"/>
      <c r="AL2466" s="110"/>
      <c r="AM2466" s="110"/>
      <c r="AN2466" s="110"/>
      <c r="AO2466" s="110"/>
      <c r="AP2466" s="110"/>
      <c r="AQ2466" s="110"/>
      <c r="AR2466" s="110"/>
      <c r="AS2466" s="110"/>
      <c r="AT2466" s="110"/>
      <c r="AU2466" s="110"/>
      <c r="AV2466" s="110"/>
      <c r="AW2466" s="110"/>
      <c r="AX2466" s="110"/>
      <c r="AY2466" s="110"/>
      <c r="AZ2466" s="110"/>
      <c r="BA2466" s="110"/>
      <c r="BB2466" s="110"/>
      <c r="BC2466" s="110"/>
      <c r="BD2466" s="110"/>
      <c r="BE2466" s="110"/>
      <c r="BF2466" s="110"/>
      <c r="BG2466" s="110"/>
      <c r="BH2466" s="110"/>
    </row>
    <row r="2467" spans="2:60" x14ac:dyDescent="0.2">
      <c r="B2467" s="123"/>
      <c r="C2467" s="246"/>
      <c r="D2467" s="246"/>
      <c r="E2467" s="36"/>
      <c r="F2467" s="247"/>
      <c r="G2467" s="36"/>
      <c r="H2467" s="45"/>
      <c r="I2467" s="45"/>
      <c r="J2467" s="45"/>
      <c r="K2467" s="45"/>
      <c r="V2467" s="110"/>
      <c r="W2467" s="110"/>
      <c r="X2467" s="110"/>
      <c r="Y2467" s="110"/>
      <c r="Z2467" s="110"/>
      <c r="AA2467" s="110"/>
      <c r="AB2467" s="110"/>
      <c r="AC2467" s="110"/>
      <c r="AD2467" s="110"/>
      <c r="AE2467" s="110"/>
      <c r="AF2467" s="110"/>
      <c r="AG2467" s="110"/>
      <c r="AH2467" s="110"/>
      <c r="AI2467" s="110"/>
      <c r="AJ2467" s="110"/>
      <c r="AK2467" s="110"/>
      <c r="AL2467" s="110"/>
      <c r="AM2467" s="110"/>
      <c r="AN2467" s="110"/>
      <c r="AO2467" s="110"/>
      <c r="AP2467" s="110"/>
      <c r="AQ2467" s="110"/>
      <c r="AR2467" s="110"/>
      <c r="AS2467" s="110"/>
      <c r="AT2467" s="110"/>
      <c r="AU2467" s="110"/>
      <c r="AV2467" s="110"/>
      <c r="AW2467" s="110"/>
      <c r="AX2467" s="110"/>
      <c r="AY2467" s="110"/>
      <c r="AZ2467" s="110"/>
      <c r="BA2467" s="110"/>
      <c r="BB2467" s="110"/>
      <c r="BC2467" s="110"/>
      <c r="BD2467" s="110"/>
      <c r="BE2467" s="110"/>
      <c r="BF2467" s="110"/>
      <c r="BG2467" s="110"/>
      <c r="BH2467" s="110"/>
    </row>
    <row r="2468" spans="2:60" x14ac:dyDescent="0.2">
      <c r="B2468" s="123"/>
      <c r="C2468" s="246"/>
      <c r="D2468" s="246"/>
      <c r="E2468" s="36"/>
      <c r="F2468" s="247"/>
      <c r="G2468" s="36"/>
      <c r="H2468" s="45"/>
      <c r="I2468" s="45"/>
      <c r="J2468" s="45"/>
      <c r="K2468" s="45"/>
      <c r="V2468" s="110"/>
      <c r="W2468" s="110"/>
      <c r="X2468" s="110"/>
      <c r="Y2468" s="110"/>
      <c r="Z2468" s="110"/>
      <c r="AA2468" s="110"/>
      <c r="AB2468" s="110"/>
      <c r="AC2468" s="110"/>
      <c r="AD2468" s="110"/>
      <c r="AE2468" s="110"/>
      <c r="AF2468" s="110"/>
      <c r="AG2468" s="110"/>
      <c r="AH2468" s="110"/>
      <c r="AI2468" s="110"/>
      <c r="AJ2468" s="110"/>
      <c r="AK2468" s="110"/>
      <c r="AL2468" s="110"/>
      <c r="AM2468" s="110"/>
      <c r="AN2468" s="110"/>
      <c r="AO2468" s="110"/>
      <c r="AP2468" s="110"/>
      <c r="AQ2468" s="110"/>
      <c r="AR2468" s="110"/>
      <c r="AS2468" s="110"/>
      <c r="AT2468" s="110"/>
      <c r="AU2468" s="110"/>
      <c r="AV2468" s="110"/>
      <c r="AW2468" s="110"/>
      <c r="AX2468" s="110"/>
      <c r="AY2468" s="110"/>
      <c r="AZ2468" s="110"/>
      <c r="BA2468" s="110"/>
      <c r="BB2468" s="110"/>
      <c r="BC2468" s="110"/>
      <c r="BD2468" s="110"/>
      <c r="BE2468" s="110"/>
      <c r="BF2468" s="110"/>
      <c r="BG2468" s="110"/>
      <c r="BH2468" s="110"/>
    </row>
    <row r="2469" spans="2:60" x14ac:dyDescent="0.2">
      <c r="B2469" s="123"/>
      <c r="C2469" s="246"/>
      <c r="D2469" s="246"/>
      <c r="E2469" s="36"/>
      <c r="F2469" s="247"/>
      <c r="G2469" s="36"/>
      <c r="H2469" s="45"/>
      <c r="I2469" s="45"/>
      <c r="J2469" s="45"/>
      <c r="K2469" s="45"/>
      <c r="V2469" s="110"/>
      <c r="W2469" s="110"/>
      <c r="X2469" s="110"/>
      <c r="Y2469" s="110"/>
      <c r="Z2469" s="110"/>
      <c r="AA2469" s="110"/>
      <c r="AB2469" s="110"/>
      <c r="AC2469" s="110"/>
      <c r="AD2469" s="110"/>
      <c r="AE2469" s="110"/>
      <c r="AF2469" s="110"/>
      <c r="AG2469" s="110"/>
      <c r="AH2469" s="110"/>
      <c r="AI2469" s="110"/>
      <c r="AJ2469" s="110"/>
      <c r="AK2469" s="110"/>
      <c r="AL2469" s="110"/>
      <c r="AM2469" s="110"/>
      <c r="AN2469" s="110"/>
      <c r="AO2469" s="110"/>
      <c r="AP2469" s="110"/>
      <c r="AQ2469" s="110"/>
      <c r="AR2469" s="110"/>
      <c r="AS2469" s="110"/>
      <c r="AT2469" s="110"/>
      <c r="AU2469" s="110"/>
      <c r="AV2469" s="110"/>
      <c r="AW2469" s="110"/>
      <c r="AX2469" s="110"/>
      <c r="AY2469" s="110"/>
      <c r="AZ2469" s="110"/>
      <c r="BA2469" s="110"/>
      <c r="BB2469" s="110"/>
      <c r="BC2469" s="110"/>
      <c r="BD2469" s="110"/>
      <c r="BE2469" s="110"/>
      <c r="BF2469" s="110"/>
      <c r="BG2469" s="110"/>
      <c r="BH2469" s="110"/>
    </row>
    <row r="2470" spans="2:60" x14ac:dyDescent="0.2">
      <c r="B2470" s="123"/>
      <c r="C2470" s="246"/>
      <c r="D2470" s="246"/>
      <c r="E2470" s="36"/>
      <c r="F2470" s="247"/>
      <c r="G2470" s="36"/>
      <c r="H2470" s="45"/>
      <c r="I2470" s="45"/>
      <c r="J2470" s="45"/>
      <c r="K2470" s="45"/>
      <c r="V2470" s="110"/>
      <c r="W2470" s="110"/>
      <c r="X2470" s="110"/>
      <c r="Y2470" s="110"/>
      <c r="Z2470" s="110"/>
      <c r="AA2470" s="110"/>
      <c r="AB2470" s="110"/>
      <c r="AC2470" s="110"/>
      <c r="AD2470" s="110"/>
      <c r="AE2470" s="110"/>
      <c r="AF2470" s="110"/>
      <c r="AG2470" s="110"/>
      <c r="AH2470" s="110"/>
      <c r="AI2470" s="110"/>
      <c r="AJ2470" s="110"/>
      <c r="AK2470" s="110"/>
      <c r="AL2470" s="110"/>
      <c r="AM2470" s="110"/>
      <c r="AN2470" s="110"/>
      <c r="AO2470" s="110"/>
      <c r="AP2470" s="110"/>
      <c r="AQ2470" s="110"/>
      <c r="AR2470" s="110"/>
      <c r="AS2470" s="110"/>
      <c r="AT2470" s="110"/>
      <c r="AU2470" s="110"/>
      <c r="AV2470" s="110"/>
      <c r="AW2470" s="110"/>
      <c r="AX2470" s="110"/>
      <c r="AY2470" s="110"/>
      <c r="AZ2470" s="110"/>
      <c r="BA2470" s="110"/>
      <c r="BB2470" s="110"/>
      <c r="BC2470" s="110"/>
      <c r="BD2470" s="110"/>
      <c r="BE2470" s="110"/>
      <c r="BF2470" s="110"/>
      <c r="BG2470" s="110"/>
      <c r="BH2470" s="110"/>
    </row>
    <row r="2471" spans="2:60" x14ac:dyDescent="0.2">
      <c r="B2471" s="123"/>
      <c r="C2471" s="246"/>
      <c r="D2471" s="246"/>
      <c r="E2471" s="36"/>
      <c r="F2471" s="247"/>
      <c r="G2471" s="36"/>
      <c r="H2471" s="45"/>
      <c r="I2471" s="45"/>
      <c r="J2471" s="45"/>
      <c r="K2471" s="45"/>
      <c r="V2471" s="110"/>
      <c r="W2471" s="110"/>
      <c r="X2471" s="110"/>
      <c r="Y2471" s="110"/>
      <c r="Z2471" s="110"/>
      <c r="AA2471" s="110"/>
      <c r="AB2471" s="110"/>
      <c r="AC2471" s="110"/>
      <c r="AD2471" s="110"/>
      <c r="AE2471" s="110"/>
      <c r="AF2471" s="110"/>
      <c r="AG2471" s="110"/>
      <c r="AH2471" s="110"/>
      <c r="AI2471" s="110"/>
      <c r="AJ2471" s="110"/>
      <c r="AK2471" s="110"/>
      <c r="AL2471" s="110"/>
      <c r="AM2471" s="110"/>
      <c r="AN2471" s="110"/>
      <c r="AO2471" s="110"/>
      <c r="AP2471" s="110"/>
      <c r="AQ2471" s="110"/>
      <c r="AR2471" s="110"/>
      <c r="AS2471" s="110"/>
      <c r="AT2471" s="110"/>
      <c r="AU2471" s="110"/>
      <c r="AV2471" s="110"/>
      <c r="AW2471" s="110"/>
      <c r="AX2471" s="110"/>
      <c r="AY2471" s="110"/>
      <c r="AZ2471" s="110"/>
      <c r="BA2471" s="110"/>
      <c r="BB2471" s="110"/>
      <c r="BC2471" s="110"/>
      <c r="BD2471" s="110"/>
      <c r="BE2471" s="110"/>
      <c r="BF2471" s="110"/>
      <c r="BG2471" s="110"/>
      <c r="BH2471" s="110"/>
    </row>
    <row r="2472" spans="2:60" x14ac:dyDescent="0.2">
      <c r="B2472" s="123"/>
      <c r="C2472" s="246"/>
      <c r="D2472" s="246"/>
      <c r="E2472" s="36"/>
      <c r="F2472" s="247"/>
      <c r="G2472" s="36"/>
      <c r="H2472" s="45"/>
      <c r="I2472" s="45"/>
      <c r="J2472" s="45"/>
      <c r="K2472" s="45"/>
      <c r="V2472" s="110"/>
      <c r="W2472" s="110"/>
      <c r="X2472" s="110"/>
      <c r="Y2472" s="110"/>
      <c r="Z2472" s="110"/>
      <c r="AA2472" s="110"/>
      <c r="AB2472" s="110"/>
      <c r="AC2472" s="110"/>
      <c r="AD2472" s="110"/>
      <c r="AE2472" s="110"/>
      <c r="AF2472" s="110"/>
      <c r="AG2472" s="110"/>
      <c r="AH2472" s="110"/>
      <c r="AI2472" s="110"/>
      <c r="AJ2472" s="110"/>
      <c r="AK2472" s="110"/>
      <c r="AL2472" s="110"/>
      <c r="AM2472" s="110"/>
      <c r="AN2472" s="110"/>
      <c r="AO2472" s="110"/>
      <c r="AP2472" s="110"/>
      <c r="AQ2472" s="110"/>
      <c r="AR2472" s="110"/>
      <c r="AS2472" s="110"/>
      <c r="AT2472" s="110"/>
      <c r="AU2472" s="110"/>
      <c r="AV2472" s="110"/>
      <c r="AW2472" s="110"/>
      <c r="AX2472" s="110"/>
      <c r="AY2472" s="110"/>
      <c r="AZ2472" s="110"/>
      <c r="BA2472" s="110"/>
      <c r="BB2472" s="110"/>
      <c r="BC2472" s="110"/>
      <c r="BD2472" s="110"/>
      <c r="BE2472" s="110"/>
      <c r="BF2472" s="110"/>
      <c r="BG2472" s="110"/>
      <c r="BH2472" s="110"/>
    </row>
    <row r="2473" spans="2:60" x14ac:dyDescent="0.2">
      <c r="B2473" s="123"/>
      <c r="C2473" s="246"/>
      <c r="D2473" s="246"/>
      <c r="E2473" s="36"/>
      <c r="F2473" s="247"/>
      <c r="G2473" s="36"/>
      <c r="H2473" s="45"/>
      <c r="I2473" s="45"/>
      <c r="J2473" s="45"/>
      <c r="K2473" s="45"/>
      <c r="V2473" s="110"/>
      <c r="W2473" s="110"/>
      <c r="X2473" s="110"/>
      <c r="Y2473" s="110"/>
      <c r="Z2473" s="110"/>
      <c r="AA2473" s="110"/>
      <c r="AB2473" s="110"/>
      <c r="AC2473" s="110"/>
      <c r="AD2473" s="110"/>
      <c r="AE2473" s="110"/>
      <c r="AF2473" s="110"/>
      <c r="AG2473" s="110"/>
      <c r="AH2473" s="110"/>
      <c r="AI2473" s="110"/>
      <c r="AJ2473" s="110"/>
      <c r="AK2473" s="110"/>
      <c r="AL2473" s="110"/>
      <c r="AM2473" s="110"/>
      <c r="AN2473" s="110"/>
      <c r="AO2473" s="110"/>
      <c r="AP2473" s="110"/>
      <c r="AQ2473" s="110"/>
      <c r="AR2473" s="110"/>
      <c r="AS2473" s="110"/>
      <c r="AT2473" s="110"/>
      <c r="AU2473" s="110"/>
      <c r="AV2473" s="110"/>
      <c r="AW2473" s="110"/>
      <c r="AX2473" s="110"/>
      <c r="AY2473" s="110"/>
      <c r="AZ2473" s="110"/>
      <c r="BA2473" s="110"/>
      <c r="BB2473" s="110"/>
      <c r="BC2473" s="110"/>
      <c r="BD2473" s="110"/>
      <c r="BE2473" s="110"/>
      <c r="BF2473" s="110"/>
      <c r="BG2473" s="110"/>
      <c r="BH2473" s="110"/>
    </row>
    <row r="2474" spans="2:60" x14ac:dyDescent="0.2">
      <c r="B2474" s="123"/>
      <c r="C2474" s="246"/>
      <c r="D2474" s="246"/>
      <c r="E2474" s="36"/>
      <c r="F2474" s="247"/>
      <c r="G2474" s="36"/>
      <c r="H2474" s="45"/>
      <c r="I2474" s="45"/>
      <c r="J2474" s="45"/>
      <c r="K2474" s="45"/>
      <c r="V2474" s="110"/>
      <c r="W2474" s="110"/>
      <c r="X2474" s="110"/>
      <c r="Y2474" s="110"/>
      <c r="Z2474" s="110"/>
      <c r="AA2474" s="110"/>
      <c r="AB2474" s="110"/>
      <c r="AC2474" s="110"/>
      <c r="AD2474" s="110"/>
      <c r="AE2474" s="110"/>
      <c r="AF2474" s="110"/>
      <c r="AG2474" s="110"/>
      <c r="AH2474" s="110"/>
      <c r="AI2474" s="110"/>
      <c r="AJ2474" s="110"/>
      <c r="AK2474" s="110"/>
      <c r="AL2474" s="110"/>
      <c r="AM2474" s="110"/>
      <c r="AN2474" s="110"/>
      <c r="AO2474" s="110"/>
      <c r="AP2474" s="110"/>
      <c r="AQ2474" s="110"/>
      <c r="AR2474" s="110"/>
      <c r="AS2474" s="110"/>
      <c r="AT2474" s="110"/>
      <c r="AU2474" s="110"/>
      <c r="AV2474" s="110"/>
      <c r="AW2474" s="110"/>
      <c r="AX2474" s="110"/>
      <c r="AY2474" s="110"/>
      <c r="AZ2474" s="110"/>
      <c r="BA2474" s="110"/>
      <c r="BB2474" s="110"/>
      <c r="BC2474" s="110"/>
      <c r="BD2474" s="110"/>
      <c r="BE2474" s="110"/>
      <c r="BF2474" s="110"/>
      <c r="BG2474" s="110"/>
      <c r="BH2474" s="110"/>
    </row>
    <row r="2475" spans="2:60" x14ac:dyDescent="0.2">
      <c r="B2475" s="123"/>
      <c r="C2475" s="246"/>
      <c r="D2475" s="246"/>
      <c r="E2475" s="36"/>
      <c r="F2475" s="247"/>
      <c r="G2475" s="36"/>
      <c r="H2475" s="45"/>
      <c r="I2475" s="45"/>
      <c r="J2475" s="45"/>
      <c r="K2475" s="45"/>
      <c r="V2475" s="110"/>
      <c r="W2475" s="110"/>
      <c r="X2475" s="110"/>
      <c r="Y2475" s="110"/>
      <c r="Z2475" s="110"/>
      <c r="AA2475" s="110"/>
      <c r="AB2475" s="110"/>
      <c r="AC2475" s="110"/>
      <c r="AD2475" s="110"/>
      <c r="AE2475" s="110"/>
      <c r="AF2475" s="110"/>
      <c r="AG2475" s="110"/>
      <c r="AH2475" s="110"/>
      <c r="AI2475" s="110"/>
      <c r="AJ2475" s="110"/>
      <c r="AK2475" s="110"/>
      <c r="AL2475" s="110"/>
      <c r="AM2475" s="110"/>
      <c r="AN2475" s="110"/>
      <c r="AO2475" s="110"/>
      <c r="AP2475" s="110"/>
      <c r="AQ2475" s="110"/>
      <c r="AR2475" s="110"/>
      <c r="AS2475" s="110"/>
      <c r="AT2475" s="110"/>
      <c r="AU2475" s="110"/>
      <c r="AV2475" s="110"/>
      <c r="AW2475" s="110"/>
      <c r="AX2475" s="110"/>
      <c r="AY2475" s="110"/>
      <c r="AZ2475" s="110"/>
      <c r="BA2475" s="110"/>
      <c r="BB2475" s="110"/>
      <c r="BC2475" s="110"/>
      <c r="BD2475" s="110"/>
      <c r="BE2475" s="110"/>
      <c r="BF2475" s="110"/>
      <c r="BG2475" s="110"/>
      <c r="BH2475" s="110"/>
    </row>
    <row r="2476" spans="2:60" x14ac:dyDescent="0.2">
      <c r="B2476" s="123"/>
      <c r="C2476" s="246"/>
      <c r="D2476" s="246"/>
      <c r="E2476" s="36"/>
      <c r="F2476" s="247"/>
      <c r="G2476" s="36"/>
      <c r="H2476" s="45"/>
      <c r="I2476" s="45"/>
      <c r="J2476" s="45"/>
      <c r="K2476" s="45"/>
      <c r="V2476" s="110"/>
      <c r="W2476" s="110"/>
      <c r="X2476" s="110"/>
      <c r="Y2476" s="110"/>
      <c r="Z2476" s="110"/>
      <c r="AA2476" s="110"/>
      <c r="AB2476" s="110"/>
      <c r="AC2476" s="110"/>
      <c r="AD2476" s="110"/>
      <c r="AE2476" s="110"/>
      <c r="AF2476" s="110"/>
      <c r="AG2476" s="110"/>
      <c r="AH2476" s="110"/>
      <c r="AI2476" s="110"/>
      <c r="AJ2476" s="110"/>
      <c r="AK2476" s="110"/>
      <c r="AL2476" s="110"/>
      <c r="AM2476" s="110"/>
      <c r="AN2476" s="110"/>
      <c r="AO2476" s="110"/>
      <c r="AP2476" s="110"/>
      <c r="AQ2476" s="110"/>
      <c r="AR2476" s="110"/>
      <c r="AS2476" s="110"/>
      <c r="AT2476" s="110"/>
      <c r="AU2476" s="110"/>
      <c r="AV2476" s="110"/>
      <c r="AW2476" s="110"/>
      <c r="AX2476" s="110"/>
      <c r="AY2476" s="110"/>
      <c r="AZ2476" s="110"/>
      <c r="BA2476" s="110"/>
      <c r="BB2476" s="110"/>
      <c r="BC2476" s="110"/>
      <c r="BD2476" s="110"/>
      <c r="BE2476" s="110"/>
      <c r="BF2476" s="110"/>
      <c r="BG2476" s="110"/>
      <c r="BH2476" s="110"/>
    </row>
    <row r="2477" spans="2:60" x14ac:dyDescent="0.2">
      <c r="B2477" s="123"/>
      <c r="C2477" s="246"/>
      <c r="D2477" s="246"/>
      <c r="E2477" s="36"/>
      <c r="F2477" s="247"/>
      <c r="G2477" s="36"/>
      <c r="H2477" s="45"/>
      <c r="I2477" s="45"/>
      <c r="J2477" s="45"/>
      <c r="K2477" s="45"/>
      <c r="V2477" s="110"/>
      <c r="W2477" s="110"/>
      <c r="X2477" s="110"/>
      <c r="Y2477" s="110"/>
      <c r="Z2477" s="110"/>
      <c r="AA2477" s="110"/>
      <c r="AB2477" s="110"/>
      <c r="AC2477" s="110"/>
      <c r="AD2477" s="110"/>
      <c r="AE2477" s="110"/>
      <c r="AF2477" s="110"/>
      <c r="AG2477" s="110"/>
      <c r="AH2477" s="110"/>
      <c r="AI2477" s="110"/>
      <c r="AJ2477" s="110"/>
      <c r="AK2477" s="110"/>
      <c r="AL2477" s="110"/>
      <c r="AM2477" s="110"/>
      <c r="AN2477" s="110"/>
      <c r="AO2477" s="110"/>
      <c r="AP2477" s="110"/>
      <c r="AQ2477" s="110"/>
      <c r="AR2477" s="110"/>
      <c r="AS2477" s="110"/>
      <c r="AT2477" s="110"/>
      <c r="AU2477" s="110"/>
      <c r="AV2477" s="110"/>
      <c r="AW2477" s="110"/>
      <c r="AX2477" s="110"/>
      <c r="AY2477" s="110"/>
      <c r="AZ2477" s="110"/>
      <c r="BA2477" s="110"/>
      <c r="BB2477" s="110"/>
      <c r="BC2477" s="110"/>
      <c r="BD2477" s="110"/>
      <c r="BE2477" s="110"/>
      <c r="BF2477" s="110"/>
      <c r="BG2477" s="110"/>
      <c r="BH2477" s="110"/>
    </row>
    <row r="2478" spans="2:60" x14ac:dyDescent="0.2">
      <c r="B2478" s="123"/>
      <c r="C2478" s="246"/>
      <c r="D2478" s="246"/>
      <c r="E2478" s="36"/>
      <c r="F2478" s="247"/>
      <c r="G2478" s="36"/>
      <c r="H2478" s="45"/>
      <c r="I2478" s="45"/>
      <c r="J2478" s="45"/>
      <c r="K2478" s="45"/>
      <c r="V2478" s="110"/>
      <c r="W2478" s="110"/>
      <c r="X2478" s="110"/>
      <c r="Y2478" s="110"/>
      <c r="Z2478" s="110"/>
      <c r="AA2478" s="110"/>
      <c r="AB2478" s="110"/>
      <c r="AC2478" s="110"/>
      <c r="AD2478" s="110"/>
      <c r="AE2478" s="110"/>
      <c r="AF2478" s="110"/>
      <c r="AG2478" s="110"/>
      <c r="AH2478" s="110"/>
      <c r="AI2478" s="110"/>
      <c r="AJ2478" s="110"/>
      <c r="AK2478" s="110"/>
      <c r="AL2478" s="110"/>
      <c r="AM2478" s="110"/>
      <c r="AN2478" s="110"/>
      <c r="AO2478" s="110"/>
      <c r="AP2478" s="110"/>
      <c r="AQ2478" s="110"/>
      <c r="AR2478" s="110"/>
      <c r="AS2478" s="110"/>
      <c r="AT2478" s="110"/>
      <c r="AU2478" s="110"/>
      <c r="AV2478" s="110"/>
      <c r="AW2478" s="110"/>
      <c r="AX2478" s="110"/>
      <c r="AY2478" s="110"/>
      <c r="AZ2478" s="110"/>
      <c r="BA2478" s="110"/>
      <c r="BB2478" s="110"/>
      <c r="BC2478" s="110"/>
      <c r="BD2478" s="110"/>
      <c r="BE2478" s="110"/>
      <c r="BF2478" s="110"/>
      <c r="BG2478" s="110"/>
      <c r="BH2478" s="110"/>
    </row>
    <row r="2479" spans="2:60" x14ac:dyDescent="0.2">
      <c r="B2479" s="123"/>
      <c r="C2479" s="246"/>
      <c r="D2479" s="246"/>
      <c r="E2479" s="36"/>
      <c r="F2479" s="247"/>
      <c r="G2479" s="36"/>
      <c r="H2479" s="45"/>
      <c r="I2479" s="45"/>
      <c r="J2479" s="45"/>
      <c r="K2479" s="45"/>
      <c r="V2479" s="110"/>
      <c r="W2479" s="110"/>
      <c r="X2479" s="110"/>
      <c r="Y2479" s="110"/>
      <c r="Z2479" s="110"/>
      <c r="AA2479" s="110"/>
      <c r="AB2479" s="110"/>
      <c r="AC2479" s="110"/>
      <c r="AD2479" s="110"/>
      <c r="AE2479" s="110"/>
      <c r="AF2479" s="110"/>
      <c r="AG2479" s="110"/>
      <c r="AH2479" s="110"/>
      <c r="AI2479" s="110"/>
      <c r="AJ2479" s="110"/>
      <c r="AK2479" s="110"/>
      <c r="AL2479" s="110"/>
      <c r="AM2479" s="110"/>
      <c r="AN2479" s="110"/>
      <c r="AO2479" s="110"/>
      <c r="AP2479" s="110"/>
      <c r="AQ2479" s="110"/>
      <c r="AR2479" s="110"/>
      <c r="AS2479" s="110"/>
      <c r="AT2479" s="110"/>
      <c r="AU2479" s="110"/>
      <c r="AV2479" s="110"/>
      <c r="AW2479" s="110"/>
      <c r="AX2479" s="110"/>
      <c r="AY2479" s="110"/>
      <c r="AZ2479" s="110"/>
      <c r="BA2479" s="110"/>
      <c r="BB2479" s="110"/>
      <c r="BC2479" s="110"/>
      <c r="BD2479" s="110"/>
      <c r="BE2479" s="110"/>
      <c r="BF2479" s="110"/>
      <c r="BG2479" s="110"/>
      <c r="BH2479" s="110"/>
    </row>
    <row r="2480" spans="2:60" x14ac:dyDescent="0.2">
      <c r="B2480" s="123"/>
      <c r="C2480" s="246"/>
      <c r="D2480" s="246"/>
      <c r="E2480" s="36"/>
      <c r="F2480" s="247"/>
      <c r="G2480" s="36"/>
      <c r="H2480" s="45"/>
      <c r="I2480" s="45"/>
      <c r="J2480" s="45"/>
      <c r="K2480" s="45"/>
      <c r="V2480" s="110"/>
      <c r="W2480" s="110"/>
      <c r="X2480" s="110"/>
      <c r="Y2480" s="110"/>
      <c r="Z2480" s="110"/>
      <c r="AA2480" s="110"/>
      <c r="AB2480" s="110"/>
      <c r="AC2480" s="110"/>
      <c r="AD2480" s="110"/>
      <c r="AE2480" s="110"/>
      <c r="AF2480" s="110"/>
      <c r="AG2480" s="110"/>
      <c r="AH2480" s="110"/>
      <c r="AI2480" s="110"/>
      <c r="AJ2480" s="110"/>
      <c r="AK2480" s="110"/>
      <c r="AL2480" s="110"/>
      <c r="AM2480" s="110"/>
      <c r="AN2480" s="110"/>
      <c r="AO2480" s="110"/>
      <c r="AP2480" s="110"/>
      <c r="AQ2480" s="110"/>
      <c r="AR2480" s="110"/>
      <c r="AS2480" s="110"/>
      <c r="AT2480" s="110"/>
      <c r="AU2480" s="110"/>
      <c r="AV2480" s="110"/>
      <c r="AW2480" s="110"/>
      <c r="AX2480" s="110"/>
      <c r="AY2480" s="110"/>
      <c r="AZ2480" s="110"/>
      <c r="BA2480" s="110"/>
      <c r="BB2480" s="110"/>
      <c r="BC2480" s="110"/>
      <c r="BD2480" s="110"/>
      <c r="BE2480" s="110"/>
      <c r="BF2480" s="110"/>
      <c r="BG2480" s="110"/>
      <c r="BH2480" s="110"/>
    </row>
    <row r="2481" spans="2:60" x14ac:dyDescent="0.2">
      <c r="B2481" s="123"/>
      <c r="C2481" s="246"/>
      <c r="D2481" s="246"/>
      <c r="E2481" s="36"/>
      <c r="F2481" s="247"/>
      <c r="G2481" s="36"/>
      <c r="H2481" s="45"/>
      <c r="I2481" s="45"/>
      <c r="J2481" s="45"/>
      <c r="K2481" s="45"/>
      <c r="V2481" s="110"/>
      <c r="W2481" s="110"/>
      <c r="X2481" s="110"/>
      <c r="Y2481" s="110"/>
      <c r="Z2481" s="110"/>
      <c r="AA2481" s="110"/>
      <c r="AB2481" s="110"/>
      <c r="AC2481" s="110"/>
      <c r="AD2481" s="110"/>
      <c r="AE2481" s="110"/>
      <c r="AF2481" s="110"/>
      <c r="AG2481" s="110"/>
      <c r="AH2481" s="110"/>
      <c r="AI2481" s="110"/>
      <c r="AJ2481" s="110"/>
      <c r="AK2481" s="110"/>
      <c r="AL2481" s="110"/>
      <c r="AM2481" s="110"/>
      <c r="AN2481" s="110"/>
      <c r="AO2481" s="110"/>
      <c r="AP2481" s="110"/>
      <c r="AQ2481" s="110"/>
      <c r="AR2481" s="110"/>
      <c r="AS2481" s="110"/>
      <c r="AT2481" s="110"/>
      <c r="AU2481" s="110"/>
      <c r="AV2481" s="110"/>
      <c r="AW2481" s="110"/>
      <c r="AX2481" s="110"/>
      <c r="AY2481" s="110"/>
      <c r="AZ2481" s="110"/>
      <c r="BA2481" s="110"/>
      <c r="BB2481" s="110"/>
      <c r="BC2481" s="110"/>
      <c r="BD2481" s="110"/>
      <c r="BE2481" s="110"/>
      <c r="BF2481" s="110"/>
      <c r="BG2481" s="110"/>
      <c r="BH2481" s="110"/>
    </row>
    <row r="2482" spans="2:60" x14ac:dyDescent="0.2">
      <c r="B2482" s="123"/>
      <c r="C2482" s="246"/>
      <c r="D2482" s="246"/>
      <c r="E2482" s="36"/>
      <c r="F2482" s="247"/>
      <c r="G2482" s="36"/>
      <c r="H2482" s="45"/>
      <c r="I2482" s="45"/>
      <c r="J2482" s="45"/>
      <c r="K2482" s="45"/>
      <c r="V2482" s="110"/>
      <c r="W2482" s="110"/>
      <c r="X2482" s="110"/>
      <c r="Y2482" s="110"/>
      <c r="Z2482" s="110"/>
      <c r="AA2482" s="110"/>
      <c r="AB2482" s="110"/>
      <c r="AC2482" s="110"/>
      <c r="AD2482" s="110"/>
      <c r="AE2482" s="110"/>
      <c r="AF2482" s="110"/>
      <c r="AG2482" s="110"/>
      <c r="AH2482" s="110"/>
      <c r="AI2482" s="110"/>
      <c r="AJ2482" s="110"/>
      <c r="AK2482" s="110"/>
      <c r="AL2482" s="110"/>
      <c r="AM2482" s="110"/>
      <c r="AN2482" s="110"/>
      <c r="AO2482" s="110"/>
      <c r="AP2482" s="110"/>
      <c r="AQ2482" s="110"/>
      <c r="AR2482" s="110"/>
      <c r="AS2482" s="110"/>
      <c r="AT2482" s="110"/>
      <c r="AU2482" s="110"/>
      <c r="AV2482" s="110"/>
      <c r="AW2482" s="110"/>
      <c r="AX2482" s="110"/>
      <c r="AY2482" s="110"/>
      <c r="AZ2482" s="110"/>
      <c r="BA2482" s="110"/>
      <c r="BB2482" s="110"/>
      <c r="BC2482" s="110"/>
      <c r="BD2482" s="110"/>
      <c r="BE2482" s="110"/>
      <c r="BF2482" s="110"/>
      <c r="BG2482" s="110"/>
      <c r="BH2482" s="110"/>
    </row>
    <row r="2483" spans="2:60" x14ac:dyDescent="0.2">
      <c r="B2483" s="123"/>
      <c r="C2483" s="246"/>
      <c r="D2483" s="246"/>
      <c r="E2483" s="36"/>
      <c r="F2483" s="247"/>
      <c r="G2483" s="36"/>
      <c r="H2483" s="45"/>
      <c r="I2483" s="45"/>
      <c r="J2483" s="45"/>
      <c r="K2483" s="45"/>
      <c r="V2483" s="110"/>
      <c r="W2483" s="110"/>
      <c r="X2483" s="110"/>
      <c r="Y2483" s="110"/>
      <c r="Z2483" s="110"/>
      <c r="AA2483" s="110"/>
      <c r="AB2483" s="110"/>
      <c r="AC2483" s="110"/>
      <c r="AD2483" s="110"/>
      <c r="AE2483" s="110"/>
      <c r="AF2483" s="110"/>
      <c r="AG2483" s="110"/>
      <c r="AH2483" s="110"/>
      <c r="AI2483" s="110"/>
      <c r="AJ2483" s="110"/>
      <c r="AK2483" s="110"/>
      <c r="AL2483" s="110"/>
      <c r="AM2483" s="110"/>
      <c r="AN2483" s="110"/>
      <c r="AO2483" s="110"/>
      <c r="AP2483" s="110"/>
      <c r="AQ2483" s="110"/>
      <c r="AR2483" s="110"/>
      <c r="AS2483" s="110"/>
      <c r="AT2483" s="110"/>
      <c r="AU2483" s="110"/>
      <c r="AV2483" s="110"/>
      <c r="AW2483" s="110"/>
      <c r="AX2483" s="110"/>
      <c r="AY2483" s="110"/>
      <c r="AZ2483" s="110"/>
      <c r="BA2483" s="110"/>
      <c r="BB2483" s="110"/>
      <c r="BC2483" s="110"/>
      <c r="BD2483" s="110"/>
      <c r="BE2483" s="110"/>
      <c r="BF2483" s="110"/>
      <c r="BG2483" s="110"/>
      <c r="BH2483" s="110"/>
    </row>
    <row r="2484" spans="2:60" x14ac:dyDescent="0.2">
      <c r="B2484" s="123"/>
      <c r="C2484" s="246"/>
      <c r="D2484" s="246"/>
      <c r="E2484" s="36"/>
      <c r="F2484" s="247"/>
      <c r="G2484" s="36"/>
      <c r="H2484" s="45"/>
      <c r="I2484" s="45"/>
      <c r="J2484" s="45"/>
      <c r="K2484" s="45"/>
      <c r="V2484" s="110"/>
      <c r="W2484" s="110"/>
      <c r="X2484" s="110"/>
      <c r="Y2484" s="110"/>
      <c r="Z2484" s="110"/>
      <c r="AA2484" s="110"/>
      <c r="AB2484" s="110"/>
      <c r="AC2484" s="110"/>
      <c r="AD2484" s="110"/>
      <c r="AE2484" s="110"/>
      <c r="AF2484" s="110"/>
      <c r="AG2484" s="110"/>
      <c r="AH2484" s="110"/>
      <c r="AI2484" s="110"/>
      <c r="AJ2484" s="110"/>
      <c r="AK2484" s="110"/>
      <c r="AL2484" s="110"/>
      <c r="AM2484" s="110"/>
      <c r="AN2484" s="110"/>
      <c r="AO2484" s="110"/>
      <c r="AP2484" s="110"/>
      <c r="AQ2484" s="110"/>
      <c r="AR2484" s="110"/>
      <c r="AS2484" s="110"/>
      <c r="AT2484" s="110"/>
      <c r="AU2484" s="110"/>
      <c r="AV2484" s="110"/>
      <c r="AW2484" s="110"/>
      <c r="AX2484" s="110"/>
      <c r="AY2484" s="110"/>
      <c r="AZ2484" s="110"/>
      <c r="BA2484" s="110"/>
      <c r="BB2484" s="110"/>
      <c r="BC2484" s="110"/>
      <c r="BD2484" s="110"/>
      <c r="BE2484" s="110"/>
      <c r="BF2484" s="110"/>
      <c r="BG2484" s="110"/>
      <c r="BH2484" s="110"/>
    </row>
    <row r="2485" spans="2:60" x14ac:dyDescent="0.2">
      <c r="B2485" s="123"/>
      <c r="C2485" s="246"/>
      <c r="D2485" s="246"/>
      <c r="E2485" s="36"/>
      <c r="F2485" s="247"/>
      <c r="G2485" s="36"/>
      <c r="H2485" s="45"/>
      <c r="I2485" s="45"/>
      <c r="J2485" s="45"/>
      <c r="K2485" s="45"/>
      <c r="V2485" s="110"/>
      <c r="W2485" s="110"/>
      <c r="X2485" s="110"/>
      <c r="Y2485" s="110"/>
      <c r="Z2485" s="110"/>
      <c r="AA2485" s="110"/>
      <c r="AB2485" s="110"/>
      <c r="AC2485" s="110"/>
      <c r="AD2485" s="110"/>
      <c r="AE2485" s="110"/>
      <c r="AF2485" s="110"/>
      <c r="AG2485" s="110"/>
      <c r="AH2485" s="110"/>
      <c r="AI2485" s="110"/>
      <c r="AJ2485" s="110"/>
      <c r="AK2485" s="110"/>
      <c r="AL2485" s="110"/>
      <c r="AM2485" s="110"/>
      <c r="AN2485" s="110"/>
      <c r="AO2485" s="110"/>
      <c r="AP2485" s="110"/>
      <c r="AQ2485" s="110"/>
      <c r="AR2485" s="110"/>
      <c r="AS2485" s="110"/>
      <c r="AT2485" s="110"/>
      <c r="AU2485" s="110"/>
      <c r="AV2485" s="110"/>
      <c r="AW2485" s="110"/>
      <c r="AX2485" s="110"/>
      <c r="AY2485" s="110"/>
      <c r="AZ2485" s="110"/>
      <c r="BA2485" s="110"/>
      <c r="BB2485" s="110"/>
      <c r="BC2485" s="110"/>
      <c r="BD2485" s="110"/>
      <c r="BE2485" s="110"/>
      <c r="BF2485" s="110"/>
      <c r="BG2485" s="110"/>
      <c r="BH2485" s="110"/>
    </row>
    <row r="2486" spans="2:60" x14ac:dyDescent="0.2">
      <c r="B2486" s="123"/>
      <c r="C2486" s="246"/>
      <c r="D2486" s="246"/>
      <c r="E2486" s="36"/>
      <c r="F2486" s="247"/>
      <c r="G2486" s="36"/>
      <c r="H2486" s="45"/>
      <c r="I2486" s="45"/>
      <c r="J2486" s="45"/>
      <c r="K2486" s="45"/>
      <c r="V2486" s="110"/>
      <c r="W2486" s="110"/>
      <c r="X2486" s="110"/>
      <c r="Y2486" s="110"/>
      <c r="Z2486" s="110"/>
      <c r="AA2486" s="110"/>
      <c r="AB2486" s="110"/>
      <c r="AC2486" s="110"/>
      <c r="AD2486" s="110"/>
      <c r="AE2486" s="110"/>
      <c r="AF2486" s="110"/>
      <c r="AG2486" s="110"/>
      <c r="AH2486" s="110"/>
      <c r="AI2486" s="110"/>
      <c r="AJ2486" s="110"/>
      <c r="AK2486" s="110"/>
      <c r="AL2486" s="110"/>
      <c r="AM2486" s="110"/>
      <c r="AN2486" s="110"/>
      <c r="AO2486" s="110"/>
      <c r="AP2486" s="110"/>
      <c r="AQ2486" s="110"/>
      <c r="AR2486" s="110"/>
      <c r="AS2486" s="110"/>
      <c r="AT2486" s="110"/>
      <c r="AU2486" s="110"/>
      <c r="AV2486" s="110"/>
      <c r="AW2486" s="110"/>
      <c r="AX2486" s="110"/>
      <c r="AY2486" s="110"/>
      <c r="AZ2486" s="110"/>
      <c r="BA2486" s="110"/>
      <c r="BB2486" s="110"/>
      <c r="BC2486" s="110"/>
      <c r="BD2486" s="110"/>
      <c r="BE2486" s="110"/>
      <c r="BF2486" s="110"/>
      <c r="BG2486" s="110"/>
      <c r="BH2486" s="110"/>
    </row>
    <row r="2487" spans="2:60" x14ac:dyDescent="0.2">
      <c r="B2487" s="123"/>
      <c r="C2487" s="246"/>
      <c r="D2487" s="246"/>
      <c r="E2487" s="36"/>
      <c r="F2487" s="247"/>
      <c r="G2487" s="36"/>
      <c r="H2487" s="45"/>
      <c r="I2487" s="45"/>
      <c r="J2487" s="45"/>
      <c r="K2487" s="45"/>
      <c r="V2487" s="110"/>
      <c r="W2487" s="110"/>
      <c r="X2487" s="110"/>
      <c r="Y2487" s="110"/>
      <c r="Z2487" s="110"/>
      <c r="AA2487" s="110"/>
      <c r="AB2487" s="110"/>
      <c r="AC2487" s="110"/>
      <c r="AD2487" s="110"/>
      <c r="AE2487" s="110"/>
      <c r="AF2487" s="110"/>
      <c r="AG2487" s="110"/>
      <c r="AH2487" s="110"/>
      <c r="AI2487" s="110"/>
      <c r="AJ2487" s="110"/>
      <c r="AK2487" s="110"/>
      <c r="AL2487" s="110"/>
      <c r="AM2487" s="110"/>
      <c r="AN2487" s="110"/>
      <c r="AO2487" s="110"/>
      <c r="AP2487" s="110"/>
      <c r="AQ2487" s="110"/>
      <c r="AR2487" s="110"/>
      <c r="AS2487" s="110"/>
      <c r="AT2487" s="110"/>
      <c r="AU2487" s="110"/>
      <c r="AV2487" s="110"/>
      <c r="AW2487" s="110"/>
      <c r="AX2487" s="110"/>
      <c r="AY2487" s="110"/>
      <c r="AZ2487" s="110"/>
      <c r="BA2487" s="110"/>
      <c r="BB2487" s="110"/>
      <c r="BC2487" s="110"/>
      <c r="BD2487" s="110"/>
      <c r="BE2487" s="110"/>
      <c r="BF2487" s="110"/>
      <c r="BG2487" s="110"/>
      <c r="BH2487" s="110"/>
    </row>
    <row r="2488" spans="2:60" x14ac:dyDescent="0.2">
      <c r="B2488" s="123"/>
      <c r="C2488" s="246"/>
      <c r="D2488" s="246"/>
      <c r="E2488" s="36"/>
      <c r="F2488" s="247"/>
      <c r="G2488" s="36"/>
      <c r="H2488" s="45"/>
      <c r="I2488" s="45"/>
      <c r="J2488" s="45"/>
      <c r="K2488" s="45"/>
      <c r="V2488" s="110"/>
      <c r="W2488" s="110"/>
      <c r="X2488" s="110"/>
      <c r="Y2488" s="110"/>
      <c r="Z2488" s="110"/>
      <c r="AA2488" s="110"/>
      <c r="AB2488" s="110"/>
      <c r="AC2488" s="110"/>
      <c r="AD2488" s="110"/>
      <c r="AE2488" s="110"/>
      <c r="AF2488" s="110"/>
      <c r="AG2488" s="110"/>
      <c r="AH2488" s="110"/>
      <c r="AI2488" s="110"/>
      <c r="AJ2488" s="110"/>
      <c r="AK2488" s="110"/>
      <c r="AL2488" s="110"/>
      <c r="AM2488" s="110"/>
      <c r="AN2488" s="110"/>
      <c r="AO2488" s="110"/>
      <c r="AP2488" s="110"/>
      <c r="AQ2488" s="110"/>
      <c r="AR2488" s="110"/>
      <c r="AS2488" s="110"/>
      <c r="AT2488" s="110"/>
      <c r="AU2488" s="110"/>
      <c r="AV2488" s="110"/>
      <c r="AW2488" s="110"/>
      <c r="AX2488" s="110"/>
      <c r="AY2488" s="110"/>
      <c r="AZ2488" s="110"/>
      <c r="BA2488" s="110"/>
      <c r="BB2488" s="110"/>
      <c r="BC2488" s="110"/>
      <c r="BD2488" s="110"/>
      <c r="BE2488" s="110"/>
      <c r="BF2488" s="110"/>
      <c r="BG2488" s="110"/>
      <c r="BH2488" s="110"/>
    </row>
    <row r="2489" spans="2:60" x14ac:dyDescent="0.2">
      <c r="B2489" s="123"/>
      <c r="C2489" s="246"/>
      <c r="D2489" s="246"/>
      <c r="E2489" s="36"/>
      <c r="F2489" s="247"/>
      <c r="G2489" s="36"/>
      <c r="H2489" s="45"/>
      <c r="I2489" s="45"/>
      <c r="J2489" s="45"/>
      <c r="K2489" s="45"/>
      <c r="V2489" s="110"/>
      <c r="W2489" s="110"/>
      <c r="X2489" s="110"/>
      <c r="Y2489" s="110"/>
      <c r="Z2489" s="110"/>
      <c r="AA2489" s="110"/>
      <c r="AB2489" s="110"/>
      <c r="AC2489" s="110"/>
      <c r="AD2489" s="110"/>
      <c r="AE2489" s="110"/>
      <c r="AF2489" s="110"/>
      <c r="AG2489" s="110"/>
      <c r="AH2489" s="110"/>
      <c r="AI2489" s="110"/>
      <c r="AJ2489" s="110"/>
      <c r="AK2489" s="110"/>
      <c r="AL2489" s="110"/>
      <c r="AM2489" s="110"/>
      <c r="AN2489" s="110"/>
      <c r="AO2489" s="110"/>
      <c r="AP2489" s="110"/>
      <c r="AQ2489" s="110"/>
      <c r="AR2489" s="110"/>
      <c r="AS2489" s="110"/>
      <c r="AT2489" s="110"/>
      <c r="AU2489" s="110"/>
      <c r="AV2489" s="110"/>
      <c r="AW2489" s="110"/>
      <c r="AX2489" s="110"/>
      <c r="AY2489" s="110"/>
      <c r="AZ2489" s="110"/>
      <c r="BA2489" s="110"/>
      <c r="BB2489" s="110"/>
      <c r="BC2489" s="110"/>
      <c r="BD2489" s="110"/>
      <c r="BE2489" s="110"/>
      <c r="BF2489" s="110"/>
      <c r="BG2489" s="110"/>
      <c r="BH2489" s="110"/>
    </row>
    <row r="2490" spans="2:60" x14ac:dyDescent="0.2">
      <c r="B2490" s="123"/>
      <c r="C2490" s="246"/>
      <c r="D2490" s="246"/>
      <c r="E2490" s="36"/>
      <c r="F2490" s="247"/>
      <c r="G2490" s="36"/>
      <c r="H2490" s="45"/>
      <c r="I2490" s="45"/>
      <c r="J2490" s="45"/>
      <c r="K2490" s="45"/>
      <c r="V2490" s="110"/>
      <c r="W2490" s="110"/>
      <c r="X2490" s="110"/>
      <c r="Y2490" s="110"/>
      <c r="Z2490" s="110"/>
      <c r="AA2490" s="110"/>
      <c r="AB2490" s="110"/>
      <c r="AC2490" s="110"/>
      <c r="AD2490" s="110"/>
      <c r="AE2490" s="110"/>
      <c r="AF2490" s="110"/>
      <c r="AG2490" s="110"/>
      <c r="AH2490" s="110"/>
      <c r="AI2490" s="110"/>
      <c r="AJ2490" s="110"/>
      <c r="AK2490" s="110"/>
      <c r="AL2490" s="110"/>
      <c r="AM2490" s="110"/>
      <c r="AN2490" s="110"/>
      <c r="AO2490" s="110"/>
      <c r="AP2490" s="110"/>
      <c r="AQ2490" s="110"/>
      <c r="AR2490" s="110"/>
      <c r="AS2490" s="110"/>
      <c r="AT2490" s="110"/>
      <c r="AU2490" s="110"/>
      <c r="AV2490" s="110"/>
      <c r="AW2490" s="110"/>
      <c r="AX2490" s="110"/>
      <c r="AY2490" s="110"/>
      <c r="AZ2490" s="110"/>
      <c r="BA2490" s="110"/>
      <c r="BB2490" s="110"/>
      <c r="BC2490" s="110"/>
      <c r="BD2490" s="110"/>
      <c r="BE2490" s="110"/>
      <c r="BF2490" s="110"/>
      <c r="BG2490" s="110"/>
      <c r="BH2490" s="110"/>
    </row>
    <row r="2491" spans="2:60" x14ac:dyDescent="0.2">
      <c r="B2491" s="123"/>
      <c r="C2491" s="246"/>
      <c r="D2491" s="246"/>
      <c r="E2491" s="36"/>
      <c r="F2491" s="247"/>
      <c r="G2491" s="36"/>
      <c r="H2491" s="45"/>
      <c r="I2491" s="45"/>
      <c r="J2491" s="45"/>
      <c r="K2491" s="45"/>
      <c r="V2491" s="110"/>
      <c r="W2491" s="110"/>
      <c r="X2491" s="110"/>
      <c r="Y2491" s="110"/>
      <c r="Z2491" s="110"/>
      <c r="AA2491" s="110"/>
      <c r="AB2491" s="110"/>
      <c r="AC2491" s="110"/>
      <c r="AD2491" s="110"/>
      <c r="AE2491" s="110"/>
      <c r="AF2491" s="110"/>
      <c r="AG2491" s="110"/>
      <c r="AH2491" s="110"/>
      <c r="AI2491" s="110"/>
      <c r="AJ2491" s="110"/>
      <c r="AK2491" s="110"/>
      <c r="AL2491" s="110"/>
      <c r="AM2491" s="110"/>
      <c r="AN2491" s="110"/>
      <c r="AO2491" s="110"/>
      <c r="AP2491" s="110"/>
      <c r="AQ2491" s="110"/>
      <c r="AR2491" s="110"/>
      <c r="AS2491" s="110"/>
      <c r="AT2491" s="110"/>
      <c r="AU2491" s="110"/>
      <c r="AV2491" s="110"/>
      <c r="AW2491" s="110"/>
      <c r="AX2491" s="110"/>
      <c r="AY2491" s="110"/>
      <c r="AZ2491" s="110"/>
      <c r="BA2491" s="110"/>
      <c r="BB2491" s="110"/>
      <c r="BC2491" s="110"/>
      <c r="BD2491" s="110"/>
      <c r="BE2491" s="110"/>
      <c r="BF2491" s="110"/>
      <c r="BG2491" s="110"/>
      <c r="BH2491" s="110"/>
    </row>
    <row r="2492" spans="2:60" x14ac:dyDescent="0.2">
      <c r="B2492" s="123"/>
      <c r="C2492" s="246"/>
      <c r="D2492" s="246"/>
      <c r="E2492" s="36"/>
      <c r="F2492" s="247"/>
      <c r="G2492" s="36"/>
      <c r="H2492" s="45"/>
      <c r="I2492" s="45"/>
      <c r="J2492" s="45"/>
      <c r="K2492" s="45"/>
      <c r="V2492" s="110"/>
      <c r="W2492" s="110"/>
      <c r="X2492" s="110"/>
      <c r="Y2492" s="110"/>
      <c r="Z2492" s="110"/>
      <c r="AA2492" s="110"/>
      <c r="AB2492" s="110"/>
      <c r="AC2492" s="110"/>
      <c r="AD2492" s="110"/>
      <c r="AE2492" s="110"/>
      <c r="AF2492" s="110"/>
      <c r="AG2492" s="110"/>
      <c r="AH2492" s="110"/>
      <c r="AI2492" s="110"/>
      <c r="AJ2492" s="110"/>
      <c r="AK2492" s="110"/>
      <c r="AL2492" s="110"/>
      <c r="AM2492" s="110"/>
      <c r="AN2492" s="110"/>
      <c r="AO2492" s="110"/>
      <c r="AP2492" s="110"/>
      <c r="AQ2492" s="110"/>
      <c r="AR2492" s="110"/>
      <c r="AS2492" s="110"/>
      <c r="AT2492" s="110"/>
      <c r="AU2492" s="110"/>
      <c r="AV2492" s="110"/>
      <c r="AW2492" s="110"/>
      <c r="AX2492" s="110"/>
      <c r="AY2492" s="110"/>
      <c r="AZ2492" s="110"/>
      <c r="BA2492" s="110"/>
      <c r="BB2492" s="110"/>
      <c r="BC2492" s="110"/>
      <c r="BD2492" s="110"/>
      <c r="BE2492" s="110"/>
      <c r="BF2492" s="110"/>
      <c r="BG2492" s="110"/>
      <c r="BH2492" s="110"/>
    </row>
    <row r="2493" spans="2:60" x14ac:dyDescent="0.2">
      <c r="B2493" s="123"/>
      <c r="C2493" s="246"/>
      <c r="D2493" s="246"/>
      <c r="E2493" s="36"/>
      <c r="F2493" s="247"/>
      <c r="G2493" s="36"/>
      <c r="H2493" s="45"/>
      <c r="I2493" s="45"/>
      <c r="J2493" s="45"/>
      <c r="K2493" s="45"/>
      <c r="V2493" s="110"/>
      <c r="W2493" s="110"/>
      <c r="X2493" s="110"/>
      <c r="Y2493" s="110"/>
      <c r="Z2493" s="110"/>
      <c r="AA2493" s="110"/>
      <c r="AB2493" s="110"/>
      <c r="AC2493" s="110"/>
      <c r="AD2493" s="110"/>
      <c r="AE2493" s="110"/>
      <c r="AF2493" s="110"/>
      <c r="AG2493" s="110"/>
      <c r="AH2493" s="110"/>
      <c r="AI2493" s="110"/>
      <c r="AJ2493" s="110"/>
      <c r="AK2493" s="110"/>
      <c r="AL2493" s="110"/>
      <c r="AM2493" s="110"/>
      <c r="AN2493" s="110"/>
      <c r="AO2493" s="110"/>
      <c r="AP2493" s="110"/>
      <c r="AQ2493" s="110"/>
      <c r="AR2493" s="110"/>
      <c r="AS2493" s="110"/>
      <c r="AT2493" s="110"/>
      <c r="AU2493" s="110"/>
      <c r="AV2493" s="110"/>
      <c r="AW2493" s="110"/>
      <c r="AX2493" s="110"/>
      <c r="AY2493" s="110"/>
      <c r="AZ2493" s="110"/>
      <c r="BA2493" s="110"/>
      <c r="BB2493" s="110"/>
      <c r="BC2493" s="110"/>
      <c r="BD2493" s="110"/>
      <c r="BE2493" s="110"/>
      <c r="BF2493" s="110"/>
      <c r="BG2493" s="110"/>
      <c r="BH2493" s="110"/>
    </row>
    <row r="2494" spans="2:60" x14ac:dyDescent="0.2">
      <c r="B2494" s="123"/>
      <c r="C2494" s="246"/>
      <c r="D2494" s="246"/>
      <c r="E2494" s="36"/>
      <c r="F2494" s="247"/>
      <c r="G2494" s="36"/>
      <c r="H2494" s="45"/>
      <c r="I2494" s="45"/>
      <c r="J2494" s="45"/>
      <c r="K2494" s="45"/>
      <c r="V2494" s="110"/>
      <c r="W2494" s="110"/>
      <c r="X2494" s="110"/>
      <c r="Y2494" s="110"/>
      <c r="Z2494" s="110"/>
      <c r="AA2494" s="110"/>
      <c r="AB2494" s="110"/>
      <c r="AC2494" s="110"/>
      <c r="AD2494" s="110"/>
      <c r="AE2494" s="110"/>
      <c r="AF2494" s="110"/>
      <c r="AG2494" s="110"/>
      <c r="AH2494" s="110"/>
      <c r="AI2494" s="110"/>
      <c r="AJ2494" s="110"/>
      <c r="AK2494" s="110"/>
      <c r="AL2494" s="110"/>
      <c r="AM2494" s="110"/>
      <c r="AN2494" s="110"/>
      <c r="AO2494" s="110"/>
      <c r="AP2494" s="110"/>
      <c r="AQ2494" s="110"/>
      <c r="AR2494" s="110"/>
      <c r="AS2494" s="110"/>
      <c r="AT2494" s="110"/>
      <c r="AU2494" s="110"/>
      <c r="AV2494" s="110"/>
      <c r="AW2494" s="110"/>
      <c r="AX2494" s="110"/>
      <c r="AY2494" s="110"/>
      <c r="AZ2494" s="110"/>
      <c r="BA2494" s="110"/>
      <c r="BB2494" s="110"/>
      <c r="BC2494" s="110"/>
      <c r="BD2494" s="110"/>
      <c r="BE2494" s="110"/>
      <c r="BF2494" s="110"/>
      <c r="BG2494" s="110"/>
      <c r="BH2494" s="110"/>
    </row>
    <row r="2495" spans="2:60" x14ac:dyDescent="0.2">
      <c r="B2495" s="123"/>
      <c r="C2495" s="246"/>
      <c r="D2495" s="246"/>
      <c r="E2495" s="36"/>
      <c r="F2495" s="247"/>
      <c r="G2495" s="36"/>
      <c r="H2495" s="45"/>
      <c r="I2495" s="45"/>
      <c r="J2495" s="45"/>
      <c r="K2495" s="45"/>
      <c r="V2495" s="110"/>
      <c r="W2495" s="110"/>
      <c r="X2495" s="110"/>
      <c r="Y2495" s="110"/>
      <c r="Z2495" s="110"/>
      <c r="AA2495" s="110"/>
      <c r="AB2495" s="110"/>
      <c r="AC2495" s="110"/>
      <c r="AD2495" s="110"/>
      <c r="AE2495" s="110"/>
      <c r="AF2495" s="110"/>
      <c r="AG2495" s="110"/>
      <c r="AH2495" s="110"/>
      <c r="AI2495" s="110"/>
      <c r="AJ2495" s="110"/>
      <c r="AK2495" s="110"/>
      <c r="AL2495" s="110"/>
      <c r="AM2495" s="110"/>
      <c r="AN2495" s="110"/>
      <c r="AO2495" s="110"/>
      <c r="AP2495" s="110"/>
      <c r="AQ2495" s="110"/>
      <c r="AR2495" s="110"/>
      <c r="AS2495" s="110"/>
      <c r="AT2495" s="110"/>
      <c r="AU2495" s="110"/>
      <c r="AV2495" s="110"/>
      <c r="AW2495" s="110"/>
      <c r="AX2495" s="110"/>
      <c r="AY2495" s="110"/>
      <c r="AZ2495" s="110"/>
      <c r="BA2495" s="110"/>
      <c r="BB2495" s="110"/>
      <c r="BC2495" s="110"/>
      <c r="BD2495" s="110"/>
      <c r="BE2495" s="110"/>
      <c r="BF2495" s="110"/>
      <c r="BG2495" s="110"/>
      <c r="BH2495" s="110"/>
    </row>
    <row r="2496" spans="2:60" x14ac:dyDescent="0.2">
      <c r="B2496" s="123"/>
      <c r="C2496" s="246"/>
      <c r="D2496" s="246"/>
      <c r="E2496" s="36"/>
      <c r="F2496" s="247"/>
      <c r="G2496" s="36"/>
      <c r="H2496" s="45"/>
      <c r="I2496" s="45"/>
      <c r="J2496" s="45"/>
      <c r="K2496" s="45"/>
      <c r="V2496" s="110"/>
      <c r="W2496" s="110"/>
      <c r="X2496" s="110"/>
      <c r="Y2496" s="110"/>
      <c r="Z2496" s="110"/>
      <c r="AA2496" s="110"/>
      <c r="AB2496" s="110"/>
      <c r="AC2496" s="110"/>
      <c r="AD2496" s="110"/>
      <c r="AE2496" s="110"/>
      <c r="AF2496" s="110"/>
      <c r="AG2496" s="110"/>
      <c r="AH2496" s="110"/>
      <c r="AI2496" s="110"/>
      <c r="AJ2496" s="110"/>
      <c r="AK2496" s="110"/>
      <c r="AL2496" s="110"/>
      <c r="AM2496" s="110"/>
      <c r="AN2496" s="110"/>
      <c r="AO2496" s="110"/>
      <c r="AP2496" s="110"/>
      <c r="AQ2496" s="110"/>
      <c r="AR2496" s="110"/>
      <c r="AS2496" s="110"/>
      <c r="AT2496" s="110"/>
      <c r="AU2496" s="110"/>
      <c r="AV2496" s="110"/>
      <c r="AW2496" s="110"/>
      <c r="AX2496" s="110"/>
      <c r="AY2496" s="110"/>
      <c r="AZ2496" s="110"/>
      <c r="BA2496" s="110"/>
      <c r="BB2496" s="110"/>
      <c r="BC2496" s="110"/>
      <c r="BD2496" s="110"/>
      <c r="BE2496" s="110"/>
      <c r="BF2496" s="110"/>
      <c r="BG2496" s="110"/>
      <c r="BH2496" s="110"/>
    </row>
    <row r="2497" spans="2:60" x14ac:dyDescent="0.2">
      <c r="B2497" s="123"/>
      <c r="C2497" s="246"/>
      <c r="D2497" s="246"/>
      <c r="E2497" s="36"/>
      <c r="F2497" s="247"/>
      <c r="G2497" s="36"/>
      <c r="H2497" s="45"/>
      <c r="I2497" s="45"/>
      <c r="J2497" s="45"/>
      <c r="K2497" s="45"/>
      <c r="V2497" s="110"/>
      <c r="W2497" s="110"/>
      <c r="X2497" s="110"/>
      <c r="Y2497" s="110"/>
      <c r="Z2497" s="110"/>
      <c r="AA2497" s="110"/>
      <c r="AB2497" s="110"/>
      <c r="AC2497" s="110"/>
      <c r="AD2497" s="110"/>
      <c r="AE2497" s="110"/>
      <c r="AF2497" s="110"/>
      <c r="AG2497" s="110"/>
      <c r="AH2497" s="110"/>
      <c r="AI2497" s="110"/>
      <c r="AJ2497" s="110"/>
      <c r="AK2497" s="110"/>
      <c r="AL2497" s="110"/>
      <c r="AM2497" s="110"/>
      <c r="AN2497" s="110"/>
      <c r="AO2497" s="110"/>
      <c r="AP2497" s="110"/>
      <c r="AQ2497" s="110"/>
      <c r="AR2497" s="110"/>
      <c r="AS2497" s="110"/>
      <c r="AT2497" s="110"/>
      <c r="AU2497" s="110"/>
      <c r="AV2497" s="110"/>
      <c r="AW2497" s="110"/>
      <c r="AX2497" s="110"/>
      <c r="AY2497" s="110"/>
      <c r="AZ2497" s="110"/>
      <c r="BA2497" s="110"/>
      <c r="BB2497" s="110"/>
      <c r="BC2497" s="110"/>
      <c r="BD2497" s="110"/>
      <c r="BE2497" s="110"/>
      <c r="BF2497" s="110"/>
      <c r="BG2497" s="110"/>
      <c r="BH2497" s="110"/>
    </row>
    <row r="2498" spans="2:60" x14ac:dyDescent="0.2">
      <c r="B2498" s="123"/>
      <c r="C2498" s="246"/>
      <c r="D2498" s="246"/>
      <c r="E2498" s="36"/>
      <c r="F2498" s="247"/>
      <c r="G2498" s="36"/>
      <c r="H2498" s="45"/>
      <c r="I2498" s="45"/>
      <c r="J2498" s="45"/>
      <c r="K2498" s="45"/>
      <c r="V2498" s="110"/>
      <c r="W2498" s="110"/>
      <c r="X2498" s="110"/>
      <c r="Y2498" s="110"/>
      <c r="Z2498" s="110"/>
      <c r="AA2498" s="110"/>
      <c r="AB2498" s="110"/>
      <c r="AC2498" s="110"/>
      <c r="AD2498" s="110"/>
      <c r="AE2498" s="110"/>
      <c r="AF2498" s="110"/>
      <c r="AG2498" s="110"/>
      <c r="AH2498" s="110"/>
      <c r="AI2498" s="110"/>
      <c r="AJ2498" s="110"/>
      <c r="AK2498" s="110"/>
      <c r="AL2498" s="110"/>
      <c r="AM2498" s="110"/>
      <c r="AN2498" s="110"/>
      <c r="AO2498" s="110"/>
      <c r="AP2498" s="110"/>
      <c r="AQ2498" s="110"/>
      <c r="AR2498" s="110"/>
      <c r="AS2498" s="110"/>
      <c r="AT2498" s="110"/>
      <c r="AU2498" s="110"/>
      <c r="AV2498" s="110"/>
      <c r="AW2498" s="110"/>
      <c r="AX2498" s="110"/>
      <c r="AY2498" s="110"/>
      <c r="AZ2498" s="110"/>
      <c r="BA2498" s="110"/>
      <c r="BB2498" s="110"/>
      <c r="BC2498" s="110"/>
      <c r="BD2498" s="110"/>
      <c r="BE2498" s="110"/>
      <c r="BF2498" s="110"/>
      <c r="BG2498" s="110"/>
      <c r="BH2498" s="110"/>
    </row>
    <row r="2499" spans="2:60" x14ac:dyDescent="0.2">
      <c r="B2499" s="123"/>
      <c r="C2499" s="246"/>
      <c r="D2499" s="246"/>
      <c r="E2499" s="36"/>
      <c r="F2499" s="247"/>
      <c r="G2499" s="36"/>
      <c r="H2499" s="45"/>
      <c r="I2499" s="45"/>
      <c r="J2499" s="45"/>
      <c r="K2499" s="45"/>
      <c r="V2499" s="110"/>
      <c r="W2499" s="110"/>
      <c r="X2499" s="110"/>
      <c r="Y2499" s="110"/>
      <c r="Z2499" s="110"/>
      <c r="AA2499" s="110"/>
      <c r="AB2499" s="110"/>
      <c r="AC2499" s="110"/>
      <c r="AD2499" s="110"/>
      <c r="AE2499" s="110"/>
      <c r="AF2499" s="110"/>
      <c r="AG2499" s="110"/>
      <c r="AH2499" s="110"/>
      <c r="AI2499" s="110"/>
      <c r="AJ2499" s="110"/>
      <c r="AK2499" s="110"/>
      <c r="AL2499" s="110"/>
      <c r="AM2499" s="110"/>
      <c r="AN2499" s="110"/>
      <c r="AO2499" s="110"/>
      <c r="AP2499" s="110"/>
      <c r="AQ2499" s="110"/>
      <c r="AR2499" s="110"/>
      <c r="AS2499" s="110"/>
      <c r="AT2499" s="110"/>
      <c r="AU2499" s="110"/>
      <c r="AV2499" s="110"/>
      <c r="AW2499" s="110"/>
      <c r="AX2499" s="110"/>
      <c r="AY2499" s="110"/>
      <c r="AZ2499" s="110"/>
      <c r="BA2499" s="110"/>
      <c r="BB2499" s="110"/>
      <c r="BC2499" s="110"/>
      <c r="BD2499" s="110"/>
      <c r="BE2499" s="110"/>
      <c r="BF2499" s="110"/>
      <c r="BG2499" s="110"/>
      <c r="BH2499" s="110"/>
    </row>
    <row r="2500" spans="2:60" x14ac:dyDescent="0.2">
      <c r="B2500" s="123"/>
      <c r="C2500" s="246"/>
      <c r="D2500" s="246"/>
      <c r="E2500" s="36"/>
      <c r="F2500" s="247"/>
      <c r="G2500" s="36"/>
      <c r="H2500" s="45"/>
      <c r="I2500" s="45"/>
      <c r="J2500" s="45"/>
      <c r="K2500" s="45"/>
      <c r="V2500" s="110"/>
      <c r="W2500" s="110"/>
      <c r="X2500" s="110"/>
      <c r="Y2500" s="110"/>
      <c r="Z2500" s="110"/>
      <c r="AA2500" s="110"/>
      <c r="AB2500" s="110"/>
      <c r="AC2500" s="110"/>
      <c r="AD2500" s="110"/>
      <c r="AE2500" s="110"/>
      <c r="AF2500" s="110"/>
      <c r="AG2500" s="110"/>
      <c r="AH2500" s="110"/>
      <c r="AI2500" s="110"/>
      <c r="AJ2500" s="110"/>
      <c r="AK2500" s="110"/>
      <c r="AL2500" s="110"/>
      <c r="AM2500" s="110"/>
      <c r="AN2500" s="110"/>
      <c r="AO2500" s="110"/>
      <c r="AP2500" s="110"/>
      <c r="AQ2500" s="110"/>
      <c r="AR2500" s="110"/>
      <c r="AS2500" s="110"/>
      <c r="AT2500" s="110"/>
      <c r="AU2500" s="110"/>
      <c r="AV2500" s="110"/>
      <c r="AW2500" s="110"/>
      <c r="AX2500" s="110"/>
      <c r="AY2500" s="110"/>
      <c r="AZ2500" s="110"/>
      <c r="BA2500" s="110"/>
      <c r="BB2500" s="110"/>
      <c r="BC2500" s="110"/>
      <c r="BD2500" s="110"/>
      <c r="BE2500" s="110"/>
      <c r="BF2500" s="110"/>
      <c r="BG2500" s="110"/>
      <c r="BH2500" s="110"/>
    </row>
    <row r="2501" spans="2:60" x14ac:dyDescent="0.2">
      <c r="B2501" s="123"/>
      <c r="C2501" s="246"/>
      <c r="D2501" s="246"/>
      <c r="E2501" s="36"/>
      <c r="F2501" s="247"/>
      <c r="G2501" s="36"/>
      <c r="H2501" s="45"/>
      <c r="I2501" s="45"/>
      <c r="J2501" s="45"/>
      <c r="K2501" s="45"/>
      <c r="V2501" s="110"/>
      <c r="W2501" s="110"/>
      <c r="X2501" s="110"/>
      <c r="Y2501" s="110"/>
      <c r="Z2501" s="110"/>
      <c r="AA2501" s="110"/>
      <c r="AB2501" s="110"/>
      <c r="AC2501" s="110"/>
      <c r="AD2501" s="110"/>
      <c r="AE2501" s="110"/>
      <c r="AF2501" s="110"/>
      <c r="AG2501" s="110"/>
      <c r="AH2501" s="110"/>
      <c r="AI2501" s="110"/>
      <c r="AJ2501" s="110"/>
      <c r="AK2501" s="110"/>
      <c r="AL2501" s="110"/>
      <c r="AM2501" s="110"/>
      <c r="AN2501" s="110"/>
      <c r="AO2501" s="110"/>
      <c r="AP2501" s="110"/>
      <c r="AQ2501" s="110"/>
      <c r="AR2501" s="110"/>
      <c r="AS2501" s="110"/>
      <c r="AT2501" s="110"/>
      <c r="AU2501" s="110"/>
      <c r="AV2501" s="110"/>
      <c r="AW2501" s="110"/>
      <c r="AX2501" s="110"/>
      <c r="AY2501" s="110"/>
      <c r="AZ2501" s="110"/>
      <c r="BA2501" s="110"/>
      <c r="BB2501" s="110"/>
      <c r="BC2501" s="110"/>
      <c r="BD2501" s="110"/>
      <c r="BE2501" s="110"/>
      <c r="BF2501" s="110"/>
      <c r="BG2501" s="110"/>
      <c r="BH2501" s="110"/>
    </row>
    <row r="2502" spans="2:60" x14ac:dyDescent="0.2">
      <c r="B2502" s="123"/>
      <c r="C2502" s="246"/>
      <c r="D2502" s="246"/>
      <c r="E2502" s="36"/>
      <c r="F2502" s="247"/>
      <c r="G2502" s="36"/>
      <c r="H2502" s="45"/>
      <c r="I2502" s="45"/>
      <c r="J2502" s="45"/>
      <c r="K2502" s="45"/>
      <c r="V2502" s="110"/>
      <c r="W2502" s="110"/>
      <c r="X2502" s="110"/>
      <c r="Y2502" s="110"/>
      <c r="Z2502" s="110"/>
      <c r="AA2502" s="110"/>
      <c r="AB2502" s="110"/>
      <c r="AC2502" s="110"/>
      <c r="AD2502" s="110"/>
      <c r="AE2502" s="110"/>
      <c r="AF2502" s="110"/>
      <c r="AG2502" s="110"/>
      <c r="AH2502" s="110"/>
      <c r="AI2502" s="110"/>
      <c r="AJ2502" s="110"/>
      <c r="AK2502" s="110"/>
      <c r="AL2502" s="110"/>
      <c r="AM2502" s="110"/>
      <c r="AN2502" s="110"/>
      <c r="AO2502" s="110"/>
      <c r="AP2502" s="110"/>
      <c r="AQ2502" s="110"/>
      <c r="AR2502" s="110"/>
      <c r="AS2502" s="110"/>
      <c r="AT2502" s="110"/>
      <c r="AU2502" s="110"/>
      <c r="AV2502" s="110"/>
      <c r="AW2502" s="110"/>
      <c r="AX2502" s="110"/>
      <c r="AY2502" s="110"/>
      <c r="AZ2502" s="110"/>
      <c r="BA2502" s="110"/>
      <c r="BB2502" s="110"/>
      <c r="BC2502" s="110"/>
      <c r="BD2502" s="110"/>
      <c r="BE2502" s="110"/>
      <c r="BF2502" s="110"/>
      <c r="BG2502" s="110"/>
      <c r="BH2502" s="110"/>
    </row>
    <row r="2503" spans="2:60" x14ac:dyDescent="0.2">
      <c r="B2503" s="123"/>
      <c r="C2503" s="246"/>
      <c r="D2503" s="246"/>
      <c r="E2503" s="36"/>
      <c r="F2503" s="247"/>
      <c r="G2503" s="36"/>
      <c r="H2503" s="45"/>
      <c r="I2503" s="45"/>
      <c r="J2503" s="45"/>
      <c r="K2503" s="45"/>
      <c r="V2503" s="110"/>
      <c r="W2503" s="110"/>
      <c r="X2503" s="110"/>
      <c r="Y2503" s="110"/>
      <c r="Z2503" s="110"/>
      <c r="AA2503" s="110"/>
      <c r="AB2503" s="110"/>
      <c r="AC2503" s="110"/>
      <c r="AD2503" s="110"/>
      <c r="AE2503" s="110"/>
      <c r="AF2503" s="110"/>
      <c r="AG2503" s="110"/>
      <c r="AH2503" s="110"/>
      <c r="AI2503" s="110"/>
      <c r="AJ2503" s="110"/>
      <c r="AK2503" s="110"/>
      <c r="AL2503" s="110"/>
      <c r="AM2503" s="110"/>
      <c r="AN2503" s="110"/>
      <c r="AO2503" s="110"/>
      <c r="AP2503" s="110"/>
      <c r="AQ2503" s="110"/>
      <c r="AR2503" s="110"/>
      <c r="AS2503" s="110"/>
      <c r="AT2503" s="110"/>
      <c r="AU2503" s="110"/>
      <c r="AV2503" s="110"/>
      <c r="AW2503" s="110"/>
      <c r="AX2503" s="110"/>
      <c r="AY2503" s="110"/>
      <c r="AZ2503" s="110"/>
      <c r="BA2503" s="110"/>
      <c r="BB2503" s="110"/>
      <c r="BC2503" s="110"/>
      <c r="BD2503" s="110"/>
      <c r="BE2503" s="110"/>
      <c r="BF2503" s="110"/>
      <c r="BG2503" s="110"/>
      <c r="BH2503" s="110"/>
    </row>
    <row r="2504" spans="2:60" x14ac:dyDescent="0.2">
      <c r="B2504" s="123"/>
      <c r="C2504" s="246"/>
      <c r="D2504" s="246"/>
      <c r="E2504" s="36"/>
      <c r="F2504" s="247"/>
      <c r="G2504" s="36"/>
      <c r="H2504" s="45"/>
      <c r="I2504" s="45"/>
      <c r="J2504" s="45"/>
      <c r="K2504" s="45"/>
      <c r="V2504" s="110"/>
      <c r="W2504" s="110"/>
      <c r="X2504" s="110"/>
      <c r="Y2504" s="110"/>
      <c r="Z2504" s="110"/>
      <c r="AA2504" s="110"/>
      <c r="AB2504" s="110"/>
      <c r="AC2504" s="110"/>
      <c r="AD2504" s="110"/>
      <c r="AE2504" s="110"/>
      <c r="AF2504" s="110"/>
      <c r="AG2504" s="110"/>
      <c r="AH2504" s="110"/>
      <c r="AI2504" s="110"/>
      <c r="AJ2504" s="110"/>
      <c r="AK2504" s="110"/>
      <c r="AL2504" s="110"/>
      <c r="AM2504" s="110"/>
      <c r="AN2504" s="110"/>
      <c r="AO2504" s="110"/>
      <c r="AP2504" s="110"/>
      <c r="AQ2504" s="110"/>
      <c r="AR2504" s="110"/>
      <c r="AS2504" s="110"/>
      <c r="AT2504" s="110"/>
      <c r="AU2504" s="110"/>
      <c r="AV2504" s="110"/>
      <c r="AW2504" s="110"/>
      <c r="AX2504" s="110"/>
      <c r="AY2504" s="110"/>
      <c r="AZ2504" s="110"/>
      <c r="BA2504" s="110"/>
      <c r="BB2504" s="110"/>
      <c r="BC2504" s="110"/>
      <c r="BD2504" s="110"/>
      <c r="BE2504" s="110"/>
      <c r="BF2504" s="110"/>
      <c r="BG2504" s="110"/>
      <c r="BH2504" s="110"/>
    </row>
    <row r="2505" spans="2:60" x14ac:dyDescent="0.2">
      <c r="B2505" s="123"/>
      <c r="C2505" s="246"/>
      <c r="D2505" s="246"/>
      <c r="E2505" s="36"/>
      <c r="F2505" s="247"/>
      <c r="G2505" s="36"/>
      <c r="H2505" s="45"/>
      <c r="I2505" s="45"/>
      <c r="J2505" s="45"/>
      <c r="K2505" s="45"/>
      <c r="V2505" s="110"/>
      <c r="W2505" s="110"/>
      <c r="X2505" s="110"/>
      <c r="Y2505" s="110"/>
      <c r="Z2505" s="110"/>
      <c r="AA2505" s="110"/>
      <c r="AB2505" s="110"/>
      <c r="AC2505" s="110"/>
      <c r="AD2505" s="110"/>
      <c r="AE2505" s="110"/>
      <c r="AF2505" s="110"/>
      <c r="AG2505" s="110"/>
      <c r="AH2505" s="110"/>
      <c r="AI2505" s="110"/>
      <c r="AJ2505" s="110"/>
      <c r="AK2505" s="110"/>
      <c r="AL2505" s="110"/>
      <c r="AM2505" s="110"/>
      <c r="AN2505" s="110"/>
      <c r="AO2505" s="110"/>
      <c r="AP2505" s="110"/>
      <c r="AQ2505" s="110"/>
      <c r="AR2505" s="110"/>
      <c r="AS2505" s="110"/>
      <c r="AT2505" s="110"/>
      <c r="AU2505" s="110"/>
      <c r="AV2505" s="110"/>
      <c r="AW2505" s="110"/>
      <c r="AX2505" s="110"/>
      <c r="AY2505" s="110"/>
      <c r="AZ2505" s="110"/>
      <c r="BA2505" s="110"/>
      <c r="BB2505" s="110"/>
      <c r="BC2505" s="110"/>
      <c r="BD2505" s="110"/>
      <c r="BE2505" s="110"/>
      <c r="BF2505" s="110"/>
      <c r="BG2505" s="110"/>
      <c r="BH2505" s="110"/>
    </row>
    <row r="2506" spans="2:60" x14ac:dyDescent="0.2">
      <c r="B2506" s="123"/>
      <c r="C2506" s="246"/>
      <c r="D2506" s="246"/>
      <c r="E2506" s="36"/>
      <c r="F2506" s="247"/>
      <c r="G2506" s="36"/>
      <c r="H2506" s="45"/>
      <c r="I2506" s="45"/>
      <c r="J2506" s="45"/>
      <c r="K2506" s="45"/>
      <c r="V2506" s="110"/>
      <c r="W2506" s="110"/>
      <c r="X2506" s="110"/>
      <c r="Y2506" s="110"/>
      <c r="Z2506" s="110"/>
      <c r="AA2506" s="110"/>
      <c r="AB2506" s="110"/>
      <c r="AC2506" s="110"/>
      <c r="AD2506" s="110"/>
      <c r="AE2506" s="110"/>
      <c r="AF2506" s="110"/>
      <c r="AG2506" s="110"/>
      <c r="AH2506" s="110"/>
      <c r="AI2506" s="110"/>
      <c r="AJ2506" s="110"/>
      <c r="AK2506" s="110"/>
      <c r="AL2506" s="110"/>
      <c r="AM2506" s="110"/>
      <c r="AN2506" s="110"/>
      <c r="AO2506" s="110"/>
      <c r="AP2506" s="110"/>
      <c r="AQ2506" s="110"/>
      <c r="AR2506" s="110"/>
      <c r="AS2506" s="110"/>
      <c r="AT2506" s="110"/>
      <c r="AU2506" s="110"/>
      <c r="AV2506" s="110"/>
      <c r="AW2506" s="110"/>
      <c r="AX2506" s="110"/>
      <c r="AY2506" s="110"/>
      <c r="AZ2506" s="110"/>
      <c r="BA2506" s="110"/>
      <c r="BB2506" s="110"/>
      <c r="BC2506" s="110"/>
      <c r="BD2506" s="110"/>
      <c r="BE2506" s="110"/>
      <c r="BF2506" s="110"/>
      <c r="BG2506" s="110"/>
      <c r="BH2506" s="110"/>
    </row>
    <row r="2507" spans="2:60" x14ac:dyDescent="0.2">
      <c r="B2507" s="123"/>
      <c r="C2507" s="246"/>
      <c r="D2507" s="246"/>
      <c r="E2507" s="36"/>
      <c r="F2507" s="247"/>
      <c r="G2507" s="36"/>
      <c r="H2507" s="45"/>
      <c r="I2507" s="45"/>
      <c r="J2507" s="45"/>
      <c r="K2507" s="45"/>
      <c r="V2507" s="110"/>
      <c r="W2507" s="110"/>
      <c r="X2507" s="110"/>
      <c r="Y2507" s="110"/>
      <c r="Z2507" s="110"/>
      <c r="AA2507" s="110"/>
      <c r="AB2507" s="110"/>
      <c r="AC2507" s="110"/>
      <c r="AD2507" s="110"/>
      <c r="AE2507" s="110"/>
      <c r="AF2507" s="110"/>
      <c r="AG2507" s="110"/>
      <c r="AH2507" s="110"/>
      <c r="AI2507" s="110"/>
      <c r="AJ2507" s="110"/>
      <c r="AK2507" s="110"/>
      <c r="AL2507" s="110"/>
      <c r="AM2507" s="110"/>
      <c r="AN2507" s="110"/>
      <c r="AO2507" s="110"/>
      <c r="AP2507" s="110"/>
      <c r="AQ2507" s="110"/>
      <c r="AR2507" s="110"/>
      <c r="AS2507" s="110"/>
      <c r="AT2507" s="110"/>
      <c r="AU2507" s="110"/>
      <c r="AV2507" s="110"/>
      <c r="AW2507" s="110"/>
      <c r="AX2507" s="110"/>
      <c r="AY2507" s="110"/>
      <c r="AZ2507" s="110"/>
      <c r="BA2507" s="110"/>
      <c r="BB2507" s="110"/>
      <c r="BC2507" s="110"/>
      <c r="BD2507" s="110"/>
      <c r="BE2507" s="110"/>
      <c r="BF2507" s="110"/>
      <c r="BG2507" s="110"/>
      <c r="BH2507" s="110"/>
    </row>
    <row r="2508" spans="2:60" x14ac:dyDescent="0.2">
      <c r="B2508" s="123"/>
      <c r="C2508" s="246"/>
      <c r="D2508" s="246"/>
      <c r="E2508" s="36"/>
      <c r="F2508" s="247"/>
      <c r="G2508" s="36"/>
      <c r="H2508" s="45"/>
      <c r="I2508" s="45"/>
      <c r="J2508" s="45"/>
      <c r="K2508" s="45"/>
      <c r="V2508" s="110"/>
      <c r="W2508" s="110"/>
      <c r="X2508" s="110"/>
      <c r="Y2508" s="110"/>
      <c r="Z2508" s="110"/>
      <c r="AA2508" s="110"/>
      <c r="AB2508" s="110"/>
      <c r="AC2508" s="110"/>
      <c r="AD2508" s="110"/>
      <c r="AE2508" s="110"/>
      <c r="AF2508" s="110"/>
      <c r="AG2508" s="110"/>
      <c r="AH2508" s="110"/>
      <c r="AI2508" s="110"/>
      <c r="AJ2508" s="110"/>
      <c r="AK2508" s="110"/>
      <c r="AL2508" s="110"/>
      <c r="AM2508" s="110"/>
      <c r="AN2508" s="110"/>
      <c r="AO2508" s="110"/>
      <c r="AP2508" s="110"/>
      <c r="AQ2508" s="110"/>
      <c r="AR2508" s="110"/>
      <c r="AS2508" s="110"/>
      <c r="AT2508" s="110"/>
      <c r="AU2508" s="110"/>
      <c r="AV2508" s="110"/>
      <c r="AW2508" s="110"/>
      <c r="AX2508" s="110"/>
      <c r="AY2508" s="110"/>
      <c r="AZ2508" s="110"/>
      <c r="BA2508" s="110"/>
      <c r="BB2508" s="110"/>
      <c r="BC2508" s="110"/>
      <c r="BD2508" s="110"/>
      <c r="BE2508" s="110"/>
      <c r="BF2508" s="110"/>
      <c r="BG2508" s="110"/>
      <c r="BH2508" s="110"/>
    </row>
    <row r="2509" spans="2:60" x14ac:dyDescent="0.2">
      <c r="B2509" s="123"/>
      <c r="C2509" s="246"/>
      <c r="D2509" s="246"/>
      <c r="E2509" s="36"/>
      <c r="F2509" s="247"/>
      <c r="G2509" s="36"/>
      <c r="H2509" s="45"/>
      <c r="I2509" s="45"/>
      <c r="J2509" s="45"/>
      <c r="K2509" s="45"/>
      <c r="V2509" s="110"/>
      <c r="W2509" s="110"/>
      <c r="X2509" s="110"/>
      <c r="Y2509" s="110"/>
      <c r="Z2509" s="110"/>
      <c r="AA2509" s="110"/>
      <c r="AB2509" s="110"/>
      <c r="AC2509" s="110"/>
      <c r="AD2509" s="110"/>
      <c r="AE2509" s="110"/>
      <c r="AF2509" s="110"/>
      <c r="AG2509" s="110"/>
      <c r="AH2509" s="110"/>
      <c r="AI2509" s="110"/>
      <c r="AJ2509" s="110"/>
      <c r="AK2509" s="110"/>
      <c r="AL2509" s="110"/>
      <c r="AM2509" s="110"/>
      <c r="AN2509" s="110"/>
      <c r="AO2509" s="110"/>
      <c r="AP2509" s="110"/>
      <c r="AQ2509" s="110"/>
      <c r="AR2509" s="110"/>
      <c r="AS2509" s="110"/>
      <c r="AT2509" s="110"/>
      <c r="AU2509" s="110"/>
      <c r="AV2509" s="110"/>
      <c r="AW2509" s="110"/>
      <c r="AX2509" s="110"/>
      <c r="AY2509" s="110"/>
      <c r="AZ2509" s="110"/>
      <c r="BA2509" s="110"/>
      <c r="BB2509" s="110"/>
      <c r="BC2509" s="110"/>
      <c r="BD2509" s="110"/>
      <c r="BE2509" s="110"/>
      <c r="BF2509" s="110"/>
      <c r="BG2509" s="110"/>
      <c r="BH2509" s="110"/>
    </row>
    <row r="2510" spans="2:60" x14ac:dyDescent="0.2">
      <c r="B2510" s="123"/>
      <c r="C2510" s="246"/>
      <c r="D2510" s="246"/>
      <c r="E2510" s="36"/>
      <c r="F2510" s="247"/>
      <c r="G2510" s="36"/>
      <c r="H2510" s="45"/>
      <c r="I2510" s="45"/>
      <c r="J2510" s="45"/>
      <c r="K2510" s="45"/>
      <c r="V2510" s="110"/>
      <c r="W2510" s="110"/>
      <c r="X2510" s="110"/>
      <c r="Y2510" s="110"/>
      <c r="Z2510" s="110"/>
      <c r="AA2510" s="110"/>
      <c r="AB2510" s="110"/>
      <c r="AC2510" s="110"/>
      <c r="AD2510" s="110"/>
      <c r="AE2510" s="110"/>
      <c r="AF2510" s="110"/>
      <c r="AG2510" s="110"/>
      <c r="AH2510" s="110"/>
      <c r="AI2510" s="110"/>
      <c r="AJ2510" s="110"/>
      <c r="AK2510" s="110"/>
      <c r="AL2510" s="110"/>
      <c r="AM2510" s="110"/>
      <c r="AN2510" s="110"/>
      <c r="AO2510" s="110"/>
      <c r="AP2510" s="110"/>
      <c r="AQ2510" s="110"/>
      <c r="AR2510" s="110"/>
      <c r="AS2510" s="110"/>
      <c r="AT2510" s="110"/>
      <c r="AU2510" s="110"/>
      <c r="AV2510" s="110"/>
      <c r="AW2510" s="110"/>
      <c r="AX2510" s="110"/>
      <c r="AY2510" s="110"/>
      <c r="AZ2510" s="110"/>
      <c r="BA2510" s="110"/>
      <c r="BB2510" s="110"/>
      <c r="BC2510" s="110"/>
      <c r="BD2510" s="110"/>
      <c r="BE2510" s="110"/>
      <c r="BF2510" s="110"/>
      <c r="BG2510" s="110"/>
      <c r="BH2510" s="110"/>
    </row>
    <row r="2511" spans="2:60" x14ac:dyDescent="0.2">
      <c r="B2511" s="123"/>
      <c r="C2511" s="246"/>
      <c r="D2511" s="246"/>
      <c r="E2511" s="36"/>
      <c r="F2511" s="247"/>
      <c r="G2511" s="36"/>
      <c r="H2511" s="45"/>
      <c r="I2511" s="45"/>
      <c r="J2511" s="45"/>
      <c r="K2511" s="45"/>
      <c r="V2511" s="110"/>
      <c r="W2511" s="110"/>
      <c r="X2511" s="110"/>
      <c r="Y2511" s="110"/>
      <c r="Z2511" s="110"/>
      <c r="AA2511" s="110"/>
      <c r="AB2511" s="110"/>
      <c r="AC2511" s="110"/>
      <c r="AD2511" s="110"/>
      <c r="AE2511" s="110"/>
      <c r="AF2511" s="110"/>
      <c r="AG2511" s="110"/>
      <c r="AH2511" s="110"/>
      <c r="AI2511" s="110"/>
      <c r="AJ2511" s="110"/>
      <c r="AK2511" s="110"/>
      <c r="AL2511" s="110"/>
      <c r="AM2511" s="110"/>
      <c r="AN2511" s="110"/>
      <c r="AO2511" s="110"/>
      <c r="AP2511" s="110"/>
      <c r="AQ2511" s="110"/>
      <c r="AR2511" s="110"/>
      <c r="AS2511" s="110"/>
      <c r="AT2511" s="110"/>
      <c r="AU2511" s="110"/>
      <c r="AV2511" s="110"/>
      <c r="AW2511" s="110"/>
      <c r="AX2511" s="110"/>
      <c r="AY2511" s="110"/>
      <c r="AZ2511" s="110"/>
      <c r="BA2511" s="110"/>
      <c r="BB2511" s="110"/>
      <c r="BC2511" s="110"/>
      <c r="BD2511" s="110"/>
      <c r="BE2511" s="110"/>
      <c r="BF2511" s="110"/>
      <c r="BG2511" s="110"/>
      <c r="BH2511" s="110"/>
    </row>
    <row r="2512" spans="2:60" x14ac:dyDescent="0.2">
      <c r="B2512" s="123"/>
      <c r="C2512" s="246"/>
      <c r="D2512" s="246"/>
      <c r="E2512" s="36"/>
      <c r="F2512" s="247"/>
      <c r="G2512" s="36"/>
      <c r="H2512" s="45"/>
      <c r="I2512" s="45"/>
      <c r="J2512" s="45"/>
      <c r="K2512" s="45"/>
      <c r="V2512" s="110"/>
      <c r="W2512" s="110"/>
      <c r="X2512" s="110"/>
      <c r="Y2512" s="110"/>
      <c r="Z2512" s="110"/>
      <c r="AA2512" s="110"/>
      <c r="AB2512" s="110"/>
      <c r="AC2512" s="110"/>
      <c r="AD2512" s="110"/>
      <c r="AE2512" s="110"/>
      <c r="AF2512" s="110"/>
      <c r="AG2512" s="110"/>
      <c r="AH2512" s="110"/>
      <c r="AI2512" s="110"/>
      <c r="AJ2512" s="110"/>
      <c r="AK2512" s="110"/>
      <c r="AL2512" s="110"/>
      <c r="AM2512" s="110"/>
      <c r="AN2512" s="110"/>
      <c r="AO2512" s="110"/>
      <c r="AP2512" s="110"/>
      <c r="AQ2512" s="110"/>
      <c r="AR2512" s="110"/>
      <c r="AS2512" s="110"/>
      <c r="AT2512" s="110"/>
      <c r="AU2512" s="110"/>
      <c r="AV2512" s="110"/>
      <c r="AW2512" s="110"/>
      <c r="AX2512" s="110"/>
      <c r="AY2512" s="110"/>
      <c r="AZ2512" s="110"/>
      <c r="BA2512" s="110"/>
      <c r="BB2512" s="110"/>
      <c r="BC2512" s="110"/>
      <c r="BD2512" s="110"/>
      <c r="BE2512" s="110"/>
      <c r="BF2512" s="110"/>
      <c r="BG2512" s="110"/>
      <c r="BH2512" s="110"/>
    </row>
    <row r="2513" spans="2:60" x14ac:dyDescent="0.2">
      <c r="B2513" s="123"/>
      <c r="C2513" s="246"/>
      <c r="D2513" s="246"/>
      <c r="E2513" s="36"/>
      <c r="F2513" s="247"/>
      <c r="G2513" s="36"/>
      <c r="H2513" s="45"/>
      <c r="I2513" s="45"/>
      <c r="J2513" s="45"/>
      <c r="K2513" s="45"/>
      <c r="V2513" s="110"/>
      <c r="W2513" s="110"/>
      <c r="X2513" s="110"/>
      <c r="Y2513" s="110"/>
      <c r="Z2513" s="110"/>
      <c r="AA2513" s="110"/>
      <c r="AB2513" s="110"/>
      <c r="AC2513" s="110"/>
      <c r="AD2513" s="110"/>
      <c r="AE2513" s="110"/>
      <c r="AF2513" s="110"/>
      <c r="AG2513" s="110"/>
      <c r="AH2513" s="110"/>
      <c r="AI2513" s="110"/>
      <c r="AJ2513" s="110"/>
      <c r="AK2513" s="110"/>
      <c r="AL2513" s="110"/>
      <c r="AM2513" s="110"/>
      <c r="AN2513" s="110"/>
      <c r="AO2513" s="110"/>
      <c r="AP2513" s="110"/>
      <c r="AQ2513" s="110"/>
      <c r="AR2513" s="110"/>
      <c r="AS2513" s="110"/>
      <c r="AT2513" s="110"/>
      <c r="AU2513" s="110"/>
      <c r="AV2513" s="110"/>
      <c r="AW2513" s="110"/>
      <c r="AX2513" s="110"/>
      <c r="AY2513" s="110"/>
      <c r="AZ2513" s="110"/>
      <c r="BA2513" s="110"/>
      <c r="BB2513" s="110"/>
      <c r="BC2513" s="110"/>
      <c r="BD2513" s="110"/>
      <c r="BE2513" s="110"/>
      <c r="BF2513" s="110"/>
      <c r="BG2513" s="110"/>
      <c r="BH2513" s="110"/>
    </row>
    <row r="2514" spans="2:60" x14ac:dyDescent="0.2">
      <c r="B2514" s="123"/>
      <c r="C2514" s="246"/>
      <c r="D2514" s="246"/>
      <c r="E2514" s="36"/>
      <c r="F2514" s="247"/>
      <c r="G2514" s="36"/>
      <c r="H2514" s="45"/>
      <c r="I2514" s="45"/>
      <c r="J2514" s="45"/>
      <c r="K2514" s="45"/>
      <c r="V2514" s="110"/>
      <c r="W2514" s="110"/>
      <c r="X2514" s="110"/>
      <c r="Y2514" s="110"/>
      <c r="Z2514" s="110"/>
      <c r="AA2514" s="110"/>
      <c r="AB2514" s="110"/>
      <c r="AC2514" s="110"/>
      <c r="AD2514" s="110"/>
      <c r="AE2514" s="110"/>
      <c r="AF2514" s="110"/>
      <c r="AG2514" s="110"/>
      <c r="AH2514" s="110"/>
      <c r="AI2514" s="110"/>
      <c r="AJ2514" s="110"/>
      <c r="AK2514" s="110"/>
      <c r="AL2514" s="110"/>
      <c r="AM2514" s="110"/>
      <c r="AN2514" s="110"/>
      <c r="AO2514" s="110"/>
      <c r="AP2514" s="110"/>
      <c r="AQ2514" s="110"/>
      <c r="AR2514" s="110"/>
      <c r="AS2514" s="110"/>
      <c r="AT2514" s="110"/>
      <c r="AU2514" s="110"/>
      <c r="AV2514" s="110"/>
      <c r="AW2514" s="110"/>
      <c r="AX2514" s="110"/>
      <c r="AY2514" s="110"/>
      <c r="AZ2514" s="110"/>
      <c r="BA2514" s="110"/>
      <c r="BB2514" s="110"/>
      <c r="BC2514" s="110"/>
      <c r="BD2514" s="110"/>
      <c r="BE2514" s="110"/>
      <c r="BF2514" s="110"/>
      <c r="BG2514" s="110"/>
      <c r="BH2514" s="110"/>
    </row>
    <row r="2515" spans="2:60" x14ac:dyDescent="0.2">
      <c r="B2515" s="123"/>
      <c r="C2515" s="246"/>
      <c r="D2515" s="246"/>
      <c r="E2515" s="36"/>
      <c r="F2515" s="247"/>
      <c r="G2515" s="36"/>
      <c r="H2515" s="45"/>
      <c r="I2515" s="45"/>
      <c r="J2515" s="45"/>
      <c r="K2515" s="45"/>
      <c r="V2515" s="110"/>
      <c r="W2515" s="110"/>
      <c r="X2515" s="110"/>
      <c r="Y2515" s="110"/>
      <c r="Z2515" s="110"/>
      <c r="AA2515" s="110"/>
      <c r="AB2515" s="110"/>
      <c r="AC2515" s="110"/>
      <c r="AD2515" s="110"/>
      <c r="AE2515" s="110"/>
      <c r="AF2515" s="110"/>
      <c r="AG2515" s="110"/>
      <c r="AH2515" s="110"/>
      <c r="AI2515" s="110"/>
      <c r="AJ2515" s="110"/>
      <c r="AK2515" s="110"/>
      <c r="AL2515" s="110"/>
      <c r="AM2515" s="110"/>
      <c r="AN2515" s="110"/>
      <c r="AO2515" s="110"/>
      <c r="AP2515" s="110"/>
      <c r="AQ2515" s="110"/>
      <c r="AR2515" s="110"/>
      <c r="AS2515" s="110"/>
      <c r="AT2515" s="110"/>
      <c r="AU2515" s="110"/>
      <c r="AV2515" s="110"/>
      <c r="AW2515" s="110"/>
      <c r="AX2515" s="110"/>
      <c r="AY2515" s="110"/>
      <c r="AZ2515" s="110"/>
      <c r="BA2515" s="110"/>
      <c r="BB2515" s="110"/>
      <c r="BC2515" s="110"/>
      <c r="BD2515" s="110"/>
      <c r="BE2515" s="110"/>
      <c r="BF2515" s="110"/>
      <c r="BG2515" s="110"/>
      <c r="BH2515" s="110"/>
    </row>
    <row r="2516" spans="2:60" x14ac:dyDescent="0.2">
      <c r="B2516" s="123"/>
      <c r="C2516" s="246"/>
      <c r="D2516" s="246"/>
      <c r="E2516" s="36"/>
      <c r="F2516" s="247"/>
      <c r="G2516" s="36"/>
      <c r="H2516" s="45"/>
      <c r="I2516" s="45"/>
      <c r="J2516" s="45"/>
      <c r="K2516" s="45"/>
      <c r="V2516" s="110"/>
      <c r="W2516" s="110"/>
      <c r="X2516" s="110"/>
      <c r="Y2516" s="110"/>
      <c r="Z2516" s="110"/>
      <c r="AA2516" s="110"/>
      <c r="AB2516" s="110"/>
      <c r="AC2516" s="110"/>
      <c r="AD2516" s="110"/>
      <c r="AE2516" s="110"/>
      <c r="AF2516" s="110"/>
      <c r="AG2516" s="110"/>
      <c r="AH2516" s="110"/>
      <c r="AI2516" s="110"/>
      <c r="AJ2516" s="110"/>
      <c r="AK2516" s="110"/>
      <c r="AL2516" s="110"/>
      <c r="AM2516" s="110"/>
      <c r="AN2516" s="110"/>
      <c r="AO2516" s="110"/>
      <c r="AP2516" s="110"/>
      <c r="AQ2516" s="110"/>
      <c r="AR2516" s="110"/>
      <c r="AS2516" s="110"/>
      <c r="AT2516" s="110"/>
      <c r="AU2516" s="110"/>
      <c r="AV2516" s="110"/>
      <c r="AW2516" s="110"/>
      <c r="AX2516" s="110"/>
      <c r="AY2516" s="110"/>
      <c r="AZ2516" s="110"/>
      <c r="BA2516" s="110"/>
      <c r="BB2516" s="110"/>
      <c r="BC2516" s="110"/>
      <c r="BD2516" s="110"/>
      <c r="BE2516" s="110"/>
      <c r="BF2516" s="110"/>
      <c r="BG2516" s="110"/>
      <c r="BH2516" s="110"/>
    </row>
    <row r="2517" spans="2:60" x14ac:dyDescent="0.2">
      <c r="B2517" s="123"/>
      <c r="C2517" s="246"/>
      <c r="D2517" s="246"/>
      <c r="E2517" s="36"/>
      <c r="F2517" s="247"/>
      <c r="G2517" s="36"/>
      <c r="H2517" s="45"/>
      <c r="I2517" s="45"/>
      <c r="J2517" s="45"/>
      <c r="K2517" s="45"/>
      <c r="V2517" s="110"/>
      <c r="W2517" s="110"/>
      <c r="X2517" s="110"/>
      <c r="Y2517" s="110"/>
      <c r="Z2517" s="110"/>
      <c r="AA2517" s="110"/>
      <c r="AB2517" s="110"/>
      <c r="AC2517" s="110"/>
      <c r="AD2517" s="110"/>
      <c r="AE2517" s="110"/>
      <c r="AF2517" s="110"/>
      <c r="AG2517" s="110"/>
      <c r="AH2517" s="110"/>
      <c r="AI2517" s="110"/>
      <c r="AJ2517" s="110"/>
      <c r="AK2517" s="110"/>
      <c r="AL2517" s="110"/>
      <c r="AM2517" s="110"/>
      <c r="AN2517" s="110"/>
      <c r="AO2517" s="110"/>
      <c r="AP2517" s="110"/>
      <c r="AQ2517" s="110"/>
      <c r="AR2517" s="110"/>
      <c r="AS2517" s="110"/>
      <c r="AT2517" s="110"/>
      <c r="AU2517" s="110"/>
      <c r="AV2517" s="110"/>
      <c r="AW2517" s="110"/>
      <c r="AX2517" s="110"/>
      <c r="AY2517" s="110"/>
      <c r="AZ2517" s="110"/>
      <c r="BA2517" s="110"/>
      <c r="BB2517" s="110"/>
      <c r="BC2517" s="110"/>
      <c r="BD2517" s="110"/>
      <c r="BE2517" s="110"/>
      <c r="BF2517" s="110"/>
      <c r="BG2517" s="110"/>
      <c r="BH2517" s="110"/>
    </row>
    <row r="2518" spans="2:60" x14ac:dyDescent="0.2">
      <c r="B2518" s="123"/>
      <c r="C2518" s="246"/>
      <c r="D2518" s="246"/>
      <c r="E2518" s="36"/>
      <c r="F2518" s="247"/>
      <c r="G2518" s="36"/>
      <c r="H2518" s="45"/>
      <c r="I2518" s="45"/>
      <c r="J2518" s="45"/>
      <c r="K2518" s="45"/>
      <c r="V2518" s="110"/>
      <c r="W2518" s="110"/>
      <c r="X2518" s="110"/>
      <c r="Y2518" s="110"/>
      <c r="Z2518" s="110"/>
      <c r="AA2518" s="110"/>
      <c r="AB2518" s="110"/>
      <c r="AC2518" s="110"/>
      <c r="AD2518" s="110"/>
      <c r="AE2518" s="110"/>
      <c r="AF2518" s="110"/>
      <c r="AG2518" s="110"/>
      <c r="AH2518" s="110"/>
      <c r="AI2518" s="110"/>
      <c r="AJ2518" s="110"/>
      <c r="AK2518" s="110"/>
      <c r="AL2518" s="110"/>
      <c r="AM2518" s="110"/>
      <c r="AN2518" s="110"/>
      <c r="AO2518" s="110"/>
      <c r="AP2518" s="110"/>
      <c r="AQ2518" s="110"/>
      <c r="AR2518" s="110"/>
      <c r="AS2518" s="110"/>
      <c r="AT2518" s="110"/>
      <c r="AU2518" s="110"/>
      <c r="AV2518" s="110"/>
      <c r="AW2518" s="110"/>
      <c r="AX2518" s="110"/>
      <c r="AY2518" s="110"/>
      <c r="AZ2518" s="110"/>
      <c r="BA2518" s="110"/>
      <c r="BB2518" s="110"/>
      <c r="BC2518" s="110"/>
      <c r="BD2518" s="110"/>
      <c r="BE2518" s="110"/>
      <c r="BF2518" s="110"/>
      <c r="BG2518" s="110"/>
      <c r="BH2518" s="110"/>
    </row>
    <row r="2519" spans="2:60" x14ac:dyDescent="0.2">
      <c r="B2519" s="123"/>
      <c r="C2519" s="246"/>
      <c r="D2519" s="246"/>
      <c r="E2519" s="36"/>
      <c r="F2519" s="247"/>
      <c r="G2519" s="36"/>
      <c r="H2519" s="45"/>
      <c r="I2519" s="45"/>
      <c r="J2519" s="45"/>
      <c r="K2519" s="45"/>
      <c r="V2519" s="110"/>
      <c r="W2519" s="110"/>
      <c r="X2519" s="110"/>
      <c r="Y2519" s="110"/>
      <c r="Z2519" s="110"/>
      <c r="AA2519" s="110"/>
      <c r="AB2519" s="110"/>
      <c r="AC2519" s="110"/>
      <c r="AD2519" s="110"/>
      <c r="AE2519" s="110"/>
      <c r="AF2519" s="110"/>
      <c r="AG2519" s="110"/>
      <c r="AH2519" s="110"/>
      <c r="AI2519" s="110"/>
      <c r="AJ2519" s="110"/>
      <c r="AK2519" s="110"/>
      <c r="AL2519" s="110"/>
      <c r="AM2519" s="110"/>
      <c r="AN2519" s="110"/>
      <c r="AO2519" s="110"/>
      <c r="AP2519" s="110"/>
      <c r="AQ2519" s="110"/>
      <c r="AR2519" s="110"/>
      <c r="AS2519" s="110"/>
      <c r="AT2519" s="110"/>
      <c r="AU2519" s="110"/>
      <c r="AV2519" s="110"/>
      <c r="AW2519" s="110"/>
      <c r="AX2519" s="110"/>
      <c r="AY2519" s="110"/>
      <c r="AZ2519" s="110"/>
      <c r="BA2519" s="110"/>
      <c r="BB2519" s="110"/>
      <c r="BC2519" s="110"/>
      <c r="BD2519" s="110"/>
      <c r="BE2519" s="110"/>
      <c r="BF2519" s="110"/>
      <c r="BG2519" s="110"/>
      <c r="BH2519" s="110"/>
    </row>
    <row r="2520" spans="2:60" x14ac:dyDescent="0.2">
      <c r="B2520" s="123"/>
      <c r="C2520" s="246"/>
      <c r="D2520" s="246"/>
      <c r="E2520" s="36"/>
      <c r="F2520" s="247"/>
      <c r="G2520" s="36"/>
      <c r="H2520" s="45"/>
      <c r="I2520" s="45"/>
      <c r="J2520" s="45"/>
      <c r="K2520" s="45"/>
      <c r="V2520" s="110"/>
      <c r="W2520" s="110"/>
      <c r="X2520" s="110"/>
      <c r="Y2520" s="110"/>
      <c r="Z2520" s="110"/>
      <c r="AA2520" s="110"/>
      <c r="AB2520" s="110"/>
      <c r="AC2520" s="110"/>
      <c r="AD2520" s="110"/>
      <c r="AE2520" s="110"/>
      <c r="AF2520" s="110"/>
      <c r="AG2520" s="110"/>
      <c r="AH2520" s="110"/>
      <c r="AI2520" s="110"/>
      <c r="AJ2520" s="110"/>
      <c r="AK2520" s="110"/>
      <c r="AL2520" s="110"/>
      <c r="AM2520" s="110"/>
      <c r="AN2520" s="110"/>
      <c r="AO2520" s="110"/>
      <c r="AP2520" s="110"/>
      <c r="AQ2520" s="110"/>
      <c r="AR2520" s="110"/>
      <c r="AS2520" s="110"/>
      <c r="AT2520" s="110"/>
      <c r="AU2520" s="110"/>
      <c r="AV2520" s="110"/>
      <c r="AW2520" s="110"/>
      <c r="AX2520" s="110"/>
      <c r="AY2520" s="110"/>
      <c r="AZ2520" s="110"/>
      <c r="BA2520" s="110"/>
      <c r="BB2520" s="110"/>
      <c r="BC2520" s="110"/>
      <c r="BD2520" s="110"/>
      <c r="BE2520" s="110"/>
      <c r="BF2520" s="110"/>
      <c r="BG2520" s="110"/>
      <c r="BH2520" s="110"/>
    </row>
    <row r="2521" spans="2:60" x14ac:dyDescent="0.2">
      <c r="B2521" s="123"/>
      <c r="C2521" s="246"/>
      <c r="D2521" s="246"/>
      <c r="E2521" s="36"/>
      <c r="F2521" s="247"/>
      <c r="G2521" s="36"/>
      <c r="H2521" s="45"/>
      <c r="I2521" s="45"/>
      <c r="J2521" s="45"/>
      <c r="K2521" s="45"/>
      <c r="V2521" s="110"/>
      <c r="W2521" s="110"/>
      <c r="X2521" s="110"/>
      <c r="Y2521" s="110"/>
      <c r="Z2521" s="110"/>
      <c r="AA2521" s="110"/>
      <c r="AB2521" s="110"/>
      <c r="AC2521" s="110"/>
      <c r="AD2521" s="110"/>
      <c r="AE2521" s="110"/>
      <c r="AF2521" s="110"/>
      <c r="AG2521" s="110"/>
      <c r="AH2521" s="110"/>
      <c r="AI2521" s="110"/>
      <c r="AJ2521" s="110"/>
      <c r="AK2521" s="110"/>
      <c r="AL2521" s="110"/>
      <c r="AM2521" s="110"/>
      <c r="AN2521" s="110"/>
      <c r="AO2521" s="110"/>
      <c r="AP2521" s="110"/>
      <c r="AQ2521" s="110"/>
      <c r="AR2521" s="110"/>
      <c r="AS2521" s="110"/>
      <c r="AT2521" s="110"/>
      <c r="AU2521" s="110"/>
      <c r="AV2521" s="110"/>
      <c r="AW2521" s="110"/>
      <c r="AX2521" s="110"/>
      <c r="AY2521" s="110"/>
      <c r="AZ2521" s="110"/>
      <c r="BA2521" s="110"/>
      <c r="BB2521" s="110"/>
      <c r="BC2521" s="110"/>
      <c r="BD2521" s="110"/>
      <c r="BE2521" s="110"/>
      <c r="BF2521" s="110"/>
      <c r="BG2521" s="110"/>
      <c r="BH2521" s="110"/>
    </row>
    <row r="2522" spans="2:60" x14ac:dyDescent="0.2">
      <c r="B2522" s="123"/>
      <c r="C2522" s="246"/>
      <c r="D2522" s="246"/>
      <c r="E2522" s="36"/>
      <c r="F2522" s="247"/>
      <c r="G2522" s="36"/>
      <c r="H2522" s="45"/>
      <c r="I2522" s="45"/>
      <c r="J2522" s="45"/>
      <c r="K2522" s="45"/>
      <c r="V2522" s="110"/>
      <c r="W2522" s="110"/>
      <c r="X2522" s="110"/>
      <c r="Y2522" s="110"/>
      <c r="Z2522" s="110"/>
      <c r="AA2522" s="110"/>
      <c r="AB2522" s="110"/>
      <c r="AC2522" s="110"/>
      <c r="AD2522" s="110"/>
      <c r="AE2522" s="110"/>
      <c r="AF2522" s="110"/>
      <c r="AG2522" s="110"/>
      <c r="AH2522" s="110"/>
      <c r="AI2522" s="110"/>
      <c r="AJ2522" s="110"/>
      <c r="AK2522" s="110"/>
      <c r="AL2522" s="110"/>
      <c r="AM2522" s="110"/>
      <c r="AN2522" s="110"/>
      <c r="AO2522" s="110"/>
      <c r="AP2522" s="110"/>
      <c r="AQ2522" s="110"/>
      <c r="AR2522" s="110"/>
      <c r="AS2522" s="110"/>
      <c r="AT2522" s="110"/>
      <c r="AU2522" s="110"/>
      <c r="AV2522" s="110"/>
      <c r="AW2522" s="110"/>
      <c r="AX2522" s="110"/>
      <c r="AY2522" s="110"/>
      <c r="AZ2522" s="110"/>
      <c r="BA2522" s="110"/>
      <c r="BB2522" s="110"/>
      <c r="BC2522" s="110"/>
      <c r="BD2522" s="110"/>
      <c r="BE2522" s="110"/>
      <c r="BF2522" s="110"/>
      <c r="BG2522" s="110"/>
      <c r="BH2522" s="110"/>
    </row>
    <row r="2523" spans="2:60" x14ac:dyDescent="0.2">
      <c r="B2523" s="123"/>
      <c r="C2523" s="246"/>
      <c r="D2523" s="246"/>
      <c r="E2523" s="36"/>
      <c r="F2523" s="247"/>
      <c r="G2523" s="36"/>
      <c r="H2523" s="45"/>
      <c r="I2523" s="45"/>
      <c r="J2523" s="45"/>
      <c r="K2523" s="45"/>
      <c r="V2523" s="110"/>
      <c r="W2523" s="110"/>
      <c r="X2523" s="110"/>
      <c r="Y2523" s="110"/>
      <c r="Z2523" s="110"/>
      <c r="AA2523" s="110"/>
      <c r="AB2523" s="110"/>
      <c r="AC2523" s="110"/>
      <c r="AD2523" s="110"/>
      <c r="AE2523" s="110"/>
      <c r="AF2523" s="110"/>
      <c r="AG2523" s="110"/>
      <c r="AH2523" s="110"/>
      <c r="AI2523" s="110"/>
      <c r="AJ2523" s="110"/>
      <c r="AK2523" s="110"/>
      <c r="AL2523" s="110"/>
      <c r="AM2523" s="110"/>
      <c r="AN2523" s="110"/>
      <c r="AO2523" s="110"/>
      <c r="AP2523" s="110"/>
      <c r="AQ2523" s="110"/>
      <c r="AR2523" s="110"/>
      <c r="AS2523" s="110"/>
      <c r="AT2523" s="110"/>
      <c r="AU2523" s="110"/>
      <c r="AV2523" s="110"/>
      <c r="AW2523" s="110"/>
      <c r="AX2523" s="110"/>
      <c r="AY2523" s="110"/>
      <c r="AZ2523" s="110"/>
      <c r="BA2523" s="110"/>
      <c r="BB2523" s="110"/>
      <c r="BC2523" s="110"/>
      <c r="BD2523" s="110"/>
      <c r="BE2523" s="110"/>
      <c r="BF2523" s="110"/>
      <c r="BG2523" s="110"/>
      <c r="BH2523" s="110"/>
    </row>
    <row r="2524" spans="2:60" x14ac:dyDescent="0.2">
      <c r="B2524" s="123"/>
      <c r="C2524" s="246"/>
      <c r="D2524" s="246"/>
      <c r="E2524" s="36"/>
      <c r="F2524" s="247"/>
      <c r="G2524" s="36"/>
      <c r="H2524" s="45"/>
      <c r="I2524" s="45"/>
      <c r="J2524" s="45"/>
      <c r="K2524" s="45"/>
      <c r="V2524" s="110"/>
      <c r="W2524" s="110"/>
      <c r="X2524" s="110"/>
      <c r="Y2524" s="110"/>
      <c r="Z2524" s="110"/>
      <c r="AA2524" s="110"/>
      <c r="AB2524" s="110"/>
      <c r="AC2524" s="110"/>
      <c r="AD2524" s="110"/>
      <c r="AE2524" s="110"/>
      <c r="AF2524" s="110"/>
      <c r="AG2524" s="110"/>
      <c r="AH2524" s="110"/>
      <c r="AI2524" s="110"/>
      <c r="AJ2524" s="110"/>
      <c r="AK2524" s="110"/>
      <c r="AL2524" s="110"/>
      <c r="AM2524" s="110"/>
      <c r="AN2524" s="110"/>
      <c r="AO2524" s="110"/>
      <c r="AP2524" s="110"/>
      <c r="AQ2524" s="110"/>
      <c r="AR2524" s="110"/>
      <c r="AS2524" s="110"/>
      <c r="AT2524" s="110"/>
      <c r="AU2524" s="110"/>
      <c r="AV2524" s="110"/>
      <c r="AW2524" s="110"/>
      <c r="AX2524" s="110"/>
      <c r="AY2524" s="110"/>
      <c r="AZ2524" s="110"/>
      <c r="BA2524" s="110"/>
      <c r="BB2524" s="110"/>
      <c r="BC2524" s="110"/>
      <c r="BD2524" s="110"/>
      <c r="BE2524" s="110"/>
      <c r="BF2524" s="110"/>
      <c r="BG2524" s="110"/>
      <c r="BH2524" s="110"/>
    </row>
    <row r="2525" spans="2:60" x14ac:dyDescent="0.2">
      <c r="B2525" s="123"/>
      <c r="C2525" s="246"/>
      <c r="D2525" s="246"/>
      <c r="E2525" s="36"/>
      <c r="F2525" s="247"/>
      <c r="G2525" s="36"/>
      <c r="H2525" s="45"/>
      <c r="I2525" s="45"/>
      <c r="J2525" s="45"/>
      <c r="K2525" s="45"/>
      <c r="V2525" s="110"/>
      <c r="W2525" s="110"/>
      <c r="X2525" s="110"/>
      <c r="Y2525" s="110"/>
      <c r="Z2525" s="110"/>
      <c r="AA2525" s="110"/>
      <c r="AB2525" s="110"/>
      <c r="AC2525" s="110"/>
      <c r="AD2525" s="110"/>
      <c r="AE2525" s="110"/>
      <c r="AF2525" s="110"/>
      <c r="AG2525" s="110"/>
      <c r="AH2525" s="110"/>
      <c r="AI2525" s="110"/>
      <c r="AJ2525" s="110"/>
      <c r="AK2525" s="110"/>
      <c r="AL2525" s="110"/>
      <c r="AM2525" s="110"/>
      <c r="AN2525" s="110"/>
      <c r="AO2525" s="110"/>
      <c r="AP2525" s="110"/>
      <c r="AQ2525" s="110"/>
      <c r="AR2525" s="110"/>
      <c r="AS2525" s="110"/>
      <c r="AT2525" s="110"/>
      <c r="AU2525" s="110"/>
      <c r="AV2525" s="110"/>
      <c r="AW2525" s="110"/>
      <c r="AX2525" s="110"/>
      <c r="AY2525" s="110"/>
      <c r="AZ2525" s="110"/>
      <c r="BA2525" s="110"/>
      <c r="BB2525" s="110"/>
      <c r="BC2525" s="110"/>
      <c r="BD2525" s="110"/>
      <c r="BE2525" s="110"/>
      <c r="BF2525" s="110"/>
      <c r="BG2525" s="110"/>
      <c r="BH2525" s="110"/>
    </row>
    <row r="2526" spans="2:60" x14ac:dyDescent="0.2">
      <c r="B2526" s="123"/>
      <c r="C2526" s="246"/>
      <c r="D2526" s="246"/>
      <c r="E2526" s="36"/>
      <c r="F2526" s="247"/>
      <c r="G2526" s="36"/>
      <c r="H2526" s="45"/>
      <c r="I2526" s="45"/>
      <c r="J2526" s="45"/>
      <c r="K2526" s="45"/>
      <c r="V2526" s="110"/>
      <c r="W2526" s="110"/>
      <c r="X2526" s="110"/>
      <c r="Y2526" s="110"/>
      <c r="Z2526" s="110"/>
      <c r="AA2526" s="110"/>
      <c r="AB2526" s="110"/>
      <c r="AC2526" s="110"/>
      <c r="AD2526" s="110"/>
      <c r="AE2526" s="110"/>
      <c r="AF2526" s="110"/>
      <c r="AG2526" s="110"/>
      <c r="AH2526" s="110"/>
      <c r="AI2526" s="110"/>
      <c r="AJ2526" s="110"/>
      <c r="AK2526" s="110"/>
      <c r="AL2526" s="110"/>
      <c r="AM2526" s="110"/>
      <c r="AN2526" s="110"/>
      <c r="AO2526" s="110"/>
      <c r="AP2526" s="110"/>
      <c r="AQ2526" s="110"/>
      <c r="AR2526" s="110"/>
      <c r="AS2526" s="110"/>
      <c r="AT2526" s="110"/>
      <c r="AU2526" s="110"/>
      <c r="AV2526" s="110"/>
      <c r="AW2526" s="110"/>
      <c r="AX2526" s="110"/>
      <c r="AY2526" s="110"/>
      <c r="AZ2526" s="110"/>
      <c r="BA2526" s="110"/>
      <c r="BB2526" s="110"/>
      <c r="BC2526" s="110"/>
      <c r="BD2526" s="110"/>
      <c r="BE2526" s="110"/>
      <c r="BF2526" s="110"/>
      <c r="BG2526" s="110"/>
      <c r="BH2526" s="110"/>
    </row>
    <row r="2527" spans="2:60" x14ac:dyDescent="0.2">
      <c r="B2527" s="123"/>
      <c r="C2527" s="246"/>
      <c r="D2527" s="246"/>
      <c r="E2527" s="36"/>
      <c r="F2527" s="247"/>
      <c r="G2527" s="36"/>
      <c r="H2527" s="45"/>
      <c r="I2527" s="45"/>
      <c r="J2527" s="45"/>
      <c r="K2527" s="45"/>
      <c r="V2527" s="110"/>
      <c r="W2527" s="110"/>
      <c r="X2527" s="110"/>
      <c r="Y2527" s="110"/>
      <c r="Z2527" s="110"/>
      <c r="AA2527" s="110"/>
      <c r="AB2527" s="110"/>
      <c r="AC2527" s="110"/>
      <c r="AD2527" s="110"/>
      <c r="AE2527" s="110"/>
      <c r="AF2527" s="110"/>
      <c r="AG2527" s="110"/>
      <c r="AH2527" s="110"/>
      <c r="AI2527" s="110"/>
      <c r="AJ2527" s="110"/>
      <c r="AK2527" s="110"/>
      <c r="AL2527" s="110"/>
      <c r="AM2527" s="110"/>
      <c r="AN2527" s="110"/>
      <c r="AO2527" s="110"/>
      <c r="AP2527" s="110"/>
      <c r="AQ2527" s="110"/>
      <c r="AR2527" s="110"/>
      <c r="AS2527" s="110"/>
      <c r="AT2527" s="110"/>
      <c r="AU2527" s="110"/>
      <c r="AV2527" s="110"/>
      <c r="AW2527" s="110"/>
      <c r="AX2527" s="110"/>
      <c r="AY2527" s="110"/>
      <c r="AZ2527" s="110"/>
      <c r="BA2527" s="110"/>
      <c r="BB2527" s="110"/>
      <c r="BC2527" s="110"/>
      <c r="BD2527" s="110"/>
      <c r="BE2527" s="110"/>
      <c r="BF2527" s="110"/>
      <c r="BG2527" s="110"/>
      <c r="BH2527" s="110"/>
    </row>
    <row r="2528" spans="2:60" x14ac:dyDescent="0.2">
      <c r="B2528" s="123"/>
      <c r="C2528" s="246"/>
      <c r="D2528" s="246"/>
      <c r="E2528" s="36"/>
      <c r="F2528" s="247"/>
      <c r="G2528" s="36"/>
      <c r="H2528" s="45"/>
      <c r="I2528" s="45"/>
      <c r="J2528" s="45"/>
      <c r="K2528" s="45"/>
      <c r="V2528" s="110"/>
      <c r="W2528" s="110"/>
      <c r="X2528" s="110"/>
      <c r="Y2528" s="110"/>
      <c r="Z2528" s="110"/>
      <c r="AA2528" s="110"/>
      <c r="AB2528" s="110"/>
      <c r="AC2528" s="110"/>
      <c r="AD2528" s="110"/>
      <c r="AE2528" s="110"/>
      <c r="AF2528" s="110"/>
      <c r="AG2528" s="110"/>
      <c r="AH2528" s="110"/>
      <c r="AI2528" s="110"/>
      <c r="AJ2528" s="110"/>
      <c r="AK2528" s="110"/>
      <c r="AL2528" s="110"/>
      <c r="AM2528" s="110"/>
      <c r="AN2528" s="110"/>
      <c r="AO2528" s="110"/>
      <c r="AP2528" s="110"/>
      <c r="AQ2528" s="110"/>
      <c r="AR2528" s="110"/>
      <c r="AS2528" s="110"/>
      <c r="AT2528" s="110"/>
      <c r="AU2528" s="110"/>
      <c r="AV2528" s="110"/>
      <c r="AW2528" s="110"/>
      <c r="AX2528" s="110"/>
      <c r="AY2528" s="110"/>
      <c r="AZ2528" s="110"/>
      <c r="BA2528" s="110"/>
      <c r="BB2528" s="110"/>
      <c r="BC2528" s="110"/>
      <c r="BD2528" s="110"/>
      <c r="BE2528" s="110"/>
      <c r="BF2528" s="110"/>
      <c r="BG2528" s="110"/>
      <c r="BH2528" s="110"/>
    </row>
    <row r="2529" spans="2:60" x14ac:dyDescent="0.2">
      <c r="B2529" s="123"/>
      <c r="C2529" s="246"/>
      <c r="D2529" s="246"/>
      <c r="E2529" s="36"/>
      <c r="F2529" s="247"/>
      <c r="G2529" s="36"/>
      <c r="H2529" s="45"/>
      <c r="I2529" s="45"/>
      <c r="J2529" s="45"/>
      <c r="K2529" s="45"/>
      <c r="V2529" s="110"/>
      <c r="W2529" s="110"/>
      <c r="X2529" s="110"/>
      <c r="Y2529" s="110"/>
      <c r="Z2529" s="110"/>
      <c r="AA2529" s="110"/>
      <c r="AB2529" s="110"/>
      <c r="AC2529" s="110"/>
      <c r="AD2529" s="110"/>
      <c r="AE2529" s="110"/>
      <c r="AF2529" s="110"/>
      <c r="AG2529" s="110"/>
      <c r="AH2529" s="110"/>
      <c r="AI2529" s="110"/>
      <c r="AJ2529" s="110"/>
      <c r="AK2529" s="110"/>
      <c r="AL2529" s="110"/>
      <c r="AM2529" s="110"/>
      <c r="AN2529" s="110"/>
      <c r="AO2529" s="110"/>
      <c r="AP2529" s="110"/>
      <c r="AQ2529" s="110"/>
      <c r="AR2529" s="110"/>
      <c r="AS2529" s="110"/>
      <c r="AT2529" s="110"/>
      <c r="AU2529" s="110"/>
      <c r="AV2529" s="110"/>
      <c r="AW2529" s="110"/>
      <c r="AX2529" s="110"/>
      <c r="AY2529" s="110"/>
      <c r="AZ2529" s="110"/>
      <c r="BA2529" s="110"/>
      <c r="BB2529" s="110"/>
      <c r="BC2529" s="110"/>
      <c r="BD2529" s="110"/>
      <c r="BE2529" s="110"/>
      <c r="BF2529" s="110"/>
      <c r="BG2529" s="110"/>
      <c r="BH2529" s="110"/>
    </row>
    <row r="2530" spans="2:60" x14ac:dyDescent="0.2">
      <c r="B2530" s="123"/>
      <c r="C2530" s="246"/>
      <c r="D2530" s="246"/>
      <c r="E2530" s="36"/>
      <c r="F2530" s="247"/>
      <c r="G2530" s="36"/>
      <c r="H2530" s="45"/>
      <c r="I2530" s="45"/>
      <c r="J2530" s="45"/>
      <c r="K2530" s="45"/>
      <c r="V2530" s="110"/>
      <c r="W2530" s="110"/>
      <c r="X2530" s="110"/>
      <c r="Y2530" s="110"/>
      <c r="Z2530" s="110"/>
      <c r="AA2530" s="110"/>
      <c r="AB2530" s="110"/>
      <c r="AC2530" s="110"/>
      <c r="AD2530" s="110"/>
      <c r="AE2530" s="110"/>
      <c r="AF2530" s="110"/>
      <c r="AG2530" s="110"/>
      <c r="AH2530" s="110"/>
      <c r="AI2530" s="110"/>
      <c r="AJ2530" s="110"/>
      <c r="AK2530" s="110"/>
      <c r="AL2530" s="110"/>
      <c r="AM2530" s="110"/>
      <c r="AN2530" s="110"/>
      <c r="AO2530" s="110"/>
      <c r="AP2530" s="110"/>
      <c r="AQ2530" s="110"/>
      <c r="AR2530" s="110"/>
      <c r="AS2530" s="110"/>
      <c r="AT2530" s="110"/>
      <c r="AU2530" s="110"/>
      <c r="AV2530" s="110"/>
      <c r="AW2530" s="110"/>
      <c r="AX2530" s="110"/>
      <c r="AY2530" s="110"/>
      <c r="AZ2530" s="110"/>
      <c r="BA2530" s="110"/>
      <c r="BB2530" s="110"/>
      <c r="BC2530" s="110"/>
      <c r="BD2530" s="110"/>
      <c r="BE2530" s="110"/>
      <c r="BF2530" s="110"/>
      <c r="BG2530" s="110"/>
      <c r="BH2530" s="110"/>
    </row>
    <row r="2531" spans="2:60" x14ac:dyDescent="0.2">
      <c r="B2531" s="123"/>
      <c r="C2531" s="246"/>
      <c r="D2531" s="246"/>
      <c r="E2531" s="36"/>
      <c r="F2531" s="247"/>
      <c r="G2531" s="36"/>
      <c r="H2531" s="45"/>
      <c r="I2531" s="45"/>
      <c r="J2531" s="45"/>
      <c r="K2531" s="45"/>
      <c r="V2531" s="110"/>
      <c r="W2531" s="110"/>
      <c r="X2531" s="110"/>
      <c r="Y2531" s="110"/>
      <c r="Z2531" s="110"/>
      <c r="AA2531" s="110"/>
      <c r="AB2531" s="110"/>
      <c r="AC2531" s="110"/>
      <c r="AD2531" s="110"/>
      <c r="AE2531" s="110"/>
      <c r="AF2531" s="110"/>
      <c r="AG2531" s="110"/>
      <c r="AH2531" s="110"/>
      <c r="AI2531" s="110"/>
      <c r="AJ2531" s="110"/>
      <c r="AK2531" s="110"/>
      <c r="AL2531" s="110"/>
      <c r="AM2531" s="110"/>
      <c r="AN2531" s="110"/>
      <c r="AO2531" s="110"/>
      <c r="AP2531" s="110"/>
      <c r="AQ2531" s="110"/>
      <c r="AR2531" s="110"/>
      <c r="AS2531" s="110"/>
      <c r="AT2531" s="110"/>
      <c r="AU2531" s="110"/>
      <c r="AV2531" s="110"/>
      <c r="AW2531" s="110"/>
      <c r="AX2531" s="110"/>
      <c r="AY2531" s="110"/>
      <c r="AZ2531" s="110"/>
      <c r="BA2531" s="110"/>
      <c r="BB2531" s="110"/>
      <c r="BC2531" s="110"/>
      <c r="BD2531" s="110"/>
      <c r="BE2531" s="110"/>
      <c r="BF2531" s="110"/>
      <c r="BG2531" s="110"/>
      <c r="BH2531" s="110"/>
    </row>
    <row r="2532" spans="2:60" x14ac:dyDescent="0.2">
      <c r="B2532" s="123"/>
      <c r="C2532" s="246"/>
      <c r="D2532" s="246"/>
      <c r="E2532" s="36"/>
      <c r="F2532" s="247"/>
      <c r="G2532" s="36"/>
      <c r="H2532" s="45"/>
      <c r="I2532" s="45"/>
      <c r="J2532" s="45"/>
      <c r="K2532" s="45"/>
      <c r="V2532" s="110"/>
      <c r="W2532" s="110"/>
      <c r="X2532" s="110"/>
      <c r="Y2532" s="110"/>
      <c r="Z2532" s="110"/>
      <c r="AA2532" s="110"/>
      <c r="AB2532" s="110"/>
      <c r="AC2532" s="110"/>
      <c r="AD2532" s="110"/>
      <c r="AE2532" s="110"/>
      <c r="AF2532" s="110"/>
      <c r="AG2532" s="110"/>
      <c r="AH2532" s="110"/>
      <c r="AI2532" s="110"/>
      <c r="AJ2532" s="110"/>
      <c r="AK2532" s="110"/>
      <c r="AL2532" s="110"/>
      <c r="AM2532" s="110"/>
      <c r="AN2532" s="110"/>
      <c r="AO2532" s="110"/>
      <c r="AP2532" s="110"/>
      <c r="AQ2532" s="110"/>
      <c r="AR2532" s="110"/>
      <c r="AS2532" s="110"/>
      <c r="AT2532" s="110"/>
      <c r="AU2532" s="110"/>
      <c r="AV2532" s="110"/>
      <c r="AW2532" s="110"/>
      <c r="AX2532" s="110"/>
      <c r="AY2532" s="110"/>
      <c r="AZ2532" s="110"/>
      <c r="BA2532" s="110"/>
      <c r="BB2532" s="110"/>
      <c r="BC2532" s="110"/>
      <c r="BD2532" s="110"/>
      <c r="BE2532" s="110"/>
      <c r="BF2532" s="110"/>
      <c r="BG2532" s="110"/>
      <c r="BH2532" s="110"/>
    </row>
    <row r="2533" spans="2:60" x14ac:dyDescent="0.2">
      <c r="B2533" s="123"/>
      <c r="C2533" s="246"/>
      <c r="D2533" s="246"/>
      <c r="E2533" s="36"/>
      <c r="F2533" s="247"/>
      <c r="G2533" s="36"/>
      <c r="H2533" s="45"/>
      <c r="I2533" s="45"/>
      <c r="J2533" s="45"/>
      <c r="K2533" s="45"/>
      <c r="V2533" s="110"/>
      <c r="W2533" s="110"/>
      <c r="X2533" s="110"/>
      <c r="Y2533" s="110"/>
      <c r="Z2533" s="110"/>
      <c r="AA2533" s="110"/>
      <c r="AB2533" s="110"/>
      <c r="AC2533" s="110"/>
      <c r="AD2533" s="110"/>
      <c r="AE2533" s="110"/>
      <c r="AF2533" s="110"/>
      <c r="AG2533" s="110"/>
      <c r="AH2533" s="110"/>
      <c r="AI2533" s="110"/>
      <c r="AJ2533" s="110"/>
      <c r="AK2533" s="110"/>
      <c r="AL2533" s="110"/>
      <c r="AM2533" s="110"/>
      <c r="AN2533" s="110"/>
      <c r="AO2533" s="110"/>
      <c r="AP2533" s="110"/>
      <c r="AQ2533" s="110"/>
      <c r="AR2533" s="110"/>
      <c r="AS2533" s="110"/>
      <c r="AT2533" s="110"/>
      <c r="AU2533" s="110"/>
      <c r="AV2533" s="110"/>
      <c r="AW2533" s="110"/>
      <c r="AX2533" s="110"/>
      <c r="AY2533" s="110"/>
      <c r="AZ2533" s="110"/>
      <c r="BA2533" s="110"/>
      <c r="BB2533" s="110"/>
      <c r="BC2533" s="110"/>
      <c r="BD2533" s="110"/>
      <c r="BE2533" s="110"/>
      <c r="BF2533" s="110"/>
      <c r="BG2533" s="110"/>
      <c r="BH2533" s="110"/>
    </row>
    <row r="2534" spans="2:60" x14ac:dyDescent="0.2">
      <c r="B2534" s="123"/>
      <c r="C2534" s="246"/>
      <c r="D2534" s="246"/>
      <c r="E2534" s="36"/>
      <c r="F2534" s="247"/>
      <c r="G2534" s="36"/>
      <c r="H2534" s="45"/>
      <c r="I2534" s="45"/>
      <c r="J2534" s="45"/>
      <c r="K2534" s="45"/>
      <c r="V2534" s="110"/>
      <c r="W2534" s="110"/>
      <c r="X2534" s="110"/>
      <c r="Y2534" s="110"/>
      <c r="Z2534" s="110"/>
      <c r="AA2534" s="110"/>
      <c r="AB2534" s="110"/>
      <c r="AC2534" s="110"/>
      <c r="AD2534" s="110"/>
      <c r="AE2534" s="110"/>
      <c r="AF2534" s="110"/>
      <c r="AG2534" s="110"/>
      <c r="AH2534" s="110"/>
      <c r="AI2534" s="110"/>
      <c r="AJ2534" s="110"/>
      <c r="AK2534" s="110"/>
      <c r="AL2534" s="110"/>
      <c r="AM2534" s="110"/>
      <c r="AN2534" s="110"/>
      <c r="AO2534" s="110"/>
      <c r="AP2534" s="110"/>
      <c r="AQ2534" s="110"/>
      <c r="AR2534" s="110"/>
      <c r="AS2534" s="110"/>
      <c r="AT2534" s="110"/>
      <c r="AU2534" s="110"/>
      <c r="AV2534" s="110"/>
      <c r="AW2534" s="110"/>
      <c r="AX2534" s="110"/>
      <c r="AY2534" s="110"/>
      <c r="AZ2534" s="110"/>
      <c r="BA2534" s="110"/>
      <c r="BB2534" s="110"/>
      <c r="BC2534" s="110"/>
      <c r="BD2534" s="110"/>
      <c r="BE2534" s="110"/>
      <c r="BF2534" s="110"/>
      <c r="BG2534" s="110"/>
      <c r="BH2534" s="110"/>
    </row>
    <row r="2535" spans="2:60" x14ac:dyDescent="0.2">
      <c r="B2535" s="123"/>
      <c r="C2535" s="246"/>
      <c r="D2535" s="246"/>
      <c r="E2535" s="36"/>
      <c r="F2535" s="247"/>
      <c r="G2535" s="36"/>
      <c r="H2535" s="45"/>
      <c r="I2535" s="45"/>
      <c r="J2535" s="45"/>
      <c r="K2535" s="45"/>
      <c r="V2535" s="110"/>
      <c r="W2535" s="110"/>
      <c r="X2535" s="110"/>
      <c r="Y2535" s="110"/>
      <c r="Z2535" s="110"/>
      <c r="AA2535" s="110"/>
      <c r="AB2535" s="110"/>
      <c r="AC2535" s="110"/>
      <c r="AD2535" s="110"/>
      <c r="AE2535" s="110"/>
      <c r="AF2535" s="110"/>
      <c r="AG2535" s="110"/>
      <c r="AH2535" s="110"/>
      <c r="AI2535" s="110"/>
      <c r="AJ2535" s="110"/>
      <c r="AK2535" s="110"/>
      <c r="AL2535" s="110"/>
      <c r="AM2535" s="110"/>
      <c r="AN2535" s="110"/>
      <c r="AO2535" s="110"/>
      <c r="AP2535" s="110"/>
      <c r="AQ2535" s="110"/>
      <c r="AR2535" s="110"/>
      <c r="AS2535" s="110"/>
      <c r="AT2535" s="110"/>
      <c r="AU2535" s="110"/>
      <c r="AV2535" s="110"/>
      <c r="AW2535" s="110"/>
      <c r="AX2535" s="110"/>
      <c r="AY2535" s="110"/>
      <c r="AZ2535" s="110"/>
      <c r="BA2535" s="110"/>
      <c r="BB2535" s="110"/>
      <c r="BC2535" s="110"/>
      <c r="BD2535" s="110"/>
      <c r="BE2535" s="110"/>
      <c r="BF2535" s="110"/>
      <c r="BG2535" s="110"/>
      <c r="BH2535" s="110"/>
    </row>
    <row r="2536" spans="2:60" x14ac:dyDescent="0.2">
      <c r="B2536" s="123"/>
      <c r="C2536" s="246"/>
      <c r="D2536" s="246"/>
      <c r="E2536" s="36"/>
      <c r="F2536" s="247"/>
      <c r="G2536" s="36"/>
      <c r="H2536" s="45"/>
      <c r="I2536" s="45"/>
      <c r="J2536" s="45"/>
      <c r="K2536" s="45"/>
      <c r="V2536" s="110"/>
      <c r="W2536" s="110"/>
      <c r="X2536" s="110"/>
      <c r="Y2536" s="110"/>
      <c r="Z2536" s="110"/>
      <c r="AA2536" s="110"/>
      <c r="AB2536" s="110"/>
      <c r="AC2536" s="110"/>
      <c r="AD2536" s="110"/>
      <c r="AE2536" s="110"/>
      <c r="AF2536" s="110"/>
      <c r="AG2536" s="110"/>
      <c r="AH2536" s="110"/>
      <c r="AI2536" s="110"/>
      <c r="AJ2536" s="110"/>
      <c r="AK2536" s="110"/>
      <c r="AL2536" s="110"/>
      <c r="AM2536" s="110"/>
      <c r="AN2536" s="110"/>
      <c r="AO2536" s="110"/>
      <c r="AP2536" s="110"/>
      <c r="AQ2536" s="110"/>
      <c r="AR2536" s="110"/>
      <c r="AS2536" s="110"/>
      <c r="AT2536" s="110"/>
      <c r="AU2536" s="110"/>
      <c r="AV2536" s="110"/>
      <c r="AW2536" s="110"/>
      <c r="AX2536" s="110"/>
      <c r="AY2536" s="110"/>
      <c r="AZ2536" s="110"/>
      <c r="BA2536" s="110"/>
      <c r="BB2536" s="110"/>
      <c r="BC2536" s="110"/>
      <c r="BD2536" s="110"/>
      <c r="BE2536" s="110"/>
      <c r="BF2536" s="110"/>
      <c r="BG2536" s="110"/>
      <c r="BH2536" s="110"/>
    </row>
    <row r="2537" spans="2:60" x14ac:dyDescent="0.2">
      <c r="B2537" s="123"/>
      <c r="C2537" s="246"/>
      <c r="D2537" s="246"/>
      <c r="E2537" s="36"/>
      <c r="F2537" s="247"/>
      <c r="G2537" s="36"/>
      <c r="H2537" s="45"/>
      <c r="I2537" s="45"/>
      <c r="J2537" s="45"/>
      <c r="K2537" s="45"/>
      <c r="V2537" s="110"/>
      <c r="W2537" s="110"/>
      <c r="X2537" s="110"/>
      <c r="Y2537" s="110"/>
      <c r="Z2537" s="110"/>
      <c r="AA2537" s="110"/>
      <c r="AB2537" s="110"/>
      <c r="AC2537" s="110"/>
      <c r="AD2537" s="110"/>
      <c r="AE2537" s="110"/>
      <c r="AF2537" s="110"/>
      <c r="AG2537" s="110"/>
      <c r="AH2537" s="110"/>
      <c r="AI2537" s="110"/>
      <c r="AJ2537" s="110"/>
      <c r="AK2537" s="110"/>
      <c r="AL2537" s="110"/>
      <c r="AM2537" s="110"/>
      <c r="AN2537" s="110"/>
      <c r="AO2537" s="110"/>
      <c r="AP2537" s="110"/>
      <c r="AQ2537" s="110"/>
      <c r="AR2537" s="110"/>
      <c r="AS2537" s="110"/>
      <c r="AT2537" s="110"/>
      <c r="AU2537" s="110"/>
      <c r="AV2537" s="110"/>
      <c r="AW2537" s="110"/>
      <c r="AX2537" s="110"/>
      <c r="AY2537" s="110"/>
      <c r="AZ2537" s="110"/>
      <c r="BA2537" s="110"/>
      <c r="BB2537" s="110"/>
      <c r="BC2537" s="110"/>
      <c r="BD2537" s="110"/>
      <c r="BE2537" s="110"/>
      <c r="BF2537" s="110"/>
      <c r="BG2537" s="110"/>
      <c r="BH2537" s="110"/>
    </row>
    <row r="2538" spans="2:60" x14ac:dyDescent="0.2">
      <c r="B2538" s="123"/>
      <c r="C2538" s="246"/>
      <c r="D2538" s="246"/>
      <c r="E2538" s="36"/>
      <c r="F2538" s="247"/>
      <c r="G2538" s="36"/>
      <c r="H2538" s="45"/>
      <c r="I2538" s="45"/>
      <c r="J2538" s="45"/>
      <c r="K2538" s="45"/>
      <c r="V2538" s="110"/>
      <c r="W2538" s="110"/>
      <c r="X2538" s="110"/>
      <c r="Y2538" s="110"/>
      <c r="Z2538" s="110"/>
      <c r="AA2538" s="110"/>
      <c r="AB2538" s="110"/>
      <c r="AC2538" s="110"/>
      <c r="AD2538" s="110"/>
      <c r="AE2538" s="110"/>
      <c r="AF2538" s="110"/>
      <c r="AG2538" s="110"/>
      <c r="AH2538" s="110"/>
      <c r="AI2538" s="110"/>
      <c r="AJ2538" s="110"/>
      <c r="AK2538" s="110"/>
      <c r="AL2538" s="110"/>
      <c r="AM2538" s="110"/>
      <c r="AN2538" s="110"/>
      <c r="AO2538" s="110"/>
      <c r="AP2538" s="110"/>
      <c r="AQ2538" s="110"/>
      <c r="AR2538" s="110"/>
      <c r="AS2538" s="110"/>
      <c r="AT2538" s="110"/>
      <c r="AU2538" s="110"/>
      <c r="AV2538" s="110"/>
      <c r="AW2538" s="110"/>
      <c r="AX2538" s="110"/>
      <c r="AY2538" s="110"/>
      <c r="AZ2538" s="110"/>
      <c r="BA2538" s="110"/>
      <c r="BB2538" s="110"/>
      <c r="BC2538" s="110"/>
      <c r="BD2538" s="110"/>
      <c r="BE2538" s="110"/>
      <c r="BF2538" s="110"/>
      <c r="BG2538" s="110"/>
      <c r="BH2538" s="110"/>
    </row>
    <row r="2539" spans="2:60" x14ac:dyDescent="0.2">
      <c r="B2539" s="123"/>
      <c r="C2539" s="246"/>
      <c r="D2539" s="246"/>
      <c r="E2539" s="36"/>
      <c r="F2539" s="247"/>
      <c r="G2539" s="36"/>
      <c r="H2539" s="45"/>
      <c r="I2539" s="45"/>
      <c r="J2539" s="45"/>
      <c r="K2539" s="45"/>
      <c r="V2539" s="110"/>
      <c r="W2539" s="110"/>
      <c r="X2539" s="110"/>
      <c r="Y2539" s="110"/>
      <c r="Z2539" s="110"/>
      <c r="AA2539" s="110"/>
      <c r="AB2539" s="110"/>
      <c r="AC2539" s="110"/>
      <c r="AD2539" s="110"/>
      <c r="AE2539" s="110"/>
      <c r="AF2539" s="110"/>
      <c r="AG2539" s="110"/>
      <c r="AH2539" s="110"/>
      <c r="AI2539" s="110"/>
      <c r="AJ2539" s="110"/>
      <c r="AK2539" s="110"/>
      <c r="AL2539" s="110"/>
      <c r="AM2539" s="110"/>
      <c r="AN2539" s="110"/>
      <c r="AO2539" s="110"/>
      <c r="AP2539" s="110"/>
      <c r="AQ2539" s="110"/>
      <c r="AR2539" s="110"/>
      <c r="AS2539" s="110"/>
      <c r="AT2539" s="110"/>
      <c r="AU2539" s="110"/>
      <c r="AV2539" s="110"/>
      <c r="AW2539" s="110"/>
      <c r="AX2539" s="110"/>
      <c r="AY2539" s="110"/>
      <c r="AZ2539" s="110"/>
      <c r="BA2539" s="110"/>
      <c r="BB2539" s="110"/>
      <c r="BC2539" s="110"/>
      <c r="BD2539" s="110"/>
      <c r="BE2539" s="110"/>
      <c r="BF2539" s="110"/>
      <c r="BG2539" s="110"/>
      <c r="BH2539" s="110"/>
    </row>
    <row r="2540" spans="2:60" x14ac:dyDescent="0.2">
      <c r="B2540" s="123"/>
      <c r="C2540" s="246"/>
      <c r="D2540" s="246"/>
      <c r="E2540" s="36"/>
      <c r="F2540" s="247"/>
      <c r="G2540" s="36"/>
      <c r="H2540" s="45"/>
      <c r="I2540" s="45"/>
      <c r="J2540" s="45"/>
      <c r="K2540" s="45"/>
      <c r="V2540" s="110"/>
      <c r="W2540" s="110"/>
      <c r="X2540" s="110"/>
      <c r="Y2540" s="110"/>
      <c r="Z2540" s="110"/>
      <c r="AA2540" s="110"/>
      <c r="AB2540" s="110"/>
      <c r="AC2540" s="110"/>
      <c r="AD2540" s="110"/>
      <c r="AE2540" s="110"/>
      <c r="AF2540" s="110"/>
      <c r="AG2540" s="110"/>
      <c r="AH2540" s="110"/>
      <c r="AI2540" s="110"/>
      <c r="AJ2540" s="110"/>
      <c r="AK2540" s="110"/>
      <c r="AL2540" s="110"/>
      <c r="AM2540" s="110"/>
      <c r="AN2540" s="110"/>
      <c r="AO2540" s="110"/>
      <c r="AP2540" s="110"/>
      <c r="AQ2540" s="110"/>
      <c r="AR2540" s="110"/>
      <c r="AS2540" s="110"/>
      <c r="AT2540" s="110"/>
      <c r="AU2540" s="110"/>
      <c r="AV2540" s="110"/>
      <c r="AW2540" s="110"/>
      <c r="AX2540" s="110"/>
      <c r="AY2540" s="110"/>
      <c r="AZ2540" s="110"/>
      <c r="BA2540" s="110"/>
      <c r="BB2540" s="110"/>
      <c r="BC2540" s="110"/>
      <c r="BD2540" s="110"/>
      <c r="BE2540" s="110"/>
      <c r="BF2540" s="110"/>
      <c r="BG2540" s="110"/>
      <c r="BH2540" s="110"/>
    </row>
    <row r="2541" spans="2:60" x14ac:dyDescent="0.2">
      <c r="B2541" s="123"/>
      <c r="C2541" s="246"/>
      <c r="D2541" s="246"/>
      <c r="E2541" s="36"/>
      <c r="F2541" s="247"/>
      <c r="G2541" s="36"/>
      <c r="H2541" s="45"/>
      <c r="I2541" s="45"/>
      <c r="J2541" s="45"/>
      <c r="K2541" s="45"/>
      <c r="V2541" s="110"/>
      <c r="W2541" s="110"/>
      <c r="X2541" s="110"/>
      <c r="Y2541" s="110"/>
      <c r="Z2541" s="110"/>
      <c r="AA2541" s="110"/>
      <c r="AB2541" s="110"/>
      <c r="AC2541" s="110"/>
      <c r="AD2541" s="110"/>
      <c r="AE2541" s="110"/>
      <c r="AF2541" s="110"/>
      <c r="AG2541" s="110"/>
      <c r="AH2541" s="110"/>
      <c r="AI2541" s="110"/>
      <c r="AJ2541" s="110"/>
      <c r="AK2541" s="110"/>
      <c r="AL2541" s="110"/>
      <c r="AM2541" s="110"/>
      <c r="AN2541" s="110"/>
      <c r="AO2541" s="110"/>
      <c r="AP2541" s="110"/>
      <c r="AQ2541" s="110"/>
      <c r="AR2541" s="110"/>
      <c r="AS2541" s="110"/>
      <c r="AT2541" s="110"/>
      <c r="AU2541" s="110"/>
      <c r="AV2541" s="110"/>
      <c r="AW2541" s="110"/>
      <c r="AX2541" s="110"/>
      <c r="AY2541" s="110"/>
      <c r="AZ2541" s="110"/>
      <c r="BA2541" s="110"/>
      <c r="BB2541" s="110"/>
      <c r="BC2541" s="110"/>
      <c r="BD2541" s="110"/>
      <c r="BE2541" s="110"/>
      <c r="BF2541" s="110"/>
      <c r="BG2541" s="110"/>
      <c r="BH2541" s="110"/>
    </row>
    <row r="2542" spans="2:60" x14ac:dyDescent="0.2">
      <c r="B2542" s="123"/>
      <c r="C2542" s="246"/>
      <c r="D2542" s="246"/>
      <c r="E2542" s="36"/>
      <c r="F2542" s="247"/>
      <c r="G2542" s="36"/>
      <c r="H2542" s="45"/>
      <c r="I2542" s="45"/>
      <c r="J2542" s="45"/>
      <c r="K2542" s="45"/>
      <c r="V2542" s="110"/>
      <c r="W2542" s="110"/>
      <c r="X2542" s="110"/>
      <c r="Y2542" s="110"/>
      <c r="Z2542" s="110"/>
      <c r="AA2542" s="110"/>
      <c r="AB2542" s="110"/>
      <c r="AC2542" s="110"/>
      <c r="AD2542" s="110"/>
      <c r="AE2542" s="110"/>
      <c r="AF2542" s="110"/>
      <c r="AG2542" s="110"/>
      <c r="AH2542" s="110"/>
      <c r="AI2542" s="110"/>
      <c r="AJ2542" s="110"/>
      <c r="AK2542" s="110"/>
      <c r="AL2542" s="110"/>
      <c r="AM2542" s="110"/>
      <c r="AN2542" s="110"/>
      <c r="AO2542" s="110"/>
      <c r="AP2542" s="110"/>
      <c r="AQ2542" s="110"/>
      <c r="AR2542" s="110"/>
      <c r="AS2542" s="110"/>
      <c r="AT2542" s="110"/>
      <c r="AU2542" s="110"/>
      <c r="AV2542" s="110"/>
      <c r="AW2542" s="110"/>
      <c r="AX2542" s="110"/>
      <c r="AY2542" s="110"/>
      <c r="AZ2542" s="110"/>
      <c r="BA2542" s="110"/>
      <c r="BB2542" s="110"/>
      <c r="BC2542" s="110"/>
      <c r="BD2542" s="110"/>
      <c r="BE2542" s="110"/>
      <c r="BF2542" s="110"/>
      <c r="BG2542" s="110"/>
      <c r="BH2542" s="110"/>
    </row>
    <row r="2543" spans="2:60" x14ac:dyDescent="0.2">
      <c r="C2543" s="25"/>
      <c r="D2543" s="25"/>
      <c r="E2543" s="24"/>
      <c r="F2543" s="47"/>
      <c r="G2543" s="24"/>
      <c r="V2543" s="110"/>
      <c r="W2543" s="110"/>
      <c r="X2543" s="110"/>
      <c r="Y2543" s="110"/>
      <c r="Z2543" s="110"/>
      <c r="AA2543" s="110"/>
      <c r="AB2543" s="110"/>
      <c r="AC2543" s="110"/>
      <c r="AD2543" s="110"/>
      <c r="AE2543" s="110"/>
      <c r="AF2543" s="110"/>
      <c r="AG2543" s="110"/>
      <c r="AH2543" s="110"/>
      <c r="AI2543" s="110"/>
      <c r="AJ2543" s="110"/>
      <c r="AK2543" s="110"/>
      <c r="AL2543" s="110"/>
      <c r="AM2543" s="110"/>
      <c r="AN2543" s="110"/>
      <c r="AO2543" s="110"/>
      <c r="AP2543" s="110"/>
      <c r="AQ2543" s="110"/>
      <c r="AR2543" s="110"/>
      <c r="AS2543" s="110"/>
      <c r="AT2543" s="110"/>
      <c r="AU2543" s="110"/>
      <c r="AV2543" s="110"/>
      <c r="AW2543" s="110"/>
      <c r="AX2543" s="110"/>
      <c r="AY2543" s="110"/>
      <c r="AZ2543" s="110"/>
      <c r="BA2543" s="110"/>
      <c r="BB2543" s="110"/>
      <c r="BC2543" s="110"/>
      <c r="BD2543" s="110"/>
      <c r="BE2543" s="110"/>
      <c r="BF2543" s="110"/>
      <c r="BG2543" s="110"/>
      <c r="BH2543" s="110"/>
    </row>
    <row r="2544" spans="2:60" x14ac:dyDescent="0.2">
      <c r="C2544" s="25"/>
      <c r="D2544" s="25"/>
      <c r="E2544" s="24"/>
      <c r="F2544" s="47"/>
      <c r="G2544" s="24"/>
      <c r="V2544" s="110"/>
      <c r="W2544" s="110"/>
      <c r="X2544" s="110"/>
      <c r="Y2544" s="110"/>
      <c r="Z2544" s="110"/>
      <c r="AA2544" s="110"/>
      <c r="AB2544" s="110"/>
      <c r="AC2544" s="110"/>
      <c r="AD2544" s="110"/>
      <c r="AE2544" s="110"/>
      <c r="AF2544" s="110"/>
      <c r="AG2544" s="110"/>
      <c r="AH2544" s="110"/>
      <c r="AI2544" s="110"/>
      <c r="AJ2544" s="110"/>
      <c r="AK2544" s="110"/>
      <c r="AL2544" s="110"/>
      <c r="AM2544" s="110"/>
      <c r="AN2544" s="110"/>
      <c r="AO2544" s="110"/>
      <c r="AP2544" s="110"/>
      <c r="AQ2544" s="110"/>
      <c r="AR2544" s="110"/>
      <c r="AS2544" s="110"/>
      <c r="AT2544" s="110"/>
      <c r="AU2544" s="110"/>
      <c r="AV2544" s="110"/>
      <c r="AW2544" s="110"/>
      <c r="AX2544" s="110"/>
      <c r="AY2544" s="110"/>
      <c r="AZ2544" s="110"/>
      <c r="BA2544" s="110"/>
      <c r="BB2544" s="110"/>
      <c r="BC2544" s="110"/>
      <c r="BD2544" s="110"/>
      <c r="BE2544" s="110"/>
      <c r="BF2544" s="110"/>
      <c r="BG2544" s="110"/>
      <c r="BH2544" s="110"/>
    </row>
    <row r="2545" spans="3:60" x14ac:dyDescent="0.2">
      <c r="C2545" s="25"/>
      <c r="D2545" s="25"/>
      <c r="E2545" s="24"/>
      <c r="F2545" s="47"/>
      <c r="G2545" s="24"/>
      <c r="V2545" s="110"/>
      <c r="W2545" s="110"/>
      <c r="X2545" s="110"/>
      <c r="Y2545" s="110"/>
      <c r="Z2545" s="110"/>
      <c r="AA2545" s="110"/>
      <c r="AB2545" s="110"/>
      <c r="AC2545" s="110"/>
      <c r="AD2545" s="110"/>
      <c r="AE2545" s="110"/>
      <c r="AF2545" s="110"/>
      <c r="AG2545" s="110"/>
      <c r="AH2545" s="110"/>
      <c r="AI2545" s="110"/>
      <c r="AJ2545" s="110"/>
      <c r="AK2545" s="110"/>
      <c r="AL2545" s="110"/>
      <c r="AM2545" s="110"/>
      <c r="AN2545" s="110"/>
      <c r="AO2545" s="110"/>
      <c r="AP2545" s="110"/>
      <c r="AQ2545" s="110"/>
      <c r="AR2545" s="110"/>
      <c r="AS2545" s="110"/>
      <c r="AT2545" s="110"/>
      <c r="AU2545" s="110"/>
      <c r="AV2545" s="110"/>
      <c r="AW2545" s="110"/>
      <c r="AX2545" s="110"/>
      <c r="AY2545" s="110"/>
      <c r="AZ2545" s="110"/>
      <c r="BA2545" s="110"/>
      <c r="BB2545" s="110"/>
      <c r="BC2545" s="110"/>
      <c r="BD2545" s="110"/>
      <c r="BE2545" s="110"/>
      <c r="BF2545" s="110"/>
      <c r="BG2545" s="110"/>
      <c r="BH2545" s="110"/>
    </row>
    <row r="2546" spans="3:60" x14ac:dyDescent="0.2">
      <c r="C2546" s="25"/>
      <c r="D2546" s="25"/>
      <c r="E2546" s="24"/>
      <c r="F2546" s="47"/>
      <c r="G2546" s="24"/>
      <c r="V2546" s="110"/>
      <c r="W2546" s="110"/>
      <c r="X2546" s="110"/>
      <c r="Y2546" s="110"/>
      <c r="Z2546" s="110"/>
      <c r="AA2546" s="110"/>
      <c r="AB2546" s="110"/>
      <c r="AC2546" s="110"/>
      <c r="AD2546" s="110"/>
      <c r="AE2546" s="110"/>
      <c r="AF2546" s="110"/>
      <c r="AG2546" s="110"/>
      <c r="AH2546" s="110"/>
      <c r="AI2546" s="110"/>
      <c r="AJ2546" s="110"/>
      <c r="AK2546" s="110"/>
      <c r="AL2546" s="110"/>
      <c r="AM2546" s="110"/>
      <c r="AN2546" s="110"/>
      <c r="AO2546" s="110"/>
      <c r="AP2546" s="110"/>
      <c r="AQ2546" s="110"/>
      <c r="AR2546" s="110"/>
      <c r="AS2546" s="110"/>
      <c r="AT2546" s="110"/>
      <c r="AU2546" s="110"/>
      <c r="AV2546" s="110"/>
      <c r="AW2546" s="110"/>
      <c r="AX2546" s="110"/>
      <c r="AY2546" s="110"/>
      <c r="AZ2546" s="110"/>
      <c r="BA2546" s="110"/>
      <c r="BB2546" s="110"/>
      <c r="BC2546" s="110"/>
      <c r="BD2546" s="110"/>
      <c r="BE2546" s="110"/>
      <c r="BF2546" s="110"/>
      <c r="BG2546" s="110"/>
      <c r="BH2546" s="110"/>
    </row>
    <row r="2547" spans="3:60" x14ac:dyDescent="0.2">
      <c r="C2547" s="25"/>
      <c r="D2547" s="25"/>
      <c r="E2547" s="24"/>
      <c r="F2547" s="47"/>
      <c r="G2547" s="24"/>
      <c r="V2547" s="110"/>
      <c r="W2547" s="110"/>
      <c r="X2547" s="110"/>
      <c r="Y2547" s="110"/>
      <c r="Z2547" s="110"/>
      <c r="AA2547" s="110"/>
      <c r="AB2547" s="110"/>
      <c r="AC2547" s="110"/>
      <c r="AD2547" s="110"/>
      <c r="AE2547" s="110"/>
      <c r="AF2547" s="110"/>
      <c r="AG2547" s="110"/>
      <c r="AH2547" s="110"/>
      <c r="AI2547" s="110"/>
      <c r="AJ2547" s="110"/>
      <c r="AK2547" s="110"/>
      <c r="AL2547" s="110"/>
      <c r="AM2547" s="110"/>
      <c r="AN2547" s="110"/>
      <c r="AO2547" s="110"/>
      <c r="AP2547" s="110"/>
      <c r="AQ2547" s="110"/>
      <c r="AR2547" s="110"/>
      <c r="AS2547" s="110"/>
      <c r="AT2547" s="110"/>
      <c r="AU2547" s="110"/>
      <c r="AV2547" s="110"/>
      <c r="AW2547" s="110"/>
      <c r="AX2547" s="110"/>
      <c r="AY2547" s="110"/>
      <c r="AZ2547" s="110"/>
      <c r="BA2547" s="110"/>
      <c r="BB2547" s="110"/>
      <c r="BC2547" s="110"/>
      <c r="BD2547" s="110"/>
      <c r="BE2547" s="110"/>
      <c r="BF2547" s="110"/>
      <c r="BG2547" s="110"/>
      <c r="BH2547" s="110"/>
    </row>
    <row r="2548" spans="3:60" x14ac:dyDescent="0.2">
      <c r="C2548" s="25"/>
      <c r="D2548" s="25"/>
      <c r="E2548" s="24"/>
      <c r="F2548" s="47"/>
      <c r="G2548" s="24"/>
      <c r="V2548" s="110"/>
      <c r="W2548" s="110"/>
      <c r="X2548" s="110"/>
      <c r="Y2548" s="110"/>
      <c r="Z2548" s="110"/>
      <c r="AA2548" s="110"/>
      <c r="AB2548" s="110"/>
      <c r="AC2548" s="110"/>
      <c r="AD2548" s="110"/>
      <c r="AE2548" s="110"/>
      <c r="AF2548" s="110"/>
      <c r="AG2548" s="110"/>
      <c r="AH2548" s="110"/>
      <c r="AI2548" s="110"/>
      <c r="AJ2548" s="110"/>
      <c r="AK2548" s="110"/>
      <c r="AL2548" s="110"/>
      <c r="AM2548" s="110"/>
      <c r="AN2548" s="110"/>
      <c r="AO2548" s="110"/>
      <c r="AP2548" s="110"/>
      <c r="AQ2548" s="110"/>
      <c r="AR2548" s="110"/>
      <c r="AS2548" s="110"/>
      <c r="AT2548" s="110"/>
      <c r="AU2548" s="110"/>
      <c r="AV2548" s="110"/>
      <c r="AW2548" s="110"/>
      <c r="AX2548" s="110"/>
      <c r="AY2548" s="110"/>
      <c r="AZ2548" s="110"/>
      <c r="BA2548" s="110"/>
      <c r="BB2548" s="110"/>
      <c r="BC2548" s="110"/>
      <c r="BD2548" s="110"/>
      <c r="BE2548" s="110"/>
      <c r="BF2548" s="110"/>
      <c r="BG2548" s="110"/>
      <c r="BH2548" s="110"/>
    </row>
    <row r="2549" spans="3:60" x14ac:dyDescent="0.2">
      <c r="C2549" s="25"/>
      <c r="D2549" s="25"/>
      <c r="E2549" s="24"/>
      <c r="F2549" s="47"/>
      <c r="G2549" s="24"/>
      <c r="V2549" s="110"/>
      <c r="W2549" s="110"/>
      <c r="X2549" s="110"/>
      <c r="Y2549" s="110"/>
      <c r="Z2549" s="110"/>
      <c r="AA2549" s="110"/>
      <c r="AB2549" s="110"/>
      <c r="AC2549" s="110"/>
      <c r="AD2549" s="110"/>
      <c r="AE2549" s="110"/>
      <c r="AF2549" s="110"/>
      <c r="AG2549" s="110"/>
      <c r="AH2549" s="110"/>
      <c r="AI2549" s="110"/>
      <c r="AJ2549" s="110"/>
      <c r="AK2549" s="110"/>
      <c r="AL2549" s="110"/>
      <c r="AM2549" s="110"/>
      <c r="AN2549" s="110"/>
      <c r="AO2549" s="110"/>
      <c r="AP2549" s="110"/>
      <c r="AQ2549" s="110"/>
      <c r="AR2549" s="110"/>
      <c r="AS2549" s="110"/>
      <c r="AT2549" s="110"/>
      <c r="AU2549" s="110"/>
      <c r="AV2549" s="110"/>
      <c r="AW2549" s="110"/>
      <c r="AX2549" s="110"/>
      <c r="AY2549" s="110"/>
      <c r="AZ2549" s="110"/>
      <c r="BA2549" s="110"/>
      <c r="BB2549" s="110"/>
      <c r="BC2549" s="110"/>
      <c r="BD2549" s="110"/>
      <c r="BE2549" s="110"/>
      <c r="BF2549" s="110"/>
      <c r="BG2549" s="110"/>
      <c r="BH2549" s="110"/>
    </row>
    <row r="2550" spans="3:60" x14ac:dyDescent="0.2">
      <c r="C2550" s="25"/>
      <c r="D2550" s="25"/>
      <c r="E2550" s="24"/>
      <c r="F2550" s="47"/>
      <c r="G2550" s="24"/>
      <c r="V2550" s="110"/>
      <c r="W2550" s="110"/>
      <c r="X2550" s="110"/>
      <c r="Y2550" s="110"/>
      <c r="Z2550" s="110"/>
      <c r="AA2550" s="110"/>
      <c r="AB2550" s="110"/>
      <c r="AC2550" s="110"/>
      <c r="AD2550" s="110"/>
      <c r="AE2550" s="110"/>
      <c r="AF2550" s="110"/>
      <c r="AG2550" s="110"/>
      <c r="AH2550" s="110"/>
      <c r="AI2550" s="110"/>
      <c r="AJ2550" s="110"/>
      <c r="AK2550" s="110"/>
      <c r="AL2550" s="110"/>
      <c r="AM2550" s="110"/>
      <c r="AN2550" s="110"/>
      <c r="AO2550" s="110"/>
      <c r="AP2550" s="110"/>
      <c r="AQ2550" s="110"/>
      <c r="AR2550" s="110"/>
      <c r="AS2550" s="110"/>
      <c r="AT2550" s="110"/>
      <c r="AU2550" s="110"/>
      <c r="AV2550" s="110"/>
      <c r="AW2550" s="110"/>
      <c r="AX2550" s="110"/>
      <c r="AY2550" s="110"/>
      <c r="AZ2550" s="110"/>
      <c r="BA2550" s="110"/>
      <c r="BB2550" s="110"/>
      <c r="BC2550" s="110"/>
      <c r="BD2550" s="110"/>
      <c r="BE2550" s="110"/>
      <c r="BF2550" s="110"/>
      <c r="BG2550" s="110"/>
      <c r="BH2550" s="110"/>
    </row>
    <row r="2551" spans="3:60" x14ac:dyDescent="0.2">
      <c r="C2551" s="25"/>
      <c r="D2551" s="25"/>
      <c r="E2551" s="24"/>
      <c r="F2551" s="47"/>
      <c r="G2551" s="24"/>
      <c r="V2551" s="110"/>
      <c r="W2551" s="110"/>
      <c r="X2551" s="110"/>
      <c r="Y2551" s="110"/>
      <c r="Z2551" s="110"/>
      <c r="AA2551" s="110"/>
      <c r="AB2551" s="110"/>
      <c r="AC2551" s="110"/>
      <c r="AD2551" s="110"/>
      <c r="AE2551" s="110"/>
      <c r="AF2551" s="110"/>
      <c r="AG2551" s="110"/>
      <c r="AH2551" s="110"/>
      <c r="AI2551" s="110"/>
      <c r="AJ2551" s="110"/>
      <c r="AK2551" s="110"/>
      <c r="AL2551" s="110"/>
      <c r="AM2551" s="110"/>
      <c r="AN2551" s="110"/>
      <c r="AO2551" s="110"/>
      <c r="AP2551" s="110"/>
      <c r="AQ2551" s="110"/>
      <c r="AR2551" s="110"/>
      <c r="AS2551" s="110"/>
      <c r="AT2551" s="110"/>
      <c r="AU2551" s="110"/>
      <c r="AV2551" s="110"/>
      <c r="AW2551" s="110"/>
      <c r="AX2551" s="110"/>
      <c r="AY2551" s="110"/>
      <c r="AZ2551" s="110"/>
      <c r="BA2551" s="110"/>
      <c r="BB2551" s="110"/>
      <c r="BC2551" s="110"/>
      <c r="BD2551" s="110"/>
      <c r="BE2551" s="110"/>
      <c r="BF2551" s="110"/>
      <c r="BG2551" s="110"/>
      <c r="BH2551" s="110"/>
    </row>
    <row r="2552" spans="3:60" x14ac:dyDescent="0.2">
      <c r="C2552" s="25"/>
      <c r="D2552" s="25"/>
      <c r="E2552" s="24"/>
      <c r="F2552" s="47"/>
      <c r="G2552" s="24"/>
      <c r="V2552" s="110"/>
      <c r="W2552" s="110"/>
      <c r="X2552" s="110"/>
      <c r="Y2552" s="110"/>
      <c r="Z2552" s="110"/>
      <c r="AA2552" s="110"/>
      <c r="AB2552" s="110"/>
      <c r="AC2552" s="110"/>
      <c r="AD2552" s="110"/>
      <c r="AE2552" s="110"/>
      <c r="AF2552" s="110"/>
      <c r="AG2552" s="110"/>
      <c r="AH2552" s="110"/>
      <c r="AI2552" s="110"/>
      <c r="AJ2552" s="110"/>
      <c r="AK2552" s="110"/>
      <c r="AL2552" s="110"/>
      <c r="AM2552" s="110"/>
      <c r="AN2552" s="110"/>
      <c r="AO2552" s="110"/>
      <c r="AP2552" s="110"/>
      <c r="AQ2552" s="110"/>
      <c r="AR2552" s="110"/>
      <c r="AS2552" s="110"/>
      <c r="AT2552" s="110"/>
      <c r="AU2552" s="110"/>
      <c r="AV2552" s="110"/>
      <c r="AW2552" s="110"/>
      <c r="AX2552" s="110"/>
      <c r="AY2552" s="110"/>
      <c r="AZ2552" s="110"/>
      <c r="BA2552" s="110"/>
      <c r="BB2552" s="110"/>
      <c r="BC2552" s="110"/>
      <c r="BD2552" s="110"/>
      <c r="BE2552" s="110"/>
      <c r="BF2552" s="110"/>
      <c r="BG2552" s="110"/>
      <c r="BH2552" s="110"/>
    </row>
    <row r="2553" spans="3:60" x14ac:dyDescent="0.2">
      <c r="C2553" s="25"/>
      <c r="D2553" s="25"/>
      <c r="E2553" s="24"/>
      <c r="F2553" s="47"/>
      <c r="G2553" s="24"/>
      <c r="V2553" s="110"/>
      <c r="W2553" s="110"/>
      <c r="X2553" s="110"/>
      <c r="Y2553" s="110"/>
      <c r="Z2553" s="110"/>
      <c r="AA2553" s="110"/>
      <c r="AB2553" s="110"/>
      <c r="AC2553" s="110"/>
      <c r="AD2553" s="110"/>
      <c r="AE2553" s="110"/>
      <c r="AF2553" s="110"/>
      <c r="AG2553" s="110"/>
      <c r="AH2553" s="110"/>
      <c r="AI2553" s="110"/>
      <c r="AJ2553" s="110"/>
      <c r="AK2553" s="110"/>
      <c r="AL2553" s="110"/>
      <c r="AM2553" s="110"/>
      <c r="AN2553" s="110"/>
      <c r="AO2553" s="110"/>
      <c r="AP2553" s="110"/>
      <c r="AQ2553" s="110"/>
      <c r="AR2553" s="110"/>
      <c r="AS2553" s="110"/>
      <c r="AT2553" s="110"/>
      <c r="AU2553" s="110"/>
      <c r="AV2553" s="110"/>
      <c r="AW2553" s="110"/>
      <c r="AX2553" s="110"/>
      <c r="AY2553" s="110"/>
      <c r="AZ2553" s="110"/>
      <c r="BA2553" s="110"/>
      <c r="BB2553" s="110"/>
      <c r="BC2553" s="110"/>
      <c r="BD2553" s="110"/>
      <c r="BE2553" s="110"/>
      <c r="BF2553" s="110"/>
      <c r="BG2553" s="110"/>
      <c r="BH2553" s="110"/>
    </row>
    <row r="2554" spans="3:60" x14ac:dyDescent="0.2">
      <c r="C2554" s="25"/>
      <c r="D2554" s="25"/>
      <c r="E2554" s="24"/>
      <c r="F2554" s="47"/>
      <c r="G2554" s="24"/>
      <c r="V2554" s="110"/>
      <c r="W2554" s="110"/>
      <c r="X2554" s="110"/>
      <c r="Y2554" s="110"/>
      <c r="Z2554" s="110"/>
      <c r="AA2554" s="110"/>
      <c r="AB2554" s="110"/>
      <c r="AC2554" s="110"/>
      <c r="AD2554" s="110"/>
      <c r="AE2554" s="110"/>
      <c r="AF2554" s="110"/>
      <c r="AG2554" s="110"/>
      <c r="AH2554" s="110"/>
      <c r="AI2554" s="110"/>
      <c r="AJ2554" s="110"/>
      <c r="AK2554" s="110"/>
      <c r="AL2554" s="110"/>
      <c r="AM2554" s="110"/>
      <c r="AN2554" s="110"/>
      <c r="AO2554" s="110"/>
      <c r="AP2554" s="110"/>
      <c r="AQ2554" s="110"/>
      <c r="AR2554" s="110"/>
      <c r="AS2554" s="110"/>
      <c r="AT2554" s="110"/>
      <c r="AU2554" s="110"/>
      <c r="AV2554" s="110"/>
      <c r="AW2554" s="110"/>
      <c r="AX2554" s="110"/>
      <c r="AY2554" s="110"/>
      <c r="AZ2554" s="110"/>
      <c r="BA2554" s="110"/>
      <c r="BB2554" s="110"/>
      <c r="BC2554" s="110"/>
      <c r="BD2554" s="110"/>
      <c r="BE2554" s="110"/>
      <c r="BF2554" s="110"/>
      <c r="BG2554" s="110"/>
      <c r="BH2554" s="110"/>
    </row>
    <row r="2555" spans="3:60" x14ac:dyDescent="0.2">
      <c r="C2555" s="25"/>
      <c r="D2555" s="25"/>
      <c r="E2555" s="24"/>
      <c r="F2555" s="47"/>
      <c r="G2555" s="24"/>
      <c r="V2555" s="110"/>
      <c r="W2555" s="110"/>
      <c r="X2555" s="110"/>
      <c r="Y2555" s="110"/>
      <c r="Z2555" s="110"/>
      <c r="AA2555" s="110"/>
      <c r="AB2555" s="110"/>
      <c r="AC2555" s="110"/>
      <c r="AD2555" s="110"/>
      <c r="AE2555" s="110"/>
      <c r="AF2555" s="110"/>
      <c r="AG2555" s="110"/>
      <c r="AH2555" s="110"/>
      <c r="AI2555" s="110"/>
      <c r="AJ2555" s="110"/>
      <c r="AK2555" s="110"/>
      <c r="AL2555" s="110"/>
      <c r="AM2555" s="110"/>
      <c r="AN2555" s="110"/>
      <c r="AO2555" s="110"/>
      <c r="AP2555" s="110"/>
      <c r="AQ2555" s="110"/>
      <c r="AR2555" s="110"/>
      <c r="AS2555" s="110"/>
      <c r="AT2555" s="110"/>
      <c r="AU2555" s="110"/>
      <c r="AV2555" s="110"/>
      <c r="AW2555" s="110"/>
      <c r="AX2555" s="110"/>
      <c r="AY2555" s="110"/>
      <c r="AZ2555" s="110"/>
      <c r="BA2555" s="110"/>
      <c r="BB2555" s="110"/>
      <c r="BC2555" s="110"/>
      <c r="BD2555" s="110"/>
      <c r="BE2555" s="110"/>
      <c r="BF2555" s="110"/>
      <c r="BG2555" s="110"/>
      <c r="BH2555" s="110"/>
    </row>
    <row r="2556" spans="3:60" x14ac:dyDescent="0.2">
      <c r="C2556" s="25"/>
      <c r="D2556" s="25"/>
      <c r="E2556" s="24"/>
      <c r="F2556" s="47"/>
      <c r="G2556" s="24"/>
      <c r="V2556" s="110"/>
      <c r="W2556" s="110"/>
      <c r="X2556" s="110"/>
      <c r="Y2556" s="110"/>
      <c r="Z2556" s="110"/>
      <c r="AA2556" s="110"/>
      <c r="AB2556" s="110"/>
      <c r="AC2556" s="110"/>
      <c r="AD2556" s="110"/>
      <c r="AE2556" s="110"/>
      <c r="AF2556" s="110"/>
      <c r="AG2556" s="110"/>
      <c r="AH2556" s="110"/>
      <c r="AI2556" s="110"/>
      <c r="AJ2556" s="110"/>
      <c r="AK2556" s="110"/>
      <c r="AL2556" s="110"/>
      <c r="AM2556" s="110"/>
      <c r="AN2556" s="110"/>
      <c r="AO2556" s="110"/>
      <c r="AP2556" s="110"/>
      <c r="AQ2556" s="110"/>
      <c r="AR2556" s="110"/>
      <c r="AS2556" s="110"/>
      <c r="AT2556" s="110"/>
      <c r="AU2556" s="110"/>
      <c r="AV2556" s="110"/>
      <c r="AW2556" s="110"/>
      <c r="AX2556" s="110"/>
      <c r="AY2556" s="110"/>
      <c r="AZ2556" s="110"/>
      <c r="BA2556" s="110"/>
      <c r="BB2556" s="110"/>
      <c r="BC2556" s="110"/>
      <c r="BD2556" s="110"/>
      <c r="BE2556" s="110"/>
      <c r="BF2556" s="110"/>
      <c r="BG2556" s="110"/>
      <c r="BH2556" s="110"/>
    </row>
    <row r="2557" spans="3:60" x14ac:dyDescent="0.2">
      <c r="C2557" s="25"/>
      <c r="D2557" s="25"/>
      <c r="E2557" s="24"/>
      <c r="F2557" s="47"/>
      <c r="G2557" s="24"/>
      <c r="V2557" s="110"/>
      <c r="W2557" s="110"/>
      <c r="X2557" s="110"/>
      <c r="Y2557" s="110"/>
      <c r="Z2557" s="110"/>
      <c r="AA2557" s="110"/>
      <c r="AB2557" s="110"/>
      <c r="AC2557" s="110"/>
      <c r="AD2557" s="110"/>
      <c r="AE2557" s="110"/>
      <c r="AF2557" s="110"/>
      <c r="AG2557" s="110"/>
      <c r="AH2557" s="110"/>
      <c r="AI2557" s="110"/>
      <c r="AJ2557" s="110"/>
      <c r="AK2557" s="110"/>
      <c r="AL2557" s="110"/>
      <c r="AM2557" s="110"/>
      <c r="AN2557" s="110"/>
      <c r="AO2557" s="110"/>
      <c r="AP2557" s="110"/>
      <c r="AQ2557" s="110"/>
      <c r="AR2557" s="110"/>
      <c r="AS2557" s="110"/>
      <c r="AT2557" s="110"/>
      <c r="AU2557" s="110"/>
      <c r="AV2557" s="110"/>
      <c r="AW2557" s="110"/>
      <c r="AX2557" s="110"/>
      <c r="AY2557" s="110"/>
      <c r="AZ2557" s="110"/>
      <c r="BA2557" s="110"/>
      <c r="BB2557" s="110"/>
      <c r="BC2557" s="110"/>
      <c r="BD2557" s="110"/>
      <c r="BE2557" s="110"/>
      <c r="BF2557" s="110"/>
      <c r="BG2557" s="110"/>
      <c r="BH2557" s="110"/>
    </row>
    <row r="2558" spans="3:60" x14ac:dyDescent="0.2">
      <c r="C2558" s="25"/>
      <c r="D2558" s="25"/>
      <c r="E2558" s="24"/>
      <c r="F2558" s="47"/>
      <c r="G2558" s="24"/>
      <c r="V2558" s="110"/>
      <c r="W2558" s="110"/>
      <c r="X2558" s="110"/>
      <c r="Y2558" s="110"/>
      <c r="Z2558" s="110"/>
      <c r="AA2558" s="110"/>
      <c r="AB2558" s="110"/>
      <c r="AC2558" s="110"/>
      <c r="AD2558" s="110"/>
      <c r="AE2558" s="110"/>
      <c r="AF2558" s="110"/>
      <c r="AG2558" s="110"/>
      <c r="AH2558" s="110"/>
      <c r="AI2558" s="110"/>
      <c r="AJ2558" s="110"/>
      <c r="AK2558" s="110"/>
      <c r="AL2558" s="110"/>
      <c r="AM2558" s="110"/>
      <c r="AN2558" s="110"/>
      <c r="AO2558" s="110"/>
      <c r="AP2558" s="110"/>
      <c r="AQ2558" s="110"/>
      <c r="AR2558" s="110"/>
      <c r="AS2558" s="110"/>
      <c r="AT2558" s="110"/>
      <c r="AU2558" s="110"/>
      <c r="AV2558" s="110"/>
      <c r="AW2558" s="110"/>
      <c r="AX2558" s="110"/>
      <c r="AY2558" s="110"/>
      <c r="AZ2558" s="110"/>
      <c r="BA2558" s="110"/>
      <c r="BB2558" s="110"/>
      <c r="BC2558" s="110"/>
      <c r="BD2558" s="110"/>
      <c r="BE2558" s="110"/>
      <c r="BF2558" s="110"/>
      <c r="BG2558" s="110"/>
      <c r="BH2558" s="110"/>
    </row>
    <row r="2559" spans="3:60" x14ac:dyDescent="0.2">
      <c r="C2559" s="25"/>
      <c r="D2559" s="25"/>
      <c r="E2559" s="24"/>
      <c r="F2559" s="47"/>
      <c r="G2559" s="24"/>
      <c r="V2559" s="110"/>
      <c r="W2559" s="110"/>
      <c r="X2559" s="110"/>
      <c r="Y2559" s="110"/>
      <c r="Z2559" s="110"/>
      <c r="AA2559" s="110"/>
      <c r="AB2559" s="110"/>
      <c r="AC2559" s="110"/>
      <c r="AD2559" s="110"/>
      <c r="AE2559" s="110"/>
      <c r="AF2559" s="110"/>
      <c r="AG2559" s="110"/>
      <c r="AH2559" s="110"/>
      <c r="AI2559" s="110"/>
      <c r="AJ2559" s="110"/>
      <c r="AK2559" s="110"/>
      <c r="AL2559" s="110"/>
      <c r="AM2559" s="110"/>
      <c r="AN2559" s="110"/>
      <c r="AO2559" s="110"/>
      <c r="AP2559" s="110"/>
      <c r="AQ2559" s="110"/>
      <c r="AR2559" s="110"/>
      <c r="AS2559" s="110"/>
      <c r="AT2559" s="110"/>
      <c r="AU2559" s="110"/>
      <c r="AV2559" s="110"/>
      <c r="AW2559" s="110"/>
      <c r="AX2559" s="110"/>
      <c r="AY2559" s="110"/>
      <c r="AZ2559" s="110"/>
      <c r="BA2559" s="110"/>
      <c r="BB2559" s="110"/>
      <c r="BC2559" s="110"/>
      <c r="BD2559" s="110"/>
      <c r="BE2559" s="110"/>
      <c r="BF2559" s="110"/>
      <c r="BG2559" s="110"/>
      <c r="BH2559" s="110"/>
    </row>
    <row r="2560" spans="3:60" x14ac:dyDescent="0.2">
      <c r="C2560" s="25"/>
      <c r="D2560" s="25"/>
      <c r="E2560" s="24"/>
      <c r="F2560" s="47"/>
      <c r="G2560" s="24"/>
      <c r="V2560" s="110"/>
      <c r="W2560" s="110"/>
      <c r="X2560" s="110"/>
      <c r="Y2560" s="110"/>
      <c r="Z2560" s="110"/>
      <c r="AA2560" s="110"/>
      <c r="AB2560" s="110"/>
      <c r="AC2560" s="110"/>
      <c r="AD2560" s="110"/>
      <c r="AE2560" s="110"/>
      <c r="AF2560" s="110"/>
      <c r="AG2560" s="110"/>
      <c r="AH2560" s="110"/>
      <c r="AI2560" s="110"/>
      <c r="AJ2560" s="110"/>
      <c r="AK2560" s="110"/>
      <c r="AL2560" s="110"/>
      <c r="AM2560" s="110"/>
      <c r="AN2560" s="110"/>
      <c r="AO2560" s="110"/>
      <c r="AP2560" s="110"/>
      <c r="AQ2560" s="110"/>
      <c r="AR2560" s="110"/>
      <c r="AS2560" s="110"/>
      <c r="AT2560" s="110"/>
      <c r="AU2560" s="110"/>
      <c r="AV2560" s="110"/>
      <c r="AW2560" s="110"/>
      <c r="AX2560" s="110"/>
      <c r="AY2560" s="110"/>
      <c r="AZ2560" s="110"/>
      <c r="BA2560" s="110"/>
      <c r="BB2560" s="110"/>
      <c r="BC2560" s="110"/>
      <c r="BD2560" s="110"/>
      <c r="BE2560" s="110"/>
      <c r="BF2560" s="110"/>
      <c r="BG2560" s="110"/>
      <c r="BH2560" s="110"/>
    </row>
    <row r="2561" spans="3:60" x14ac:dyDescent="0.2">
      <c r="C2561" s="25"/>
      <c r="D2561" s="25"/>
      <c r="E2561" s="24"/>
      <c r="F2561" s="47"/>
      <c r="G2561" s="24"/>
      <c r="V2561" s="110"/>
      <c r="W2561" s="110"/>
      <c r="X2561" s="110"/>
      <c r="Y2561" s="110"/>
      <c r="Z2561" s="110"/>
      <c r="AA2561" s="110"/>
      <c r="AB2561" s="110"/>
      <c r="AC2561" s="110"/>
      <c r="AD2561" s="110"/>
      <c r="AE2561" s="110"/>
      <c r="AF2561" s="110"/>
      <c r="AG2561" s="110"/>
      <c r="AH2561" s="110"/>
      <c r="AI2561" s="110"/>
      <c r="AJ2561" s="110"/>
      <c r="AK2561" s="110"/>
      <c r="AL2561" s="110"/>
      <c r="AM2561" s="110"/>
      <c r="AN2561" s="110"/>
      <c r="AO2561" s="110"/>
      <c r="AP2561" s="110"/>
      <c r="AQ2561" s="110"/>
      <c r="AR2561" s="110"/>
      <c r="AS2561" s="110"/>
      <c r="AT2561" s="110"/>
      <c r="AU2561" s="110"/>
      <c r="AV2561" s="110"/>
      <c r="AW2561" s="110"/>
      <c r="AX2561" s="110"/>
      <c r="AY2561" s="110"/>
      <c r="AZ2561" s="110"/>
      <c r="BA2561" s="110"/>
      <c r="BB2561" s="110"/>
      <c r="BC2561" s="110"/>
      <c r="BD2561" s="110"/>
      <c r="BE2561" s="110"/>
      <c r="BF2561" s="110"/>
      <c r="BG2561" s="110"/>
      <c r="BH2561" s="110"/>
    </row>
    <row r="2562" spans="3:60" x14ac:dyDescent="0.2">
      <c r="C2562" s="25"/>
      <c r="D2562" s="25"/>
      <c r="E2562" s="24"/>
      <c r="F2562" s="47"/>
      <c r="G2562" s="24"/>
      <c r="V2562" s="110"/>
      <c r="W2562" s="110"/>
      <c r="X2562" s="110"/>
      <c r="Y2562" s="110"/>
      <c r="Z2562" s="110"/>
      <c r="AA2562" s="110"/>
      <c r="AB2562" s="110"/>
      <c r="AC2562" s="110"/>
      <c r="AD2562" s="110"/>
      <c r="AE2562" s="110"/>
      <c r="AF2562" s="110"/>
      <c r="AG2562" s="110"/>
      <c r="AH2562" s="110"/>
      <c r="AI2562" s="110"/>
      <c r="AJ2562" s="110"/>
      <c r="AK2562" s="110"/>
      <c r="AL2562" s="110"/>
      <c r="AM2562" s="110"/>
      <c r="AN2562" s="110"/>
      <c r="AO2562" s="110"/>
      <c r="AP2562" s="110"/>
      <c r="AQ2562" s="110"/>
      <c r="AR2562" s="110"/>
      <c r="AS2562" s="110"/>
      <c r="AT2562" s="110"/>
      <c r="AU2562" s="110"/>
      <c r="AV2562" s="110"/>
      <c r="AW2562" s="110"/>
      <c r="AX2562" s="110"/>
      <c r="AY2562" s="110"/>
      <c r="AZ2562" s="110"/>
      <c r="BA2562" s="110"/>
      <c r="BB2562" s="110"/>
      <c r="BC2562" s="110"/>
      <c r="BD2562" s="110"/>
      <c r="BE2562" s="110"/>
      <c r="BF2562" s="110"/>
      <c r="BG2562" s="110"/>
      <c r="BH2562" s="110"/>
    </row>
    <row r="2563" spans="3:60" x14ac:dyDescent="0.2">
      <c r="C2563" s="25"/>
      <c r="D2563" s="25"/>
      <c r="E2563" s="24"/>
      <c r="F2563" s="47"/>
      <c r="G2563" s="24"/>
      <c r="V2563" s="110"/>
      <c r="W2563" s="110"/>
      <c r="X2563" s="110"/>
      <c r="Y2563" s="110"/>
      <c r="Z2563" s="110"/>
      <c r="AA2563" s="110"/>
      <c r="AB2563" s="110"/>
      <c r="AC2563" s="110"/>
      <c r="AD2563" s="110"/>
      <c r="AE2563" s="110"/>
      <c r="AF2563" s="110"/>
      <c r="AG2563" s="110"/>
      <c r="AH2563" s="110"/>
      <c r="AI2563" s="110"/>
      <c r="AJ2563" s="110"/>
      <c r="AK2563" s="110"/>
      <c r="AL2563" s="110"/>
      <c r="AM2563" s="110"/>
      <c r="AN2563" s="110"/>
      <c r="AO2563" s="110"/>
      <c r="AP2563" s="110"/>
      <c r="AQ2563" s="110"/>
      <c r="AR2563" s="110"/>
      <c r="AS2563" s="110"/>
      <c r="AT2563" s="110"/>
      <c r="AU2563" s="110"/>
      <c r="AV2563" s="110"/>
      <c r="AW2563" s="110"/>
      <c r="AX2563" s="110"/>
      <c r="AY2563" s="110"/>
      <c r="AZ2563" s="110"/>
      <c r="BA2563" s="110"/>
      <c r="BB2563" s="110"/>
      <c r="BC2563" s="110"/>
      <c r="BD2563" s="110"/>
      <c r="BE2563" s="110"/>
      <c r="BF2563" s="110"/>
      <c r="BG2563" s="110"/>
      <c r="BH2563" s="110"/>
    </row>
    <row r="2564" spans="3:60" x14ac:dyDescent="0.2">
      <c r="C2564" s="25"/>
      <c r="D2564" s="25"/>
      <c r="E2564" s="24"/>
      <c r="F2564" s="47"/>
      <c r="G2564" s="24"/>
      <c r="V2564" s="110"/>
      <c r="W2564" s="110"/>
      <c r="X2564" s="110"/>
      <c r="Y2564" s="110"/>
      <c r="Z2564" s="110"/>
      <c r="AA2564" s="110"/>
      <c r="AB2564" s="110"/>
      <c r="AC2564" s="110"/>
      <c r="AD2564" s="110"/>
      <c r="AE2564" s="110"/>
      <c r="AF2564" s="110"/>
      <c r="AG2564" s="110"/>
      <c r="AH2564" s="110"/>
      <c r="AI2564" s="110"/>
      <c r="AJ2564" s="110"/>
      <c r="AK2564" s="110"/>
      <c r="AL2564" s="110"/>
      <c r="AM2564" s="110"/>
      <c r="AN2564" s="110"/>
      <c r="AO2564" s="110"/>
      <c r="AP2564" s="110"/>
      <c r="AQ2564" s="110"/>
      <c r="AR2564" s="110"/>
      <c r="AS2564" s="110"/>
      <c r="AT2564" s="110"/>
      <c r="AU2564" s="110"/>
      <c r="AV2564" s="110"/>
      <c r="AW2564" s="110"/>
      <c r="AX2564" s="110"/>
      <c r="AY2564" s="110"/>
      <c r="AZ2564" s="110"/>
      <c r="BA2564" s="110"/>
      <c r="BB2564" s="110"/>
      <c r="BC2564" s="110"/>
      <c r="BD2564" s="110"/>
      <c r="BE2564" s="110"/>
      <c r="BF2564" s="110"/>
      <c r="BG2564" s="110"/>
      <c r="BH2564" s="110"/>
    </row>
    <row r="2565" spans="3:60" x14ac:dyDescent="0.2">
      <c r="C2565" s="25"/>
      <c r="D2565" s="25"/>
      <c r="E2565" s="24"/>
      <c r="F2565" s="47"/>
      <c r="G2565" s="24"/>
      <c r="V2565" s="110"/>
      <c r="W2565" s="110"/>
      <c r="X2565" s="110"/>
      <c r="Y2565" s="110"/>
      <c r="Z2565" s="110"/>
      <c r="AA2565" s="110"/>
      <c r="AB2565" s="110"/>
      <c r="AC2565" s="110"/>
      <c r="AD2565" s="110"/>
      <c r="AE2565" s="110"/>
      <c r="AF2565" s="110"/>
      <c r="AG2565" s="110"/>
      <c r="AH2565" s="110"/>
      <c r="AI2565" s="110"/>
      <c r="AJ2565" s="110"/>
      <c r="AK2565" s="110"/>
      <c r="AL2565" s="110"/>
      <c r="AM2565" s="110"/>
      <c r="AN2565" s="110"/>
      <c r="AO2565" s="110"/>
      <c r="AP2565" s="110"/>
      <c r="AQ2565" s="110"/>
      <c r="AR2565" s="110"/>
      <c r="AS2565" s="110"/>
      <c r="AT2565" s="110"/>
      <c r="AU2565" s="110"/>
      <c r="AV2565" s="110"/>
      <c r="AW2565" s="110"/>
      <c r="AX2565" s="110"/>
      <c r="AY2565" s="110"/>
      <c r="AZ2565" s="110"/>
      <c r="BA2565" s="110"/>
      <c r="BB2565" s="110"/>
      <c r="BC2565" s="110"/>
      <c r="BD2565" s="110"/>
      <c r="BE2565" s="110"/>
      <c r="BF2565" s="110"/>
      <c r="BG2565" s="110"/>
      <c r="BH2565" s="110"/>
    </row>
    <row r="2566" spans="3:60" x14ac:dyDescent="0.2">
      <c r="C2566" s="25"/>
      <c r="D2566" s="25"/>
      <c r="E2566" s="24"/>
      <c r="F2566" s="47"/>
      <c r="G2566" s="24"/>
      <c r="V2566" s="110"/>
      <c r="W2566" s="110"/>
      <c r="X2566" s="110"/>
      <c r="Y2566" s="110"/>
      <c r="Z2566" s="110"/>
      <c r="AA2566" s="110"/>
      <c r="AB2566" s="110"/>
      <c r="AC2566" s="110"/>
      <c r="AD2566" s="110"/>
      <c r="AE2566" s="110"/>
      <c r="AF2566" s="110"/>
      <c r="AG2566" s="110"/>
      <c r="AH2566" s="110"/>
      <c r="AI2566" s="110"/>
      <c r="AJ2566" s="110"/>
      <c r="AK2566" s="110"/>
      <c r="AL2566" s="110"/>
      <c r="AM2566" s="110"/>
      <c r="AN2566" s="110"/>
      <c r="AO2566" s="110"/>
      <c r="AP2566" s="110"/>
      <c r="AQ2566" s="110"/>
      <c r="AR2566" s="110"/>
      <c r="AS2566" s="110"/>
      <c r="AT2566" s="110"/>
      <c r="AU2566" s="110"/>
      <c r="AV2566" s="110"/>
      <c r="AW2566" s="110"/>
      <c r="AX2566" s="110"/>
      <c r="AY2566" s="110"/>
      <c r="AZ2566" s="110"/>
      <c r="BA2566" s="110"/>
      <c r="BB2566" s="110"/>
      <c r="BC2566" s="110"/>
      <c r="BD2566" s="110"/>
      <c r="BE2566" s="110"/>
      <c r="BF2566" s="110"/>
      <c r="BG2566" s="110"/>
      <c r="BH2566" s="110"/>
    </row>
    <row r="2567" spans="3:60" x14ac:dyDescent="0.2">
      <c r="C2567" s="25"/>
      <c r="D2567" s="25"/>
      <c r="E2567" s="24"/>
      <c r="F2567" s="47"/>
      <c r="G2567" s="24"/>
      <c r="V2567" s="110"/>
      <c r="W2567" s="110"/>
      <c r="X2567" s="110"/>
      <c r="Y2567" s="110"/>
      <c r="Z2567" s="110"/>
      <c r="AA2567" s="110"/>
      <c r="AB2567" s="110"/>
      <c r="AC2567" s="110"/>
      <c r="AD2567" s="110"/>
      <c r="AE2567" s="110"/>
      <c r="AF2567" s="110"/>
      <c r="AG2567" s="110"/>
      <c r="AH2567" s="110"/>
      <c r="AI2567" s="110"/>
      <c r="AJ2567" s="110"/>
      <c r="AK2567" s="110"/>
      <c r="AL2567" s="110"/>
      <c r="AM2567" s="110"/>
      <c r="AN2567" s="110"/>
      <c r="AO2567" s="110"/>
      <c r="AP2567" s="110"/>
      <c r="AQ2567" s="110"/>
      <c r="AR2567" s="110"/>
      <c r="AS2567" s="110"/>
      <c r="AT2567" s="110"/>
      <c r="AU2567" s="110"/>
      <c r="AV2567" s="110"/>
      <c r="AW2567" s="110"/>
      <c r="AX2567" s="110"/>
      <c r="AY2567" s="110"/>
      <c r="AZ2567" s="110"/>
      <c r="BA2567" s="110"/>
      <c r="BB2567" s="110"/>
      <c r="BC2567" s="110"/>
      <c r="BD2567" s="110"/>
      <c r="BE2567" s="110"/>
      <c r="BF2567" s="110"/>
      <c r="BG2567" s="110"/>
      <c r="BH2567" s="110"/>
    </row>
    <row r="2568" spans="3:60" x14ac:dyDescent="0.2">
      <c r="C2568" s="25"/>
      <c r="D2568" s="25"/>
      <c r="E2568" s="24"/>
      <c r="F2568" s="47"/>
      <c r="G2568" s="24"/>
      <c r="V2568" s="110"/>
      <c r="W2568" s="110"/>
      <c r="X2568" s="110"/>
      <c r="Y2568" s="110"/>
      <c r="Z2568" s="110"/>
      <c r="AA2568" s="110"/>
      <c r="AB2568" s="110"/>
      <c r="AC2568" s="110"/>
      <c r="AD2568" s="110"/>
      <c r="AE2568" s="110"/>
      <c r="AF2568" s="110"/>
      <c r="AG2568" s="110"/>
      <c r="AH2568" s="110"/>
      <c r="AI2568" s="110"/>
      <c r="AJ2568" s="110"/>
      <c r="AK2568" s="110"/>
      <c r="AL2568" s="110"/>
      <c r="AM2568" s="110"/>
      <c r="AN2568" s="110"/>
      <c r="AO2568" s="110"/>
      <c r="AP2568" s="110"/>
      <c r="AQ2568" s="110"/>
      <c r="AR2568" s="110"/>
      <c r="AS2568" s="110"/>
      <c r="AT2568" s="110"/>
      <c r="AU2568" s="110"/>
      <c r="AV2568" s="110"/>
      <c r="AW2568" s="110"/>
      <c r="AX2568" s="110"/>
      <c r="AY2568" s="110"/>
      <c r="AZ2568" s="110"/>
      <c r="BA2568" s="110"/>
      <c r="BB2568" s="110"/>
      <c r="BC2568" s="110"/>
      <c r="BD2568" s="110"/>
      <c r="BE2568" s="110"/>
      <c r="BF2568" s="110"/>
      <c r="BG2568" s="110"/>
      <c r="BH2568" s="110"/>
    </row>
    <row r="2569" spans="3:60" x14ac:dyDescent="0.2">
      <c r="C2569" s="25"/>
      <c r="D2569" s="25"/>
      <c r="E2569" s="24"/>
      <c r="F2569" s="47"/>
      <c r="G2569" s="24"/>
      <c r="V2569" s="110"/>
      <c r="W2569" s="110"/>
      <c r="X2569" s="110"/>
      <c r="Y2569" s="110"/>
      <c r="Z2569" s="110"/>
      <c r="AA2569" s="110"/>
      <c r="AB2569" s="110"/>
      <c r="AC2569" s="110"/>
      <c r="AD2569" s="110"/>
      <c r="AE2569" s="110"/>
      <c r="AF2569" s="110"/>
      <c r="AG2569" s="110"/>
      <c r="AH2569" s="110"/>
      <c r="AI2569" s="110"/>
      <c r="AJ2569" s="110"/>
      <c r="AK2569" s="110"/>
      <c r="AL2569" s="110"/>
      <c r="AM2569" s="110"/>
      <c r="AN2569" s="110"/>
      <c r="AO2569" s="110"/>
      <c r="AP2569" s="110"/>
      <c r="AQ2569" s="110"/>
      <c r="AR2569" s="110"/>
      <c r="AS2569" s="110"/>
      <c r="AT2569" s="110"/>
      <c r="AU2569" s="110"/>
      <c r="AV2569" s="110"/>
      <c r="AW2569" s="110"/>
      <c r="AX2569" s="110"/>
      <c r="AY2569" s="110"/>
      <c r="AZ2569" s="110"/>
      <c r="BA2569" s="110"/>
      <c r="BB2569" s="110"/>
      <c r="BC2569" s="110"/>
      <c r="BD2569" s="110"/>
      <c r="BE2569" s="110"/>
      <c r="BF2569" s="110"/>
      <c r="BG2569" s="110"/>
      <c r="BH2569" s="110"/>
    </row>
    <row r="2570" spans="3:60" x14ac:dyDescent="0.2">
      <c r="C2570" s="25"/>
      <c r="D2570" s="25"/>
      <c r="E2570" s="24"/>
      <c r="F2570" s="47"/>
      <c r="G2570" s="24"/>
      <c r="V2570" s="110"/>
      <c r="W2570" s="110"/>
      <c r="X2570" s="110"/>
      <c r="Y2570" s="110"/>
      <c r="Z2570" s="110"/>
      <c r="AA2570" s="110"/>
      <c r="AB2570" s="110"/>
      <c r="AC2570" s="110"/>
      <c r="AD2570" s="110"/>
      <c r="AE2570" s="110"/>
      <c r="AF2570" s="110"/>
      <c r="AG2570" s="110"/>
      <c r="AH2570" s="110"/>
      <c r="AI2570" s="110"/>
      <c r="AJ2570" s="110"/>
      <c r="AK2570" s="110"/>
      <c r="AL2570" s="110"/>
      <c r="AM2570" s="110"/>
      <c r="AN2570" s="110"/>
      <c r="AO2570" s="110"/>
      <c r="AP2570" s="110"/>
      <c r="AQ2570" s="110"/>
      <c r="AR2570" s="110"/>
      <c r="AS2570" s="110"/>
      <c r="AT2570" s="110"/>
      <c r="AU2570" s="110"/>
      <c r="AV2570" s="110"/>
      <c r="AW2570" s="110"/>
      <c r="AX2570" s="110"/>
      <c r="AY2570" s="110"/>
      <c r="AZ2570" s="110"/>
      <c r="BA2570" s="110"/>
      <c r="BB2570" s="110"/>
      <c r="BC2570" s="110"/>
      <c r="BD2570" s="110"/>
      <c r="BE2570" s="110"/>
      <c r="BF2570" s="110"/>
      <c r="BG2570" s="110"/>
      <c r="BH2570" s="110"/>
    </row>
    <row r="2571" spans="3:60" x14ac:dyDescent="0.2">
      <c r="C2571" s="25"/>
      <c r="D2571" s="25"/>
      <c r="E2571" s="24"/>
      <c r="F2571" s="47"/>
      <c r="G2571" s="24"/>
      <c r="V2571" s="110"/>
      <c r="W2571" s="110"/>
      <c r="X2571" s="110"/>
      <c r="Y2571" s="110"/>
      <c r="Z2571" s="110"/>
      <c r="AA2571" s="110"/>
      <c r="AB2571" s="110"/>
      <c r="AC2571" s="110"/>
      <c r="AD2571" s="110"/>
      <c r="AE2571" s="110"/>
      <c r="AF2571" s="110"/>
      <c r="AG2571" s="110"/>
      <c r="AH2571" s="110"/>
      <c r="AI2571" s="110"/>
      <c r="AJ2571" s="110"/>
      <c r="AK2571" s="110"/>
      <c r="AL2571" s="110"/>
      <c r="AM2571" s="110"/>
      <c r="AN2571" s="110"/>
      <c r="AO2571" s="110"/>
      <c r="AP2571" s="110"/>
      <c r="AQ2571" s="110"/>
      <c r="AR2571" s="110"/>
      <c r="AS2571" s="110"/>
      <c r="AT2571" s="110"/>
      <c r="AU2571" s="110"/>
      <c r="AV2571" s="110"/>
      <c r="AW2571" s="110"/>
      <c r="AX2571" s="110"/>
      <c r="AY2571" s="110"/>
      <c r="AZ2571" s="110"/>
      <c r="BA2571" s="110"/>
      <c r="BB2571" s="110"/>
      <c r="BC2571" s="110"/>
      <c r="BD2571" s="110"/>
      <c r="BE2571" s="110"/>
      <c r="BF2571" s="110"/>
      <c r="BG2571" s="110"/>
      <c r="BH2571" s="110"/>
    </row>
    <row r="2572" spans="3:60" x14ac:dyDescent="0.2">
      <c r="C2572" s="25"/>
      <c r="D2572" s="25"/>
      <c r="E2572" s="24"/>
      <c r="F2572" s="47"/>
      <c r="G2572" s="24"/>
      <c r="V2572" s="110"/>
      <c r="W2572" s="110"/>
      <c r="X2572" s="110"/>
      <c r="Y2572" s="110"/>
      <c r="Z2572" s="110"/>
      <c r="AA2572" s="110"/>
      <c r="AB2572" s="110"/>
      <c r="AC2572" s="110"/>
      <c r="AD2572" s="110"/>
      <c r="AE2572" s="110"/>
      <c r="AF2572" s="110"/>
      <c r="AG2572" s="110"/>
      <c r="AH2572" s="110"/>
      <c r="AI2572" s="110"/>
      <c r="AJ2572" s="110"/>
      <c r="AK2572" s="110"/>
      <c r="AL2572" s="110"/>
      <c r="AM2572" s="110"/>
      <c r="AN2572" s="110"/>
      <c r="AO2572" s="110"/>
      <c r="AP2572" s="110"/>
      <c r="AQ2572" s="110"/>
      <c r="AR2572" s="110"/>
      <c r="AS2572" s="110"/>
      <c r="AT2572" s="110"/>
      <c r="AU2572" s="110"/>
      <c r="AV2572" s="110"/>
      <c r="AW2572" s="110"/>
      <c r="AX2572" s="110"/>
      <c r="AY2572" s="110"/>
      <c r="AZ2572" s="110"/>
      <c r="BA2572" s="110"/>
      <c r="BB2572" s="110"/>
      <c r="BC2572" s="110"/>
      <c r="BD2572" s="110"/>
      <c r="BE2572" s="110"/>
      <c r="BF2572" s="110"/>
      <c r="BG2572" s="110"/>
      <c r="BH2572" s="110"/>
    </row>
    <row r="2573" spans="3:60" x14ac:dyDescent="0.2">
      <c r="C2573" s="25"/>
      <c r="D2573" s="25"/>
      <c r="E2573" s="24"/>
      <c r="F2573" s="47"/>
      <c r="G2573" s="24"/>
      <c r="V2573" s="110"/>
      <c r="W2573" s="110"/>
      <c r="X2573" s="110"/>
      <c r="Y2573" s="110"/>
      <c r="Z2573" s="110"/>
      <c r="AA2573" s="110"/>
      <c r="AB2573" s="110"/>
      <c r="AC2573" s="110"/>
      <c r="AD2573" s="110"/>
      <c r="AE2573" s="110"/>
      <c r="AF2573" s="110"/>
      <c r="AG2573" s="110"/>
      <c r="AH2573" s="110"/>
      <c r="AI2573" s="110"/>
      <c r="AJ2573" s="110"/>
      <c r="AK2573" s="110"/>
      <c r="AL2573" s="110"/>
      <c r="AM2573" s="110"/>
      <c r="AN2573" s="110"/>
      <c r="AO2573" s="110"/>
      <c r="AP2573" s="110"/>
      <c r="AQ2573" s="110"/>
      <c r="AR2573" s="110"/>
      <c r="AS2573" s="110"/>
      <c r="AT2573" s="110"/>
      <c r="AU2573" s="110"/>
      <c r="AV2573" s="110"/>
      <c r="AW2573" s="110"/>
      <c r="AX2573" s="110"/>
      <c r="AY2573" s="110"/>
      <c r="AZ2573" s="110"/>
      <c r="BA2573" s="110"/>
      <c r="BB2573" s="110"/>
      <c r="BC2573" s="110"/>
      <c r="BD2573" s="110"/>
      <c r="BE2573" s="110"/>
      <c r="BF2573" s="110"/>
      <c r="BG2573" s="110"/>
      <c r="BH2573" s="110"/>
    </row>
    <row r="2574" spans="3:60" x14ac:dyDescent="0.2">
      <c r="C2574" s="25"/>
      <c r="D2574" s="25"/>
      <c r="E2574" s="24"/>
      <c r="F2574" s="47"/>
      <c r="G2574" s="24"/>
      <c r="V2574" s="110"/>
      <c r="W2574" s="110"/>
      <c r="X2574" s="110"/>
      <c r="Y2574" s="110"/>
      <c r="Z2574" s="110"/>
      <c r="AA2574" s="110"/>
      <c r="AB2574" s="110"/>
      <c r="AC2574" s="110"/>
      <c r="AD2574" s="110"/>
      <c r="AE2574" s="110"/>
      <c r="AF2574" s="110"/>
      <c r="AG2574" s="110"/>
      <c r="AH2574" s="110"/>
      <c r="AI2574" s="110"/>
      <c r="AJ2574" s="110"/>
      <c r="AK2574" s="110"/>
      <c r="AL2574" s="110"/>
      <c r="AM2574" s="110"/>
      <c r="AN2574" s="110"/>
      <c r="AO2574" s="110"/>
      <c r="AP2574" s="110"/>
      <c r="AQ2574" s="110"/>
      <c r="AR2574" s="110"/>
      <c r="AS2574" s="110"/>
      <c r="AT2574" s="110"/>
      <c r="AU2574" s="110"/>
      <c r="AV2574" s="110"/>
      <c r="AW2574" s="110"/>
      <c r="AX2574" s="110"/>
      <c r="AY2574" s="110"/>
      <c r="AZ2574" s="110"/>
      <c r="BA2574" s="110"/>
      <c r="BB2574" s="110"/>
      <c r="BC2574" s="110"/>
      <c r="BD2574" s="110"/>
      <c r="BE2574" s="110"/>
      <c r="BF2574" s="110"/>
      <c r="BG2574" s="110"/>
      <c r="BH2574" s="110"/>
    </row>
    <row r="2575" spans="3:60" x14ac:dyDescent="0.2">
      <c r="C2575" s="25"/>
      <c r="D2575" s="25"/>
      <c r="E2575" s="24"/>
      <c r="F2575" s="47"/>
      <c r="G2575" s="24"/>
      <c r="V2575" s="110"/>
      <c r="W2575" s="110"/>
      <c r="X2575" s="110"/>
      <c r="Y2575" s="110"/>
      <c r="Z2575" s="110"/>
      <c r="AA2575" s="110"/>
      <c r="AB2575" s="110"/>
      <c r="AC2575" s="110"/>
      <c r="AD2575" s="110"/>
      <c r="AE2575" s="110"/>
      <c r="AF2575" s="110"/>
      <c r="AG2575" s="110"/>
      <c r="AH2575" s="110"/>
      <c r="AI2575" s="110"/>
      <c r="AJ2575" s="110"/>
      <c r="AK2575" s="110"/>
      <c r="AL2575" s="110"/>
      <c r="AM2575" s="110"/>
      <c r="AN2575" s="110"/>
      <c r="AO2575" s="110"/>
      <c r="AP2575" s="110"/>
      <c r="AQ2575" s="110"/>
      <c r="AR2575" s="110"/>
      <c r="AS2575" s="110"/>
      <c r="AT2575" s="110"/>
      <c r="AU2575" s="110"/>
      <c r="AV2575" s="110"/>
      <c r="AW2575" s="110"/>
      <c r="AX2575" s="110"/>
      <c r="AY2575" s="110"/>
      <c r="AZ2575" s="110"/>
      <c r="BA2575" s="110"/>
      <c r="BB2575" s="110"/>
      <c r="BC2575" s="110"/>
      <c r="BD2575" s="110"/>
      <c r="BE2575" s="110"/>
      <c r="BF2575" s="110"/>
      <c r="BG2575" s="110"/>
      <c r="BH2575" s="110"/>
    </row>
    <row r="2576" spans="3:60" x14ac:dyDescent="0.2">
      <c r="C2576" s="25"/>
      <c r="D2576" s="25"/>
      <c r="E2576" s="24"/>
      <c r="F2576" s="47"/>
      <c r="G2576" s="24"/>
      <c r="V2576" s="110"/>
      <c r="W2576" s="110"/>
      <c r="X2576" s="110"/>
      <c r="Y2576" s="110"/>
      <c r="Z2576" s="110"/>
      <c r="AA2576" s="110"/>
      <c r="AB2576" s="110"/>
      <c r="AC2576" s="110"/>
      <c r="AD2576" s="110"/>
      <c r="AE2576" s="110"/>
      <c r="AF2576" s="110"/>
      <c r="AG2576" s="110"/>
      <c r="AH2576" s="110"/>
      <c r="AI2576" s="110"/>
      <c r="AJ2576" s="110"/>
      <c r="AK2576" s="110"/>
      <c r="AL2576" s="110"/>
      <c r="AM2576" s="110"/>
      <c r="AN2576" s="110"/>
      <c r="AO2576" s="110"/>
      <c r="AP2576" s="110"/>
      <c r="AQ2576" s="110"/>
      <c r="AR2576" s="110"/>
      <c r="AS2576" s="110"/>
      <c r="AT2576" s="110"/>
      <c r="AU2576" s="110"/>
      <c r="AV2576" s="110"/>
      <c r="AW2576" s="110"/>
      <c r="AX2576" s="110"/>
      <c r="AY2576" s="110"/>
      <c r="AZ2576" s="110"/>
      <c r="BA2576" s="110"/>
      <c r="BB2576" s="110"/>
      <c r="BC2576" s="110"/>
      <c r="BD2576" s="110"/>
      <c r="BE2576" s="110"/>
      <c r="BF2576" s="110"/>
      <c r="BG2576" s="110"/>
      <c r="BH2576" s="110"/>
    </row>
    <row r="2577" spans="3:60" x14ac:dyDescent="0.2">
      <c r="C2577" s="25"/>
      <c r="D2577" s="25"/>
      <c r="E2577" s="24"/>
      <c r="F2577" s="47"/>
      <c r="G2577" s="24"/>
      <c r="V2577" s="110"/>
      <c r="W2577" s="110"/>
      <c r="X2577" s="110"/>
      <c r="Y2577" s="110"/>
      <c r="Z2577" s="110"/>
      <c r="AA2577" s="110"/>
      <c r="AB2577" s="110"/>
      <c r="AC2577" s="110"/>
      <c r="AD2577" s="110"/>
      <c r="AE2577" s="110"/>
      <c r="AF2577" s="110"/>
      <c r="AG2577" s="110"/>
      <c r="AH2577" s="110"/>
      <c r="AI2577" s="110"/>
      <c r="AJ2577" s="110"/>
      <c r="AK2577" s="110"/>
      <c r="AL2577" s="110"/>
      <c r="AM2577" s="110"/>
      <c r="AN2577" s="110"/>
      <c r="AO2577" s="110"/>
      <c r="AP2577" s="110"/>
      <c r="AQ2577" s="110"/>
      <c r="AR2577" s="110"/>
      <c r="AS2577" s="110"/>
      <c r="AT2577" s="110"/>
      <c r="AU2577" s="110"/>
      <c r="AV2577" s="110"/>
      <c r="AW2577" s="110"/>
      <c r="AX2577" s="110"/>
      <c r="AY2577" s="110"/>
      <c r="AZ2577" s="110"/>
      <c r="BA2577" s="110"/>
      <c r="BB2577" s="110"/>
      <c r="BC2577" s="110"/>
      <c r="BD2577" s="110"/>
      <c r="BE2577" s="110"/>
      <c r="BF2577" s="110"/>
      <c r="BG2577" s="110"/>
      <c r="BH2577" s="110"/>
    </row>
    <row r="2578" spans="3:60" x14ac:dyDescent="0.2">
      <c r="C2578" s="25"/>
      <c r="D2578" s="25"/>
      <c r="E2578" s="24"/>
      <c r="F2578" s="47"/>
      <c r="G2578" s="24"/>
      <c r="V2578" s="110"/>
      <c r="W2578" s="110"/>
      <c r="X2578" s="110"/>
      <c r="Y2578" s="110"/>
      <c r="Z2578" s="110"/>
      <c r="AA2578" s="110"/>
      <c r="AB2578" s="110"/>
      <c r="AC2578" s="110"/>
      <c r="AD2578" s="110"/>
      <c r="AE2578" s="110"/>
      <c r="AF2578" s="110"/>
      <c r="AG2578" s="110"/>
      <c r="AH2578" s="110"/>
      <c r="AI2578" s="110"/>
      <c r="AJ2578" s="110"/>
      <c r="AK2578" s="110"/>
      <c r="AL2578" s="110"/>
      <c r="AM2578" s="110"/>
      <c r="AN2578" s="110"/>
      <c r="AO2578" s="110"/>
      <c r="AP2578" s="110"/>
      <c r="AQ2578" s="110"/>
      <c r="AR2578" s="110"/>
      <c r="AS2578" s="110"/>
      <c r="AT2578" s="110"/>
      <c r="AU2578" s="110"/>
      <c r="AV2578" s="110"/>
      <c r="AW2578" s="110"/>
      <c r="AX2578" s="110"/>
      <c r="AY2578" s="110"/>
      <c r="AZ2578" s="110"/>
      <c r="BA2578" s="110"/>
      <c r="BB2578" s="110"/>
      <c r="BC2578" s="110"/>
      <c r="BD2578" s="110"/>
      <c r="BE2578" s="110"/>
      <c r="BF2578" s="110"/>
      <c r="BG2578" s="110"/>
      <c r="BH2578" s="110"/>
    </row>
    <row r="2579" spans="3:60" x14ac:dyDescent="0.2">
      <c r="C2579" s="25"/>
      <c r="D2579" s="25"/>
      <c r="E2579" s="24"/>
      <c r="F2579" s="47"/>
      <c r="G2579" s="24"/>
      <c r="V2579" s="110"/>
      <c r="W2579" s="110"/>
      <c r="X2579" s="110"/>
      <c r="Y2579" s="110"/>
      <c r="Z2579" s="110"/>
      <c r="AA2579" s="110"/>
      <c r="AB2579" s="110"/>
      <c r="AC2579" s="110"/>
      <c r="AD2579" s="110"/>
      <c r="AE2579" s="110"/>
      <c r="AF2579" s="110"/>
      <c r="AG2579" s="110"/>
      <c r="AH2579" s="110"/>
      <c r="AI2579" s="110"/>
      <c r="AJ2579" s="110"/>
      <c r="AK2579" s="110"/>
      <c r="AL2579" s="110"/>
      <c r="AM2579" s="110"/>
      <c r="AN2579" s="110"/>
      <c r="AO2579" s="110"/>
      <c r="AP2579" s="110"/>
      <c r="AQ2579" s="110"/>
      <c r="AR2579" s="110"/>
      <c r="AS2579" s="110"/>
      <c r="AT2579" s="110"/>
      <c r="AU2579" s="110"/>
      <c r="AV2579" s="110"/>
      <c r="AW2579" s="110"/>
      <c r="AX2579" s="110"/>
      <c r="AY2579" s="110"/>
      <c r="AZ2579" s="110"/>
      <c r="BA2579" s="110"/>
      <c r="BB2579" s="110"/>
      <c r="BC2579" s="110"/>
      <c r="BD2579" s="110"/>
      <c r="BE2579" s="110"/>
      <c r="BF2579" s="110"/>
      <c r="BG2579" s="110"/>
      <c r="BH2579" s="110"/>
    </row>
    <row r="2580" spans="3:60" x14ac:dyDescent="0.2">
      <c r="C2580" s="25"/>
      <c r="D2580" s="25"/>
      <c r="E2580" s="24"/>
      <c r="F2580" s="47"/>
      <c r="G2580" s="24"/>
      <c r="V2580" s="110"/>
      <c r="W2580" s="110"/>
      <c r="X2580" s="110"/>
      <c r="Y2580" s="110"/>
      <c r="Z2580" s="110"/>
      <c r="AA2580" s="110"/>
      <c r="AB2580" s="110"/>
      <c r="AC2580" s="110"/>
      <c r="AD2580" s="110"/>
      <c r="AE2580" s="110"/>
      <c r="AF2580" s="110"/>
      <c r="AG2580" s="110"/>
      <c r="AH2580" s="110"/>
      <c r="AI2580" s="110"/>
      <c r="AJ2580" s="110"/>
      <c r="AK2580" s="110"/>
      <c r="AL2580" s="110"/>
      <c r="AM2580" s="110"/>
      <c r="AN2580" s="110"/>
      <c r="AO2580" s="110"/>
      <c r="AP2580" s="110"/>
      <c r="AQ2580" s="110"/>
      <c r="AR2580" s="110"/>
      <c r="AS2580" s="110"/>
      <c r="AT2580" s="110"/>
      <c r="AU2580" s="110"/>
      <c r="AV2580" s="110"/>
      <c r="AW2580" s="110"/>
      <c r="AX2580" s="110"/>
      <c r="AY2580" s="110"/>
      <c r="AZ2580" s="110"/>
      <c r="BA2580" s="110"/>
      <c r="BB2580" s="110"/>
      <c r="BC2580" s="110"/>
      <c r="BD2580" s="110"/>
      <c r="BE2580" s="110"/>
      <c r="BF2580" s="110"/>
      <c r="BG2580" s="110"/>
      <c r="BH2580" s="110"/>
    </row>
    <row r="2581" spans="3:60" x14ac:dyDescent="0.2">
      <c r="C2581" s="25"/>
      <c r="D2581" s="25"/>
      <c r="E2581" s="24"/>
      <c r="F2581" s="47"/>
      <c r="G2581" s="24"/>
      <c r="V2581" s="110"/>
      <c r="W2581" s="110"/>
      <c r="X2581" s="110"/>
      <c r="Y2581" s="110"/>
      <c r="Z2581" s="110"/>
      <c r="AA2581" s="110"/>
      <c r="AB2581" s="110"/>
      <c r="AC2581" s="110"/>
      <c r="AD2581" s="110"/>
      <c r="AE2581" s="110"/>
      <c r="AF2581" s="110"/>
      <c r="AG2581" s="110"/>
      <c r="AH2581" s="110"/>
      <c r="AI2581" s="110"/>
      <c r="AJ2581" s="110"/>
      <c r="AK2581" s="110"/>
      <c r="AL2581" s="110"/>
      <c r="AM2581" s="110"/>
      <c r="AN2581" s="110"/>
      <c r="AO2581" s="110"/>
      <c r="AP2581" s="110"/>
      <c r="AQ2581" s="110"/>
      <c r="AR2581" s="110"/>
      <c r="AS2581" s="110"/>
      <c r="AT2581" s="110"/>
      <c r="AU2581" s="110"/>
      <c r="AV2581" s="110"/>
      <c r="AW2581" s="110"/>
      <c r="AX2581" s="110"/>
      <c r="AY2581" s="110"/>
      <c r="AZ2581" s="110"/>
      <c r="BA2581" s="110"/>
      <c r="BB2581" s="110"/>
      <c r="BC2581" s="110"/>
      <c r="BD2581" s="110"/>
      <c r="BE2581" s="110"/>
      <c r="BF2581" s="110"/>
      <c r="BG2581" s="110"/>
      <c r="BH2581" s="110"/>
    </row>
    <row r="2582" spans="3:60" x14ac:dyDescent="0.2">
      <c r="C2582" s="25"/>
      <c r="D2582" s="25"/>
      <c r="E2582" s="24"/>
      <c r="F2582" s="47"/>
      <c r="G2582" s="24"/>
      <c r="V2582" s="110"/>
      <c r="W2582" s="110"/>
      <c r="X2582" s="110"/>
      <c r="Y2582" s="110"/>
      <c r="Z2582" s="110"/>
      <c r="AA2582" s="110"/>
      <c r="AB2582" s="110"/>
      <c r="AC2582" s="110"/>
      <c r="AD2582" s="110"/>
      <c r="AE2582" s="110"/>
      <c r="AF2582" s="110"/>
      <c r="AG2582" s="110"/>
      <c r="AH2582" s="110"/>
      <c r="AI2582" s="110"/>
      <c r="AJ2582" s="110"/>
      <c r="AK2582" s="110"/>
      <c r="AL2582" s="110"/>
      <c r="AM2582" s="110"/>
      <c r="AN2582" s="110"/>
      <c r="AO2582" s="110"/>
      <c r="AP2582" s="110"/>
      <c r="AQ2582" s="110"/>
      <c r="AR2582" s="110"/>
      <c r="AS2582" s="110"/>
      <c r="AT2582" s="110"/>
      <c r="AU2582" s="110"/>
      <c r="AV2582" s="110"/>
      <c r="AW2582" s="110"/>
      <c r="AX2582" s="110"/>
      <c r="AY2582" s="110"/>
      <c r="AZ2582" s="110"/>
      <c r="BA2582" s="110"/>
      <c r="BB2582" s="110"/>
      <c r="BC2582" s="110"/>
      <c r="BD2582" s="110"/>
      <c r="BE2582" s="110"/>
      <c r="BF2582" s="110"/>
      <c r="BG2582" s="110"/>
      <c r="BH2582" s="110"/>
    </row>
    <row r="2583" spans="3:60" x14ac:dyDescent="0.2">
      <c r="C2583" s="25"/>
      <c r="D2583" s="25"/>
      <c r="E2583" s="24"/>
      <c r="F2583" s="47"/>
      <c r="G2583" s="24"/>
      <c r="V2583" s="110"/>
      <c r="W2583" s="110"/>
      <c r="X2583" s="110"/>
      <c r="Y2583" s="110"/>
      <c r="Z2583" s="110"/>
      <c r="AA2583" s="110"/>
      <c r="AB2583" s="110"/>
      <c r="AC2583" s="110"/>
      <c r="AD2583" s="110"/>
      <c r="AE2583" s="110"/>
      <c r="AF2583" s="110"/>
      <c r="AG2583" s="110"/>
      <c r="AH2583" s="110"/>
      <c r="AI2583" s="110"/>
      <c r="AJ2583" s="110"/>
      <c r="AK2583" s="110"/>
      <c r="AL2583" s="110"/>
      <c r="AM2583" s="110"/>
      <c r="AN2583" s="110"/>
      <c r="AO2583" s="110"/>
      <c r="AP2583" s="110"/>
      <c r="AQ2583" s="110"/>
      <c r="AR2583" s="110"/>
      <c r="AS2583" s="110"/>
      <c r="AT2583" s="110"/>
      <c r="AU2583" s="110"/>
      <c r="AV2583" s="110"/>
      <c r="AW2583" s="110"/>
      <c r="AX2583" s="110"/>
      <c r="AY2583" s="110"/>
      <c r="AZ2583" s="110"/>
      <c r="BA2583" s="110"/>
      <c r="BB2583" s="110"/>
      <c r="BC2583" s="110"/>
      <c r="BD2583" s="110"/>
      <c r="BE2583" s="110"/>
      <c r="BF2583" s="110"/>
      <c r="BG2583" s="110"/>
      <c r="BH2583" s="110"/>
    </row>
    <row r="2584" spans="3:60" x14ac:dyDescent="0.2">
      <c r="C2584" s="25"/>
      <c r="D2584" s="25"/>
      <c r="E2584" s="24"/>
      <c r="F2584" s="47"/>
      <c r="G2584" s="24"/>
      <c r="V2584" s="110"/>
      <c r="W2584" s="110"/>
      <c r="X2584" s="110"/>
      <c r="Y2584" s="110"/>
      <c r="Z2584" s="110"/>
      <c r="AA2584" s="110"/>
      <c r="AB2584" s="110"/>
      <c r="AC2584" s="110"/>
      <c r="AD2584" s="110"/>
      <c r="AE2584" s="110"/>
      <c r="AF2584" s="110"/>
      <c r="AG2584" s="110"/>
      <c r="AH2584" s="110"/>
      <c r="AI2584" s="110"/>
      <c r="AJ2584" s="110"/>
      <c r="AK2584" s="110"/>
      <c r="AL2584" s="110"/>
      <c r="AM2584" s="110"/>
      <c r="AN2584" s="110"/>
      <c r="AO2584" s="110"/>
      <c r="AP2584" s="110"/>
      <c r="AQ2584" s="110"/>
      <c r="AR2584" s="110"/>
      <c r="AS2584" s="110"/>
      <c r="AT2584" s="110"/>
      <c r="AU2584" s="110"/>
      <c r="AV2584" s="110"/>
      <c r="AW2584" s="110"/>
      <c r="AX2584" s="110"/>
      <c r="AY2584" s="110"/>
      <c r="AZ2584" s="110"/>
      <c r="BA2584" s="110"/>
      <c r="BB2584" s="110"/>
      <c r="BC2584" s="110"/>
      <c r="BD2584" s="110"/>
      <c r="BE2584" s="110"/>
      <c r="BF2584" s="110"/>
      <c r="BG2584" s="110"/>
      <c r="BH2584" s="110"/>
    </row>
    <row r="2585" spans="3:60" x14ac:dyDescent="0.2">
      <c r="C2585" s="25"/>
      <c r="D2585" s="25"/>
      <c r="E2585" s="24"/>
      <c r="F2585" s="47"/>
      <c r="G2585" s="24"/>
      <c r="V2585" s="110"/>
      <c r="W2585" s="110"/>
      <c r="X2585" s="110"/>
      <c r="Y2585" s="110"/>
      <c r="Z2585" s="110"/>
      <c r="AA2585" s="110"/>
      <c r="AB2585" s="110"/>
      <c r="AC2585" s="110"/>
      <c r="AD2585" s="110"/>
      <c r="AE2585" s="110"/>
      <c r="AF2585" s="110"/>
      <c r="AG2585" s="110"/>
      <c r="AH2585" s="110"/>
      <c r="AI2585" s="110"/>
      <c r="AJ2585" s="110"/>
      <c r="AK2585" s="110"/>
      <c r="AL2585" s="110"/>
      <c r="AM2585" s="110"/>
      <c r="AN2585" s="110"/>
      <c r="AO2585" s="110"/>
      <c r="AP2585" s="110"/>
      <c r="AQ2585" s="110"/>
      <c r="AR2585" s="110"/>
      <c r="AS2585" s="110"/>
      <c r="AT2585" s="110"/>
      <c r="AU2585" s="110"/>
      <c r="AV2585" s="110"/>
      <c r="AW2585" s="110"/>
      <c r="AX2585" s="110"/>
      <c r="AY2585" s="110"/>
      <c r="AZ2585" s="110"/>
      <c r="BA2585" s="110"/>
      <c r="BB2585" s="110"/>
      <c r="BC2585" s="110"/>
      <c r="BD2585" s="110"/>
      <c r="BE2585" s="110"/>
      <c r="BF2585" s="110"/>
      <c r="BG2585" s="110"/>
      <c r="BH2585" s="110"/>
    </row>
    <row r="2586" spans="3:60" x14ac:dyDescent="0.2">
      <c r="C2586" s="25"/>
      <c r="D2586" s="25"/>
      <c r="E2586" s="24"/>
      <c r="F2586" s="47"/>
      <c r="G2586" s="24"/>
      <c r="V2586" s="110"/>
      <c r="W2586" s="110"/>
      <c r="X2586" s="110"/>
      <c r="Y2586" s="110"/>
      <c r="Z2586" s="110"/>
      <c r="AA2586" s="110"/>
      <c r="AB2586" s="110"/>
      <c r="AC2586" s="110"/>
      <c r="AD2586" s="110"/>
      <c r="AE2586" s="110"/>
      <c r="AF2586" s="110"/>
      <c r="AG2586" s="110"/>
      <c r="AH2586" s="110"/>
      <c r="AI2586" s="110"/>
      <c r="AJ2586" s="110"/>
      <c r="AK2586" s="110"/>
      <c r="AL2586" s="110"/>
      <c r="AM2586" s="110"/>
      <c r="AN2586" s="110"/>
      <c r="AO2586" s="110"/>
      <c r="AP2586" s="110"/>
      <c r="AQ2586" s="110"/>
      <c r="AR2586" s="110"/>
      <c r="AS2586" s="110"/>
      <c r="AT2586" s="110"/>
      <c r="AU2586" s="110"/>
      <c r="AV2586" s="110"/>
      <c r="AW2586" s="110"/>
      <c r="AX2586" s="110"/>
      <c r="AY2586" s="110"/>
      <c r="AZ2586" s="110"/>
      <c r="BA2586" s="110"/>
      <c r="BB2586" s="110"/>
      <c r="BC2586" s="110"/>
      <c r="BD2586" s="110"/>
      <c r="BE2586" s="110"/>
      <c r="BF2586" s="110"/>
      <c r="BG2586" s="110"/>
      <c r="BH2586" s="110"/>
    </row>
    <row r="2587" spans="3:60" x14ac:dyDescent="0.2">
      <c r="C2587" s="25"/>
      <c r="D2587" s="25"/>
      <c r="E2587" s="24"/>
      <c r="F2587" s="47"/>
      <c r="G2587" s="24"/>
      <c r="V2587" s="110"/>
      <c r="W2587" s="110"/>
      <c r="X2587" s="110"/>
      <c r="Y2587" s="110"/>
      <c r="Z2587" s="110"/>
      <c r="AA2587" s="110"/>
      <c r="AB2587" s="110"/>
      <c r="AC2587" s="110"/>
      <c r="AD2587" s="110"/>
      <c r="AE2587" s="110"/>
      <c r="AF2587" s="110"/>
      <c r="AG2587" s="110"/>
      <c r="AH2587" s="110"/>
      <c r="AI2587" s="110"/>
      <c r="AJ2587" s="110"/>
      <c r="AK2587" s="110"/>
      <c r="AL2587" s="110"/>
      <c r="AM2587" s="110"/>
      <c r="AN2587" s="110"/>
      <c r="AO2587" s="110"/>
      <c r="AP2587" s="110"/>
      <c r="AQ2587" s="110"/>
      <c r="AR2587" s="110"/>
      <c r="AS2587" s="110"/>
      <c r="AT2587" s="110"/>
      <c r="AU2587" s="110"/>
      <c r="AV2587" s="110"/>
      <c r="AW2587" s="110"/>
      <c r="AX2587" s="110"/>
      <c r="AY2587" s="110"/>
      <c r="AZ2587" s="110"/>
      <c r="BA2587" s="110"/>
      <c r="BB2587" s="110"/>
      <c r="BC2587" s="110"/>
      <c r="BD2587" s="110"/>
      <c r="BE2587" s="110"/>
      <c r="BF2587" s="110"/>
      <c r="BG2587" s="110"/>
      <c r="BH2587" s="110"/>
    </row>
    <row r="2588" spans="3:60" x14ac:dyDescent="0.2">
      <c r="C2588" s="25"/>
      <c r="D2588" s="25"/>
      <c r="E2588" s="24"/>
      <c r="F2588" s="47"/>
      <c r="G2588" s="24"/>
      <c r="V2588" s="110"/>
      <c r="W2588" s="110"/>
      <c r="X2588" s="110"/>
      <c r="Y2588" s="110"/>
      <c r="Z2588" s="110"/>
      <c r="AA2588" s="110"/>
      <c r="AB2588" s="110"/>
      <c r="AC2588" s="110"/>
      <c r="AD2588" s="110"/>
      <c r="AE2588" s="110"/>
      <c r="AF2588" s="110"/>
      <c r="AG2588" s="110"/>
      <c r="AH2588" s="110"/>
      <c r="AI2588" s="110"/>
      <c r="AJ2588" s="110"/>
      <c r="AK2588" s="110"/>
      <c r="AL2588" s="110"/>
      <c r="AM2588" s="110"/>
      <c r="AN2588" s="110"/>
      <c r="AO2588" s="110"/>
      <c r="AP2588" s="110"/>
      <c r="AQ2588" s="110"/>
      <c r="AR2588" s="110"/>
      <c r="AS2588" s="110"/>
      <c r="AT2588" s="110"/>
      <c r="AU2588" s="110"/>
      <c r="AV2588" s="110"/>
      <c r="AW2588" s="110"/>
      <c r="AX2588" s="110"/>
      <c r="AY2588" s="110"/>
      <c r="AZ2588" s="110"/>
      <c r="BA2588" s="110"/>
      <c r="BB2588" s="110"/>
      <c r="BC2588" s="110"/>
      <c r="BD2588" s="110"/>
      <c r="BE2588" s="110"/>
      <c r="BF2588" s="110"/>
      <c r="BG2588" s="110"/>
      <c r="BH2588" s="110"/>
    </row>
    <row r="2589" spans="3:60" x14ac:dyDescent="0.2">
      <c r="C2589" s="25"/>
      <c r="D2589" s="25"/>
      <c r="E2589" s="24"/>
      <c r="F2589" s="47"/>
      <c r="G2589" s="24"/>
      <c r="V2589" s="110"/>
      <c r="W2589" s="110"/>
      <c r="X2589" s="110"/>
      <c r="Y2589" s="110"/>
      <c r="Z2589" s="110"/>
      <c r="AA2589" s="110"/>
      <c r="AB2589" s="110"/>
      <c r="AC2589" s="110"/>
      <c r="AD2589" s="110"/>
      <c r="AE2589" s="110"/>
      <c r="AF2589" s="110"/>
      <c r="AG2589" s="110"/>
      <c r="AH2589" s="110"/>
      <c r="AI2589" s="110"/>
      <c r="AJ2589" s="110"/>
      <c r="AK2589" s="110"/>
      <c r="AL2589" s="110"/>
      <c r="AM2589" s="110"/>
      <c r="AN2589" s="110"/>
      <c r="AO2589" s="110"/>
      <c r="AP2589" s="110"/>
      <c r="AQ2589" s="110"/>
      <c r="AR2589" s="110"/>
      <c r="AS2589" s="110"/>
      <c r="AT2589" s="110"/>
      <c r="AU2589" s="110"/>
      <c r="AV2589" s="110"/>
      <c r="AW2589" s="110"/>
      <c r="AX2589" s="110"/>
      <c r="AY2589" s="110"/>
      <c r="AZ2589" s="110"/>
      <c r="BA2589" s="110"/>
      <c r="BB2589" s="110"/>
      <c r="BC2589" s="110"/>
      <c r="BD2589" s="110"/>
      <c r="BE2589" s="110"/>
      <c r="BF2589" s="110"/>
      <c r="BG2589" s="110"/>
      <c r="BH2589" s="110"/>
    </row>
    <row r="2590" spans="3:60" x14ac:dyDescent="0.2">
      <c r="C2590" s="25"/>
      <c r="D2590" s="25"/>
      <c r="E2590" s="24"/>
      <c r="F2590" s="47"/>
      <c r="G2590" s="24"/>
      <c r="V2590" s="110"/>
      <c r="W2590" s="110"/>
      <c r="X2590" s="110"/>
      <c r="Y2590" s="110"/>
      <c r="Z2590" s="110"/>
      <c r="AA2590" s="110"/>
      <c r="AB2590" s="110"/>
      <c r="AC2590" s="110"/>
      <c r="AD2590" s="110"/>
      <c r="AE2590" s="110"/>
      <c r="AF2590" s="110"/>
      <c r="AG2590" s="110"/>
      <c r="AH2590" s="110"/>
      <c r="AI2590" s="110"/>
      <c r="AJ2590" s="110"/>
      <c r="AK2590" s="110"/>
      <c r="AL2590" s="110"/>
      <c r="AM2590" s="110"/>
      <c r="AN2590" s="110"/>
      <c r="AO2590" s="110"/>
      <c r="AP2590" s="110"/>
      <c r="AQ2590" s="110"/>
      <c r="AR2590" s="110"/>
      <c r="AS2590" s="110"/>
      <c r="AT2590" s="110"/>
      <c r="AU2590" s="110"/>
      <c r="AV2590" s="110"/>
      <c r="AW2590" s="110"/>
      <c r="AX2590" s="110"/>
      <c r="AY2590" s="110"/>
      <c r="AZ2590" s="110"/>
      <c r="BA2590" s="110"/>
      <c r="BB2590" s="110"/>
      <c r="BC2590" s="110"/>
      <c r="BD2590" s="110"/>
      <c r="BE2590" s="110"/>
      <c r="BF2590" s="110"/>
      <c r="BG2590" s="110"/>
      <c r="BH2590" s="110"/>
    </row>
    <row r="2591" spans="3:60" x14ac:dyDescent="0.2">
      <c r="C2591" s="25"/>
      <c r="D2591" s="25"/>
      <c r="E2591" s="24"/>
      <c r="F2591" s="47"/>
      <c r="G2591" s="24"/>
      <c r="V2591" s="110"/>
      <c r="W2591" s="110"/>
      <c r="X2591" s="110"/>
      <c r="Y2591" s="110"/>
      <c r="Z2591" s="110"/>
      <c r="AA2591" s="110"/>
      <c r="AB2591" s="110"/>
      <c r="AC2591" s="110"/>
      <c r="AD2591" s="110"/>
      <c r="AE2591" s="110"/>
      <c r="AF2591" s="110"/>
      <c r="AG2591" s="110"/>
      <c r="AH2591" s="110"/>
      <c r="AI2591" s="110"/>
      <c r="AJ2591" s="110"/>
      <c r="AK2591" s="110"/>
      <c r="AL2591" s="110"/>
      <c r="AM2591" s="110"/>
      <c r="AN2591" s="110"/>
      <c r="AO2591" s="110"/>
      <c r="AP2591" s="110"/>
      <c r="AQ2591" s="110"/>
      <c r="AR2591" s="110"/>
      <c r="AS2591" s="110"/>
      <c r="AT2591" s="110"/>
      <c r="AU2591" s="110"/>
      <c r="AV2591" s="110"/>
      <c r="AW2591" s="110"/>
      <c r="AX2591" s="110"/>
      <c r="AY2591" s="110"/>
      <c r="AZ2591" s="110"/>
      <c r="BA2591" s="110"/>
      <c r="BB2591" s="110"/>
      <c r="BC2591" s="110"/>
      <c r="BD2591" s="110"/>
      <c r="BE2591" s="110"/>
      <c r="BF2591" s="110"/>
      <c r="BG2591" s="110"/>
      <c r="BH2591" s="110"/>
    </row>
    <row r="2592" spans="3:60" x14ac:dyDescent="0.2">
      <c r="C2592" s="25"/>
      <c r="D2592" s="25"/>
      <c r="E2592" s="24"/>
      <c r="F2592" s="47"/>
      <c r="G2592" s="24"/>
      <c r="V2592" s="110"/>
      <c r="W2592" s="110"/>
      <c r="X2592" s="110"/>
      <c r="Y2592" s="110"/>
      <c r="Z2592" s="110"/>
      <c r="AA2592" s="110"/>
      <c r="AB2592" s="110"/>
      <c r="AC2592" s="110"/>
      <c r="AD2592" s="110"/>
      <c r="AE2592" s="110"/>
      <c r="AF2592" s="110"/>
      <c r="AG2592" s="110"/>
      <c r="AH2592" s="110"/>
      <c r="AI2592" s="110"/>
      <c r="AJ2592" s="110"/>
      <c r="AK2592" s="110"/>
      <c r="AL2592" s="110"/>
      <c r="AM2592" s="110"/>
      <c r="AN2592" s="110"/>
      <c r="AO2592" s="110"/>
      <c r="AP2592" s="110"/>
      <c r="AQ2592" s="110"/>
      <c r="AR2592" s="110"/>
      <c r="AS2592" s="110"/>
      <c r="AT2592" s="110"/>
      <c r="AU2592" s="110"/>
      <c r="AV2592" s="110"/>
      <c r="AW2592" s="110"/>
      <c r="AX2592" s="110"/>
      <c r="AY2592" s="110"/>
      <c r="AZ2592" s="110"/>
      <c r="BA2592" s="110"/>
      <c r="BB2592" s="110"/>
      <c r="BC2592" s="110"/>
      <c r="BD2592" s="110"/>
      <c r="BE2592" s="110"/>
      <c r="BF2592" s="110"/>
      <c r="BG2592" s="110"/>
      <c r="BH2592" s="110"/>
    </row>
    <row r="2593" spans="3:60" x14ac:dyDescent="0.2">
      <c r="C2593" s="25"/>
      <c r="D2593" s="25"/>
      <c r="E2593" s="24"/>
      <c r="F2593" s="47"/>
      <c r="G2593" s="24"/>
      <c r="V2593" s="110"/>
      <c r="W2593" s="110"/>
      <c r="X2593" s="110"/>
      <c r="Y2593" s="110"/>
      <c r="Z2593" s="110"/>
      <c r="AA2593" s="110"/>
      <c r="AB2593" s="110"/>
      <c r="AC2593" s="110"/>
      <c r="AD2593" s="110"/>
      <c r="AE2593" s="110"/>
      <c r="AF2593" s="110"/>
      <c r="AG2593" s="110"/>
      <c r="AH2593" s="110"/>
      <c r="AI2593" s="110"/>
      <c r="AJ2593" s="110"/>
      <c r="AK2593" s="110"/>
      <c r="AL2593" s="110"/>
      <c r="AM2593" s="110"/>
      <c r="AN2593" s="110"/>
      <c r="AO2593" s="110"/>
      <c r="AP2593" s="110"/>
      <c r="AQ2593" s="110"/>
      <c r="AR2593" s="110"/>
      <c r="AS2593" s="110"/>
      <c r="AT2593" s="110"/>
      <c r="AU2593" s="110"/>
      <c r="AV2593" s="110"/>
      <c r="AW2593" s="110"/>
      <c r="AX2593" s="110"/>
      <c r="AY2593" s="110"/>
      <c r="AZ2593" s="110"/>
      <c r="BA2593" s="110"/>
      <c r="BB2593" s="110"/>
      <c r="BC2593" s="110"/>
      <c r="BD2593" s="110"/>
      <c r="BE2593" s="110"/>
      <c r="BF2593" s="110"/>
      <c r="BG2593" s="110"/>
      <c r="BH2593" s="110"/>
    </row>
    <row r="2594" spans="3:60" x14ac:dyDescent="0.2">
      <c r="C2594" s="25"/>
      <c r="D2594" s="25"/>
      <c r="E2594" s="24"/>
      <c r="F2594" s="47"/>
      <c r="G2594" s="24"/>
      <c r="V2594" s="110"/>
      <c r="W2594" s="110"/>
      <c r="X2594" s="110"/>
      <c r="Y2594" s="110"/>
      <c r="Z2594" s="110"/>
      <c r="AA2594" s="110"/>
      <c r="AB2594" s="110"/>
      <c r="AC2594" s="110"/>
      <c r="AD2594" s="110"/>
      <c r="AE2594" s="110"/>
      <c r="AF2594" s="110"/>
      <c r="AG2594" s="110"/>
      <c r="AH2594" s="110"/>
      <c r="AI2594" s="110"/>
      <c r="AJ2594" s="110"/>
      <c r="AK2594" s="110"/>
      <c r="AL2594" s="110"/>
      <c r="AM2594" s="110"/>
      <c r="AN2594" s="110"/>
      <c r="AO2594" s="110"/>
      <c r="AP2594" s="110"/>
      <c r="AQ2594" s="110"/>
      <c r="AR2594" s="110"/>
      <c r="AS2594" s="110"/>
      <c r="AT2594" s="110"/>
      <c r="AU2594" s="110"/>
      <c r="AV2594" s="110"/>
      <c r="AW2594" s="110"/>
      <c r="AX2594" s="110"/>
      <c r="AY2594" s="110"/>
      <c r="AZ2594" s="110"/>
      <c r="BA2594" s="110"/>
      <c r="BB2594" s="110"/>
      <c r="BC2594" s="110"/>
      <c r="BD2594" s="110"/>
      <c r="BE2594" s="110"/>
      <c r="BF2594" s="110"/>
      <c r="BG2594" s="110"/>
      <c r="BH2594" s="110"/>
    </row>
    <row r="2595" spans="3:60" x14ac:dyDescent="0.2">
      <c r="C2595" s="25"/>
      <c r="D2595" s="25"/>
      <c r="E2595" s="24"/>
      <c r="F2595" s="47"/>
      <c r="G2595" s="24"/>
      <c r="V2595" s="110"/>
      <c r="W2595" s="110"/>
      <c r="X2595" s="110"/>
      <c r="Y2595" s="110"/>
      <c r="Z2595" s="110"/>
      <c r="AA2595" s="110"/>
      <c r="AB2595" s="110"/>
      <c r="AC2595" s="110"/>
      <c r="AD2595" s="110"/>
      <c r="AE2595" s="110"/>
      <c r="AF2595" s="110"/>
      <c r="AG2595" s="110"/>
      <c r="AH2595" s="110"/>
      <c r="AI2595" s="110"/>
      <c r="AJ2595" s="110"/>
      <c r="AK2595" s="110"/>
      <c r="AL2595" s="110"/>
      <c r="AM2595" s="110"/>
      <c r="AN2595" s="110"/>
      <c r="AO2595" s="110"/>
      <c r="AP2595" s="110"/>
      <c r="AQ2595" s="110"/>
      <c r="AR2595" s="110"/>
      <c r="AS2595" s="110"/>
      <c r="AT2595" s="110"/>
      <c r="AU2595" s="110"/>
      <c r="AV2595" s="110"/>
      <c r="AW2595" s="110"/>
      <c r="AX2595" s="110"/>
      <c r="AY2595" s="110"/>
      <c r="AZ2595" s="110"/>
      <c r="BA2595" s="110"/>
      <c r="BB2595" s="110"/>
      <c r="BC2595" s="110"/>
      <c r="BD2595" s="110"/>
      <c r="BE2595" s="110"/>
      <c r="BF2595" s="110"/>
      <c r="BG2595" s="110"/>
      <c r="BH2595" s="110"/>
    </row>
    <row r="2596" spans="3:60" x14ac:dyDescent="0.2">
      <c r="C2596" s="25"/>
      <c r="D2596" s="25"/>
      <c r="E2596" s="24"/>
      <c r="F2596" s="47"/>
      <c r="G2596" s="24"/>
      <c r="V2596" s="110"/>
      <c r="W2596" s="110"/>
      <c r="X2596" s="110"/>
      <c r="Y2596" s="110"/>
      <c r="Z2596" s="110"/>
      <c r="AA2596" s="110"/>
      <c r="AB2596" s="110"/>
      <c r="AC2596" s="110"/>
      <c r="AD2596" s="110"/>
      <c r="AE2596" s="110"/>
      <c r="AF2596" s="110"/>
      <c r="AG2596" s="110"/>
      <c r="AH2596" s="110"/>
      <c r="AI2596" s="110"/>
      <c r="AJ2596" s="110"/>
      <c r="AK2596" s="110"/>
      <c r="AL2596" s="110"/>
      <c r="AM2596" s="110"/>
      <c r="AN2596" s="110"/>
      <c r="AO2596" s="110"/>
      <c r="AP2596" s="110"/>
      <c r="AQ2596" s="110"/>
      <c r="AR2596" s="110"/>
      <c r="AS2596" s="110"/>
      <c r="AT2596" s="110"/>
      <c r="AU2596" s="110"/>
      <c r="AV2596" s="110"/>
      <c r="AW2596" s="110"/>
      <c r="AX2596" s="110"/>
      <c r="AY2596" s="110"/>
      <c r="AZ2596" s="110"/>
      <c r="BA2596" s="110"/>
      <c r="BB2596" s="110"/>
      <c r="BC2596" s="110"/>
      <c r="BD2596" s="110"/>
      <c r="BE2596" s="110"/>
      <c r="BF2596" s="110"/>
      <c r="BG2596" s="110"/>
      <c r="BH2596" s="110"/>
    </row>
    <row r="2597" spans="3:60" x14ac:dyDescent="0.2">
      <c r="C2597" s="25"/>
      <c r="D2597" s="25"/>
      <c r="E2597" s="24"/>
      <c r="F2597" s="47"/>
      <c r="G2597" s="24"/>
      <c r="V2597" s="110"/>
      <c r="W2597" s="110"/>
      <c r="X2597" s="110"/>
      <c r="Y2597" s="110"/>
      <c r="Z2597" s="110"/>
      <c r="AA2597" s="110"/>
      <c r="AB2597" s="110"/>
      <c r="AC2597" s="110"/>
      <c r="AD2597" s="110"/>
      <c r="AE2597" s="110"/>
      <c r="AF2597" s="110"/>
      <c r="AG2597" s="110"/>
      <c r="AH2597" s="110"/>
      <c r="AI2597" s="110"/>
      <c r="AJ2597" s="110"/>
      <c r="AK2597" s="110"/>
      <c r="AL2597" s="110"/>
      <c r="AM2597" s="110"/>
      <c r="AN2597" s="110"/>
      <c r="AO2597" s="110"/>
      <c r="AP2597" s="110"/>
      <c r="AQ2597" s="110"/>
      <c r="AR2597" s="110"/>
      <c r="AS2597" s="110"/>
      <c r="AT2597" s="110"/>
      <c r="AU2597" s="110"/>
      <c r="AV2597" s="110"/>
      <c r="AW2597" s="110"/>
      <c r="AX2597" s="110"/>
      <c r="AY2597" s="110"/>
      <c r="AZ2597" s="110"/>
      <c r="BA2597" s="110"/>
      <c r="BB2597" s="110"/>
      <c r="BC2597" s="110"/>
      <c r="BD2597" s="110"/>
      <c r="BE2597" s="110"/>
      <c r="BF2597" s="110"/>
      <c r="BG2597" s="110"/>
      <c r="BH2597" s="110"/>
    </row>
    <row r="2598" spans="3:60" x14ac:dyDescent="0.2">
      <c r="C2598" s="25"/>
      <c r="D2598" s="25"/>
      <c r="E2598" s="24"/>
      <c r="F2598" s="47"/>
      <c r="G2598" s="24"/>
      <c r="V2598" s="110"/>
      <c r="W2598" s="110"/>
      <c r="X2598" s="110"/>
      <c r="Y2598" s="110"/>
      <c r="Z2598" s="110"/>
      <c r="AA2598" s="110"/>
      <c r="AB2598" s="110"/>
      <c r="AC2598" s="110"/>
      <c r="AD2598" s="110"/>
      <c r="AE2598" s="110"/>
      <c r="AF2598" s="110"/>
      <c r="AG2598" s="110"/>
      <c r="AH2598" s="110"/>
      <c r="AI2598" s="110"/>
      <c r="AJ2598" s="110"/>
      <c r="AK2598" s="110"/>
      <c r="AL2598" s="110"/>
      <c r="AM2598" s="110"/>
      <c r="AN2598" s="110"/>
      <c r="AO2598" s="110"/>
      <c r="AP2598" s="110"/>
      <c r="AQ2598" s="110"/>
      <c r="AR2598" s="110"/>
      <c r="AS2598" s="110"/>
      <c r="AT2598" s="110"/>
      <c r="AU2598" s="110"/>
      <c r="AV2598" s="110"/>
      <c r="AW2598" s="110"/>
      <c r="AX2598" s="110"/>
      <c r="AY2598" s="110"/>
      <c r="AZ2598" s="110"/>
      <c r="BA2598" s="110"/>
      <c r="BB2598" s="110"/>
      <c r="BC2598" s="110"/>
      <c r="BD2598" s="110"/>
      <c r="BE2598" s="110"/>
      <c r="BF2598" s="110"/>
      <c r="BG2598" s="110"/>
      <c r="BH2598" s="110"/>
    </row>
    <row r="2599" spans="3:60" x14ac:dyDescent="0.2">
      <c r="C2599" s="25"/>
      <c r="D2599" s="25"/>
      <c r="E2599" s="24"/>
      <c r="F2599" s="47"/>
      <c r="G2599" s="24"/>
      <c r="V2599" s="110"/>
      <c r="W2599" s="110"/>
      <c r="X2599" s="110"/>
      <c r="Y2599" s="110"/>
      <c r="Z2599" s="110"/>
      <c r="AA2599" s="110"/>
      <c r="AB2599" s="110"/>
      <c r="AC2599" s="110"/>
      <c r="AD2599" s="110"/>
      <c r="AE2599" s="110"/>
      <c r="AF2599" s="110"/>
      <c r="AG2599" s="110"/>
      <c r="AH2599" s="110"/>
      <c r="AI2599" s="110"/>
      <c r="AJ2599" s="110"/>
      <c r="AK2599" s="110"/>
      <c r="AL2599" s="110"/>
      <c r="AM2599" s="110"/>
      <c r="AN2599" s="110"/>
      <c r="AO2599" s="110"/>
      <c r="AP2599" s="110"/>
      <c r="AQ2599" s="110"/>
      <c r="AR2599" s="110"/>
      <c r="AS2599" s="110"/>
      <c r="AT2599" s="110"/>
      <c r="AU2599" s="110"/>
      <c r="AV2599" s="110"/>
      <c r="AW2599" s="110"/>
      <c r="AX2599" s="110"/>
      <c r="AY2599" s="110"/>
      <c r="AZ2599" s="110"/>
      <c r="BA2599" s="110"/>
      <c r="BB2599" s="110"/>
      <c r="BC2599" s="110"/>
      <c r="BD2599" s="110"/>
      <c r="BE2599" s="110"/>
      <c r="BF2599" s="110"/>
      <c r="BG2599" s="110"/>
      <c r="BH2599" s="110"/>
    </row>
    <row r="2600" spans="3:60" x14ac:dyDescent="0.2">
      <c r="C2600" s="25"/>
      <c r="D2600" s="25"/>
      <c r="E2600" s="24"/>
      <c r="F2600" s="47"/>
      <c r="G2600" s="24"/>
      <c r="V2600" s="110"/>
      <c r="W2600" s="110"/>
      <c r="X2600" s="110"/>
      <c r="Y2600" s="110"/>
      <c r="Z2600" s="110"/>
      <c r="AA2600" s="110"/>
      <c r="AB2600" s="110"/>
      <c r="AC2600" s="110"/>
      <c r="AD2600" s="110"/>
      <c r="AE2600" s="110"/>
      <c r="AF2600" s="110"/>
      <c r="AG2600" s="110"/>
      <c r="AH2600" s="110"/>
      <c r="AI2600" s="110"/>
      <c r="AJ2600" s="110"/>
      <c r="AK2600" s="110"/>
      <c r="AL2600" s="110"/>
      <c r="AM2600" s="110"/>
      <c r="AN2600" s="110"/>
      <c r="AO2600" s="110"/>
      <c r="AP2600" s="110"/>
      <c r="AQ2600" s="110"/>
      <c r="AR2600" s="110"/>
      <c r="AS2600" s="110"/>
      <c r="AT2600" s="110"/>
      <c r="AU2600" s="110"/>
      <c r="AV2600" s="110"/>
      <c r="AW2600" s="110"/>
      <c r="AX2600" s="110"/>
      <c r="AY2600" s="110"/>
      <c r="AZ2600" s="110"/>
      <c r="BA2600" s="110"/>
      <c r="BB2600" s="110"/>
      <c r="BC2600" s="110"/>
      <c r="BD2600" s="110"/>
      <c r="BE2600" s="110"/>
      <c r="BF2600" s="110"/>
      <c r="BG2600" s="110"/>
      <c r="BH2600" s="110"/>
    </row>
    <row r="2601" spans="3:60" x14ac:dyDescent="0.2">
      <c r="C2601" s="25"/>
      <c r="D2601" s="25"/>
      <c r="E2601" s="24"/>
      <c r="F2601" s="47"/>
      <c r="G2601" s="24"/>
      <c r="V2601" s="110"/>
      <c r="W2601" s="110"/>
      <c r="X2601" s="110"/>
      <c r="Y2601" s="110"/>
      <c r="Z2601" s="110"/>
      <c r="AA2601" s="110"/>
      <c r="AB2601" s="110"/>
      <c r="AC2601" s="110"/>
      <c r="AD2601" s="110"/>
      <c r="AE2601" s="110"/>
      <c r="AF2601" s="110"/>
      <c r="AG2601" s="110"/>
      <c r="AH2601" s="110"/>
      <c r="AI2601" s="110"/>
      <c r="AJ2601" s="110"/>
      <c r="AK2601" s="110"/>
      <c r="AL2601" s="110"/>
      <c r="AM2601" s="110"/>
      <c r="AN2601" s="110"/>
      <c r="AO2601" s="110"/>
      <c r="AP2601" s="110"/>
      <c r="AQ2601" s="110"/>
      <c r="AR2601" s="110"/>
      <c r="AS2601" s="110"/>
      <c r="AT2601" s="110"/>
      <c r="AU2601" s="110"/>
      <c r="AV2601" s="110"/>
      <c r="AW2601" s="110"/>
      <c r="AX2601" s="110"/>
      <c r="AY2601" s="110"/>
      <c r="AZ2601" s="110"/>
      <c r="BA2601" s="110"/>
      <c r="BB2601" s="110"/>
      <c r="BC2601" s="110"/>
      <c r="BD2601" s="110"/>
      <c r="BE2601" s="110"/>
      <c r="BF2601" s="110"/>
      <c r="BG2601" s="110"/>
      <c r="BH2601" s="110"/>
    </row>
    <row r="2602" spans="3:60" x14ac:dyDescent="0.2">
      <c r="C2602" s="25"/>
      <c r="D2602" s="25"/>
      <c r="E2602" s="24"/>
      <c r="F2602" s="47"/>
      <c r="G2602" s="24"/>
      <c r="V2602" s="110"/>
      <c r="W2602" s="110"/>
      <c r="X2602" s="110"/>
      <c r="Y2602" s="110"/>
      <c r="Z2602" s="110"/>
      <c r="AA2602" s="110"/>
      <c r="AB2602" s="110"/>
      <c r="AC2602" s="110"/>
      <c r="AD2602" s="110"/>
      <c r="AE2602" s="110"/>
      <c r="AF2602" s="110"/>
      <c r="AG2602" s="110"/>
      <c r="AH2602" s="110"/>
      <c r="AI2602" s="110"/>
      <c r="AJ2602" s="110"/>
      <c r="AK2602" s="110"/>
      <c r="AL2602" s="110"/>
      <c r="AM2602" s="110"/>
      <c r="AN2602" s="110"/>
      <c r="AO2602" s="110"/>
      <c r="AP2602" s="110"/>
      <c r="AQ2602" s="110"/>
      <c r="AR2602" s="110"/>
      <c r="AS2602" s="110"/>
      <c r="AT2602" s="110"/>
      <c r="AU2602" s="110"/>
      <c r="AV2602" s="110"/>
      <c r="AW2602" s="110"/>
      <c r="AX2602" s="110"/>
      <c r="AY2602" s="110"/>
      <c r="AZ2602" s="110"/>
      <c r="BA2602" s="110"/>
      <c r="BB2602" s="110"/>
      <c r="BC2602" s="110"/>
      <c r="BD2602" s="110"/>
      <c r="BE2602" s="110"/>
      <c r="BF2602" s="110"/>
      <c r="BG2602" s="110"/>
      <c r="BH2602" s="110"/>
    </row>
    <row r="2603" spans="3:60" x14ac:dyDescent="0.2">
      <c r="C2603" s="25"/>
      <c r="D2603" s="25"/>
      <c r="E2603" s="24"/>
      <c r="F2603" s="47"/>
      <c r="G2603" s="24"/>
      <c r="V2603" s="110"/>
      <c r="W2603" s="110"/>
      <c r="X2603" s="110"/>
      <c r="Y2603" s="110"/>
      <c r="Z2603" s="110"/>
      <c r="AA2603" s="110"/>
      <c r="AB2603" s="110"/>
      <c r="AC2603" s="110"/>
      <c r="AD2603" s="110"/>
      <c r="AE2603" s="110"/>
      <c r="AF2603" s="110"/>
      <c r="AG2603" s="110"/>
      <c r="AH2603" s="110"/>
      <c r="AI2603" s="110"/>
      <c r="AJ2603" s="110"/>
      <c r="AK2603" s="110"/>
      <c r="AL2603" s="110"/>
      <c r="AM2603" s="110"/>
      <c r="AN2603" s="110"/>
      <c r="AO2603" s="110"/>
      <c r="AP2603" s="110"/>
      <c r="AQ2603" s="110"/>
      <c r="AR2603" s="110"/>
      <c r="AS2603" s="110"/>
      <c r="AT2603" s="110"/>
      <c r="AU2603" s="110"/>
      <c r="AV2603" s="110"/>
      <c r="AW2603" s="110"/>
      <c r="AX2603" s="110"/>
      <c r="AY2603" s="110"/>
      <c r="AZ2603" s="110"/>
      <c r="BA2603" s="110"/>
      <c r="BB2603" s="110"/>
      <c r="BC2603" s="110"/>
      <c r="BD2603" s="110"/>
      <c r="BE2603" s="110"/>
      <c r="BF2603" s="110"/>
      <c r="BG2603" s="110"/>
      <c r="BH2603" s="110"/>
    </row>
    <row r="2604" spans="3:60" x14ac:dyDescent="0.2">
      <c r="C2604" s="25"/>
      <c r="D2604" s="25"/>
      <c r="E2604" s="24"/>
      <c r="F2604" s="47"/>
      <c r="G2604" s="24"/>
      <c r="V2604" s="110"/>
      <c r="W2604" s="110"/>
      <c r="X2604" s="110"/>
      <c r="Y2604" s="110"/>
      <c r="Z2604" s="110"/>
      <c r="AA2604" s="110"/>
      <c r="AB2604" s="110"/>
      <c r="AC2604" s="110"/>
      <c r="AD2604" s="110"/>
      <c r="AE2604" s="110"/>
      <c r="AF2604" s="110"/>
      <c r="AG2604" s="110"/>
      <c r="AH2604" s="110"/>
      <c r="AI2604" s="110"/>
      <c r="AJ2604" s="110"/>
      <c r="AK2604" s="110"/>
      <c r="AL2604" s="110"/>
      <c r="AM2604" s="110"/>
      <c r="AN2604" s="110"/>
      <c r="AO2604" s="110"/>
      <c r="AP2604" s="110"/>
      <c r="AQ2604" s="110"/>
      <c r="AR2604" s="110"/>
      <c r="AS2604" s="110"/>
      <c r="AT2604" s="110"/>
      <c r="AU2604" s="110"/>
      <c r="AV2604" s="110"/>
      <c r="AW2604" s="110"/>
      <c r="AX2604" s="110"/>
      <c r="AY2604" s="110"/>
      <c r="AZ2604" s="110"/>
      <c r="BA2604" s="110"/>
      <c r="BB2604" s="110"/>
      <c r="BC2604" s="110"/>
      <c r="BD2604" s="110"/>
      <c r="BE2604" s="110"/>
      <c r="BF2604" s="110"/>
      <c r="BG2604" s="110"/>
      <c r="BH2604" s="110"/>
    </row>
    <row r="2605" spans="3:60" x14ac:dyDescent="0.2">
      <c r="C2605" s="25"/>
      <c r="D2605" s="25"/>
      <c r="E2605" s="24"/>
      <c r="F2605" s="47"/>
      <c r="G2605" s="24"/>
      <c r="V2605" s="110"/>
      <c r="W2605" s="110"/>
      <c r="X2605" s="110"/>
      <c r="Y2605" s="110"/>
      <c r="Z2605" s="110"/>
      <c r="AA2605" s="110"/>
      <c r="AB2605" s="110"/>
      <c r="AC2605" s="110"/>
      <c r="AD2605" s="110"/>
      <c r="AE2605" s="110"/>
      <c r="AF2605" s="110"/>
      <c r="AG2605" s="110"/>
      <c r="AH2605" s="110"/>
      <c r="AI2605" s="110"/>
      <c r="AJ2605" s="110"/>
      <c r="AK2605" s="110"/>
      <c r="AL2605" s="110"/>
      <c r="AM2605" s="110"/>
      <c r="AN2605" s="110"/>
      <c r="AO2605" s="110"/>
      <c r="AP2605" s="110"/>
      <c r="AQ2605" s="110"/>
      <c r="AR2605" s="110"/>
      <c r="AS2605" s="110"/>
      <c r="AT2605" s="110"/>
      <c r="AU2605" s="110"/>
      <c r="AV2605" s="110"/>
      <c r="AW2605" s="110"/>
      <c r="AX2605" s="110"/>
      <c r="AY2605" s="110"/>
      <c r="AZ2605" s="110"/>
      <c r="BA2605" s="110"/>
      <c r="BB2605" s="110"/>
      <c r="BC2605" s="110"/>
      <c r="BD2605" s="110"/>
      <c r="BE2605" s="110"/>
      <c r="BF2605" s="110"/>
      <c r="BG2605" s="110"/>
      <c r="BH2605" s="110"/>
    </row>
    <row r="2606" spans="3:60" x14ac:dyDescent="0.2">
      <c r="C2606" s="25"/>
      <c r="D2606" s="25"/>
      <c r="E2606" s="24"/>
      <c r="F2606" s="47"/>
      <c r="G2606" s="24"/>
      <c r="V2606" s="110"/>
      <c r="W2606" s="110"/>
      <c r="X2606" s="110"/>
      <c r="Y2606" s="110"/>
      <c r="Z2606" s="110"/>
      <c r="AA2606" s="110"/>
      <c r="AB2606" s="110"/>
      <c r="AC2606" s="110"/>
      <c r="AD2606" s="110"/>
      <c r="AE2606" s="110"/>
      <c r="AF2606" s="110"/>
      <c r="AG2606" s="110"/>
      <c r="AH2606" s="110"/>
      <c r="AI2606" s="110"/>
      <c r="AJ2606" s="110"/>
      <c r="AK2606" s="110"/>
      <c r="AL2606" s="110"/>
      <c r="AM2606" s="110"/>
      <c r="AN2606" s="110"/>
      <c r="AO2606" s="110"/>
      <c r="AP2606" s="110"/>
      <c r="AQ2606" s="110"/>
      <c r="AR2606" s="110"/>
      <c r="AS2606" s="110"/>
      <c r="AT2606" s="110"/>
      <c r="AU2606" s="110"/>
      <c r="AV2606" s="110"/>
      <c r="AW2606" s="110"/>
      <c r="AX2606" s="110"/>
      <c r="AY2606" s="110"/>
      <c r="AZ2606" s="110"/>
      <c r="BA2606" s="110"/>
      <c r="BB2606" s="110"/>
      <c r="BC2606" s="110"/>
      <c r="BD2606" s="110"/>
      <c r="BE2606" s="110"/>
      <c r="BF2606" s="110"/>
      <c r="BG2606" s="110"/>
      <c r="BH2606" s="110"/>
    </row>
    <row r="2607" spans="3:60" x14ac:dyDescent="0.2">
      <c r="C2607" s="25"/>
      <c r="D2607" s="25"/>
      <c r="E2607" s="24"/>
      <c r="F2607" s="47"/>
      <c r="G2607" s="24"/>
      <c r="V2607" s="110"/>
      <c r="W2607" s="110"/>
      <c r="X2607" s="110"/>
      <c r="Y2607" s="110"/>
      <c r="Z2607" s="110"/>
      <c r="AA2607" s="110"/>
      <c r="AB2607" s="110"/>
      <c r="AC2607" s="110"/>
      <c r="AD2607" s="110"/>
      <c r="AE2607" s="110"/>
      <c r="AF2607" s="110"/>
      <c r="AG2607" s="110"/>
      <c r="AH2607" s="110"/>
      <c r="AI2607" s="110"/>
      <c r="AJ2607" s="110"/>
      <c r="AK2607" s="110"/>
      <c r="AL2607" s="110"/>
      <c r="AM2607" s="110"/>
      <c r="AN2607" s="110"/>
      <c r="AO2607" s="110"/>
      <c r="AP2607" s="110"/>
      <c r="AQ2607" s="110"/>
      <c r="AR2607" s="110"/>
      <c r="AS2607" s="110"/>
      <c r="AT2607" s="110"/>
      <c r="AU2607" s="110"/>
      <c r="AV2607" s="110"/>
      <c r="AW2607" s="110"/>
      <c r="AX2607" s="110"/>
      <c r="AY2607" s="110"/>
      <c r="AZ2607" s="110"/>
      <c r="BA2607" s="110"/>
      <c r="BB2607" s="110"/>
      <c r="BC2607" s="110"/>
      <c r="BD2607" s="110"/>
      <c r="BE2607" s="110"/>
      <c r="BF2607" s="110"/>
      <c r="BG2607" s="110"/>
      <c r="BH2607" s="110"/>
    </row>
    <row r="2608" spans="3:60" x14ac:dyDescent="0.2">
      <c r="C2608" s="25"/>
      <c r="D2608" s="25"/>
      <c r="E2608" s="24"/>
      <c r="F2608" s="47"/>
      <c r="G2608" s="24"/>
      <c r="V2608" s="110"/>
      <c r="W2608" s="110"/>
      <c r="X2608" s="110"/>
      <c r="Y2608" s="110"/>
      <c r="Z2608" s="110"/>
      <c r="AA2608" s="110"/>
      <c r="AB2608" s="110"/>
      <c r="AC2608" s="110"/>
      <c r="AD2608" s="110"/>
      <c r="AE2608" s="110"/>
      <c r="AF2608" s="110"/>
      <c r="AG2608" s="110"/>
      <c r="AH2608" s="110"/>
      <c r="AI2608" s="110"/>
      <c r="AJ2608" s="110"/>
      <c r="AK2608" s="110"/>
      <c r="AL2608" s="110"/>
      <c r="AM2608" s="110"/>
      <c r="AN2608" s="110"/>
      <c r="AO2608" s="110"/>
      <c r="AP2608" s="110"/>
      <c r="AQ2608" s="110"/>
      <c r="AR2608" s="110"/>
      <c r="AS2608" s="110"/>
      <c r="AT2608" s="110"/>
      <c r="AU2608" s="110"/>
      <c r="AV2608" s="110"/>
      <c r="AW2608" s="110"/>
      <c r="AX2608" s="110"/>
      <c r="AY2608" s="110"/>
      <c r="AZ2608" s="110"/>
      <c r="BA2608" s="110"/>
      <c r="BB2608" s="110"/>
      <c r="BC2608" s="110"/>
      <c r="BD2608" s="110"/>
      <c r="BE2608" s="110"/>
      <c r="BF2608" s="110"/>
      <c r="BG2608" s="110"/>
      <c r="BH2608" s="110"/>
    </row>
    <row r="2609" spans="3:60" x14ac:dyDescent="0.2">
      <c r="C2609" s="25"/>
      <c r="D2609" s="25"/>
      <c r="E2609" s="24"/>
      <c r="F2609" s="47"/>
      <c r="G2609" s="24"/>
      <c r="V2609" s="110"/>
      <c r="W2609" s="110"/>
      <c r="X2609" s="110"/>
      <c r="Y2609" s="110"/>
      <c r="Z2609" s="110"/>
      <c r="AA2609" s="110"/>
      <c r="AB2609" s="110"/>
      <c r="AC2609" s="110"/>
      <c r="AD2609" s="110"/>
      <c r="AE2609" s="110"/>
      <c r="AF2609" s="110"/>
      <c r="AG2609" s="110"/>
      <c r="AH2609" s="110"/>
      <c r="AI2609" s="110"/>
      <c r="AJ2609" s="110"/>
      <c r="AK2609" s="110"/>
      <c r="AL2609" s="110"/>
      <c r="AM2609" s="110"/>
      <c r="AN2609" s="110"/>
      <c r="AO2609" s="110"/>
      <c r="AP2609" s="110"/>
      <c r="AQ2609" s="110"/>
      <c r="AR2609" s="110"/>
      <c r="AS2609" s="110"/>
      <c r="AT2609" s="110"/>
      <c r="AU2609" s="110"/>
      <c r="AV2609" s="110"/>
      <c r="AW2609" s="110"/>
      <c r="AX2609" s="110"/>
      <c r="AY2609" s="110"/>
      <c r="AZ2609" s="110"/>
      <c r="BA2609" s="110"/>
      <c r="BB2609" s="110"/>
      <c r="BC2609" s="110"/>
      <c r="BD2609" s="110"/>
      <c r="BE2609" s="110"/>
      <c r="BF2609" s="110"/>
      <c r="BG2609" s="110"/>
      <c r="BH2609" s="110"/>
    </row>
    <row r="2610" spans="3:60" x14ac:dyDescent="0.2">
      <c r="C2610" s="25"/>
      <c r="D2610" s="25"/>
      <c r="E2610" s="24"/>
      <c r="F2610" s="47"/>
      <c r="G2610" s="24"/>
      <c r="V2610" s="110"/>
      <c r="W2610" s="110"/>
      <c r="X2610" s="110"/>
      <c r="Y2610" s="110"/>
      <c r="Z2610" s="110"/>
      <c r="AA2610" s="110"/>
      <c r="AB2610" s="110"/>
      <c r="AC2610" s="110"/>
      <c r="AD2610" s="110"/>
      <c r="AE2610" s="110"/>
      <c r="AF2610" s="110"/>
      <c r="AG2610" s="110"/>
      <c r="AH2610" s="110"/>
      <c r="AI2610" s="110"/>
      <c r="AJ2610" s="110"/>
      <c r="AK2610" s="110"/>
      <c r="AL2610" s="110"/>
      <c r="AM2610" s="110"/>
      <c r="AN2610" s="110"/>
      <c r="AO2610" s="110"/>
      <c r="AP2610" s="110"/>
      <c r="AQ2610" s="110"/>
      <c r="AR2610" s="110"/>
      <c r="AS2610" s="110"/>
      <c r="AT2610" s="110"/>
      <c r="AU2610" s="110"/>
      <c r="AV2610" s="110"/>
      <c r="AW2610" s="110"/>
      <c r="AX2610" s="110"/>
      <c r="AY2610" s="110"/>
      <c r="AZ2610" s="110"/>
      <c r="BA2610" s="110"/>
      <c r="BB2610" s="110"/>
      <c r="BC2610" s="110"/>
      <c r="BD2610" s="110"/>
      <c r="BE2610" s="110"/>
      <c r="BF2610" s="110"/>
      <c r="BG2610" s="110"/>
      <c r="BH2610" s="110"/>
    </row>
    <row r="2611" spans="3:60" x14ac:dyDescent="0.2">
      <c r="C2611" s="25"/>
      <c r="D2611" s="25"/>
      <c r="E2611" s="24"/>
      <c r="F2611" s="47"/>
      <c r="G2611" s="24"/>
      <c r="V2611" s="110"/>
      <c r="W2611" s="110"/>
      <c r="X2611" s="110"/>
      <c r="Y2611" s="110"/>
      <c r="Z2611" s="110"/>
      <c r="AA2611" s="110"/>
      <c r="AB2611" s="110"/>
      <c r="AC2611" s="110"/>
      <c r="AD2611" s="110"/>
      <c r="AE2611" s="110"/>
      <c r="AF2611" s="110"/>
      <c r="AG2611" s="110"/>
      <c r="AH2611" s="110"/>
      <c r="AI2611" s="110"/>
      <c r="AJ2611" s="110"/>
      <c r="AK2611" s="110"/>
      <c r="AL2611" s="110"/>
      <c r="AM2611" s="110"/>
      <c r="AN2611" s="110"/>
      <c r="AO2611" s="110"/>
      <c r="AP2611" s="110"/>
      <c r="AQ2611" s="110"/>
      <c r="AR2611" s="110"/>
      <c r="AS2611" s="110"/>
      <c r="AT2611" s="110"/>
      <c r="AU2611" s="110"/>
      <c r="AV2611" s="110"/>
      <c r="AW2611" s="110"/>
      <c r="AX2611" s="110"/>
      <c r="AY2611" s="110"/>
      <c r="AZ2611" s="110"/>
      <c r="BA2611" s="110"/>
      <c r="BB2611" s="110"/>
      <c r="BC2611" s="110"/>
      <c r="BD2611" s="110"/>
      <c r="BE2611" s="110"/>
      <c r="BF2611" s="110"/>
      <c r="BG2611" s="110"/>
      <c r="BH2611" s="110"/>
    </row>
    <row r="2612" spans="3:60" x14ac:dyDescent="0.2">
      <c r="C2612" s="25"/>
      <c r="D2612" s="25"/>
      <c r="E2612" s="24"/>
      <c r="F2612" s="47"/>
      <c r="G2612" s="24"/>
      <c r="V2612" s="110"/>
      <c r="W2612" s="110"/>
      <c r="X2612" s="110"/>
      <c r="Y2612" s="110"/>
      <c r="Z2612" s="110"/>
      <c r="AA2612" s="110"/>
      <c r="AB2612" s="110"/>
      <c r="AC2612" s="110"/>
      <c r="AD2612" s="110"/>
      <c r="AE2612" s="110"/>
      <c r="AF2612" s="110"/>
      <c r="AG2612" s="110"/>
      <c r="AH2612" s="110"/>
      <c r="AI2612" s="110"/>
      <c r="AJ2612" s="110"/>
      <c r="AK2612" s="110"/>
      <c r="AL2612" s="110"/>
      <c r="AM2612" s="110"/>
      <c r="AN2612" s="110"/>
      <c r="AO2612" s="110"/>
      <c r="AP2612" s="110"/>
      <c r="AQ2612" s="110"/>
      <c r="AR2612" s="110"/>
      <c r="AS2612" s="110"/>
      <c r="AT2612" s="110"/>
      <c r="AU2612" s="110"/>
      <c r="AV2612" s="110"/>
      <c r="AW2612" s="110"/>
      <c r="AX2612" s="110"/>
      <c r="AY2612" s="110"/>
      <c r="AZ2612" s="110"/>
      <c r="BA2612" s="110"/>
      <c r="BB2612" s="110"/>
      <c r="BC2612" s="110"/>
      <c r="BD2612" s="110"/>
      <c r="BE2612" s="110"/>
      <c r="BF2612" s="110"/>
      <c r="BG2612" s="110"/>
      <c r="BH2612" s="110"/>
    </row>
    <row r="2613" spans="3:60" x14ac:dyDescent="0.2">
      <c r="C2613" s="25"/>
      <c r="D2613" s="25"/>
      <c r="E2613" s="24"/>
      <c r="F2613" s="47"/>
      <c r="G2613" s="24"/>
      <c r="V2613" s="110"/>
      <c r="W2613" s="110"/>
      <c r="X2613" s="110"/>
      <c r="Y2613" s="110"/>
      <c r="Z2613" s="110"/>
      <c r="AA2613" s="110"/>
      <c r="AB2613" s="110"/>
      <c r="AC2613" s="110"/>
      <c r="AD2613" s="110"/>
      <c r="AE2613" s="110"/>
      <c r="AF2613" s="110"/>
      <c r="AG2613" s="110"/>
      <c r="AH2613" s="110"/>
      <c r="AI2613" s="110"/>
      <c r="AJ2613" s="110"/>
      <c r="AK2613" s="110"/>
      <c r="AL2613" s="110"/>
      <c r="AM2613" s="110"/>
      <c r="AN2613" s="110"/>
      <c r="AO2613" s="110"/>
      <c r="AP2613" s="110"/>
      <c r="AQ2613" s="110"/>
      <c r="AR2613" s="110"/>
      <c r="AS2613" s="110"/>
      <c r="AT2613" s="110"/>
      <c r="AU2613" s="110"/>
      <c r="AV2613" s="110"/>
      <c r="AW2613" s="110"/>
      <c r="AX2613" s="110"/>
      <c r="AY2613" s="110"/>
      <c r="AZ2613" s="110"/>
      <c r="BA2613" s="110"/>
      <c r="BB2613" s="110"/>
      <c r="BC2613" s="110"/>
      <c r="BD2613" s="110"/>
      <c r="BE2613" s="110"/>
      <c r="BF2613" s="110"/>
      <c r="BG2613" s="110"/>
      <c r="BH2613" s="110"/>
    </row>
    <row r="2614" spans="3:60" x14ac:dyDescent="0.2">
      <c r="C2614" s="25"/>
      <c r="D2614" s="25"/>
      <c r="E2614" s="24"/>
      <c r="F2614" s="47"/>
      <c r="G2614" s="24"/>
      <c r="V2614" s="110"/>
      <c r="W2614" s="110"/>
      <c r="X2614" s="110"/>
      <c r="Y2614" s="110"/>
      <c r="Z2614" s="110"/>
      <c r="AA2614" s="110"/>
      <c r="AB2614" s="110"/>
      <c r="AC2614" s="110"/>
      <c r="AD2614" s="110"/>
      <c r="AE2614" s="110"/>
      <c r="AF2614" s="110"/>
      <c r="AG2614" s="110"/>
      <c r="AH2614" s="110"/>
      <c r="AI2614" s="110"/>
      <c r="AJ2614" s="110"/>
      <c r="AK2614" s="110"/>
      <c r="AL2614" s="110"/>
      <c r="AM2614" s="110"/>
      <c r="AN2614" s="110"/>
      <c r="AO2614" s="110"/>
      <c r="AP2614" s="110"/>
      <c r="AQ2614" s="110"/>
      <c r="AR2614" s="110"/>
      <c r="AS2614" s="110"/>
      <c r="AT2614" s="110"/>
      <c r="AU2614" s="110"/>
      <c r="AV2614" s="110"/>
      <c r="AW2614" s="110"/>
      <c r="AX2614" s="110"/>
      <c r="AY2614" s="110"/>
      <c r="AZ2614" s="110"/>
      <c r="BA2614" s="110"/>
      <c r="BB2614" s="110"/>
      <c r="BC2614" s="110"/>
      <c r="BD2614" s="110"/>
      <c r="BE2614" s="110"/>
      <c r="BF2614" s="110"/>
      <c r="BG2614" s="110"/>
      <c r="BH2614" s="110"/>
    </row>
    <row r="2615" spans="3:60" x14ac:dyDescent="0.2">
      <c r="C2615" s="25"/>
      <c r="D2615" s="25"/>
      <c r="E2615" s="24"/>
      <c r="F2615" s="47"/>
      <c r="G2615" s="24"/>
      <c r="V2615" s="110"/>
      <c r="W2615" s="110"/>
      <c r="X2615" s="110"/>
      <c r="Y2615" s="110"/>
      <c r="Z2615" s="110"/>
      <c r="AA2615" s="110"/>
      <c r="AB2615" s="110"/>
      <c r="AC2615" s="110"/>
      <c r="AD2615" s="110"/>
      <c r="AE2615" s="110"/>
      <c r="AF2615" s="110"/>
      <c r="AG2615" s="110"/>
      <c r="AH2615" s="110"/>
      <c r="AI2615" s="110"/>
      <c r="AJ2615" s="110"/>
      <c r="AK2615" s="110"/>
      <c r="AL2615" s="110"/>
      <c r="AM2615" s="110"/>
      <c r="AN2615" s="110"/>
      <c r="AO2615" s="110"/>
      <c r="AP2615" s="110"/>
      <c r="AQ2615" s="110"/>
      <c r="AR2615" s="110"/>
      <c r="AS2615" s="110"/>
      <c r="AT2615" s="110"/>
      <c r="AU2615" s="110"/>
      <c r="AV2615" s="110"/>
      <c r="AW2615" s="110"/>
      <c r="AX2615" s="110"/>
      <c r="AY2615" s="110"/>
      <c r="AZ2615" s="110"/>
      <c r="BA2615" s="110"/>
      <c r="BB2615" s="110"/>
      <c r="BC2615" s="110"/>
      <c r="BD2615" s="110"/>
      <c r="BE2615" s="110"/>
      <c r="BF2615" s="110"/>
      <c r="BG2615" s="110"/>
      <c r="BH2615" s="110"/>
    </row>
    <row r="2616" spans="3:60" x14ac:dyDescent="0.2">
      <c r="C2616" s="25"/>
      <c r="D2616" s="25"/>
      <c r="E2616" s="24"/>
      <c r="F2616" s="47"/>
      <c r="G2616" s="24"/>
      <c r="V2616" s="110"/>
      <c r="W2616" s="110"/>
      <c r="X2616" s="110"/>
      <c r="Y2616" s="110"/>
      <c r="Z2616" s="110"/>
      <c r="AA2616" s="110"/>
      <c r="AB2616" s="110"/>
      <c r="AC2616" s="110"/>
      <c r="AD2616" s="110"/>
      <c r="AE2616" s="110"/>
      <c r="AF2616" s="110"/>
      <c r="AG2616" s="110"/>
      <c r="AH2616" s="110"/>
      <c r="AI2616" s="110"/>
      <c r="AJ2616" s="110"/>
      <c r="AK2616" s="110"/>
      <c r="AL2616" s="110"/>
      <c r="AM2616" s="110"/>
      <c r="AN2616" s="110"/>
      <c r="AO2616" s="110"/>
      <c r="AP2616" s="110"/>
      <c r="AQ2616" s="110"/>
      <c r="AR2616" s="110"/>
      <c r="AS2616" s="110"/>
      <c r="AT2616" s="110"/>
      <c r="AU2616" s="110"/>
      <c r="AV2616" s="110"/>
      <c r="AW2616" s="110"/>
      <c r="AX2616" s="110"/>
      <c r="AY2616" s="110"/>
      <c r="AZ2616" s="110"/>
      <c r="BA2616" s="110"/>
      <c r="BB2616" s="110"/>
      <c r="BC2616" s="110"/>
      <c r="BD2616" s="110"/>
      <c r="BE2616" s="110"/>
      <c r="BF2616" s="110"/>
      <c r="BG2616" s="110"/>
      <c r="BH2616" s="110"/>
    </row>
    <row r="2617" spans="3:60" x14ac:dyDescent="0.2">
      <c r="C2617" s="25"/>
      <c r="D2617" s="25"/>
      <c r="E2617" s="24"/>
      <c r="F2617" s="47"/>
      <c r="G2617" s="24"/>
      <c r="V2617" s="110"/>
      <c r="W2617" s="110"/>
      <c r="X2617" s="110"/>
      <c r="Y2617" s="110"/>
      <c r="Z2617" s="110"/>
      <c r="AA2617" s="110"/>
      <c r="AB2617" s="110"/>
      <c r="AC2617" s="110"/>
      <c r="AD2617" s="110"/>
      <c r="AE2617" s="110"/>
      <c r="AF2617" s="110"/>
      <c r="AG2617" s="110"/>
      <c r="AH2617" s="110"/>
      <c r="AI2617" s="110"/>
      <c r="AJ2617" s="110"/>
      <c r="AK2617" s="110"/>
      <c r="AL2617" s="110"/>
      <c r="AM2617" s="110"/>
      <c r="AN2617" s="110"/>
      <c r="AO2617" s="110"/>
      <c r="AP2617" s="110"/>
      <c r="AQ2617" s="110"/>
      <c r="AR2617" s="110"/>
      <c r="AS2617" s="110"/>
      <c r="AT2617" s="110"/>
      <c r="AU2617" s="110"/>
      <c r="AV2617" s="110"/>
      <c r="AW2617" s="110"/>
      <c r="AX2617" s="110"/>
      <c r="AY2617" s="110"/>
      <c r="AZ2617" s="110"/>
      <c r="BA2617" s="110"/>
      <c r="BB2617" s="110"/>
      <c r="BC2617" s="110"/>
      <c r="BD2617" s="110"/>
      <c r="BE2617" s="110"/>
      <c r="BF2617" s="110"/>
      <c r="BG2617" s="110"/>
      <c r="BH2617" s="110"/>
    </row>
    <row r="2618" spans="3:60" x14ac:dyDescent="0.2">
      <c r="C2618" s="25"/>
      <c r="D2618" s="25"/>
      <c r="E2618" s="24"/>
      <c r="F2618" s="47"/>
      <c r="G2618" s="24"/>
      <c r="V2618" s="110"/>
      <c r="W2618" s="110"/>
      <c r="X2618" s="110"/>
      <c r="Y2618" s="110"/>
      <c r="Z2618" s="110"/>
      <c r="AA2618" s="110"/>
      <c r="AB2618" s="110"/>
      <c r="AC2618" s="110"/>
      <c r="AD2618" s="110"/>
      <c r="AE2618" s="110"/>
      <c r="AF2618" s="110"/>
      <c r="AG2618" s="110"/>
      <c r="AH2618" s="110"/>
      <c r="AI2618" s="110"/>
      <c r="AJ2618" s="110"/>
      <c r="AK2618" s="110"/>
      <c r="AL2618" s="110"/>
      <c r="AM2618" s="110"/>
      <c r="AN2618" s="110"/>
      <c r="AO2618" s="110"/>
      <c r="AP2618" s="110"/>
      <c r="AQ2618" s="110"/>
      <c r="AR2618" s="110"/>
      <c r="AS2618" s="110"/>
      <c r="AT2618" s="110"/>
      <c r="AU2618" s="110"/>
      <c r="AV2618" s="110"/>
      <c r="AW2618" s="110"/>
      <c r="AX2618" s="110"/>
      <c r="AY2618" s="110"/>
      <c r="AZ2618" s="110"/>
      <c r="BA2618" s="110"/>
      <c r="BB2618" s="110"/>
      <c r="BC2618" s="110"/>
      <c r="BD2618" s="110"/>
      <c r="BE2618" s="110"/>
      <c r="BF2618" s="110"/>
      <c r="BG2618" s="110"/>
      <c r="BH2618" s="110"/>
    </row>
    <row r="2619" spans="3:60" x14ac:dyDescent="0.2">
      <c r="C2619" s="25"/>
      <c r="D2619" s="25"/>
      <c r="E2619" s="24"/>
      <c r="F2619" s="47"/>
      <c r="G2619" s="24"/>
      <c r="V2619" s="110"/>
      <c r="W2619" s="110"/>
      <c r="X2619" s="110"/>
      <c r="Y2619" s="110"/>
      <c r="Z2619" s="110"/>
      <c r="AA2619" s="110"/>
      <c r="AB2619" s="110"/>
      <c r="AC2619" s="110"/>
      <c r="AD2619" s="110"/>
      <c r="AE2619" s="110"/>
      <c r="AF2619" s="110"/>
      <c r="AG2619" s="110"/>
      <c r="AH2619" s="110"/>
      <c r="AI2619" s="110"/>
      <c r="AJ2619" s="110"/>
      <c r="AK2619" s="110"/>
      <c r="AL2619" s="110"/>
      <c r="AM2619" s="110"/>
      <c r="AN2619" s="110"/>
      <c r="AO2619" s="110"/>
      <c r="AP2619" s="110"/>
      <c r="AQ2619" s="110"/>
      <c r="AR2619" s="110"/>
      <c r="AS2619" s="110"/>
      <c r="AT2619" s="110"/>
      <c r="AU2619" s="110"/>
      <c r="AV2619" s="110"/>
      <c r="AW2619" s="110"/>
      <c r="AX2619" s="110"/>
      <c r="AY2619" s="110"/>
      <c r="AZ2619" s="110"/>
      <c r="BA2619" s="110"/>
      <c r="BB2619" s="110"/>
      <c r="BC2619" s="110"/>
      <c r="BD2619" s="110"/>
      <c r="BE2619" s="110"/>
      <c r="BF2619" s="110"/>
      <c r="BG2619" s="110"/>
      <c r="BH2619" s="110"/>
    </row>
    <row r="2620" spans="3:60" x14ac:dyDescent="0.2">
      <c r="C2620" s="25"/>
      <c r="D2620" s="25"/>
      <c r="E2620" s="24"/>
      <c r="F2620" s="47"/>
      <c r="G2620" s="24"/>
      <c r="V2620" s="110"/>
      <c r="W2620" s="110"/>
      <c r="X2620" s="110"/>
      <c r="Y2620" s="110"/>
      <c r="Z2620" s="110"/>
      <c r="AA2620" s="110"/>
      <c r="AB2620" s="110"/>
      <c r="AC2620" s="110"/>
      <c r="AD2620" s="110"/>
      <c r="AE2620" s="110"/>
      <c r="AF2620" s="110"/>
      <c r="AG2620" s="110"/>
      <c r="AH2620" s="110"/>
      <c r="AI2620" s="110"/>
      <c r="AJ2620" s="110"/>
      <c r="AK2620" s="110"/>
      <c r="AL2620" s="110"/>
      <c r="AM2620" s="110"/>
      <c r="AN2620" s="110"/>
      <c r="AO2620" s="110"/>
      <c r="AP2620" s="110"/>
      <c r="AQ2620" s="110"/>
      <c r="AR2620" s="110"/>
      <c r="AS2620" s="110"/>
      <c r="AT2620" s="110"/>
      <c r="AU2620" s="110"/>
      <c r="AV2620" s="110"/>
      <c r="AW2620" s="110"/>
      <c r="AX2620" s="110"/>
      <c r="AY2620" s="110"/>
      <c r="AZ2620" s="110"/>
      <c r="BA2620" s="110"/>
      <c r="BB2620" s="110"/>
      <c r="BC2620" s="110"/>
      <c r="BD2620" s="110"/>
      <c r="BE2620" s="110"/>
      <c r="BF2620" s="110"/>
      <c r="BG2620" s="110"/>
      <c r="BH2620" s="110"/>
    </row>
    <row r="2621" spans="3:60" x14ac:dyDescent="0.2">
      <c r="C2621" s="25"/>
      <c r="D2621" s="25"/>
      <c r="E2621" s="24"/>
      <c r="F2621" s="47"/>
      <c r="G2621" s="24"/>
      <c r="V2621" s="110"/>
      <c r="W2621" s="110"/>
      <c r="X2621" s="110"/>
      <c r="Y2621" s="110"/>
      <c r="Z2621" s="110"/>
      <c r="AA2621" s="110"/>
      <c r="AB2621" s="110"/>
      <c r="AC2621" s="110"/>
      <c r="AD2621" s="110"/>
      <c r="AE2621" s="110"/>
      <c r="AF2621" s="110"/>
      <c r="AG2621" s="110"/>
      <c r="AH2621" s="110"/>
      <c r="AI2621" s="110"/>
      <c r="AJ2621" s="110"/>
      <c r="AK2621" s="110"/>
      <c r="AL2621" s="110"/>
      <c r="AM2621" s="110"/>
      <c r="AN2621" s="110"/>
      <c r="AO2621" s="110"/>
      <c r="AP2621" s="110"/>
      <c r="AQ2621" s="110"/>
      <c r="AR2621" s="110"/>
      <c r="AS2621" s="110"/>
      <c r="AT2621" s="110"/>
      <c r="AU2621" s="110"/>
      <c r="AV2621" s="110"/>
      <c r="AW2621" s="110"/>
      <c r="AX2621" s="110"/>
      <c r="AY2621" s="110"/>
      <c r="AZ2621" s="110"/>
      <c r="BA2621" s="110"/>
      <c r="BB2621" s="110"/>
      <c r="BC2621" s="110"/>
      <c r="BD2621" s="110"/>
      <c r="BE2621" s="110"/>
      <c r="BF2621" s="110"/>
      <c r="BG2621" s="110"/>
      <c r="BH2621" s="110"/>
    </row>
    <row r="2622" spans="3:60" x14ac:dyDescent="0.2">
      <c r="C2622" s="25"/>
      <c r="D2622" s="25"/>
      <c r="E2622" s="24"/>
      <c r="F2622" s="47"/>
      <c r="G2622" s="24"/>
      <c r="V2622" s="110"/>
      <c r="W2622" s="110"/>
      <c r="X2622" s="110"/>
      <c r="Y2622" s="110"/>
      <c r="Z2622" s="110"/>
      <c r="AA2622" s="110"/>
      <c r="AB2622" s="110"/>
      <c r="AC2622" s="110"/>
      <c r="AD2622" s="110"/>
      <c r="AE2622" s="110"/>
      <c r="AF2622" s="110"/>
      <c r="AG2622" s="110"/>
      <c r="AH2622" s="110"/>
      <c r="AI2622" s="110"/>
      <c r="AJ2622" s="110"/>
      <c r="AK2622" s="110"/>
      <c r="AL2622" s="110"/>
      <c r="AM2622" s="110"/>
      <c r="AN2622" s="110"/>
      <c r="AO2622" s="110"/>
      <c r="AP2622" s="110"/>
      <c r="AQ2622" s="110"/>
      <c r="AR2622" s="110"/>
      <c r="AS2622" s="110"/>
      <c r="AT2622" s="110"/>
      <c r="AU2622" s="110"/>
      <c r="AV2622" s="110"/>
      <c r="AW2622" s="110"/>
      <c r="AX2622" s="110"/>
      <c r="AY2622" s="110"/>
      <c r="AZ2622" s="110"/>
      <c r="BA2622" s="110"/>
      <c r="BB2622" s="110"/>
      <c r="BC2622" s="110"/>
      <c r="BD2622" s="110"/>
      <c r="BE2622" s="110"/>
      <c r="BF2622" s="110"/>
      <c r="BG2622" s="110"/>
      <c r="BH2622" s="110"/>
    </row>
    <row r="2623" spans="3:60" x14ac:dyDescent="0.2">
      <c r="C2623" s="25"/>
      <c r="D2623" s="25"/>
      <c r="E2623" s="24"/>
      <c r="F2623" s="47"/>
      <c r="G2623" s="24"/>
      <c r="V2623" s="110"/>
      <c r="W2623" s="110"/>
      <c r="X2623" s="110"/>
      <c r="Y2623" s="110"/>
      <c r="Z2623" s="110"/>
      <c r="AA2623" s="110"/>
      <c r="AB2623" s="110"/>
      <c r="AC2623" s="110"/>
      <c r="AD2623" s="110"/>
      <c r="AE2623" s="110"/>
      <c r="AF2623" s="110"/>
      <c r="AG2623" s="110"/>
      <c r="AH2623" s="110"/>
      <c r="AI2623" s="110"/>
      <c r="AJ2623" s="110"/>
      <c r="AK2623" s="110"/>
      <c r="AL2623" s="110"/>
      <c r="AM2623" s="110"/>
      <c r="AN2623" s="110"/>
      <c r="AO2623" s="110"/>
      <c r="AP2623" s="110"/>
      <c r="AQ2623" s="110"/>
      <c r="AR2623" s="110"/>
      <c r="AS2623" s="110"/>
      <c r="AT2623" s="110"/>
      <c r="AU2623" s="110"/>
      <c r="AV2623" s="110"/>
      <c r="AW2623" s="110"/>
      <c r="AX2623" s="110"/>
      <c r="AY2623" s="110"/>
      <c r="AZ2623" s="110"/>
      <c r="BA2623" s="110"/>
      <c r="BB2623" s="110"/>
      <c r="BC2623" s="110"/>
      <c r="BD2623" s="110"/>
      <c r="BE2623" s="110"/>
      <c r="BF2623" s="110"/>
      <c r="BG2623" s="110"/>
      <c r="BH2623" s="110"/>
    </row>
    <row r="2624" spans="3:60" x14ac:dyDescent="0.2">
      <c r="C2624" s="25"/>
      <c r="D2624" s="25"/>
      <c r="E2624" s="24"/>
      <c r="F2624" s="47"/>
      <c r="G2624" s="24"/>
      <c r="V2624" s="110"/>
      <c r="W2624" s="110"/>
      <c r="X2624" s="110"/>
      <c r="Y2624" s="110"/>
      <c r="Z2624" s="110"/>
      <c r="AA2624" s="110"/>
      <c r="AB2624" s="110"/>
      <c r="AC2624" s="110"/>
      <c r="AD2624" s="110"/>
      <c r="AE2624" s="110"/>
      <c r="AF2624" s="110"/>
      <c r="AG2624" s="110"/>
      <c r="AH2624" s="110"/>
      <c r="AI2624" s="110"/>
      <c r="AJ2624" s="110"/>
      <c r="AK2624" s="110"/>
      <c r="AL2624" s="110"/>
      <c r="AM2624" s="110"/>
      <c r="AN2624" s="110"/>
      <c r="AO2624" s="110"/>
      <c r="AP2624" s="110"/>
      <c r="AQ2624" s="110"/>
      <c r="AR2624" s="110"/>
      <c r="AS2624" s="110"/>
      <c r="AT2624" s="110"/>
      <c r="AU2624" s="110"/>
      <c r="AV2624" s="110"/>
      <c r="AW2624" s="110"/>
      <c r="AX2624" s="110"/>
      <c r="AY2624" s="110"/>
      <c r="AZ2624" s="110"/>
      <c r="BA2624" s="110"/>
      <c r="BB2624" s="110"/>
      <c r="BC2624" s="110"/>
      <c r="BD2624" s="110"/>
      <c r="BE2624" s="110"/>
      <c r="BF2624" s="110"/>
      <c r="BG2624" s="110"/>
      <c r="BH2624" s="110"/>
    </row>
    <row r="2625" spans="3:60" x14ac:dyDescent="0.2">
      <c r="C2625" s="25"/>
      <c r="D2625" s="25"/>
      <c r="E2625" s="24"/>
      <c r="F2625" s="47"/>
      <c r="G2625" s="24"/>
      <c r="V2625" s="110"/>
      <c r="W2625" s="110"/>
      <c r="X2625" s="110"/>
      <c r="Y2625" s="110"/>
      <c r="Z2625" s="110"/>
      <c r="AA2625" s="110"/>
      <c r="AB2625" s="110"/>
      <c r="AC2625" s="110"/>
      <c r="AD2625" s="110"/>
      <c r="AE2625" s="110"/>
      <c r="AF2625" s="110"/>
      <c r="AG2625" s="110"/>
      <c r="AH2625" s="110"/>
      <c r="AI2625" s="110"/>
      <c r="AJ2625" s="110"/>
      <c r="AK2625" s="110"/>
      <c r="AL2625" s="110"/>
      <c r="AM2625" s="110"/>
      <c r="AN2625" s="110"/>
      <c r="AO2625" s="110"/>
      <c r="AP2625" s="110"/>
      <c r="AQ2625" s="110"/>
      <c r="AR2625" s="110"/>
      <c r="AS2625" s="110"/>
      <c r="AT2625" s="110"/>
      <c r="AU2625" s="110"/>
      <c r="AV2625" s="110"/>
      <c r="AW2625" s="110"/>
      <c r="AX2625" s="110"/>
      <c r="AY2625" s="110"/>
      <c r="AZ2625" s="110"/>
      <c r="BA2625" s="110"/>
      <c r="BB2625" s="110"/>
      <c r="BC2625" s="110"/>
      <c r="BD2625" s="110"/>
      <c r="BE2625" s="110"/>
      <c r="BF2625" s="110"/>
      <c r="BG2625" s="110"/>
      <c r="BH2625" s="110"/>
    </row>
    <row r="2626" spans="3:60" x14ac:dyDescent="0.2">
      <c r="C2626" s="25"/>
      <c r="D2626" s="25"/>
      <c r="E2626" s="24"/>
      <c r="F2626" s="47"/>
      <c r="G2626" s="24"/>
      <c r="V2626" s="110"/>
      <c r="W2626" s="110"/>
      <c r="X2626" s="110"/>
      <c r="Y2626" s="110"/>
      <c r="Z2626" s="110"/>
      <c r="AA2626" s="110"/>
      <c r="AB2626" s="110"/>
      <c r="AC2626" s="110"/>
      <c r="AD2626" s="110"/>
      <c r="AE2626" s="110"/>
      <c r="AF2626" s="110"/>
      <c r="AG2626" s="110"/>
      <c r="AH2626" s="110"/>
      <c r="AI2626" s="110"/>
      <c r="AJ2626" s="110"/>
      <c r="AK2626" s="110"/>
      <c r="AL2626" s="110"/>
      <c r="AM2626" s="110"/>
      <c r="AN2626" s="110"/>
      <c r="AO2626" s="110"/>
      <c r="AP2626" s="110"/>
      <c r="AQ2626" s="110"/>
      <c r="AR2626" s="110"/>
      <c r="AS2626" s="110"/>
      <c r="AT2626" s="110"/>
      <c r="AU2626" s="110"/>
      <c r="AV2626" s="110"/>
      <c r="AW2626" s="110"/>
      <c r="AX2626" s="110"/>
      <c r="AY2626" s="110"/>
      <c r="AZ2626" s="110"/>
      <c r="BA2626" s="110"/>
      <c r="BB2626" s="110"/>
      <c r="BC2626" s="110"/>
      <c r="BD2626" s="110"/>
      <c r="BE2626" s="110"/>
      <c r="BF2626" s="110"/>
      <c r="BG2626" s="110"/>
      <c r="BH2626" s="110"/>
    </row>
    <row r="2627" spans="3:60" x14ac:dyDescent="0.2">
      <c r="C2627" s="25"/>
      <c r="D2627" s="25"/>
      <c r="E2627" s="24"/>
      <c r="F2627" s="47"/>
      <c r="G2627" s="24"/>
      <c r="V2627" s="110"/>
      <c r="W2627" s="110"/>
      <c r="X2627" s="110"/>
      <c r="Y2627" s="110"/>
      <c r="Z2627" s="110"/>
      <c r="AA2627" s="110"/>
      <c r="AB2627" s="110"/>
      <c r="AC2627" s="110"/>
      <c r="AD2627" s="110"/>
      <c r="AE2627" s="110"/>
      <c r="AF2627" s="110"/>
      <c r="AG2627" s="110"/>
      <c r="AH2627" s="110"/>
      <c r="AI2627" s="110"/>
      <c r="AJ2627" s="110"/>
      <c r="AK2627" s="110"/>
      <c r="AL2627" s="110"/>
      <c r="AM2627" s="110"/>
      <c r="AN2627" s="110"/>
      <c r="AO2627" s="110"/>
      <c r="AP2627" s="110"/>
      <c r="AQ2627" s="110"/>
      <c r="AR2627" s="110"/>
      <c r="AS2627" s="110"/>
      <c r="AT2627" s="110"/>
      <c r="AU2627" s="110"/>
      <c r="AV2627" s="110"/>
      <c r="AW2627" s="110"/>
      <c r="AX2627" s="110"/>
      <c r="AY2627" s="110"/>
      <c r="AZ2627" s="110"/>
      <c r="BA2627" s="110"/>
      <c r="BB2627" s="110"/>
      <c r="BC2627" s="110"/>
      <c r="BD2627" s="110"/>
      <c r="BE2627" s="110"/>
      <c r="BF2627" s="110"/>
      <c r="BG2627" s="110"/>
      <c r="BH2627" s="110"/>
    </row>
    <row r="2628" spans="3:60" x14ac:dyDescent="0.2">
      <c r="C2628" s="25"/>
      <c r="D2628" s="25"/>
      <c r="E2628" s="24"/>
      <c r="F2628" s="47"/>
      <c r="G2628" s="24"/>
      <c r="V2628" s="110"/>
      <c r="W2628" s="110"/>
      <c r="X2628" s="110"/>
      <c r="Y2628" s="110"/>
      <c r="Z2628" s="110"/>
      <c r="AA2628" s="110"/>
      <c r="AB2628" s="110"/>
      <c r="AC2628" s="110"/>
      <c r="AD2628" s="110"/>
      <c r="AE2628" s="110"/>
      <c r="AF2628" s="110"/>
      <c r="AG2628" s="110"/>
      <c r="AH2628" s="110"/>
      <c r="AI2628" s="110"/>
      <c r="AJ2628" s="110"/>
      <c r="AK2628" s="110"/>
      <c r="AL2628" s="110"/>
      <c r="AM2628" s="110"/>
      <c r="AN2628" s="110"/>
      <c r="AO2628" s="110"/>
      <c r="AP2628" s="110"/>
      <c r="AQ2628" s="110"/>
      <c r="AR2628" s="110"/>
      <c r="AS2628" s="110"/>
      <c r="AT2628" s="110"/>
      <c r="AU2628" s="110"/>
      <c r="AV2628" s="110"/>
      <c r="AW2628" s="110"/>
      <c r="AX2628" s="110"/>
      <c r="AY2628" s="110"/>
      <c r="AZ2628" s="110"/>
      <c r="BA2628" s="110"/>
      <c r="BB2628" s="110"/>
      <c r="BC2628" s="110"/>
      <c r="BD2628" s="110"/>
      <c r="BE2628" s="110"/>
      <c r="BF2628" s="110"/>
      <c r="BG2628" s="110"/>
      <c r="BH2628" s="110"/>
    </row>
    <row r="2629" spans="3:60" x14ac:dyDescent="0.2">
      <c r="C2629" s="25"/>
      <c r="D2629" s="25"/>
      <c r="E2629" s="24"/>
      <c r="F2629" s="47"/>
      <c r="G2629" s="24"/>
      <c r="V2629" s="110"/>
      <c r="W2629" s="110"/>
      <c r="X2629" s="110"/>
      <c r="Y2629" s="110"/>
      <c r="Z2629" s="110"/>
      <c r="AA2629" s="110"/>
      <c r="AB2629" s="110"/>
      <c r="AC2629" s="110"/>
      <c r="AD2629" s="110"/>
      <c r="AE2629" s="110"/>
      <c r="AF2629" s="110"/>
      <c r="AG2629" s="110"/>
      <c r="AH2629" s="110"/>
      <c r="AI2629" s="110"/>
      <c r="AJ2629" s="110"/>
      <c r="AK2629" s="110"/>
      <c r="AL2629" s="110"/>
      <c r="AM2629" s="110"/>
      <c r="AN2629" s="110"/>
      <c r="AO2629" s="110"/>
      <c r="AP2629" s="110"/>
      <c r="AQ2629" s="110"/>
      <c r="AR2629" s="110"/>
      <c r="AS2629" s="110"/>
      <c r="AT2629" s="110"/>
      <c r="AU2629" s="110"/>
      <c r="AV2629" s="110"/>
      <c r="AW2629" s="110"/>
      <c r="AX2629" s="110"/>
      <c r="AY2629" s="110"/>
      <c r="AZ2629" s="110"/>
      <c r="BA2629" s="110"/>
      <c r="BB2629" s="110"/>
      <c r="BC2629" s="110"/>
      <c r="BD2629" s="110"/>
      <c r="BE2629" s="110"/>
      <c r="BF2629" s="110"/>
      <c r="BG2629" s="110"/>
      <c r="BH2629" s="110"/>
    </row>
    <row r="2630" spans="3:60" x14ac:dyDescent="0.2">
      <c r="C2630" s="25"/>
      <c r="D2630" s="25"/>
      <c r="E2630" s="24"/>
      <c r="F2630" s="47"/>
      <c r="G2630" s="24"/>
      <c r="V2630" s="110"/>
      <c r="W2630" s="110"/>
      <c r="X2630" s="110"/>
      <c r="Y2630" s="110"/>
      <c r="Z2630" s="110"/>
      <c r="AA2630" s="110"/>
      <c r="AB2630" s="110"/>
      <c r="AC2630" s="110"/>
      <c r="AD2630" s="110"/>
      <c r="AE2630" s="110"/>
      <c r="AF2630" s="110"/>
      <c r="AG2630" s="110"/>
      <c r="AH2630" s="110"/>
      <c r="AI2630" s="110"/>
      <c r="AJ2630" s="110"/>
      <c r="AK2630" s="110"/>
      <c r="AL2630" s="110"/>
      <c r="AM2630" s="110"/>
      <c r="AN2630" s="110"/>
      <c r="AO2630" s="110"/>
      <c r="AP2630" s="110"/>
      <c r="AQ2630" s="110"/>
      <c r="AR2630" s="110"/>
      <c r="AS2630" s="110"/>
      <c r="AT2630" s="110"/>
      <c r="AU2630" s="110"/>
      <c r="AV2630" s="110"/>
      <c r="AW2630" s="110"/>
      <c r="AX2630" s="110"/>
      <c r="AY2630" s="110"/>
      <c r="AZ2630" s="110"/>
      <c r="BA2630" s="110"/>
      <c r="BB2630" s="110"/>
      <c r="BC2630" s="110"/>
      <c r="BD2630" s="110"/>
      <c r="BE2630" s="110"/>
      <c r="BF2630" s="110"/>
      <c r="BG2630" s="110"/>
      <c r="BH2630" s="110"/>
    </row>
    <row r="2631" spans="3:60" x14ac:dyDescent="0.2">
      <c r="C2631" s="25"/>
      <c r="D2631" s="25"/>
      <c r="E2631" s="24"/>
      <c r="F2631" s="47"/>
      <c r="G2631" s="24"/>
      <c r="V2631" s="110"/>
      <c r="W2631" s="110"/>
      <c r="X2631" s="110"/>
      <c r="Y2631" s="110"/>
      <c r="Z2631" s="110"/>
      <c r="AA2631" s="110"/>
      <c r="AB2631" s="110"/>
      <c r="AC2631" s="110"/>
      <c r="AD2631" s="110"/>
      <c r="AE2631" s="110"/>
      <c r="AF2631" s="110"/>
      <c r="AG2631" s="110"/>
      <c r="AH2631" s="110"/>
      <c r="AI2631" s="110"/>
      <c r="AJ2631" s="110"/>
      <c r="AK2631" s="110"/>
      <c r="AL2631" s="110"/>
      <c r="AM2631" s="110"/>
      <c r="AN2631" s="110"/>
      <c r="AO2631" s="110"/>
      <c r="AP2631" s="110"/>
      <c r="AQ2631" s="110"/>
      <c r="AR2631" s="110"/>
      <c r="AS2631" s="110"/>
      <c r="AT2631" s="110"/>
      <c r="AU2631" s="110"/>
      <c r="AV2631" s="110"/>
      <c r="AW2631" s="110"/>
      <c r="AX2631" s="110"/>
      <c r="AY2631" s="110"/>
      <c r="AZ2631" s="110"/>
      <c r="BA2631" s="110"/>
      <c r="BB2631" s="110"/>
      <c r="BC2631" s="110"/>
      <c r="BD2631" s="110"/>
      <c r="BE2631" s="110"/>
      <c r="BF2631" s="110"/>
      <c r="BG2631" s="110"/>
      <c r="BH2631" s="110"/>
    </row>
    <row r="2632" spans="3:60" x14ac:dyDescent="0.2">
      <c r="C2632" s="25"/>
      <c r="D2632" s="25"/>
      <c r="E2632" s="24"/>
      <c r="F2632" s="47"/>
      <c r="G2632" s="24"/>
      <c r="V2632" s="110"/>
      <c r="W2632" s="110"/>
      <c r="X2632" s="110"/>
      <c r="Y2632" s="110"/>
      <c r="Z2632" s="110"/>
      <c r="AA2632" s="110"/>
      <c r="AB2632" s="110"/>
      <c r="AC2632" s="110"/>
      <c r="AD2632" s="110"/>
      <c r="AE2632" s="110"/>
      <c r="AF2632" s="110"/>
      <c r="AG2632" s="110"/>
      <c r="AH2632" s="110"/>
      <c r="AI2632" s="110"/>
      <c r="AJ2632" s="110"/>
      <c r="AK2632" s="110"/>
      <c r="AL2632" s="110"/>
      <c r="AM2632" s="110"/>
      <c r="AN2632" s="110"/>
      <c r="AO2632" s="110"/>
      <c r="AP2632" s="110"/>
      <c r="AQ2632" s="110"/>
      <c r="AR2632" s="110"/>
      <c r="AS2632" s="110"/>
      <c r="AT2632" s="110"/>
      <c r="AU2632" s="110"/>
      <c r="AV2632" s="110"/>
      <c r="AW2632" s="110"/>
      <c r="AX2632" s="110"/>
      <c r="AY2632" s="110"/>
      <c r="AZ2632" s="110"/>
      <c r="BA2632" s="110"/>
      <c r="BB2632" s="110"/>
      <c r="BC2632" s="110"/>
      <c r="BD2632" s="110"/>
      <c r="BE2632" s="110"/>
      <c r="BF2632" s="110"/>
      <c r="BG2632" s="110"/>
      <c r="BH2632" s="110"/>
    </row>
    <row r="2633" spans="3:60" x14ac:dyDescent="0.2">
      <c r="C2633" s="25"/>
      <c r="D2633" s="25"/>
      <c r="E2633" s="24"/>
      <c r="F2633" s="47"/>
      <c r="G2633" s="24"/>
      <c r="V2633" s="110"/>
      <c r="W2633" s="110"/>
      <c r="X2633" s="110"/>
      <c r="Y2633" s="110"/>
      <c r="Z2633" s="110"/>
      <c r="AA2633" s="110"/>
      <c r="AB2633" s="110"/>
      <c r="AC2633" s="110"/>
      <c r="AD2633" s="110"/>
      <c r="AE2633" s="110"/>
      <c r="AF2633" s="110"/>
      <c r="AG2633" s="110"/>
      <c r="AH2633" s="110"/>
      <c r="AI2633" s="110"/>
      <c r="AJ2633" s="110"/>
      <c r="AK2633" s="110"/>
      <c r="AL2633" s="110"/>
      <c r="AM2633" s="110"/>
      <c r="AN2633" s="110"/>
      <c r="AO2633" s="110"/>
      <c r="AP2633" s="110"/>
      <c r="AQ2633" s="110"/>
      <c r="AR2633" s="110"/>
      <c r="AS2633" s="110"/>
      <c r="AT2633" s="110"/>
      <c r="AU2633" s="110"/>
      <c r="AV2633" s="110"/>
      <c r="AW2633" s="110"/>
      <c r="AX2633" s="110"/>
      <c r="AY2633" s="110"/>
      <c r="AZ2633" s="110"/>
      <c r="BA2633" s="110"/>
      <c r="BB2633" s="110"/>
      <c r="BC2633" s="110"/>
      <c r="BD2633" s="110"/>
      <c r="BE2633" s="110"/>
      <c r="BF2633" s="110"/>
      <c r="BG2633" s="110"/>
      <c r="BH2633" s="110"/>
    </row>
    <row r="2634" spans="3:60" x14ac:dyDescent="0.2">
      <c r="C2634" s="25"/>
      <c r="D2634" s="25"/>
      <c r="E2634" s="24"/>
      <c r="F2634" s="47"/>
      <c r="G2634" s="24"/>
      <c r="V2634" s="110"/>
      <c r="W2634" s="110"/>
      <c r="X2634" s="110"/>
      <c r="Y2634" s="110"/>
      <c r="Z2634" s="110"/>
      <c r="AA2634" s="110"/>
      <c r="AB2634" s="110"/>
      <c r="AC2634" s="110"/>
      <c r="AD2634" s="110"/>
      <c r="AE2634" s="110"/>
      <c r="AF2634" s="110"/>
      <c r="AG2634" s="110"/>
      <c r="AH2634" s="110"/>
      <c r="AI2634" s="110"/>
      <c r="AJ2634" s="110"/>
      <c r="AK2634" s="110"/>
      <c r="AL2634" s="110"/>
      <c r="AM2634" s="110"/>
      <c r="AN2634" s="110"/>
      <c r="AO2634" s="110"/>
      <c r="AP2634" s="110"/>
      <c r="AQ2634" s="110"/>
      <c r="AR2634" s="110"/>
      <c r="AS2634" s="110"/>
      <c r="AT2634" s="110"/>
      <c r="AU2634" s="110"/>
      <c r="AV2634" s="110"/>
      <c r="AW2634" s="110"/>
      <c r="AX2634" s="110"/>
      <c r="AY2634" s="110"/>
      <c r="AZ2634" s="110"/>
      <c r="BA2634" s="110"/>
      <c r="BB2634" s="110"/>
      <c r="BC2634" s="110"/>
      <c r="BD2634" s="110"/>
      <c r="BE2634" s="110"/>
      <c r="BF2634" s="110"/>
      <c r="BG2634" s="110"/>
      <c r="BH2634" s="110"/>
    </row>
    <row r="2635" spans="3:60" x14ac:dyDescent="0.2">
      <c r="C2635" s="25"/>
      <c r="D2635" s="25"/>
      <c r="E2635" s="24"/>
      <c r="F2635" s="47"/>
      <c r="G2635" s="24"/>
      <c r="V2635" s="110"/>
      <c r="W2635" s="110"/>
      <c r="X2635" s="110"/>
      <c r="Y2635" s="110"/>
      <c r="Z2635" s="110"/>
      <c r="AA2635" s="110"/>
      <c r="AB2635" s="110"/>
      <c r="AC2635" s="110"/>
      <c r="AD2635" s="110"/>
      <c r="AE2635" s="110"/>
      <c r="AF2635" s="110"/>
      <c r="AG2635" s="110"/>
      <c r="AH2635" s="110"/>
      <c r="AI2635" s="110"/>
      <c r="AJ2635" s="110"/>
      <c r="AK2635" s="110"/>
      <c r="AL2635" s="110"/>
      <c r="AM2635" s="110"/>
      <c r="AN2635" s="110"/>
      <c r="AO2635" s="110"/>
      <c r="AP2635" s="110"/>
      <c r="AQ2635" s="110"/>
      <c r="AR2635" s="110"/>
      <c r="AS2635" s="110"/>
      <c r="AT2635" s="110"/>
      <c r="AU2635" s="110"/>
      <c r="AV2635" s="110"/>
      <c r="AW2635" s="110"/>
      <c r="AX2635" s="110"/>
      <c r="AY2635" s="110"/>
      <c r="AZ2635" s="110"/>
      <c r="BA2635" s="110"/>
      <c r="BB2635" s="110"/>
      <c r="BC2635" s="110"/>
      <c r="BD2635" s="110"/>
      <c r="BE2635" s="110"/>
      <c r="BF2635" s="110"/>
      <c r="BG2635" s="110"/>
      <c r="BH2635" s="110"/>
    </row>
    <row r="2636" spans="3:60" x14ac:dyDescent="0.2">
      <c r="C2636" s="25"/>
      <c r="D2636" s="25"/>
      <c r="E2636" s="24"/>
      <c r="F2636" s="47"/>
      <c r="G2636" s="24"/>
      <c r="V2636" s="110"/>
      <c r="W2636" s="110"/>
      <c r="X2636" s="110"/>
      <c r="Y2636" s="110"/>
      <c r="Z2636" s="110"/>
      <c r="AA2636" s="110"/>
      <c r="AB2636" s="110"/>
      <c r="AC2636" s="110"/>
      <c r="AD2636" s="110"/>
      <c r="AE2636" s="110"/>
      <c r="AF2636" s="110"/>
      <c r="AG2636" s="110"/>
      <c r="AH2636" s="110"/>
      <c r="AI2636" s="110"/>
      <c r="AJ2636" s="110"/>
      <c r="AK2636" s="110"/>
      <c r="AL2636" s="110"/>
      <c r="AM2636" s="110"/>
      <c r="AN2636" s="110"/>
      <c r="AO2636" s="110"/>
      <c r="AP2636" s="110"/>
      <c r="AQ2636" s="110"/>
      <c r="AR2636" s="110"/>
      <c r="AS2636" s="110"/>
      <c r="AT2636" s="110"/>
      <c r="AU2636" s="110"/>
      <c r="AV2636" s="110"/>
      <c r="AW2636" s="110"/>
      <c r="AX2636" s="110"/>
      <c r="AY2636" s="110"/>
      <c r="AZ2636" s="110"/>
      <c r="BA2636" s="110"/>
      <c r="BB2636" s="110"/>
      <c r="BC2636" s="110"/>
      <c r="BD2636" s="110"/>
      <c r="BE2636" s="110"/>
      <c r="BF2636" s="110"/>
      <c r="BG2636" s="110"/>
      <c r="BH2636" s="110"/>
    </row>
    <row r="2637" spans="3:60" x14ac:dyDescent="0.2">
      <c r="C2637" s="25"/>
      <c r="D2637" s="25"/>
      <c r="E2637" s="24"/>
      <c r="F2637" s="47"/>
      <c r="G2637" s="24"/>
      <c r="V2637" s="110"/>
      <c r="W2637" s="110"/>
      <c r="X2637" s="110"/>
      <c r="Y2637" s="110"/>
      <c r="Z2637" s="110"/>
      <c r="AA2637" s="110"/>
      <c r="AB2637" s="110"/>
      <c r="AC2637" s="110"/>
      <c r="AD2637" s="110"/>
      <c r="AE2637" s="110"/>
      <c r="AF2637" s="110"/>
      <c r="AG2637" s="110"/>
      <c r="AH2637" s="110"/>
      <c r="AI2637" s="110"/>
      <c r="AJ2637" s="110"/>
      <c r="AK2637" s="110"/>
      <c r="AL2637" s="110"/>
      <c r="AM2637" s="110"/>
      <c r="AN2637" s="110"/>
      <c r="AO2637" s="110"/>
      <c r="AP2637" s="110"/>
      <c r="AQ2637" s="110"/>
      <c r="AR2637" s="110"/>
      <c r="AS2637" s="110"/>
      <c r="AT2637" s="110"/>
      <c r="AU2637" s="110"/>
      <c r="AV2637" s="110"/>
      <c r="AW2637" s="110"/>
      <c r="AX2637" s="110"/>
      <c r="AY2637" s="110"/>
      <c r="AZ2637" s="110"/>
      <c r="BA2637" s="110"/>
      <c r="BB2637" s="110"/>
      <c r="BC2637" s="110"/>
      <c r="BD2637" s="110"/>
      <c r="BE2637" s="110"/>
      <c r="BF2637" s="110"/>
      <c r="BG2637" s="110"/>
      <c r="BH2637" s="110"/>
    </row>
    <row r="2638" spans="3:60" x14ac:dyDescent="0.2">
      <c r="C2638" s="25"/>
      <c r="D2638" s="25"/>
      <c r="E2638" s="24"/>
      <c r="F2638" s="47"/>
      <c r="G2638" s="24"/>
      <c r="V2638" s="110"/>
      <c r="W2638" s="110"/>
      <c r="X2638" s="110"/>
      <c r="Y2638" s="110"/>
      <c r="Z2638" s="110"/>
      <c r="AA2638" s="110"/>
      <c r="AB2638" s="110"/>
      <c r="AC2638" s="110"/>
      <c r="AD2638" s="110"/>
      <c r="AE2638" s="110"/>
      <c r="AF2638" s="110"/>
      <c r="AG2638" s="110"/>
      <c r="AH2638" s="110"/>
      <c r="AI2638" s="110"/>
      <c r="AJ2638" s="110"/>
      <c r="AK2638" s="110"/>
      <c r="AL2638" s="110"/>
      <c r="AM2638" s="110"/>
      <c r="AN2638" s="110"/>
      <c r="AO2638" s="110"/>
      <c r="AP2638" s="110"/>
      <c r="AQ2638" s="110"/>
      <c r="AR2638" s="110"/>
      <c r="AS2638" s="110"/>
      <c r="AT2638" s="110"/>
      <c r="AU2638" s="110"/>
      <c r="AV2638" s="110"/>
      <c r="AW2638" s="110"/>
      <c r="AX2638" s="110"/>
      <c r="AY2638" s="110"/>
      <c r="AZ2638" s="110"/>
      <c r="BA2638" s="110"/>
      <c r="BB2638" s="110"/>
      <c r="BC2638" s="110"/>
      <c r="BD2638" s="110"/>
      <c r="BE2638" s="110"/>
      <c r="BF2638" s="110"/>
      <c r="BG2638" s="110"/>
      <c r="BH2638" s="110"/>
    </row>
    <row r="2639" spans="3:60" x14ac:dyDescent="0.2">
      <c r="C2639" s="25"/>
      <c r="D2639" s="25"/>
      <c r="E2639" s="24"/>
      <c r="F2639" s="47"/>
      <c r="G2639" s="24"/>
      <c r="V2639" s="110"/>
      <c r="W2639" s="110"/>
      <c r="X2639" s="110"/>
      <c r="Y2639" s="110"/>
      <c r="Z2639" s="110"/>
      <c r="AA2639" s="110"/>
      <c r="AB2639" s="110"/>
      <c r="AC2639" s="110"/>
      <c r="AD2639" s="110"/>
      <c r="AE2639" s="110"/>
      <c r="AF2639" s="110"/>
      <c r="AG2639" s="110"/>
      <c r="AH2639" s="110"/>
      <c r="AI2639" s="110"/>
      <c r="AJ2639" s="110"/>
      <c r="AK2639" s="110"/>
      <c r="AL2639" s="110"/>
      <c r="AM2639" s="110"/>
      <c r="AN2639" s="110"/>
      <c r="AO2639" s="110"/>
      <c r="AP2639" s="110"/>
      <c r="AQ2639" s="110"/>
      <c r="AR2639" s="110"/>
      <c r="AS2639" s="110"/>
      <c r="AT2639" s="110"/>
      <c r="AU2639" s="110"/>
      <c r="AV2639" s="110"/>
      <c r="AW2639" s="110"/>
      <c r="AX2639" s="110"/>
      <c r="AY2639" s="110"/>
      <c r="AZ2639" s="110"/>
      <c r="BA2639" s="110"/>
      <c r="BB2639" s="110"/>
      <c r="BC2639" s="110"/>
      <c r="BD2639" s="110"/>
      <c r="BE2639" s="110"/>
      <c r="BF2639" s="110"/>
      <c r="BG2639" s="110"/>
      <c r="BH2639" s="110"/>
    </row>
    <row r="2640" spans="3:60" x14ac:dyDescent="0.2">
      <c r="C2640" s="25"/>
      <c r="D2640" s="25"/>
      <c r="E2640" s="24"/>
      <c r="F2640" s="47"/>
      <c r="G2640" s="24"/>
      <c r="V2640" s="110"/>
      <c r="W2640" s="110"/>
      <c r="X2640" s="110"/>
      <c r="Y2640" s="110"/>
      <c r="Z2640" s="110"/>
      <c r="AA2640" s="110"/>
      <c r="AB2640" s="110"/>
      <c r="AC2640" s="110"/>
      <c r="AD2640" s="110"/>
      <c r="AE2640" s="110"/>
      <c r="AF2640" s="110"/>
      <c r="AG2640" s="110"/>
      <c r="AH2640" s="110"/>
      <c r="AI2640" s="110"/>
      <c r="AJ2640" s="110"/>
      <c r="AK2640" s="110"/>
      <c r="AL2640" s="110"/>
      <c r="AM2640" s="110"/>
      <c r="AN2640" s="110"/>
      <c r="AO2640" s="110"/>
      <c r="AP2640" s="110"/>
      <c r="AQ2640" s="110"/>
      <c r="AR2640" s="110"/>
      <c r="AS2640" s="110"/>
      <c r="AT2640" s="110"/>
      <c r="AU2640" s="110"/>
      <c r="AV2640" s="110"/>
      <c r="AW2640" s="110"/>
      <c r="AX2640" s="110"/>
      <c r="AY2640" s="110"/>
      <c r="AZ2640" s="110"/>
      <c r="BA2640" s="110"/>
      <c r="BB2640" s="110"/>
      <c r="BC2640" s="110"/>
      <c r="BD2640" s="110"/>
      <c r="BE2640" s="110"/>
      <c r="BF2640" s="110"/>
      <c r="BG2640" s="110"/>
      <c r="BH2640" s="110"/>
    </row>
    <row r="2641" spans="3:60" x14ac:dyDescent="0.2">
      <c r="C2641" s="25"/>
      <c r="D2641" s="25"/>
      <c r="E2641" s="24"/>
      <c r="F2641" s="47"/>
      <c r="G2641" s="24"/>
      <c r="V2641" s="110"/>
      <c r="W2641" s="110"/>
      <c r="X2641" s="110"/>
      <c r="Y2641" s="110"/>
      <c r="Z2641" s="110"/>
      <c r="AA2641" s="110"/>
      <c r="AB2641" s="110"/>
      <c r="AC2641" s="110"/>
      <c r="AD2641" s="110"/>
      <c r="AE2641" s="110"/>
      <c r="AF2641" s="110"/>
      <c r="AG2641" s="110"/>
      <c r="AH2641" s="110"/>
      <c r="AI2641" s="110"/>
      <c r="AJ2641" s="110"/>
      <c r="AK2641" s="110"/>
      <c r="AL2641" s="110"/>
      <c r="AM2641" s="110"/>
      <c r="AN2641" s="110"/>
      <c r="AO2641" s="110"/>
      <c r="AP2641" s="110"/>
      <c r="AQ2641" s="110"/>
      <c r="AR2641" s="110"/>
      <c r="AS2641" s="110"/>
      <c r="AT2641" s="110"/>
      <c r="AU2641" s="110"/>
      <c r="AV2641" s="110"/>
      <c r="AW2641" s="110"/>
      <c r="AX2641" s="110"/>
      <c r="AY2641" s="110"/>
      <c r="AZ2641" s="110"/>
      <c r="BA2641" s="110"/>
      <c r="BB2641" s="110"/>
      <c r="BC2641" s="110"/>
      <c r="BD2641" s="110"/>
      <c r="BE2641" s="110"/>
      <c r="BF2641" s="110"/>
      <c r="BG2641" s="110"/>
      <c r="BH2641" s="110"/>
    </row>
    <row r="2642" spans="3:60" x14ac:dyDescent="0.2">
      <c r="C2642" s="25"/>
      <c r="D2642" s="25"/>
      <c r="E2642" s="24"/>
      <c r="F2642" s="47"/>
      <c r="G2642" s="24"/>
      <c r="V2642" s="110"/>
      <c r="W2642" s="110"/>
      <c r="X2642" s="110"/>
      <c r="Y2642" s="110"/>
      <c r="Z2642" s="110"/>
      <c r="AA2642" s="110"/>
      <c r="AB2642" s="110"/>
      <c r="AC2642" s="110"/>
      <c r="AD2642" s="110"/>
      <c r="AE2642" s="110"/>
      <c r="AF2642" s="110"/>
      <c r="AG2642" s="110"/>
      <c r="AH2642" s="110"/>
      <c r="AI2642" s="110"/>
      <c r="AJ2642" s="110"/>
      <c r="AK2642" s="110"/>
      <c r="AL2642" s="110"/>
      <c r="AM2642" s="110"/>
      <c r="AN2642" s="110"/>
      <c r="AO2642" s="110"/>
      <c r="AP2642" s="110"/>
      <c r="AQ2642" s="110"/>
      <c r="AR2642" s="110"/>
      <c r="AS2642" s="110"/>
      <c r="AT2642" s="110"/>
      <c r="AU2642" s="110"/>
      <c r="AV2642" s="110"/>
      <c r="AW2642" s="110"/>
      <c r="AX2642" s="110"/>
      <c r="AY2642" s="110"/>
      <c r="AZ2642" s="110"/>
      <c r="BA2642" s="110"/>
      <c r="BB2642" s="110"/>
      <c r="BC2642" s="110"/>
      <c r="BD2642" s="110"/>
      <c r="BE2642" s="110"/>
      <c r="BF2642" s="110"/>
      <c r="BG2642" s="110"/>
      <c r="BH2642" s="110"/>
    </row>
    <row r="2643" spans="3:60" x14ac:dyDescent="0.2">
      <c r="C2643" s="25"/>
      <c r="D2643" s="25"/>
      <c r="E2643" s="24"/>
      <c r="F2643" s="47"/>
      <c r="G2643" s="24"/>
      <c r="V2643" s="110"/>
      <c r="W2643" s="110"/>
      <c r="X2643" s="110"/>
      <c r="Y2643" s="110"/>
      <c r="Z2643" s="110"/>
      <c r="AA2643" s="110"/>
      <c r="AB2643" s="110"/>
      <c r="AC2643" s="110"/>
      <c r="AD2643" s="110"/>
      <c r="AE2643" s="110"/>
      <c r="AF2643" s="110"/>
      <c r="AG2643" s="110"/>
      <c r="AH2643" s="110"/>
      <c r="AI2643" s="110"/>
      <c r="AJ2643" s="110"/>
      <c r="AK2643" s="110"/>
      <c r="AL2643" s="110"/>
      <c r="AM2643" s="110"/>
      <c r="AN2643" s="110"/>
      <c r="AO2643" s="110"/>
      <c r="AP2643" s="110"/>
      <c r="AQ2643" s="110"/>
      <c r="AR2643" s="110"/>
      <c r="AS2643" s="110"/>
      <c r="AT2643" s="110"/>
      <c r="AU2643" s="110"/>
      <c r="AV2643" s="110"/>
      <c r="AW2643" s="110"/>
      <c r="AX2643" s="110"/>
      <c r="AY2643" s="110"/>
      <c r="AZ2643" s="110"/>
      <c r="BA2643" s="110"/>
      <c r="BB2643" s="110"/>
      <c r="BC2643" s="110"/>
      <c r="BD2643" s="110"/>
      <c r="BE2643" s="110"/>
      <c r="BF2643" s="110"/>
      <c r="BG2643" s="110"/>
      <c r="BH2643" s="110"/>
    </row>
    <row r="2644" spans="3:60" x14ac:dyDescent="0.2">
      <c r="C2644" s="25"/>
      <c r="D2644" s="25"/>
      <c r="E2644" s="24"/>
      <c r="F2644" s="47"/>
      <c r="G2644" s="24"/>
      <c r="V2644" s="110"/>
      <c r="W2644" s="110"/>
      <c r="X2644" s="110"/>
      <c r="Y2644" s="110"/>
      <c r="Z2644" s="110"/>
      <c r="AA2644" s="110"/>
      <c r="AB2644" s="110"/>
      <c r="AC2644" s="110"/>
      <c r="AD2644" s="110"/>
      <c r="AE2644" s="110"/>
      <c r="AF2644" s="110"/>
      <c r="AG2644" s="110"/>
      <c r="AH2644" s="110"/>
      <c r="AI2644" s="110"/>
      <c r="AJ2644" s="110"/>
      <c r="AK2644" s="110"/>
      <c r="AL2644" s="110"/>
      <c r="AM2644" s="110"/>
      <c r="AN2644" s="110"/>
      <c r="AO2644" s="110"/>
      <c r="AP2644" s="110"/>
      <c r="AQ2644" s="110"/>
      <c r="AR2644" s="110"/>
      <c r="AS2644" s="110"/>
      <c r="AT2644" s="110"/>
      <c r="AU2644" s="110"/>
      <c r="AV2644" s="110"/>
      <c r="AW2644" s="110"/>
      <c r="AX2644" s="110"/>
      <c r="AY2644" s="110"/>
      <c r="AZ2644" s="110"/>
      <c r="BA2644" s="110"/>
      <c r="BB2644" s="110"/>
      <c r="BC2644" s="110"/>
      <c r="BD2644" s="110"/>
      <c r="BE2644" s="110"/>
      <c r="BF2644" s="110"/>
      <c r="BG2644" s="110"/>
      <c r="BH2644" s="110"/>
    </row>
    <row r="2645" spans="3:60" x14ac:dyDescent="0.2">
      <c r="C2645" s="25"/>
      <c r="D2645" s="25"/>
      <c r="E2645" s="24"/>
      <c r="F2645" s="47"/>
      <c r="G2645" s="24"/>
      <c r="V2645" s="110"/>
      <c r="W2645" s="110"/>
      <c r="X2645" s="110"/>
      <c r="Y2645" s="110"/>
      <c r="Z2645" s="110"/>
      <c r="AA2645" s="110"/>
      <c r="AB2645" s="110"/>
      <c r="AC2645" s="110"/>
      <c r="AD2645" s="110"/>
      <c r="AE2645" s="110"/>
      <c r="AF2645" s="110"/>
      <c r="AG2645" s="110"/>
      <c r="AH2645" s="110"/>
      <c r="AI2645" s="110"/>
      <c r="AJ2645" s="110"/>
      <c r="AK2645" s="110"/>
      <c r="AL2645" s="110"/>
      <c r="AM2645" s="110"/>
      <c r="AN2645" s="110"/>
      <c r="AO2645" s="110"/>
      <c r="AP2645" s="110"/>
      <c r="AQ2645" s="110"/>
      <c r="AR2645" s="110"/>
      <c r="AS2645" s="110"/>
      <c r="AT2645" s="110"/>
      <c r="AU2645" s="110"/>
      <c r="AV2645" s="110"/>
      <c r="AW2645" s="110"/>
      <c r="AX2645" s="110"/>
      <c r="AY2645" s="110"/>
      <c r="AZ2645" s="110"/>
      <c r="BA2645" s="110"/>
      <c r="BB2645" s="110"/>
      <c r="BC2645" s="110"/>
      <c r="BD2645" s="110"/>
      <c r="BE2645" s="110"/>
      <c r="BF2645" s="110"/>
      <c r="BG2645" s="110"/>
      <c r="BH2645" s="110"/>
    </row>
    <row r="2646" spans="3:60" x14ac:dyDescent="0.2">
      <c r="C2646" s="25"/>
      <c r="D2646" s="25"/>
      <c r="E2646" s="24"/>
      <c r="F2646" s="47"/>
      <c r="G2646" s="24"/>
      <c r="V2646" s="110"/>
      <c r="W2646" s="110"/>
      <c r="X2646" s="110"/>
      <c r="Y2646" s="110"/>
      <c r="Z2646" s="110"/>
      <c r="AA2646" s="110"/>
      <c r="AB2646" s="110"/>
      <c r="AC2646" s="110"/>
      <c r="AD2646" s="110"/>
      <c r="AE2646" s="110"/>
      <c r="AF2646" s="110"/>
      <c r="AG2646" s="110"/>
      <c r="AH2646" s="110"/>
      <c r="AI2646" s="110"/>
      <c r="AJ2646" s="110"/>
      <c r="AK2646" s="110"/>
      <c r="AL2646" s="110"/>
      <c r="AM2646" s="110"/>
      <c r="AN2646" s="110"/>
      <c r="AO2646" s="110"/>
      <c r="AP2646" s="110"/>
      <c r="AQ2646" s="110"/>
      <c r="AR2646" s="110"/>
      <c r="AS2646" s="110"/>
      <c r="AT2646" s="110"/>
      <c r="AU2646" s="110"/>
      <c r="AV2646" s="110"/>
      <c r="AW2646" s="110"/>
      <c r="AX2646" s="110"/>
      <c r="AY2646" s="110"/>
      <c r="AZ2646" s="110"/>
      <c r="BA2646" s="110"/>
      <c r="BB2646" s="110"/>
      <c r="BC2646" s="110"/>
      <c r="BD2646" s="110"/>
      <c r="BE2646" s="110"/>
      <c r="BF2646" s="110"/>
      <c r="BG2646" s="110"/>
      <c r="BH2646" s="110"/>
    </row>
    <row r="2647" spans="3:60" x14ac:dyDescent="0.2">
      <c r="C2647" s="25"/>
      <c r="D2647" s="25"/>
      <c r="E2647" s="24"/>
      <c r="F2647" s="47"/>
      <c r="G2647" s="24"/>
      <c r="V2647" s="110"/>
      <c r="W2647" s="110"/>
      <c r="X2647" s="110"/>
      <c r="Y2647" s="110"/>
      <c r="Z2647" s="110"/>
      <c r="AA2647" s="110"/>
      <c r="AB2647" s="110"/>
      <c r="AC2647" s="110"/>
      <c r="AD2647" s="110"/>
      <c r="AE2647" s="110"/>
      <c r="AF2647" s="110"/>
      <c r="AG2647" s="110"/>
      <c r="AH2647" s="110"/>
      <c r="AI2647" s="110"/>
      <c r="AJ2647" s="110"/>
      <c r="AK2647" s="110"/>
      <c r="AL2647" s="110"/>
      <c r="AM2647" s="110"/>
      <c r="AN2647" s="110"/>
      <c r="AO2647" s="110"/>
      <c r="AP2647" s="110"/>
      <c r="AQ2647" s="110"/>
      <c r="AR2647" s="110"/>
      <c r="AS2647" s="110"/>
      <c r="AT2647" s="110"/>
      <c r="AU2647" s="110"/>
      <c r="AV2647" s="110"/>
      <c r="AW2647" s="110"/>
      <c r="AX2647" s="110"/>
      <c r="AY2647" s="110"/>
      <c r="AZ2647" s="110"/>
      <c r="BA2647" s="110"/>
      <c r="BB2647" s="110"/>
      <c r="BC2647" s="110"/>
      <c r="BD2647" s="110"/>
      <c r="BE2647" s="110"/>
      <c r="BF2647" s="110"/>
      <c r="BG2647" s="110"/>
      <c r="BH2647" s="110"/>
    </row>
    <row r="2648" spans="3:60" x14ac:dyDescent="0.2">
      <c r="C2648" s="25"/>
      <c r="D2648" s="25"/>
      <c r="E2648" s="24"/>
      <c r="F2648" s="47"/>
      <c r="G2648" s="24"/>
      <c r="V2648" s="110"/>
      <c r="W2648" s="110"/>
      <c r="X2648" s="110"/>
      <c r="Y2648" s="110"/>
      <c r="Z2648" s="110"/>
      <c r="AA2648" s="110"/>
      <c r="AB2648" s="110"/>
      <c r="AC2648" s="110"/>
      <c r="AD2648" s="110"/>
      <c r="AE2648" s="110"/>
      <c r="AF2648" s="110"/>
      <c r="AG2648" s="110"/>
      <c r="AH2648" s="110"/>
      <c r="AI2648" s="110"/>
      <c r="AJ2648" s="110"/>
      <c r="AK2648" s="110"/>
      <c r="AL2648" s="110"/>
      <c r="AM2648" s="110"/>
      <c r="AN2648" s="110"/>
      <c r="AO2648" s="110"/>
      <c r="AP2648" s="110"/>
      <c r="AQ2648" s="110"/>
      <c r="AR2648" s="110"/>
      <c r="AS2648" s="110"/>
      <c r="AT2648" s="110"/>
      <c r="AU2648" s="110"/>
      <c r="AV2648" s="110"/>
      <c r="AW2648" s="110"/>
      <c r="AX2648" s="110"/>
      <c r="AY2648" s="110"/>
      <c r="AZ2648" s="110"/>
      <c r="BA2648" s="110"/>
      <c r="BB2648" s="110"/>
      <c r="BC2648" s="110"/>
      <c r="BD2648" s="110"/>
      <c r="BE2648" s="110"/>
      <c r="BF2648" s="110"/>
      <c r="BG2648" s="110"/>
      <c r="BH2648" s="110"/>
    </row>
    <row r="2649" spans="3:60" x14ac:dyDescent="0.2">
      <c r="C2649" s="25"/>
      <c r="D2649" s="25"/>
      <c r="E2649" s="24"/>
      <c r="F2649" s="47"/>
      <c r="G2649" s="24"/>
      <c r="V2649" s="110"/>
      <c r="W2649" s="110"/>
      <c r="X2649" s="110"/>
      <c r="Y2649" s="110"/>
      <c r="Z2649" s="110"/>
      <c r="AA2649" s="110"/>
      <c r="AB2649" s="110"/>
      <c r="AC2649" s="110"/>
      <c r="AD2649" s="110"/>
      <c r="AE2649" s="110"/>
      <c r="AF2649" s="110"/>
      <c r="AG2649" s="110"/>
      <c r="AH2649" s="110"/>
      <c r="AI2649" s="110"/>
      <c r="AJ2649" s="110"/>
      <c r="AK2649" s="110"/>
      <c r="AL2649" s="110"/>
      <c r="AM2649" s="110"/>
      <c r="AN2649" s="110"/>
      <c r="AO2649" s="110"/>
      <c r="AP2649" s="110"/>
      <c r="AQ2649" s="110"/>
      <c r="AR2649" s="110"/>
      <c r="AS2649" s="110"/>
      <c r="AT2649" s="110"/>
      <c r="AU2649" s="110"/>
      <c r="AV2649" s="110"/>
      <c r="AW2649" s="110"/>
      <c r="AX2649" s="110"/>
      <c r="AY2649" s="110"/>
      <c r="AZ2649" s="110"/>
      <c r="BA2649" s="110"/>
      <c r="BB2649" s="110"/>
      <c r="BC2649" s="110"/>
      <c r="BD2649" s="110"/>
      <c r="BE2649" s="110"/>
      <c r="BF2649" s="110"/>
      <c r="BG2649" s="110"/>
      <c r="BH2649" s="110"/>
    </row>
    <row r="2650" spans="3:60" x14ac:dyDescent="0.2">
      <c r="C2650" s="25"/>
      <c r="D2650" s="25"/>
      <c r="E2650" s="24"/>
      <c r="F2650" s="47"/>
      <c r="G2650" s="24"/>
      <c r="V2650" s="110"/>
      <c r="W2650" s="110"/>
      <c r="X2650" s="110"/>
      <c r="Y2650" s="110"/>
      <c r="Z2650" s="110"/>
      <c r="AA2650" s="110"/>
      <c r="AB2650" s="110"/>
      <c r="AC2650" s="110"/>
      <c r="AD2650" s="110"/>
      <c r="AE2650" s="110"/>
      <c r="AF2650" s="110"/>
      <c r="AG2650" s="110"/>
      <c r="AH2650" s="110"/>
      <c r="AI2650" s="110"/>
      <c r="AJ2650" s="110"/>
      <c r="AK2650" s="110"/>
      <c r="AL2650" s="110"/>
      <c r="AM2650" s="110"/>
      <c r="AN2650" s="110"/>
      <c r="AO2650" s="110"/>
      <c r="AP2650" s="110"/>
      <c r="AQ2650" s="110"/>
      <c r="AR2650" s="110"/>
      <c r="AS2650" s="110"/>
      <c r="AT2650" s="110"/>
      <c r="AU2650" s="110"/>
      <c r="AV2650" s="110"/>
      <c r="AW2650" s="110"/>
      <c r="AX2650" s="110"/>
      <c r="AY2650" s="110"/>
      <c r="AZ2650" s="110"/>
      <c r="BA2650" s="110"/>
      <c r="BB2650" s="110"/>
      <c r="BC2650" s="110"/>
      <c r="BD2650" s="110"/>
      <c r="BE2650" s="110"/>
      <c r="BF2650" s="110"/>
      <c r="BG2650" s="110"/>
      <c r="BH2650" s="110"/>
    </row>
    <row r="2651" spans="3:60" x14ac:dyDescent="0.2">
      <c r="C2651" s="25"/>
      <c r="D2651" s="25"/>
      <c r="E2651" s="24"/>
      <c r="F2651" s="47"/>
      <c r="G2651" s="24"/>
      <c r="V2651" s="110"/>
      <c r="W2651" s="110"/>
      <c r="X2651" s="110"/>
      <c r="Y2651" s="110"/>
      <c r="Z2651" s="110"/>
      <c r="AA2651" s="110"/>
      <c r="AB2651" s="110"/>
      <c r="AC2651" s="110"/>
      <c r="AD2651" s="110"/>
      <c r="AE2651" s="110"/>
      <c r="AF2651" s="110"/>
      <c r="AG2651" s="110"/>
      <c r="AH2651" s="110"/>
      <c r="AI2651" s="110"/>
      <c r="AJ2651" s="110"/>
      <c r="AK2651" s="110"/>
      <c r="AL2651" s="110"/>
      <c r="AM2651" s="110"/>
      <c r="AN2651" s="110"/>
      <c r="AO2651" s="110"/>
      <c r="AP2651" s="110"/>
      <c r="AQ2651" s="110"/>
      <c r="AR2651" s="110"/>
      <c r="AS2651" s="110"/>
      <c r="AT2651" s="110"/>
      <c r="AU2651" s="110"/>
      <c r="AV2651" s="110"/>
      <c r="AW2651" s="110"/>
      <c r="AX2651" s="110"/>
      <c r="AY2651" s="110"/>
      <c r="AZ2651" s="110"/>
      <c r="BA2651" s="110"/>
      <c r="BB2651" s="110"/>
      <c r="BC2651" s="110"/>
      <c r="BD2651" s="110"/>
      <c r="BE2651" s="110"/>
      <c r="BF2651" s="110"/>
      <c r="BG2651" s="110"/>
      <c r="BH2651" s="110"/>
    </row>
    <row r="2652" spans="3:60" x14ac:dyDescent="0.2">
      <c r="C2652" s="25"/>
      <c r="D2652" s="25"/>
      <c r="E2652" s="24"/>
      <c r="F2652" s="47"/>
      <c r="G2652" s="24"/>
      <c r="V2652" s="110"/>
      <c r="W2652" s="110"/>
      <c r="X2652" s="110"/>
      <c r="Y2652" s="110"/>
      <c r="Z2652" s="110"/>
      <c r="AA2652" s="110"/>
      <c r="AB2652" s="110"/>
      <c r="AC2652" s="110"/>
      <c r="AD2652" s="110"/>
      <c r="AE2652" s="110"/>
      <c r="AF2652" s="110"/>
      <c r="AG2652" s="110"/>
      <c r="AH2652" s="110"/>
      <c r="AI2652" s="110"/>
      <c r="AJ2652" s="110"/>
      <c r="AK2652" s="110"/>
      <c r="AL2652" s="110"/>
      <c r="AM2652" s="110"/>
      <c r="AN2652" s="110"/>
      <c r="AO2652" s="110"/>
      <c r="AP2652" s="110"/>
      <c r="AQ2652" s="110"/>
      <c r="AR2652" s="110"/>
      <c r="AS2652" s="110"/>
      <c r="AT2652" s="110"/>
      <c r="AU2652" s="110"/>
      <c r="AV2652" s="110"/>
      <c r="AW2652" s="110"/>
      <c r="AX2652" s="110"/>
      <c r="AY2652" s="110"/>
      <c r="AZ2652" s="110"/>
      <c r="BA2652" s="110"/>
      <c r="BB2652" s="110"/>
      <c r="BC2652" s="110"/>
      <c r="BD2652" s="110"/>
      <c r="BE2652" s="110"/>
      <c r="BF2652" s="110"/>
      <c r="BG2652" s="110"/>
      <c r="BH2652" s="110"/>
    </row>
    <row r="2653" spans="3:60" x14ac:dyDescent="0.2">
      <c r="C2653" s="25"/>
      <c r="D2653" s="25"/>
      <c r="E2653" s="24"/>
      <c r="F2653" s="47"/>
      <c r="G2653" s="24"/>
      <c r="V2653" s="110"/>
      <c r="W2653" s="110"/>
      <c r="X2653" s="110"/>
      <c r="Y2653" s="110"/>
      <c r="Z2653" s="110"/>
      <c r="AA2653" s="110"/>
      <c r="AB2653" s="110"/>
      <c r="AC2653" s="110"/>
      <c r="AD2653" s="110"/>
      <c r="AE2653" s="110"/>
      <c r="AF2653" s="110"/>
      <c r="AG2653" s="110"/>
      <c r="AH2653" s="110"/>
      <c r="AI2653" s="110"/>
      <c r="AJ2653" s="110"/>
      <c r="AK2653" s="110"/>
      <c r="AL2653" s="110"/>
      <c r="AM2653" s="110"/>
      <c r="AN2653" s="110"/>
      <c r="AO2653" s="110"/>
      <c r="AP2653" s="110"/>
      <c r="AQ2653" s="110"/>
      <c r="AR2653" s="110"/>
      <c r="AS2653" s="110"/>
      <c r="AT2653" s="110"/>
      <c r="AU2653" s="110"/>
      <c r="AV2653" s="110"/>
      <c r="AW2653" s="110"/>
      <c r="AX2653" s="110"/>
      <c r="AY2653" s="110"/>
      <c r="AZ2653" s="110"/>
      <c r="BA2653" s="110"/>
      <c r="BB2653" s="110"/>
      <c r="BC2653" s="110"/>
      <c r="BD2653" s="110"/>
      <c r="BE2653" s="110"/>
      <c r="BF2653" s="110"/>
      <c r="BG2653" s="110"/>
      <c r="BH2653" s="110"/>
    </row>
    <row r="2654" spans="3:60" x14ac:dyDescent="0.2">
      <c r="C2654" s="25"/>
      <c r="D2654" s="25"/>
      <c r="E2654" s="24"/>
      <c r="F2654" s="47"/>
      <c r="G2654" s="24"/>
      <c r="V2654" s="110"/>
      <c r="W2654" s="110"/>
      <c r="X2654" s="110"/>
      <c r="Y2654" s="110"/>
      <c r="Z2654" s="110"/>
      <c r="AA2654" s="110"/>
      <c r="AB2654" s="110"/>
      <c r="AC2654" s="110"/>
      <c r="AD2654" s="110"/>
      <c r="AE2654" s="110"/>
      <c r="AF2654" s="110"/>
      <c r="AG2654" s="110"/>
      <c r="AH2654" s="110"/>
      <c r="AI2654" s="110"/>
      <c r="AJ2654" s="110"/>
      <c r="AK2654" s="110"/>
      <c r="AL2654" s="110"/>
      <c r="AM2654" s="110"/>
      <c r="AN2654" s="110"/>
      <c r="AO2654" s="110"/>
      <c r="AP2654" s="110"/>
      <c r="AQ2654" s="110"/>
      <c r="AR2654" s="110"/>
      <c r="AS2654" s="110"/>
      <c r="AT2654" s="110"/>
      <c r="AU2654" s="110"/>
      <c r="AV2654" s="110"/>
      <c r="AW2654" s="110"/>
      <c r="AX2654" s="110"/>
      <c r="AY2654" s="110"/>
      <c r="AZ2654" s="110"/>
      <c r="BA2654" s="110"/>
      <c r="BB2654" s="110"/>
      <c r="BC2654" s="110"/>
      <c r="BD2654" s="110"/>
      <c r="BE2654" s="110"/>
      <c r="BF2654" s="110"/>
      <c r="BG2654" s="110"/>
      <c r="BH2654" s="110"/>
    </row>
    <row r="2655" spans="3:60" x14ac:dyDescent="0.2">
      <c r="C2655" s="25"/>
      <c r="D2655" s="25"/>
      <c r="E2655" s="24"/>
      <c r="F2655" s="47"/>
      <c r="G2655" s="24"/>
      <c r="V2655" s="110"/>
      <c r="W2655" s="110"/>
      <c r="X2655" s="110"/>
      <c r="Y2655" s="110"/>
      <c r="Z2655" s="110"/>
      <c r="AA2655" s="110"/>
      <c r="AB2655" s="110"/>
      <c r="AC2655" s="110"/>
      <c r="AD2655" s="110"/>
      <c r="AE2655" s="110"/>
      <c r="AF2655" s="110"/>
      <c r="AG2655" s="110"/>
      <c r="AH2655" s="110"/>
      <c r="AI2655" s="110"/>
      <c r="AJ2655" s="110"/>
      <c r="AK2655" s="110"/>
      <c r="AL2655" s="110"/>
      <c r="AM2655" s="110"/>
      <c r="AN2655" s="110"/>
      <c r="AO2655" s="110"/>
      <c r="AP2655" s="110"/>
      <c r="AQ2655" s="110"/>
      <c r="AR2655" s="110"/>
      <c r="AS2655" s="110"/>
      <c r="AT2655" s="110"/>
      <c r="AU2655" s="110"/>
      <c r="AV2655" s="110"/>
      <c r="AW2655" s="110"/>
      <c r="AX2655" s="110"/>
      <c r="AY2655" s="110"/>
      <c r="AZ2655" s="110"/>
      <c r="BA2655" s="110"/>
      <c r="BB2655" s="110"/>
      <c r="BC2655" s="110"/>
      <c r="BD2655" s="110"/>
      <c r="BE2655" s="110"/>
      <c r="BF2655" s="110"/>
      <c r="BG2655" s="110"/>
      <c r="BH2655" s="110"/>
    </row>
    <row r="2656" spans="3:60" x14ac:dyDescent="0.2">
      <c r="C2656" s="25"/>
      <c r="D2656" s="25"/>
      <c r="E2656" s="24"/>
      <c r="F2656" s="47"/>
      <c r="G2656" s="24"/>
      <c r="V2656" s="110"/>
      <c r="W2656" s="110"/>
      <c r="X2656" s="110"/>
      <c r="Y2656" s="110"/>
      <c r="Z2656" s="110"/>
      <c r="AA2656" s="110"/>
      <c r="AB2656" s="110"/>
      <c r="AC2656" s="110"/>
      <c r="AD2656" s="110"/>
      <c r="AE2656" s="110"/>
      <c r="AF2656" s="110"/>
      <c r="AG2656" s="110"/>
      <c r="AH2656" s="110"/>
      <c r="AI2656" s="110"/>
      <c r="AJ2656" s="110"/>
      <c r="AK2656" s="110"/>
      <c r="AL2656" s="110"/>
      <c r="AM2656" s="110"/>
      <c r="AN2656" s="110"/>
      <c r="AO2656" s="110"/>
      <c r="AP2656" s="110"/>
      <c r="AQ2656" s="110"/>
      <c r="AR2656" s="110"/>
      <c r="AS2656" s="110"/>
      <c r="AT2656" s="110"/>
      <c r="AU2656" s="110"/>
      <c r="AV2656" s="110"/>
      <c r="AW2656" s="110"/>
      <c r="AX2656" s="110"/>
      <c r="AY2656" s="110"/>
      <c r="AZ2656" s="110"/>
      <c r="BA2656" s="110"/>
      <c r="BB2656" s="110"/>
      <c r="BC2656" s="110"/>
      <c r="BD2656" s="110"/>
      <c r="BE2656" s="110"/>
      <c r="BF2656" s="110"/>
      <c r="BG2656" s="110"/>
      <c r="BH2656" s="110"/>
    </row>
    <row r="2657" spans="3:60" x14ac:dyDescent="0.2">
      <c r="C2657" s="25"/>
      <c r="D2657" s="25"/>
      <c r="E2657" s="24"/>
      <c r="F2657" s="47"/>
      <c r="G2657" s="24"/>
      <c r="V2657" s="110"/>
      <c r="W2657" s="110"/>
      <c r="X2657" s="110"/>
      <c r="Y2657" s="110"/>
      <c r="Z2657" s="110"/>
      <c r="AA2657" s="110"/>
      <c r="AB2657" s="110"/>
      <c r="AC2657" s="110"/>
      <c r="AD2657" s="110"/>
      <c r="AE2657" s="110"/>
      <c r="AF2657" s="110"/>
      <c r="AG2657" s="110"/>
      <c r="AH2657" s="110"/>
      <c r="AI2657" s="110"/>
      <c r="AJ2657" s="110"/>
      <c r="AK2657" s="110"/>
      <c r="AL2657" s="110"/>
      <c r="AM2657" s="110"/>
      <c r="AN2657" s="110"/>
      <c r="AO2657" s="110"/>
      <c r="AP2657" s="110"/>
      <c r="AQ2657" s="110"/>
      <c r="AR2657" s="110"/>
      <c r="AS2657" s="110"/>
      <c r="AT2657" s="110"/>
      <c r="AU2657" s="110"/>
      <c r="AV2657" s="110"/>
      <c r="AW2657" s="110"/>
      <c r="AX2657" s="110"/>
      <c r="AY2657" s="110"/>
      <c r="AZ2657" s="110"/>
      <c r="BA2657" s="110"/>
      <c r="BB2657" s="110"/>
      <c r="BC2657" s="110"/>
      <c r="BD2657" s="110"/>
      <c r="BE2657" s="110"/>
      <c r="BF2657" s="110"/>
      <c r="BG2657" s="110"/>
      <c r="BH2657" s="110"/>
    </row>
    <row r="2658" spans="3:60" x14ac:dyDescent="0.2">
      <c r="C2658" s="25"/>
      <c r="D2658" s="25"/>
      <c r="E2658" s="24"/>
      <c r="F2658" s="47"/>
      <c r="G2658" s="24"/>
      <c r="V2658" s="110"/>
      <c r="W2658" s="110"/>
      <c r="X2658" s="110"/>
      <c r="Y2658" s="110"/>
      <c r="Z2658" s="110"/>
      <c r="AA2658" s="110"/>
      <c r="AB2658" s="110"/>
      <c r="AC2658" s="110"/>
      <c r="AD2658" s="110"/>
      <c r="AE2658" s="110"/>
      <c r="AF2658" s="110"/>
      <c r="AG2658" s="110"/>
      <c r="AH2658" s="110"/>
      <c r="AI2658" s="110"/>
      <c r="AJ2658" s="110"/>
      <c r="AK2658" s="110"/>
      <c r="AL2658" s="110"/>
      <c r="AM2658" s="110"/>
      <c r="AN2658" s="110"/>
      <c r="AO2658" s="110"/>
      <c r="AP2658" s="110"/>
      <c r="AQ2658" s="110"/>
      <c r="AR2658" s="110"/>
      <c r="AS2658" s="110"/>
      <c r="AT2658" s="110"/>
      <c r="AU2658" s="110"/>
      <c r="AV2658" s="110"/>
      <c r="AW2658" s="110"/>
      <c r="AX2658" s="110"/>
      <c r="AY2658" s="110"/>
      <c r="AZ2658" s="110"/>
      <c r="BA2658" s="110"/>
      <c r="BB2658" s="110"/>
      <c r="BC2658" s="110"/>
      <c r="BD2658" s="110"/>
      <c r="BE2658" s="110"/>
      <c r="BF2658" s="110"/>
      <c r="BG2658" s="110"/>
      <c r="BH2658" s="110"/>
    </row>
    <row r="2659" spans="3:60" x14ac:dyDescent="0.2">
      <c r="C2659" s="25"/>
      <c r="D2659" s="25"/>
      <c r="E2659" s="24"/>
      <c r="F2659" s="47"/>
      <c r="G2659" s="24"/>
      <c r="V2659" s="110"/>
      <c r="W2659" s="110"/>
      <c r="X2659" s="110"/>
      <c r="Y2659" s="110"/>
      <c r="Z2659" s="110"/>
      <c r="AA2659" s="110"/>
      <c r="AB2659" s="110"/>
      <c r="AC2659" s="110"/>
      <c r="AD2659" s="110"/>
      <c r="AE2659" s="110"/>
      <c r="AF2659" s="110"/>
      <c r="AG2659" s="110"/>
      <c r="AH2659" s="110"/>
      <c r="AI2659" s="110"/>
      <c r="AJ2659" s="110"/>
      <c r="AK2659" s="110"/>
      <c r="AL2659" s="110"/>
      <c r="AM2659" s="110"/>
      <c r="AN2659" s="110"/>
      <c r="AO2659" s="110"/>
      <c r="AP2659" s="110"/>
      <c r="AQ2659" s="110"/>
      <c r="AR2659" s="110"/>
      <c r="AS2659" s="110"/>
      <c r="AT2659" s="110"/>
      <c r="AU2659" s="110"/>
      <c r="AV2659" s="110"/>
      <c r="AW2659" s="110"/>
      <c r="AX2659" s="110"/>
      <c r="AY2659" s="110"/>
      <c r="AZ2659" s="110"/>
      <c r="BA2659" s="110"/>
      <c r="BB2659" s="110"/>
      <c r="BC2659" s="110"/>
      <c r="BD2659" s="110"/>
      <c r="BE2659" s="110"/>
      <c r="BF2659" s="110"/>
      <c r="BG2659" s="110"/>
      <c r="BH2659" s="110"/>
    </row>
    <row r="2660" spans="3:60" x14ac:dyDescent="0.2">
      <c r="C2660" s="25"/>
      <c r="D2660" s="25"/>
      <c r="E2660" s="24"/>
      <c r="F2660" s="47"/>
      <c r="G2660" s="24"/>
      <c r="V2660" s="110"/>
      <c r="W2660" s="110"/>
      <c r="X2660" s="110"/>
      <c r="Y2660" s="110"/>
      <c r="Z2660" s="110"/>
      <c r="AA2660" s="110"/>
      <c r="AB2660" s="110"/>
      <c r="AC2660" s="110"/>
      <c r="AD2660" s="110"/>
      <c r="AE2660" s="110"/>
      <c r="AF2660" s="110"/>
      <c r="AG2660" s="110"/>
      <c r="AH2660" s="110"/>
      <c r="AI2660" s="110"/>
      <c r="AJ2660" s="110"/>
      <c r="AK2660" s="110"/>
      <c r="AL2660" s="110"/>
      <c r="AM2660" s="110"/>
      <c r="AN2660" s="110"/>
      <c r="AO2660" s="110"/>
      <c r="AP2660" s="110"/>
      <c r="AQ2660" s="110"/>
      <c r="AR2660" s="110"/>
      <c r="AS2660" s="110"/>
      <c r="AT2660" s="110"/>
      <c r="AU2660" s="110"/>
      <c r="AV2660" s="110"/>
      <c r="AW2660" s="110"/>
      <c r="AX2660" s="110"/>
      <c r="AY2660" s="110"/>
      <c r="AZ2660" s="110"/>
      <c r="BA2660" s="110"/>
      <c r="BB2660" s="110"/>
      <c r="BC2660" s="110"/>
      <c r="BD2660" s="110"/>
      <c r="BE2660" s="110"/>
      <c r="BF2660" s="110"/>
      <c r="BG2660" s="110"/>
      <c r="BH2660" s="110"/>
    </row>
    <row r="2661" spans="3:60" x14ac:dyDescent="0.2">
      <c r="C2661" s="25"/>
      <c r="D2661" s="25"/>
      <c r="E2661" s="24"/>
      <c r="F2661" s="47"/>
      <c r="G2661" s="24"/>
      <c r="V2661" s="110"/>
      <c r="W2661" s="110"/>
      <c r="X2661" s="110"/>
      <c r="Y2661" s="110"/>
      <c r="Z2661" s="110"/>
      <c r="AA2661" s="110"/>
      <c r="AB2661" s="110"/>
      <c r="AC2661" s="110"/>
      <c r="AD2661" s="110"/>
      <c r="AE2661" s="110"/>
      <c r="AF2661" s="110"/>
      <c r="AG2661" s="110"/>
      <c r="AH2661" s="110"/>
      <c r="AI2661" s="110"/>
      <c r="AJ2661" s="110"/>
      <c r="AK2661" s="110"/>
      <c r="AL2661" s="110"/>
      <c r="AM2661" s="110"/>
      <c r="AN2661" s="110"/>
      <c r="AO2661" s="110"/>
      <c r="AP2661" s="110"/>
      <c r="AQ2661" s="110"/>
      <c r="AR2661" s="110"/>
      <c r="AS2661" s="110"/>
      <c r="AT2661" s="110"/>
      <c r="AU2661" s="110"/>
      <c r="AV2661" s="110"/>
      <c r="AW2661" s="110"/>
      <c r="AX2661" s="110"/>
      <c r="AY2661" s="110"/>
      <c r="AZ2661" s="110"/>
      <c r="BA2661" s="110"/>
      <c r="BB2661" s="110"/>
      <c r="BC2661" s="110"/>
      <c r="BD2661" s="110"/>
      <c r="BE2661" s="110"/>
      <c r="BF2661" s="110"/>
      <c r="BG2661" s="110"/>
      <c r="BH2661" s="110"/>
    </row>
    <row r="2662" spans="3:60" x14ac:dyDescent="0.2">
      <c r="C2662" s="25"/>
      <c r="D2662" s="25"/>
      <c r="E2662" s="24"/>
      <c r="F2662" s="47"/>
      <c r="G2662" s="24"/>
      <c r="V2662" s="110"/>
      <c r="W2662" s="110"/>
      <c r="X2662" s="110"/>
      <c r="Y2662" s="110"/>
      <c r="Z2662" s="110"/>
      <c r="AA2662" s="110"/>
      <c r="AB2662" s="110"/>
      <c r="AC2662" s="110"/>
      <c r="AD2662" s="110"/>
      <c r="AE2662" s="110"/>
      <c r="AF2662" s="110"/>
      <c r="AG2662" s="110"/>
      <c r="AH2662" s="110"/>
      <c r="AI2662" s="110"/>
      <c r="AJ2662" s="110"/>
      <c r="AK2662" s="110"/>
      <c r="AL2662" s="110"/>
      <c r="AM2662" s="110"/>
      <c r="AN2662" s="110"/>
      <c r="AO2662" s="110"/>
      <c r="AP2662" s="110"/>
      <c r="AQ2662" s="110"/>
      <c r="AR2662" s="110"/>
      <c r="AS2662" s="110"/>
      <c r="AT2662" s="110"/>
      <c r="AU2662" s="110"/>
      <c r="AV2662" s="110"/>
      <c r="AW2662" s="110"/>
      <c r="AX2662" s="110"/>
      <c r="AY2662" s="110"/>
      <c r="AZ2662" s="110"/>
      <c r="BA2662" s="110"/>
      <c r="BB2662" s="110"/>
      <c r="BC2662" s="110"/>
      <c r="BD2662" s="110"/>
      <c r="BE2662" s="110"/>
      <c r="BF2662" s="110"/>
      <c r="BG2662" s="110"/>
      <c r="BH2662" s="110"/>
    </row>
    <row r="2663" spans="3:60" x14ac:dyDescent="0.2">
      <c r="C2663" s="25"/>
      <c r="D2663" s="25"/>
      <c r="E2663" s="24"/>
      <c r="F2663" s="47"/>
      <c r="G2663" s="24"/>
      <c r="V2663" s="110"/>
      <c r="W2663" s="110"/>
      <c r="X2663" s="110"/>
      <c r="Y2663" s="110"/>
      <c r="Z2663" s="110"/>
      <c r="AA2663" s="110"/>
      <c r="AB2663" s="110"/>
      <c r="AC2663" s="110"/>
      <c r="AD2663" s="110"/>
      <c r="AE2663" s="110"/>
      <c r="AF2663" s="110"/>
      <c r="AG2663" s="110"/>
      <c r="AH2663" s="110"/>
      <c r="AI2663" s="110"/>
      <c r="AJ2663" s="110"/>
      <c r="AK2663" s="110"/>
      <c r="AL2663" s="110"/>
      <c r="AM2663" s="110"/>
      <c r="AN2663" s="110"/>
      <c r="AO2663" s="110"/>
      <c r="AP2663" s="110"/>
      <c r="AQ2663" s="110"/>
      <c r="AR2663" s="110"/>
      <c r="AS2663" s="110"/>
      <c r="AT2663" s="110"/>
      <c r="AU2663" s="110"/>
      <c r="AV2663" s="110"/>
      <c r="AW2663" s="110"/>
      <c r="AX2663" s="110"/>
      <c r="AY2663" s="110"/>
      <c r="AZ2663" s="110"/>
      <c r="BA2663" s="110"/>
      <c r="BB2663" s="110"/>
      <c r="BC2663" s="110"/>
      <c r="BD2663" s="110"/>
      <c r="BE2663" s="110"/>
      <c r="BF2663" s="110"/>
      <c r="BG2663" s="110"/>
      <c r="BH2663" s="110"/>
    </row>
    <row r="2664" spans="3:60" x14ac:dyDescent="0.2">
      <c r="C2664" s="25"/>
      <c r="D2664" s="25"/>
      <c r="E2664" s="24"/>
      <c r="F2664" s="47"/>
      <c r="G2664" s="24"/>
      <c r="V2664" s="110"/>
      <c r="W2664" s="110"/>
      <c r="X2664" s="110"/>
      <c r="Y2664" s="110"/>
      <c r="Z2664" s="110"/>
      <c r="AA2664" s="110"/>
      <c r="AB2664" s="110"/>
      <c r="AC2664" s="110"/>
      <c r="AD2664" s="110"/>
      <c r="AE2664" s="110"/>
      <c r="AF2664" s="110"/>
      <c r="AG2664" s="110"/>
      <c r="AH2664" s="110"/>
      <c r="AI2664" s="110"/>
      <c r="AJ2664" s="110"/>
      <c r="AK2664" s="110"/>
      <c r="AL2664" s="110"/>
      <c r="AM2664" s="110"/>
      <c r="AN2664" s="110"/>
      <c r="AO2664" s="110"/>
      <c r="AP2664" s="110"/>
      <c r="AQ2664" s="110"/>
      <c r="AR2664" s="110"/>
      <c r="AS2664" s="110"/>
      <c r="AT2664" s="110"/>
      <c r="AU2664" s="110"/>
      <c r="AV2664" s="110"/>
      <c r="AW2664" s="110"/>
      <c r="AX2664" s="110"/>
      <c r="AY2664" s="110"/>
      <c r="AZ2664" s="110"/>
      <c r="BA2664" s="110"/>
      <c r="BB2664" s="110"/>
      <c r="BC2664" s="110"/>
      <c r="BD2664" s="110"/>
      <c r="BE2664" s="110"/>
      <c r="BF2664" s="110"/>
      <c r="BG2664" s="110"/>
      <c r="BH2664" s="110"/>
    </row>
    <row r="2665" spans="3:60" x14ac:dyDescent="0.2">
      <c r="C2665" s="25"/>
      <c r="D2665" s="25"/>
      <c r="E2665" s="24"/>
      <c r="F2665" s="47"/>
      <c r="G2665" s="24"/>
      <c r="V2665" s="110"/>
      <c r="W2665" s="110"/>
      <c r="X2665" s="110"/>
      <c r="Y2665" s="110"/>
      <c r="Z2665" s="110"/>
      <c r="AA2665" s="110"/>
      <c r="AB2665" s="110"/>
      <c r="AC2665" s="110"/>
      <c r="AD2665" s="110"/>
      <c r="AE2665" s="110"/>
      <c r="AF2665" s="110"/>
      <c r="AG2665" s="110"/>
      <c r="AH2665" s="110"/>
      <c r="AI2665" s="110"/>
      <c r="AJ2665" s="110"/>
      <c r="AK2665" s="110"/>
      <c r="AL2665" s="110"/>
      <c r="AM2665" s="110"/>
      <c r="AN2665" s="110"/>
      <c r="AO2665" s="110"/>
      <c r="AP2665" s="110"/>
      <c r="AQ2665" s="110"/>
      <c r="AR2665" s="110"/>
      <c r="AS2665" s="110"/>
      <c r="AT2665" s="110"/>
      <c r="AU2665" s="110"/>
      <c r="AV2665" s="110"/>
      <c r="AW2665" s="110"/>
      <c r="AX2665" s="110"/>
      <c r="AY2665" s="110"/>
      <c r="AZ2665" s="110"/>
      <c r="BA2665" s="110"/>
      <c r="BB2665" s="110"/>
      <c r="BC2665" s="110"/>
      <c r="BD2665" s="110"/>
      <c r="BE2665" s="110"/>
      <c r="BF2665" s="110"/>
      <c r="BG2665" s="110"/>
      <c r="BH2665" s="110"/>
    </row>
    <row r="2666" spans="3:60" x14ac:dyDescent="0.2">
      <c r="C2666" s="25"/>
      <c r="D2666" s="25"/>
      <c r="E2666" s="24"/>
      <c r="F2666" s="47"/>
      <c r="G2666" s="24"/>
      <c r="V2666" s="110"/>
      <c r="W2666" s="110"/>
      <c r="X2666" s="110"/>
      <c r="Y2666" s="110"/>
      <c r="Z2666" s="110"/>
      <c r="AA2666" s="110"/>
      <c r="AB2666" s="110"/>
      <c r="AC2666" s="110"/>
      <c r="AD2666" s="110"/>
      <c r="AE2666" s="110"/>
      <c r="AF2666" s="110"/>
      <c r="AG2666" s="110"/>
      <c r="AH2666" s="110"/>
      <c r="AI2666" s="110"/>
      <c r="AJ2666" s="110"/>
      <c r="AK2666" s="110"/>
      <c r="AL2666" s="110"/>
      <c r="AM2666" s="110"/>
      <c r="AN2666" s="110"/>
      <c r="AO2666" s="110"/>
      <c r="AP2666" s="110"/>
      <c r="AQ2666" s="110"/>
      <c r="AR2666" s="110"/>
      <c r="AS2666" s="110"/>
      <c r="AT2666" s="110"/>
      <c r="AU2666" s="110"/>
      <c r="AV2666" s="110"/>
      <c r="AW2666" s="110"/>
      <c r="AX2666" s="110"/>
      <c r="AY2666" s="110"/>
      <c r="AZ2666" s="110"/>
      <c r="BA2666" s="110"/>
      <c r="BB2666" s="110"/>
      <c r="BC2666" s="110"/>
      <c r="BD2666" s="110"/>
      <c r="BE2666" s="110"/>
      <c r="BF2666" s="110"/>
      <c r="BG2666" s="110"/>
      <c r="BH2666" s="110"/>
    </row>
    <row r="2667" spans="3:60" x14ac:dyDescent="0.2">
      <c r="C2667" s="25"/>
      <c r="D2667" s="25"/>
      <c r="E2667" s="24"/>
      <c r="F2667" s="47"/>
      <c r="G2667" s="24"/>
      <c r="V2667" s="110"/>
      <c r="W2667" s="110"/>
      <c r="X2667" s="110"/>
      <c r="Y2667" s="110"/>
      <c r="Z2667" s="110"/>
      <c r="AA2667" s="110"/>
      <c r="AB2667" s="110"/>
      <c r="AC2667" s="110"/>
      <c r="AD2667" s="110"/>
      <c r="AE2667" s="110"/>
      <c r="AF2667" s="110"/>
      <c r="AG2667" s="110"/>
      <c r="AH2667" s="110"/>
      <c r="AI2667" s="110"/>
      <c r="AJ2667" s="110"/>
      <c r="AK2667" s="110"/>
      <c r="AL2667" s="110"/>
      <c r="AM2667" s="110"/>
      <c r="AN2667" s="110"/>
      <c r="AO2667" s="110"/>
      <c r="AP2667" s="110"/>
      <c r="AQ2667" s="110"/>
      <c r="AR2667" s="110"/>
      <c r="AS2667" s="110"/>
      <c r="AT2667" s="110"/>
      <c r="AU2667" s="110"/>
      <c r="AV2667" s="110"/>
      <c r="AW2667" s="110"/>
      <c r="AX2667" s="110"/>
      <c r="AY2667" s="110"/>
      <c r="AZ2667" s="110"/>
      <c r="BA2667" s="110"/>
      <c r="BB2667" s="110"/>
      <c r="BC2667" s="110"/>
      <c r="BD2667" s="110"/>
      <c r="BE2667" s="110"/>
      <c r="BF2667" s="110"/>
      <c r="BG2667" s="110"/>
      <c r="BH2667" s="110"/>
    </row>
    <row r="2668" spans="3:60" x14ac:dyDescent="0.2">
      <c r="C2668" s="25"/>
      <c r="D2668" s="25"/>
      <c r="E2668" s="24"/>
      <c r="F2668" s="47"/>
      <c r="G2668" s="24"/>
      <c r="V2668" s="110"/>
      <c r="W2668" s="110"/>
      <c r="X2668" s="110"/>
      <c r="Y2668" s="110"/>
      <c r="Z2668" s="110"/>
      <c r="AA2668" s="110"/>
      <c r="AB2668" s="110"/>
      <c r="AC2668" s="110"/>
      <c r="AD2668" s="110"/>
      <c r="AE2668" s="110"/>
      <c r="AF2668" s="110"/>
      <c r="AG2668" s="110"/>
      <c r="AH2668" s="110"/>
      <c r="AI2668" s="110"/>
      <c r="AJ2668" s="110"/>
      <c r="AK2668" s="110"/>
      <c r="AL2668" s="110"/>
      <c r="AM2668" s="110"/>
      <c r="AN2668" s="110"/>
      <c r="AO2668" s="110"/>
      <c r="AP2668" s="110"/>
      <c r="AQ2668" s="110"/>
      <c r="AR2668" s="110"/>
      <c r="AS2668" s="110"/>
      <c r="AT2668" s="110"/>
      <c r="AU2668" s="110"/>
      <c r="AV2668" s="110"/>
      <c r="AW2668" s="110"/>
      <c r="AX2668" s="110"/>
      <c r="AY2668" s="110"/>
      <c r="AZ2668" s="110"/>
      <c r="BA2668" s="110"/>
      <c r="BB2668" s="110"/>
      <c r="BC2668" s="110"/>
      <c r="BD2668" s="110"/>
      <c r="BE2668" s="110"/>
      <c r="BF2668" s="110"/>
      <c r="BG2668" s="110"/>
      <c r="BH2668" s="110"/>
    </row>
    <row r="2669" spans="3:60" x14ac:dyDescent="0.2">
      <c r="C2669" s="25"/>
      <c r="D2669" s="25"/>
      <c r="E2669" s="24"/>
      <c r="F2669" s="47"/>
      <c r="G2669" s="24"/>
      <c r="V2669" s="110"/>
      <c r="W2669" s="110"/>
      <c r="X2669" s="110"/>
      <c r="Y2669" s="110"/>
      <c r="Z2669" s="110"/>
      <c r="AA2669" s="110"/>
      <c r="AB2669" s="110"/>
      <c r="AC2669" s="110"/>
      <c r="AD2669" s="110"/>
      <c r="AE2669" s="110"/>
      <c r="AF2669" s="110"/>
      <c r="AG2669" s="110"/>
      <c r="AH2669" s="110"/>
      <c r="AI2669" s="110"/>
      <c r="AJ2669" s="110"/>
      <c r="AK2669" s="110"/>
      <c r="AL2669" s="110"/>
      <c r="AM2669" s="110"/>
      <c r="AN2669" s="110"/>
      <c r="AO2669" s="110"/>
      <c r="AP2669" s="110"/>
      <c r="AQ2669" s="110"/>
      <c r="AR2669" s="110"/>
      <c r="AS2669" s="110"/>
      <c r="AT2669" s="110"/>
      <c r="AU2669" s="110"/>
      <c r="AV2669" s="110"/>
      <c r="AW2669" s="110"/>
      <c r="AX2669" s="110"/>
      <c r="AY2669" s="110"/>
      <c r="AZ2669" s="110"/>
      <c r="BA2669" s="110"/>
      <c r="BB2669" s="110"/>
      <c r="BC2669" s="110"/>
      <c r="BD2669" s="110"/>
      <c r="BE2669" s="110"/>
      <c r="BF2669" s="110"/>
      <c r="BG2669" s="110"/>
      <c r="BH2669" s="110"/>
    </row>
    <row r="2670" spans="3:60" x14ac:dyDescent="0.2">
      <c r="C2670" s="25"/>
      <c r="D2670" s="25"/>
      <c r="E2670" s="24"/>
      <c r="F2670" s="47"/>
      <c r="G2670" s="24"/>
      <c r="V2670" s="110"/>
      <c r="W2670" s="110"/>
      <c r="X2670" s="110"/>
      <c r="Y2670" s="110"/>
      <c r="Z2670" s="110"/>
      <c r="AA2670" s="110"/>
      <c r="AB2670" s="110"/>
      <c r="AC2670" s="110"/>
      <c r="AD2670" s="110"/>
      <c r="AE2670" s="110"/>
      <c r="AF2670" s="110"/>
      <c r="AG2670" s="110"/>
      <c r="AH2670" s="110"/>
      <c r="AI2670" s="110"/>
      <c r="AJ2670" s="110"/>
      <c r="AK2670" s="110"/>
      <c r="AL2670" s="110"/>
      <c r="AM2670" s="110"/>
      <c r="AN2670" s="110"/>
      <c r="AO2670" s="110"/>
      <c r="AP2670" s="110"/>
      <c r="AQ2670" s="110"/>
      <c r="AR2670" s="110"/>
      <c r="AS2670" s="110"/>
      <c r="AT2670" s="110"/>
      <c r="AU2670" s="110"/>
      <c r="AV2670" s="110"/>
      <c r="AW2670" s="110"/>
      <c r="AX2670" s="110"/>
      <c r="AY2670" s="110"/>
      <c r="AZ2670" s="110"/>
      <c r="BA2670" s="110"/>
      <c r="BB2670" s="110"/>
      <c r="BC2670" s="110"/>
      <c r="BD2670" s="110"/>
      <c r="BE2670" s="110"/>
      <c r="BF2670" s="110"/>
      <c r="BG2670" s="110"/>
      <c r="BH2670" s="110"/>
    </row>
    <row r="2671" spans="3:60" x14ac:dyDescent="0.2">
      <c r="C2671" s="25"/>
      <c r="D2671" s="25"/>
      <c r="E2671" s="24"/>
      <c r="F2671" s="47"/>
      <c r="G2671" s="24"/>
      <c r="V2671" s="110"/>
      <c r="W2671" s="110"/>
      <c r="X2671" s="110"/>
      <c r="Y2671" s="110"/>
      <c r="Z2671" s="110"/>
      <c r="AA2671" s="110"/>
      <c r="AB2671" s="110"/>
      <c r="AC2671" s="110"/>
      <c r="AD2671" s="110"/>
      <c r="AE2671" s="110"/>
      <c r="AF2671" s="110"/>
      <c r="AG2671" s="110"/>
      <c r="AH2671" s="110"/>
      <c r="AI2671" s="110"/>
      <c r="AJ2671" s="110"/>
      <c r="AK2671" s="110"/>
      <c r="AL2671" s="110"/>
      <c r="AM2671" s="110"/>
      <c r="AN2671" s="110"/>
      <c r="AO2671" s="110"/>
      <c r="AP2671" s="110"/>
      <c r="AQ2671" s="110"/>
      <c r="AR2671" s="110"/>
      <c r="AS2671" s="110"/>
      <c r="AT2671" s="110"/>
      <c r="AU2671" s="110"/>
      <c r="AV2671" s="110"/>
      <c r="AW2671" s="110"/>
      <c r="AX2671" s="110"/>
      <c r="AY2671" s="110"/>
      <c r="AZ2671" s="110"/>
      <c r="BA2671" s="110"/>
      <c r="BB2671" s="110"/>
      <c r="BC2671" s="110"/>
      <c r="BD2671" s="110"/>
      <c r="BE2671" s="110"/>
      <c r="BF2671" s="110"/>
      <c r="BG2671" s="110"/>
      <c r="BH2671" s="110"/>
    </row>
    <row r="2672" spans="3:60" x14ac:dyDescent="0.2">
      <c r="C2672" s="25"/>
      <c r="D2672" s="25"/>
      <c r="E2672" s="24"/>
      <c r="F2672" s="47"/>
      <c r="G2672" s="24"/>
      <c r="V2672" s="110"/>
      <c r="W2672" s="110"/>
      <c r="X2672" s="110"/>
      <c r="Y2672" s="110"/>
      <c r="Z2672" s="110"/>
      <c r="AA2672" s="110"/>
      <c r="AB2672" s="110"/>
      <c r="AC2672" s="110"/>
      <c r="AD2672" s="110"/>
      <c r="AE2672" s="110"/>
      <c r="AF2672" s="110"/>
      <c r="AG2672" s="110"/>
      <c r="AH2672" s="110"/>
      <c r="AI2672" s="110"/>
      <c r="AJ2672" s="110"/>
      <c r="AK2672" s="110"/>
      <c r="AL2672" s="110"/>
      <c r="AM2672" s="110"/>
      <c r="AN2672" s="110"/>
      <c r="AO2672" s="110"/>
      <c r="AP2672" s="110"/>
      <c r="AQ2672" s="110"/>
      <c r="AR2672" s="110"/>
      <c r="AS2672" s="110"/>
      <c r="AT2672" s="110"/>
      <c r="AU2672" s="110"/>
      <c r="AV2672" s="110"/>
      <c r="AW2672" s="110"/>
      <c r="AX2672" s="110"/>
      <c r="AY2672" s="110"/>
      <c r="AZ2672" s="110"/>
      <c r="BA2672" s="110"/>
      <c r="BB2672" s="110"/>
      <c r="BC2672" s="110"/>
      <c r="BD2672" s="110"/>
      <c r="BE2672" s="110"/>
      <c r="BF2672" s="110"/>
      <c r="BG2672" s="110"/>
      <c r="BH2672" s="110"/>
    </row>
    <row r="2673" spans="3:60" x14ac:dyDescent="0.2">
      <c r="C2673" s="25"/>
      <c r="D2673" s="25"/>
      <c r="E2673" s="24"/>
      <c r="F2673" s="47"/>
      <c r="G2673" s="24"/>
      <c r="V2673" s="110"/>
      <c r="W2673" s="110"/>
      <c r="X2673" s="110"/>
      <c r="Y2673" s="110"/>
      <c r="Z2673" s="110"/>
      <c r="AA2673" s="110"/>
      <c r="AB2673" s="110"/>
      <c r="AC2673" s="110"/>
      <c r="AD2673" s="110"/>
      <c r="AE2673" s="110"/>
      <c r="AF2673" s="110"/>
      <c r="AG2673" s="110"/>
      <c r="AH2673" s="110"/>
      <c r="AI2673" s="110"/>
      <c r="AJ2673" s="110"/>
      <c r="AK2673" s="110"/>
      <c r="AL2673" s="110"/>
      <c r="AM2673" s="110"/>
      <c r="AN2673" s="110"/>
      <c r="AO2673" s="110"/>
      <c r="AP2673" s="110"/>
      <c r="AQ2673" s="110"/>
      <c r="AR2673" s="110"/>
      <c r="AS2673" s="110"/>
      <c r="AT2673" s="110"/>
      <c r="AU2673" s="110"/>
      <c r="AV2673" s="110"/>
      <c r="AW2673" s="110"/>
      <c r="AX2673" s="110"/>
      <c r="AY2673" s="110"/>
      <c r="AZ2673" s="110"/>
      <c r="BA2673" s="110"/>
      <c r="BB2673" s="110"/>
      <c r="BC2673" s="110"/>
      <c r="BD2673" s="110"/>
      <c r="BE2673" s="110"/>
      <c r="BF2673" s="110"/>
      <c r="BG2673" s="110"/>
      <c r="BH2673" s="110"/>
    </row>
    <row r="2674" spans="3:60" x14ac:dyDescent="0.2">
      <c r="C2674" s="25"/>
      <c r="D2674" s="25"/>
      <c r="E2674" s="24"/>
      <c r="F2674" s="47"/>
      <c r="G2674" s="24"/>
      <c r="V2674" s="110"/>
      <c r="W2674" s="110"/>
      <c r="X2674" s="110"/>
      <c r="Y2674" s="110"/>
      <c r="Z2674" s="110"/>
      <c r="AA2674" s="110"/>
      <c r="AB2674" s="110"/>
      <c r="AC2674" s="110"/>
      <c r="AD2674" s="110"/>
      <c r="AE2674" s="110"/>
      <c r="AF2674" s="110"/>
      <c r="AG2674" s="110"/>
      <c r="AH2674" s="110"/>
      <c r="AI2674" s="110"/>
      <c r="AJ2674" s="110"/>
      <c r="AK2674" s="110"/>
      <c r="AL2674" s="110"/>
      <c r="AM2674" s="110"/>
      <c r="AN2674" s="110"/>
      <c r="AO2674" s="110"/>
      <c r="AP2674" s="110"/>
      <c r="AQ2674" s="110"/>
      <c r="AR2674" s="110"/>
      <c r="AS2674" s="110"/>
      <c r="AT2674" s="110"/>
      <c r="AU2674" s="110"/>
      <c r="AV2674" s="110"/>
      <c r="AW2674" s="110"/>
      <c r="AX2674" s="110"/>
      <c r="AY2674" s="110"/>
      <c r="AZ2674" s="110"/>
      <c r="BA2674" s="110"/>
      <c r="BB2674" s="110"/>
      <c r="BC2674" s="110"/>
      <c r="BD2674" s="110"/>
      <c r="BE2674" s="110"/>
      <c r="BF2674" s="110"/>
      <c r="BG2674" s="110"/>
      <c r="BH2674" s="110"/>
    </row>
    <row r="2675" spans="3:60" x14ac:dyDescent="0.2">
      <c r="C2675" s="25"/>
      <c r="D2675" s="25"/>
      <c r="E2675" s="24"/>
      <c r="F2675" s="47"/>
      <c r="G2675" s="24"/>
      <c r="V2675" s="110"/>
      <c r="W2675" s="110"/>
      <c r="X2675" s="110"/>
      <c r="Y2675" s="110"/>
      <c r="Z2675" s="110"/>
      <c r="AA2675" s="110"/>
      <c r="AB2675" s="110"/>
      <c r="AC2675" s="110"/>
      <c r="AD2675" s="110"/>
      <c r="AE2675" s="110"/>
      <c r="AF2675" s="110"/>
      <c r="AG2675" s="110"/>
      <c r="AH2675" s="110"/>
      <c r="AI2675" s="110"/>
      <c r="AJ2675" s="110"/>
      <c r="AK2675" s="110"/>
      <c r="AL2675" s="110"/>
      <c r="AM2675" s="110"/>
      <c r="AN2675" s="110"/>
      <c r="AO2675" s="110"/>
      <c r="AP2675" s="110"/>
      <c r="AQ2675" s="110"/>
      <c r="AR2675" s="110"/>
      <c r="AS2675" s="110"/>
      <c r="AT2675" s="110"/>
      <c r="AU2675" s="110"/>
      <c r="AV2675" s="110"/>
      <c r="AW2675" s="110"/>
      <c r="AX2675" s="110"/>
      <c r="AY2675" s="110"/>
      <c r="AZ2675" s="110"/>
      <c r="BA2675" s="110"/>
      <c r="BB2675" s="110"/>
      <c r="BC2675" s="110"/>
      <c r="BD2675" s="110"/>
      <c r="BE2675" s="110"/>
      <c r="BF2675" s="110"/>
      <c r="BG2675" s="110"/>
      <c r="BH2675" s="110"/>
    </row>
    <row r="2676" spans="3:60" x14ac:dyDescent="0.2">
      <c r="C2676" s="25"/>
      <c r="D2676" s="25"/>
      <c r="E2676" s="24"/>
      <c r="F2676" s="47"/>
      <c r="G2676" s="24"/>
      <c r="V2676" s="110"/>
      <c r="W2676" s="110"/>
      <c r="X2676" s="110"/>
      <c r="Y2676" s="110"/>
      <c r="Z2676" s="110"/>
      <c r="AA2676" s="110"/>
      <c r="AB2676" s="110"/>
      <c r="AC2676" s="110"/>
      <c r="AD2676" s="110"/>
      <c r="AE2676" s="110"/>
      <c r="AF2676" s="110"/>
      <c r="AG2676" s="110"/>
      <c r="AH2676" s="110"/>
      <c r="AI2676" s="110"/>
      <c r="AJ2676" s="110"/>
      <c r="AK2676" s="110"/>
      <c r="AL2676" s="110"/>
      <c r="AM2676" s="110"/>
      <c r="AN2676" s="110"/>
      <c r="AO2676" s="110"/>
      <c r="AP2676" s="110"/>
      <c r="AQ2676" s="110"/>
      <c r="AR2676" s="110"/>
      <c r="AS2676" s="110"/>
      <c r="AT2676" s="110"/>
      <c r="AU2676" s="110"/>
      <c r="AV2676" s="110"/>
      <c r="AW2676" s="110"/>
      <c r="AX2676" s="110"/>
      <c r="AY2676" s="110"/>
      <c r="AZ2676" s="110"/>
      <c r="BA2676" s="110"/>
      <c r="BB2676" s="110"/>
      <c r="BC2676" s="110"/>
      <c r="BD2676" s="110"/>
      <c r="BE2676" s="110"/>
      <c r="BF2676" s="110"/>
      <c r="BG2676" s="110"/>
      <c r="BH2676" s="110"/>
    </row>
    <row r="2677" spans="3:60" x14ac:dyDescent="0.2">
      <c r="C2677" s="25"/>
      <c r="D2677" s="25"/>
      <c r="E2677" s="24"/>
      <c r="F2677" s="47"/>
      <c r="G2677" s="24"/>
      <c r="V2677" s="110"/>
      <c r="W2677" s="110"/>
      <c r="X2677" s="110"/>
      <c r="Y2677" s="110"/>
      <c r="Z2677" s="110"/>
      <c r="AA2677" s="110"/>
      <c r="AB2677" s="110"/>
      <c r="AC2677" s="110"/>
      <c r="AD2677" s="110"/>
      <c r="AE2677" s="110"/>
      <c r="AF2677" s="110"/>
      <c r="AG2677" s="110"/>
      <c r="AH2677" s="110"/>
      <c r="AI2677" s="110"/>
      <c r="AJ2677" s="110"/>
      <c r="AK2677" s="110"/>
      <c r="AL2677" s="110"/>
      <c r="AM2677" s="110"/>
      <c r="AN2677" s="110"/>
      <c r="AO2677" s="110"/>
      <c r="AP2677" s="110"/>
      <c r="AQ2677" s="110"/>
      <c r="AR2677" s="110"/>
      <c r="AS2677" s="110"/>
      <c r="AT2677" s="110"/>
      <c r="AU2677" s="110"/>
      <c r="AV2677" s="110"/>
      <c r="AW2677" s="110"/>
      <c r="AX2677" s="110"/>
      <c r="AY2677" s="110"/>
      <c r="AZ2677" s="110"/>
      <c r="BA2677" s="110"/>
      <c r="BB2677" s="110"/>
      <c r="BC2677" s="110"/>
      <c r="BD2677" s="110"/>
      <c r="BE2677" s="110"/>
      <c r="BF2677" s="110"/>
      <c r="BG2677" s="110"/>
      <c r="BH2677" s="110"/>
    </row>
    <row r="2678" spans="3:60" x14ac:dyDescent="0.2">
      <c r="C2678" s="25"/>
      <c r="D2678" s="25"/>
      <c r="E2678" s="24"/>
      <c r="F2678" s="47"/>
      <c r="G2678" s="24"/>
      <c r="V2678" s="110"/>
      <c r="W2678" s="110"/>
      <c r="X2678" s="110"/>
      <c r="Y2678" s="110"/>
      <c r="Z2678" s="110"/>
      <c r="AA2678" s="110"/>
      <c r="AB2678" s="110"/>
      <c r="AC2678" s="110"/>
      <c r="AD2678" s="110"/>
      <c r="AE2678" s="110"/>
      <c r="AF2678" s="110"/>
      <c r="AG2678" s="110"/>
      <c r="AH2678" s="110"/>
      <c r="AI2678" s="110"/>
      <c r="AJ2678" s="110"/>
      <c r="AK2678" s="110"/>
      <c r="AL2678" s="110"/>
      <c r="AM2678" s="110"/>
      <c r="AN2678" s="110"/>
      <c r="AO2678" s="110"/>
      <c r="AP2678" s="110"/>
      <c r="AQ2678" s="110"/>
      <c r="AR2678" s="110"/>
      <c r="AS2678" s="110"/>
      <c r="AT2678" s="110"/>
      <c r="AU2678" s="110"/>
      <c r="AV2678" s="110"/>
      <c r="AW2678" s="110"/>
      <c r="AX2678" s="110"/>
      <c r="AY2678" s="110"/>
      <c r="AZ2678" s="110"/>
      <c r="BA2678" s="110"/>
      <c r="BB2678" s="110"/>
      <c r="BC2678" s="110"/>
      <c r="BD2678" s="110"/>
      <c r="BE2678" s="110"/>
      <c r="BF2678" s="110"/>
      <c r="BG2678" s="110"/>
      <c r="BH2678" s="110"/>
    </row>
    <row r="2679" spans="3:60" x14ac:dyDescent="0.2">
      <c r="C2679" s="25"/>
      <c r="D2679" s="25"/>
      <c r="E2679" s="24"/>
      <c r="F2679" s="47"/>
      <c r="G2679" s="24"/>
      <c r="V2679" s="110"/>
      <c r="W2679" s="110"/>
      <c r="X2679" s="110"/>
      <c r="Y2679" s="110"/>
      <c r="Z2679" s="110"/>
      <c r="AA2679" s="110"/>
      <c r="AB2679" s="110"/>
      <c r="AC2679" s="110"/>
      <c r="AD2679" s="110"/>
      <c r="AE2679" s="110"/>
      <c r="AF2679" s="110"/>
      <c r="AG2679" s="110"/>
      <c r="AH2679" s="110"/>
      <c r="AI2679" s="110"/>
      <c r="AJ2679" s="110"/>
      <c r="AK2679" s="110"/>
      <c r="AL2679" s="110"/>
      <c r="AM2679" s="110"/>
      <c r="AN2679" s="110"/>
      <c r="AO2679" s="110"/>
      <c r="AP2679" s="110"/>
      <c r="AQ2679" s="110"/>
      <c r="AR2679" s="110"/>
      <c r="AS2679" s="110"/>
      <c r="AT2679" s="110"/>
      <c r="AU2679" s="110"/>
      <c r="AV2679" s="110"/>
      <c r="AW2679" s="110"/>
      <c r="AX2679" s="110"/>
      <c r="AY2679" s="110"/>
      <c r="AZ2679" s="110"/>
      <c r="BA2679" s="110"/>
      <c r="BB2679" s="110"/>
      <c r="BC2679" s="110"/>
      <c r="BD2679" s="110"/>
      <c r="BE2679" s="110"/>
      <c r="BF2679" s="110"/>
      <c r="BG2679" s="110"/>
      <c r="BH2679" s="110"/>
    </row>
    <row r="2680" spans="3:60" x14ac:dyDescent="0.2">
      <c r="C2680" s="25"/>
      <c r="D2680" s="25"/>
      <c r="E2680" s="24"/>
      <c r="F2680" s="47"/>
      <c r="G2680" s="24"/>
      <c r="V2680" s="110"/>
      <c r="W2680" s="110"/>
      <c r="X2680" s="110"/>
      <c r="Y2680" s="110"/>
      <c r="Z2680" s="110"/>
      <c r="AA2680" s="110"/>
      <c r="AB2680" s="110"/>
      <c r="AC2680" s="110"/>
      <c r="AD2680" s="110"/>
      <c r="AE2680" s="110"/>
      <c r="AF2680" s="110"/>
      <c r="AG2680" s="110"/>
      <c r="AH2680" s="110"/>
      <c r="AI2680" s="110"/>
      <c r="AJ2680" s="110"/>
      <c r="AK2680" s="110"/>
      <c r="AL2680" s="110"/>
      <c r="AM2680" s="110"/>
      <c r="AN2680" s="110"/>
      <c r="AO2680" s="110"/>
      <c r="AP2680" s="110"/>
      <c r="AQ2680" s="110"/>
      <c r="AR2680" s="110"/>
      <c r="AS2680" s="110"/>
      <c r="AT2680" s="110"/>
      <c r="AU2680" s="110"/>
      <c r="AV2680" s="110"/>
      <c r="AW2680" s="110"/>
      <c r="AX2680" s="110"/>
      <c r="AY2680" s="110"/>
      <c r="AZ2680" s="110"/>
      <c r="BA2680" s="110"/>
      <c r="BB2680" s="110"/>
      <c r="BC2680" s="110"/>
      <c r="BD2680" s="110"/>
      <c r="BE2680" s="110"/>
      <c r="BF2680" s="110"/>
      <c r="BG2680" s="110"/>
      <c r="BH2680" s="110"/>
    </row>
    <row r="2681" spans="3:60" x14ac:dyDescent="0.2">
      <c r="C2681" s="25"/>
      <c r="D2681" s="25"/>
      <c r="E2681" s="24"/>
      <c r="F2681" s="47"/>
      <c r="G2681" s="24"/>
      <c r="V2681" s="110"/>
      <c r="W2681" s="110"/>
      <c r="X2681" s="110"/>
      <c r="Y2681" s="110"/>
      <c r="Z2681" s="110"/>
      <c r="AA2681" s="110"/>
      <c r="AB2681" s="110"/>
      <c r="AC2681" s="110"/>
      <c r="AD2681" s="110"/>
      <c r="AE2681" s="110"/>
      <c r="AF2681" s="110"/>
      <c r="AG2681" s="110"/>
      <c r="AH2681" s="110"/>
      <c r="AI2681" s="110"/>
      <c r="AJ2681" s="110"/>
      <c r="AK2681" s="110"/>
      <c r="AL2681" s="110"/>
      <c r="AM2681" s="110"/>
      <c r="AN2681" s="110"/>
      <c r="AO2681" s="110"/>
      <c r="AP2681" s="110"/>
      <c r="AQ2681" s="110"/>
      <c r="AR2681" s="110"/>
      <c r="AS2681" s="110"/>
      <c r="AT2681" s="110"/>
      <c r="AU2681" s="110"/>
      <c r="AV2681" s="110"/>
      <c r="AW2681" s="110"/>
      <c r="AX2681" s="110"/>
      <c r="AY2681" s="110"/>
      <c r="AZ2681" s="110"/>
      <c r="BA2681" s="110"/>
      <c r="BB2681" s="110"/>
      <c r="BC2681" s="110"/>
      <c r="BD2681" s="110"/>
      <c r="BE2681" s="110"/>
      <c r="BF2681" s="110"/>
      <c r="BG2681" s="110"/>
      <c r="BH2681" s="110"/>
    </row>
    <row r="2682" spans="3:60" x14ac:dyDescent="0.2">
      <c r="C2682" s="25"/>
      <c r="D2682" s="25"/>
      <c r="E2682" s="24"/>
      <c r="F2682" s="47"/>
      <c r="G2682" s="24"/>
      <c r="V2682" s="110"/>
      <c r="W2682" s="110"/>
      <c r="X2682" s="110"/>
      <c r="Y2682" s="110"/>
      <c r="Z2682" s="110"/>
      <c r="AA2682" s="110"/>
      <c r="AB2682" s="110"/>
      <c r="AC2682" s="110"/>
      <c r="AD2682" s="110"/>
      <c r="AE2682" s="110"/>
      <c r="AF2682" s="110"/>
      <c r="AG2682" s="110"/>
      <c r="AH2682" s="110"/>
      <c r="AI2682" s="110"/>
      <c r="AJ2682" s="110"/>
      <c r="AK2682" s="110"/>
      <c r="AL2682" s="110"/>
      <c r="AM2682" s="110"/>
      <c r="AN2682" s="110"/>
      <c r="AO2682" s="110"/>
      <c r="AP2682" s="110"/>
      <c r="AQ2682" s="110"/>
      <c r="AR2682" s="110"/>
      <c r="AS2682" s="110"/>
      <c r="AT2682" s="110"/>
      <c r="AU2682" s="110"/>
      <c r="AV2682" s="110"/>
      <c r="AW2682" s="110"/>
      <c r="AX2682" s="110"/>
      <c r="AY2682" s="110"/>
      <c r="AZ2682" s="110"/>
      <c r="BA2682" s="110"/>
      <c r="BB2682" s="110"/>
      <c r="BC2682" s="110"/>
      <c r="BD2682" s="110"/>
      <c r="BE2682" s="110"/>
      <c r="BF2682" s="110"/>
      <c r="BG2682" s="110"/>
      <c r="BH2682" s="110"/>
    </row>
    <row r="2683" spans="3:60" x14ac:dyDescent="0.2">
      <c r="C2683" s="25"/>
      <c r="D2683" s="25"/>
      <c r="E2683" s="24"/>
      <c r="F2683" s="47"/>
      <c r="G2683" s="24"/>
      <c r="V2683" s="110"/>
      <c r="W2683" s="110"/>
      <c r="X2683" s="110"/>
      <c r="Y2683" s="110"/>
      <c r="Z2683" s="110"/>
      <c r="AA2683" s="110"/>
      <c r="AB2683" s="110"/>
      <c r="AC2683" s="110"/>
      <c r="AD2683" s="110"/>
      <c r="AE2683" s="110"/>
      <c r="AF2683" s="110"/>
      <c r="AG2683" s="110"/>
      <c r="AH2683" s="110"/>
      <c r="AI2683" s="110"/>
      <c r="AJ2683" s="110"/>
      <c r="AK2683" s="110"/>
      <c r="AL2683" s="110"/>
      <c r="AM2683" s="110"/>
      <c r="AN2683" s="110"/>
      <c r="AO2683" s="110"/>
      <c r="AP2683" s="110"/>
      <c r="AQ2683" s="110"/>
      <c r="AR2683" s="110"/>
      <c r="AS2683" s="110"/>
      <c r="AT2683" s="110"/>
      <c r="AU2683" s="110"/>
      <c r="AV2683" s="110"/>
      <c r="AW2683" s="110"/>
      <c r="AX2683" s="110"/>
      <c r="AY2683" s="110"/>
      <c r="AZ2683" s="110"/>
      <c r="BA2683" s="110"/>
      <c r="BB2683" s="110"/>
      <c r="BC2683" s="110"/>
      <c r="BD2683" s="110"/>
      <c r="BE2683" s="110"/>
      <c r="BF2683" s="110"/>
      <c r="BG2683" s="110"/>
      <c r="BH2683" s="110"/>
    </row>
    <row r="2684" spans="3:60" x14ac:dyDescent="0.2">
      <c r="C2684" s="25"/>
      <c r="D2684" s="25"/>
      <c r="E2684" s="24"/>
      <c r="F2684" s="47"/>
      <c r="G2684" s="24"/>
      <c r="V2684" s="110"/>
      <c r="W2684" s="110"/>
      <c r="X2684" s="110"/>
      <c r="Y2684" s="110"/>
      <c r="Z2684" s="110"/>
      <c r="AA2684" s="110"/>
      <c r="AB2684" s="110"/>
      <c r="AC2684" s="110"/>
      <c r="AD2684" s="110"/>
      <c r="AE2684" s="110"/>
      <c r="AF2684" s="110"/>
      <c r="AG2684" s="110"/>
      <c r="AH2684" s="110"/>
      <c r="AI2684" s="110"/>
      <c r="AJ2684" s="110"/>
      <c r="AK2684" s="110"/>
      <c r="AL2684" s="110"/>
      <c r="AM2684" s="110"/>
      <c r="AN2684" s="110"/>
      <c r="AO2684" s="110"/>
      <c r="AP2684" s="110"/>
      <c r="AQ2684" s="110"/>
      <c r="AR2684" s="110"/>
      <c r="AS2684" s="110"/>
      <c r="AT2684" s="110"/>
      <c r="AU2684" s="110"/>
      <c r="AV2684" s="110"/>
      <c r="AW2684" s="110"/>
      <c r="AX2684" s="110"/>
      <c r="AY2684" s="110"/>
      <c r="AZ2684" s="110"/>
      <c r="BA2684" s="110"/>
      <c r="BB2684" s="110"/>
      <c r="BC2684" s="110"/>
      <c r="BD2684" s="110"/>
      <c r="BE2684" s="110"/>
      <c r="BF2684" s="110"/>
      <c r="BG2684" s="110"/>
      <c r="BH2684" s="110"/>
    </row>
    <row r="2685" spans="3:60" x14ac:dyDescent="0.2">
      <c r="C2685" s="25"/>
      <c r="D2685" s="25"/>
      <c r="E2685" s="24"/>
      <c r="F2685" s="47"/>
      <c r="G2685" s="24"/>
      <c r="V2685" s="110"/>
      <c r="W2685" s="110"/>
      <c r="X2685" s="110"/>
      <c r="Y2685" s="110"/>
      <c r="Z2685" s="110"/>
      <c r="AA2685" s="110"/>
      <c r="AB2685" s="110"/>
      <c r="AC2685" s="110"/>
      <c r="AD2685" s="110"/>
      <c r="AE2685" s="110"/>
      <c r="AF2685" s="110"/>
      <c r="AG2685" s="110"/>
      <c r="AH2685" s="110"/>
      <c r="AI2685" s="110"/>
      <c r="AJ2685" s="110"/>
      <c r="AK2685" s="110"/>
      <c r="AL2685" s="110"/>
      <c r="AM2685" s="110"/>
      <c r="AN2685" s="110"/>
      <c r="AO2685" s="110"/>
      <c r="AP2685" s="110"/>
      <c r="AQ2685" s="110"/>
      <c r="AR2685" s="110"/>
      <c r="AS2685" s="110"/>
      <c r="AT2685" s="110"/>
      <c r="AU2685" s="110"/>
      <c r="AV2685" s="110"/>
      <c r="AW2685" s="110"/>
      <c r="AX2685" s="110"/>
      <c r="AY2685" s="110"/>
      <c r="AZ2685" s="110"/>
      <c r="BA2685" s="110"/>
      <c r="BB2685" s="110"/>
      <c r="BC2685" s="110"/>
      <c r="BD2685" s="110"/>
      <c r="BE2685" s="110"/>
      <c r="BF2685" s="110"/>
      <c r="BG2685" s="110"/>
      <c r="BH2685" s="110"/>
    </row>
    <row r="2686" spans="3:60" x14ac:dyDescent="0.2">
      <c r="C2686" s="25"/>
      <c r="D2686" s="25"/>
      <c r="E2686" s="24"/>
      <c r="F2686" s="47"/>
      <c r="G2686" s="24"/>
      <c r="V2686" s="110"/>
      <c r="W2686" s="110"/>
      <c r="X2686" s="110"/>
      <c r="Y2686" s="110"/>
      <c r="Z2686" s="110"/>
      <c r="AA2686" s="110"/>
      <c r="AB2686" s="110"/>
      <c r="AC2686" s="110"/>
      <c r="AD2686" s="110"/>
      <c r="AE2686" s="110"/>
      <c r="AF2686" s="110"/>
      <c r="AG2686" s="110"/>
      <c r="AH2686" s="110"/>
      <c r="AI2686" s="110"/>
      <c r="AJ2686" s="110"/>
      <c r="AK2686" s="110"/>
      <c r="AL2686" s="110"/>
      <c r="AM2686" s="110"/>
      <c r="AN2686" s="110"/>
      <c r="AO2686" s="110"/>
      <c r="AP2686" s="110"/>
      <c r="AQ2686" s="110"/>
      <c r="AR2686" s="110"/>
      <c r="AS2686" s="110"/>
      <c r="AT2686" s="110"/>
      <c r="AU2686" s="110"/>
      <c r="AV2686" s="110"/>
      <c r="AW2686" s="110"/>
      <c r="AX2686" s="110"/>
      <c r="AY2686" s="110"/>
      <c r="AZ2686" s="110"/>
      <c r="BA2686" s="110"/>
      <c r="BB2686" s="110"/>
      <c r="BC2686" s="110"/>
      <c r="BD2686" s="110"/>
      <c r="BE2686" s="110"/>
      <c r="BF2686" s="110"/>
      <c r="BG2686" s="110"/>
      <c r="BH2686" s="110"/>
    </row>
    <row r="2687" spans="3:60" x14ac:dyDescent="0.2">
      <c r="C2687" s="25"/>
      <c r="D2687" s="25"/>
      <c r="E2687" s="24"/>
      <c r="F2687" s="47"/>
      <c r="G2687" s="24"/>
      <c r="V2687" s="110"/>
      <c r="W2687" s="110"/>
      <c r="X2687" s="110"/>
      <c r="Y2687" s="110"/>
      <c r="Z2687" s="110"/>
      <c r="AA2687" s="110"/>
      <c r="AB2687" s="110"/>
      <c r="AC2687" s="110"/>
      <c r="AD2687" s="110"/>
      <c r="AE2687" s="110"/>
      <c r="AF2687" s="110"/>
      <c r="AG2687" s="110"/>
      <c r="AH2687" s="110"/>
      <c r="AI2687" s="110"/>
      <c r="AJ2687" s="110"/>
      <c r="AK2687" s="110"/>
      <c r="AL2687" s="110"/>
      <c r="AM2687" s="110"/>
      <c r="AN2687" s="110"/>
      <c r="AO2687" s="110"/>
      <c r="AP2687" s="110"/>
      <c r="AQ2687" s="110"/>
      <c r="AR2687" s="110"/>
      <c r="AS2687" s="110"/>
      <c r="AT2687" s="110"/>
      <c r="AU2687" s="110"/>
      <c r="AV2687" s="110"/>
      <c r="AW2687" s="110"/>
      <c r="AX2687" s="110"/>
      <c r="AY2687" s="110"/>
      <c r="AZ2687" s="110"/>
      <c r="BA2687" s="110"/>
      <c r="BB2687" s="110"/>
      <c r="BC2687" s="110"/>
      <c r="BD2687" s="110"/>
      <c r="BE2687" s="110"/>
      <c r="BF2687" s="110"/>
      <c r="BG2687" s="110"/>
      <c r="BH2687" s="110"/>
    </row>
    <row r="2688" spans="3:60" x14ac:dyDescent="0.2">
      <c r="C2688" s="25"/>
      <c r="D2688" s="25"/>
      <c r="E2688" s="24"/>
      <c r="F2688" s="47"/>
      <c r="G2688" s="24"/>
      <c r="V2688" s="110"/>
      <c r="W2688" s="110"/>
      <c r="X2688" s="110"/>
      <c r="Y2688" s="110"/>
      <c r="Z2688" s="110"/>
      <c r="AA2688" s="110"/>
      <c r="AB2688" s="110"/>
      <c r="AC2688" s="110"/>
      <c r="AD2688" s="110"/>
      <c r="AE2688" s="110"/>
      <c r="AF2688" s="110"/>
      <c r="AG2688" s="110"/>
      <c r="AH2688" s="110"/>
      <c r="AI2688" s="110"/>
      <c r="AJ2688" s="110"/>
      <c r="AK2688" s="110"/>
      <c r="AL2688" s="110"/>
      <c r="AM2688" s="110"/>
      <c r="AN2688" s="110"/>
      <c r="AO2688" s="110"/>
      <c r="AP2688" s="110"/>
      <c r="AQ2688" s="110"/>
      <c r="AR2688" s="110"/>
      <c r="AS2688" s="110"/>
      <c r="AT2688" s="110"/>
      <c r="AU2688" s="110"/>
      <c r="AV2688" s="110"/>
      <c r="AW2688" s="110"/>
      <c r="AX2688" s="110"/>
      <c r="AY2688" s="110"/>
      <c r="AZ2688" s="110"/>
      <c r="BA2688" s="110"/>
      <c r="BB2688" s="110"/>
      <c r="BC2688" s="110"/>
      <c r="BD2688" s="110"/>
      <c r="BE2688" s="110"/>
      <c r="BF2688" s="110"/>
      <c r="BG2688" s="110"/>
      <c r="BH2688" s="110"/>
    </row>
    <row r="2689" spans="3:60" x14ac:dyDescent="0.2">
      <c r="C2689" s="25"/>
      <c r="D2689" s="25"/>
      <c r="E2689" s="24"/>
      <c r="F2689" s="47"/>
      <c r="G2689" s="24"/>
      <c r="V2689" s="110"/>
      <c r="W2689" s="110"/>
      <c r="X2689" s="110"/>
      <c r="Y2689" s="110"/>
      <c r="Z2689" s="110"/>
      <c r="AA2689" s="110"/>
      <c r="AB2689" s="110"/>
      <c r="AC2689" s="110"/>
      <c r="AD2689" s="110"/>
      <c r="AE2689" s="110"/>
      <c r="AF2689" s="110"/>
      <c r="AG2689" s="110"/>
      <c r="AH2689" s="110"/>
      <c r="AI2689" s="110"/>
      <c r="AJ2689" s="110"/>
      <c r="AK2689" s="110"/>
      <c r="AL2689" s="110"/>
      <c r="AM2689" s="110"/>
      <c r="AN2689" s="110"/>
      <c r="AO2689" s="110"/>
      <c r="AP2689" s="110"/>
      <c r="AQ2689" s="110"/>
      <c r="AR2689" s="110"/>
      <c r="AS2689" s="110"/>
      <c r="AT2689" s="110"/>
      <c r="AU2689" s="110"/>
      <c r="AV2689" s="110"/>
      <c r="AW2689" s="110"/>
      <c r="AX2689" s="110"/>
      <c r="AY2689" s="110"/>
      <c r="AZ2689" s="110"/>
      <c r="BA2689" s="110"/>
      <c r="BB2689" s="110"/>
      <c r="BC2689" s="110"/>
      <c r="BD2689" s="110"/>
      <c r="BE2689" s="110"/>
      <c r="BF2689" s="110"/>
      <c r="BG2689" s="110"/>
      <c r="BH2689" s="110"/>
    </row>
    <row r="2690" spans="3:60" x14ac:dyDescent="0.2">
      <c r="C2690" s="25"/>
      <c r="D2690" s="25"/>
      <c r="E2690" s="24"/>
      <c r="F2690" s="47"/>
      <c r="G2690" s="24"/>
      <c r="V2690" s="110"/>
      <c r="W2690" s="110"/>
      <c r="X2690" s="110"/>
      <c r="Y2690" s="110"/>
      <c r="Z2690" s="110"/>
      <c r="AA2690" s="110"/>
      <c r="AB2690" s="110"/>
      <c r="AC2690" s="110"/>
      <c r="AD2690" s="110"/>
      <c r="AE2690" s="110"/>
      <c r="AF2690" s="110"/>
      <c r="AG2690" s="110"/>
      <c r="AH2690" s="110"/>
      <c r="AI2690" s="110"/>
      <c r="AJ2690" s="110"/>
      <c r="AK2690" s="110"/>
      <c r="AL2690" s="110"/>
      <c r="AM2690" s="110"/>
      <c r="AN2690" s="110"/>
      <c r="AO2690" s="110"/>
      <c r="AP2690" s="110"/>
      <c r="AQ2690" s="110"/>
      <c r="AR2690" s="110"/>
      <c r="AS2690" s="110"/>
      <c r="AT2690" s="110"/>
      <c r="AU2690" s="110"/>
      <c r="AV2690" s="110"/>
      <c r="AW2690" s="110"/>
      <c r="AX2690" s="110"/>
      <c r="AY2690" s="110"/>
      <c r="AZ2690" s="110"/>
      <c r="BA2690" s="110"/>
      <c r="BB2690" s="110"/>
      <c r="BC2690" s="110"/>
      <c r="BD2690" s="110"/>
      <c r="BE2690" s="110"/>
      <c r="BF2690" s="110"/>
      <c r="BG2690" s="110"/>
      <c r="BH2690" s="110"/>
    </row>
    <row r="2691" spans="3:60" x14ac:dyDescent="0.2">
      <c r="C2691" s="25"/>
      <c r="D2691" s="25"/>
      <c r="E2691" s="24"/>
      <c r="F2691" s="47"/>
      <c r="G2691" s="24"/>
      <c r="V2691" s="110"/>
      <c r="W2691" s="110"/>
      <c r="X2691" s="110"/>
      <c r="Y2691" s="110"/>
      <c r="Z2691" s="110"/>
      <c r="AA2691" s="110"/>
      <c r="AB2691" s="110"/>
      <c r="AC2691" s="110"/>
      <c r="AD2691" s="110"/>
      <c r="AE2691" s="110"/>
      <c r="AF2691" s="110"/>
      <c r="AG2691" s="110"/>
      <c r="AH2691" s="110"/>
      <c r="AI2691" s="110"/>
      <c r="AJ2691" s="110"/>
      <c r="AK2691" s="110"/>
      <c r="AL2691" s="110"/>
      <c r="AM2691" s="110"/>
      <c r="AN2691" s="110"/>
      <c r="AO2691" s="110"/>
      <c r="AP2691" s="110"/>
      <c r="AQ2691" s="110"/>
      <c r="AR2691" s="110"/>
      <c r="AS2691" s="110"/>
      <c r="AT2691" s="110"/>
      <c r="AU2691" s="110"/>
      <c r="AV2691" s="110"/>
      <c r="AW2691" s="110"/>
      <c r="AX2691" s="110"/>
      <c r="AY2691" s="110"/>
      <c r="AZ2691" s="110"/>
      <c r="BA2691" s="110"/>
      <c r="BB2691" s="110"/>
      <c r="BC2691" s="110"/>
      <c r="BD2691" s="110"/>
      <c r="BE2691" s="110"/>
      <c r="BF2691" s="110"/>
      <c r="BG2691" s="110"/>
      <c r="BH2691" s="110"/>
    </row>
    <row r="2692" spans="3:60" x14ac:dyDescent="0.2">
      <c r="C2692" s="25"/>
      <c r="D2692" s="25"/>
      <c r="E2692" s="24"/>
      <c r="F2692" s="47"/>
      <c r="G2692" s="24"/>
      <c r="V2692" s="110"/>
      <c r="W2692" s="110"/>
      <c r="X2692" s="110"/>
      <c r="Y2692" s="110"/>
      <c r="Z2692" s="110"/>
      <c r="AA2692" s="110"/>
      <c r="AB2692" s="110"/>
      <c r="AC2692" s="110"/>
      <c r="AD2692" s="110"/>
      <c r="AE2692" s="110"/>
      <c r="AF2692" s="110"/>
      <c r="AG2692" s="110"/>
      <c r="AH2692" s="110"/>
      <c r="AI2692" s="110"/>
      <c r="AJ2692" s="110"/>
      <c r="AK2692" s="110"/>
      <c r="AL2692" s="110"/>
      <c r="AM2692" s="110"/>
      <c r="AN2692" s="110"/>
      <c r="AO2692" s="110"/>
      <c r="AP2692" s="110"/>
      <c r="AQ2692" s="110"/>
      <c r="AR2692" s="110"/>
      <c r="AS2692" s="110"/>
      <c r="AT2692" s="110"/>
      <c r="AU2692" s="110"/>
      <c r="AV2692" s="110"/>
      <c r="AW2692" s="110"/>
      <c r="AX2692" s="110"/>
      <c r="AY2692" s="110"/>
      <c r="AZ2692" s="110"/>
      <c r="BA2692" s="110"/>
      <c r="BB2692" s="110"/>
      <c r="BC2692" s="110"/>
      <c r="BD2692" s="110"/>
      <c r="BE2692" s="110"/>
      <c r="BF2692" s="110"/>
      <c r="BG2692" s="110"/>
      <c r="BH2692" s="110"/>
    </row>
    <row r="2693" spans="3:60" x14ac:dyDescent="0.2">
      <c r="C2693" s="25"/>
      <c r="D2693" s="25"/>
      <c r="E2693" s="24"/>
      <c r="F2693" s="47"/>
      <c r="G2693" s="24"/>
      <c r="V2693" s="110"/>
      <c r="W2693" s="110"/>
      <c r="X2693" s="110"/>
      <c r="Y2693" s="110"/>
      <c r="Z2693" s="110"/>
      <c r="AA2693" s="110"/>
      <c r="AB2693" s="110"/>
      <c r="AC2693" s="110"/>
      <c r="AD2693" s="110"/>
      <c r="AE2693" s="110"/>
      <c r="AF2693" s="110"/>
      <c r="AG2693" s="110"/>
      <c r="AH2693" s="110"/>
      <c r="AI2693" s="110"/>
      <c r="AJ2693" s="110"/>
      <c r="AK2693" s="110"/>
      <c r="AL2693" s="110"/>
      <c r="AM2693" s="110"/>
      <c r="AN2693" s="110"/>
      <c r="AO2693" s="110"/>
      <c r="AP2693" s="110"/>
      <c r="AQ2693" s="110"/>
      <c r="AR2693" s="110"/>
      <c r="AS2693" s="110"/>
      <c r="AT2693" s="110"/>
      <c r="AU2693" s="110"/>
      <c r="AV2693" s="110"/>
      <c r="AW2693" s="110"/>
      <c r="AX2693" s="110"/>
      <c r="AY2693" s="110"/>
      <c r="AZ2693" s="110"/>
      <c r="BA2693" s="110"/>
      <c r="BB2693" s="110"/>
      <c r="BC2693" s="110"/>
      <c r="BD2693" s="110"/>
      <c r="BE2693" s="110"/>
      <c r="BF2693" s="110"/>
      <c r="BG2693" s="110"/>
      <c r="BH2693" s="110"/>
    </row>
    <row r="2694" spans="3:60" x14ac:dyDescent="0.2">
      <c r="C2694" s="25"/>
      <c r="D2694" s="25"/>
      <c r="E2694" s="24"/>
      <c r="F2694" s="47"/>
      <c r="G2694" s="24"/>
      <c r="V2694" s="110"/>
      <c r="W2694" s="110"/>
      <c r="X2694" s="110"/>
      <c r="Y2694" s="110"/>
      <c r="Z2694" s="110"/>
      <c r="AA2694" s="110"/>
      <c r="AB2694" s="110"/>
      <c r="AC2694" s="110"/>
      <c r="AD2694" s="110"/>
      <c r="AE2694" s="110"/>
      <c r="AF2694" s="110"/>
      <c r="AG2694" s="110"/>
      <c r="AH2694" s="110"/>
      <c r="AI2694" s="110"/>
      <c r="AJ2694" s="110"/>
      <c r="AK2694" s="110"/>
      <c r="AL2694" s="110"/>
      <c r="AM2694" s="110"/>
      <c r="AN2694" s="110"/>
      <c r="AO2694" s="110"/>
      <c r="AP2694" s="110"/>
      <c r="AQ2694" s="110"/>
      <c r="AR2694" s="110"/>
      <c r="AS2694" s="110"/>
      <c r="AT2694" s="110"/>
      <c r="AU2694" s="110"/>
      <c r="AV2694" s="110"/>
      <c r="AW2694" s="110"/>
      <c r="AX2694" s="110"/>
      <c r="AY2694" s="110"/>
      <c r="AZ2694" s="110"/>
      <c r="BA2694" s="110"/>
      <c r="BB2694" s="110"/>
      <c r="BC2694" s="110"/>
      <c r="BD2694" s="110"/>
      <c r="BE2694" s="110"/>
      <c r="BF2694" s="110"/>
      <c r="BG2694" s="110"/>
      <c r="BH2694" s="110"/>
    </row>
    <row r="2695" spans="3:60" x14ac:dyDescent="0.2">
      <c r="C2695" s="25"/>
      <c r="D2695" s="25"/>
      <c r="E2695" s="24"/>
      <c r="F2695" s="47"/>
      <c r="G2695" s="24"/>
      <c r="V2695" s="110"/>
      <c r="W2695" s="110"/>
      <c r="X2695" s="110"/>
      <c r="Y2695" s="110"/>
      <c r="Z2695" s="110"/>
      <c r="AA2695" s="110"/>
      <c r="AB2695" s="110"/>
      <c r="AC2695" s="110"/>
      <c r="AD2695" s="110"/>
      <c r="AE2695" s="110"/>
      <c r="AF2695" s="110"/>
      <c r="AG2695" s="110"/>
      <c r="AH2695" s="110"/>
      <c r="AI2695" s="110"/>
      <c r="AJ2695" s="110"/>
      <c r="AK2695" s="110"/>
      <c r="AL2695" s="110"/>
      <c r="AM2695" s="110"/>
      <c r="AN2695" s="110"/>
      <c r="AO2695" s="110"/>
      <c r="AP2695" s="110"/>
      <c r="AQ2695" s="110"/>
      <c r="AR2695" s="110"/>
      <c r="AS2695" s="110"/>
      <c r="AT2695" s="110"/>
      <c r="AU2695" s="110"/>
      <c r="AV2695" s="110"/>
      <c r="AW2695" s="110"/>
      <c r="AX2695" s="110"/>
      <c r="AY2695" s="110"/>
      <c r="AZ2695" s="110"/>
      <c r="BA2695" s="110"/>
      <c r="BB2695" s="110"/>
      <c r="BC2695" s="110"/>
      <c r="BD2695" s="110"/>
      <c r="BE2695" s="110"/>
      <c r="BF2695" s="110"/>
      <c r="BG2695" s="110"/>
      <c r="BH2695" s="110"/>
    </row>
    <row r="2696" spans="3:60" x14ac:dyDescent="0.2">
      <c r="C2696" s="25"/>
      <c r="D2696" s="25"/>
      <c r="E2696" s="24"/>
      <c r="F2696" s="47"/>
      <c r="G2696" s="24"/>
      <c r="V2696" s="110"/>
      <c r="W2696" s="110"/>
      <c r="X2696" s="110"/>
      <c r="Y2696" s="110"/>
      <c r="Z2696" s="110"/>
      <c r="AA2696" s="110"/>
      <c r="AB2696" s="110"/>
      <c r="AC2696" s="110"/>
      <c r="AD2696" s="110"/>
      <c r="AE2696" s="110"/>
      <c r="AF2696" s="110"/>
      <c r="AG2696" s="110"/>
      <c r="AH2696" s="110"/>
      <c r="AI2696" s="110"/>
      <c r="AJ2696" s="110"/>
      <c r="AK2696" s="110"/>
      <c r="AL2696" s="110"/>
      <c r="AM2696" s="110"/>
      <c r="AN2696" s="110"/>
      <c r="AO2696" s="110"/>
      <c r="AP2696" s="110"/>
      <c r="AQ2696" s="110"/>
      <c r="AR2696" s="110"/>
      <c r="AS2696" s="110"/>
      <c r="AT2696" s="110"/>
      <c r="AU2696" s="110"/>
      <c r="AV2696" s="110"/>
      <c r="AW2696" s="110"/>
      <c r="AX2696" s="110"/>
      <c r="AY2696" s="110"/>
      <c r="AZ2696" s="110"/>
      <c r="BA2696" s="110"/>
      <c r="BB2696" s="110"/>
      <c r="BC2696" s="110"/>
      <c r="BD2696" s="110"/>
      <c r="BE2696" s="110"/>
      <c r="BF2696" s="110"/>
      <c r="BG2696" s="110"/>
      <c r="BH2696" s="110"/>
    </row>
    <row r="2697" spans="3:60" x14ac:dyDescent="0.2">
      <c r="C2697" s="25"/>
      <c r="D2697" s="25"/>
      <c r="E2697" s="24"/>
      <c r="F2697" s="47"/>
      <c r="G2697" s="24"/>
      <c r="V2697" s="110"/>
      <c r="W2697" s="110"/>
      <c r="X2697" s="110"/>
      <c r="Y2697" s="110"/>
      <c r="Z2697" s="110"/>
      <c r="AA2697" s="110"/>
      <c r="AB2697" s="110"/>
      <c r="AC2697" s="110"/>
      <c r="AD2697" s="110"/>
      <c r="AE2697" s="110"/>
      <c r="AF2697" s="110"/>
      <c r="AG2697" s="110"/>
      <c r="AH2697" s="110"/>
      <c r="AI2697" s="110"/>
      <c r="AJ2697" s="110"/>
      <c r="AK2697" s="110"/>
      <c r="AL2697" s="110"/>
      <c r="AM2697" s="110"/>
      <c r="AN2697" s="110"/>
      <c r="AO2697" s="110"/>
      <c r="AP2697" s="110"/>
      <c r="AQ2697" s="110"/>
      <c r="AR2697" s="110"/>
      <c r="AS2697" s="110"/>
      <c r="AT2697" s="110"/>
      <c r="AU2697" s="110"/>
      <c r="AV2697" s="110"/>
      <c r="AW2697" s="110"/>
      <c r="AX2697" s="110"/>
      <c r="AY2697" s="110"/>
      <c r="AZ2697" s="110"/>
      <c r="BA2697" s="110"/>
      <c r="BB2697" s="110"/>
      <c r="BC2697" s="110"/>
      <c r="BD2697" s="110"/>
      <c r="BE2697" s="110"/>
      <c r="BF2697" s="110"/>
      <c r="BG2697" s="110"/>
      <c r="BH2697" s="110"/>
    </row>
    <row r="2698" spans="3:60" x14ac:dyDescent="0.2">
      <c r="C2698" s="25"/>
      <c r="D2698" s="25"/>
      <c r="E2698" s="24"/>
      <c r="F2698" s="47"/>
      <c r="G2698" s="24"/>
      <c r="V2698" s="110"/>
      <c r="W2698" s="110"/>
      <c r="X2698" s="110"/>
      <c r="Y2698" s="110"/>
      <c r="Z2698" s="110"/>
      <c r="AA2698" s="110"/>
      <c r="AB2698" s="110"/>
      <c r="AC2698" s="110"/>
      <c r="AD2698" s="110"/>
      <c r="AE2698" s="110"/>
      <c r="AF2698" s="110"/>
      <c r="AG2698" s="110"/>
      <c r="AH2698" s="110"/>
      <c r="AI2698" s="110"/>
      <c r="AJ2698" s="110"/>
      <c r="AK2698" s="110"/>
      <c r="AL2698" s="110"/>
      <c r="AM2698" s="110"/>
      <c r="AN2698" s="110"/>
      <c r="AO2698" s="110"/>
      <c r="AP2698" s="110"/>
      <c r="AQ2698" s="110"/>
      <c r="AR2698" s="110"/>
      <c r="AS2698" s="110"/>
      <c r="AT2698" s="110"/>
      <c r="AU2698" s="110"/>
      <c r="AV2698" s="110"/>
      <c r="AW2698" s="110"/>
      <c r="AX2698" s="110"/>
      <c r="AY2698" s="110"/>
      <c r="AZ2698" s="110"/>
      <c r="BA2698" s="110"/>
      <c r="BB2698" s="110"/>
      <c r="BC2698" s="110"/>
      <c r="BD2698" s="110"/>
      <c r="BE2698" s="110"/>
      <c r="BF2698" s="110"/>
      <c r="BG2698" s="110"/>
      <c r="BH2698" s="110"/>
    </row>
    <row r="2699" spans="3:60" x14ac:dyDescent="0.2">
      <c r="C2699" s="25"/>
      <c r="D2699" s="25"/>
      <c r="E2699" s="24"/>
      <c r="F2699" s="47"/>
      <c r="G2699" s="24"/>
      <c r="V2699" s="110"/>
      <c r="W2699" s="110"/>
      <c r="X2699" s="110"/>
      <c r="Y2699" s="110"/>
      <c r="Z2699" s="110"/>
      <c r="AA2699" s="110"/>
      <c r="AB2699" s="110"/>
      <c r="AC2699" s="110"/>
      <c r="AD2699" s="110"/>
      <c r="AE2699" s="110"/>
      <c r="AF2699" s="110"/>
      <c r="AG2699" s="110"/>
      <c r="AH2699" s="110"/>
      <c r="AI2699" s="110"/>
      <c r="AJ2699" s="110"/>
      <c r="AK2699" s="110"/>
      <c r="AL2699" s="110"/>
      <c r="AM2699" s="110"/>
      <c r="AN2699" s="110"/>
      <c r="AO2699" s="110"/>
      <c r="AP2699" s="110"/>
      <c r="AQ2699" s="110"/>
      <c r="AR2699" s="110"/>
      <c r="AS2699" s="110"/>
      <c r="AT2699" s="110"/>
      <c r="AU2699" s="110"/>
      <c r="AV2699" s="110"/>
      <c r="AW2699" s="110"/>
      <c r="AX2699" s="110"/>
      <c r="AY2699" s="110"/>
      <c r="AZ2699" s="110"/>
      <c r="BA2699" s="110"/>
      <c r="BB2699" s="110"/>
      <c r="BC2699" s="110"/>
      <c r="BD2699" s="110"/>
      <c r="BE2699" s="110"/>
      <c r="BF2699" s="110"/>
      <c r="BG2699" s="110"/>
      <c r="BH2699" s="110"/>
    </row>
    <row r="2700" spans="3:60" x14ac:dyDescent="0.2">
      <c r="C2700" s="25"/>
      <c r="D2700" s="25"/>
      <c r="E2700" s="24"/>
      <c r="F2700" s="47"/>
      <c r="G2700" s="24"/>
      <c r="V2700" s="110"/>
      <c r="W2700" s="110"/>
      <c r="X2700" s="110"/>
      <c r="Y2700" s="110"/>
      <c r="Z2700" s="110"/>
      <c r="AA2700" s="110"/>
      <c r="AB2700" s="110"/>
      <c r="AC2700" s="110"/>
      <c r="AD2700" s="110"/>
      <c r="AE2700" s="110"/>
      <c r="AF2700" s="110"/>
      <c r="AG2700" s="110"/>
      <c r="AH2700" s="110"/>
      <c r="AI2700" s="110"/>
      <c r="AJ2700" s="110"/>
      <c r="AK2700" s="110"/>
      <c r="AL2700" s="110"/>
      <c r="AM2700" s="110"/>
      <c r="AN2700" s="110"/>
      <c r="AO2700" s="110"/>
      <c r="AP2700" s="110"/>
      <c r="AQ2700" s="110"/>
      <c r="AR2700" s="110"/>
      <c r="AS2700" s="110"/>
      <c r="AT2700" s="110"/>
      <c r="AU2700" s="110"/>
      <c r="AV2700" s="110"/>
      <c r="AW2700" s="110"/>
      <c r="AX2700" s="110"/>
      <c r="AY2700" s="110"/>
      <c r="AZ2700" s="110"/>
      <c r="BA2700" s="110"/>
      <c r="BB2700" s="110"/>
      <c r="BC2700" s="110"/>
      <c r="BD2700" s="110"/>
      <c r="BE2700" s="110"/>
      <c r="BF2700" s="110"/>
      <c r="BG2700" s="110"/>
      <c r="BH2700" s="110"/>
    </row>
    <row r="2701" spans="3:60" x14ac:dyDescent="0.2">
      <c r="C2701" s="25"/>
      <c r="D2701" s="25"/>
      <c r="E2701" s="24"/>
      <c r="F2701" s="47"/>
      <c r="G2701" s="24"/>
      <c r="V2701" s="110"/>
      <c r="W2701" s="110"/>
      <c r="X2701" s="110"/>
      <c r="Y2701" s="110"/>
      <c r="Z2701" s="110"/>
      <c r="AA2701" s="110"/>
      <c r="AB2701" s="110"/>
      <c r="AC2701" s="110"/>
      <c r="AD2701" s="110"/>
      <c r="AE2701" s="110"/>
      <c r="AF2701" s="110"/>
      <c r="AG2701" s="110"/>
      <c r="AH2701" s="110"/>
      <c r="AI2701" s="110"/>
      <c r="AJ2701" s="110"/>
      <c r="AK2701" s="110"/>
      <c r="AL2701" s="110"/>
      <c r="AM2701" s="110"/>
      <c r="AN2701" s="110"/>
      <c r="AO2701" s="110"/>
      <c r="AP2701" s="110"/>
      <c r="AQ2701" s="110"/>
      <c r="AR2701" s="110"/>
      <c r="AS2701" s="110"/>
      <c r="AT2701" s="110"/>
      <c r="AU2701" s="110"/>
      <c r="AV2701" s="110"/>
      <c r="AW2701" s="110"/>
      <c r="AX2701" s="110"/>
      <c r="AY2701" s="110"/>
      <c r="AZ2701" s="110"/>
      <c r="BA2701" s="110"/>
      <c r="BB2701" s="110"/>
      <c r="BC2701" s="110"/>
      <c r="BD2701" s="110"/>
      <c r="BE2701" s="110"/>
      <c r="BF2701" s="110"/>
      <c r="BG2701" s="110"/>
      <c r="BH2701" s="110"/>
    </row>
    <row r="2702" spans="3:60" x14ac:dyDescent="0.2">
      <c r="C2702" s="25"/>
      <c r="D2702" s="25"/>
      <c r="E2702" s="24"/>
      <c r="F2702" s="47"/>
      <c r="G2702" s="24"/>
      <c r="V2702" s="110"/>
      <c r="W2702" s="110"/>
      <c r="X2702" s="110"/>
      <c r="Y2702" s="110"/>
      <c r="Z2702" s="110"/>
      <c r="AA2702" s="110"/>
      <c r="AB2702" s="110"/>
      <c r="AC2702" s="110"/>
      <c r="AD2702" s="110"/>
      <c r="AE2702" s="110"/>
      <c r="AF2702" s="110"/>
      <c r="AG2702" s="110"/>
      <c r="AH2702" s="110"/>
      <c r="AI2702" s="110"/>
      <c r="AJ2702" s="110"/>
      <c r="AK2702" s="110"/>
      <c r="AL2702" s="110"/>
      <c r="AM2702" s="110"/>
      <c r="AN2702" s="110"/>
      <c r="AO2702" s="110"/>
      <c r="AP2702" s="110"/>
      <c r="AQ2702" s="110"/>
      <c r="AR2702" s="110"/>
      <c r="AS2702" s="110"/>
      <c r="AT2702" s="110"/>
      <c r="AU2702" s="110"/>
      <c r="AV2702" s="110"/>
      <c r="AW2702" s="110"/>
      <c r="AX2702" s="110"/>
      <c r="AY2702" s="110"/>
      <c r="AZ2702" s="110"/>
      <c r="BA2702" s="110"/>
      <c r="BB2702" s="110"/>
      <c r="BC2702" s="110"/>
      <c r="BD2702" s="110"/>
      <c r="BE2702" s="110"/>
      <c r="BF2702" s="110"/>
      <c r="BG2702" s="110"/>
      <c r="BH2702" s="110"/>
    </row>
    <row r="2703" spans="3:60" x14ac:dyDescent="0.2">
      <c r="C2703" s="25"/>
      <c r="D2703" s="25"/>
      <c r="E2703" s="24"/>
      <c r="F2703" s="47"/>
      <c r="G2703" s="24"/>
      <c r="V2703" s="110"/>
      <c r="W2703" s="110"/>
      <c r="X2703" s="110"/>
      <c r="Y2703" s="110"/>
      <c r="Z2703" s="110"/>
      <c r="AA2703" s="110"/>
      <c r="AB2703" s="110"/>
      <c r="AC2703" s="110"/>
      <c r="AD2703" s="110"/>
      <c r="AE2703" s="110"/>
      <c r="AF2703" s="110"/>
      <c r="AG2703" s="110"/>
      <c r="AH2703" s="110"/>
      <c r="AI2703" s="110"/>
      <c r="AJ2703" s="110"/>
      <c r="AK2703" s="110"/>
      <c r="AL2703" s="110"/>
      <c r="AM2703" s="110"/>
      <c r="AN2703" s="110"/>
      <c r="AO2703" s="110"/>
      <c r="AP2703" s="110"/>
      <c r="AQ2703" s="110"/>
      <c r="AR2703" s="110"/>
      <c r="AS2703" s="110"/>
      <c r="AT2703" s="110"/>
      <c r="AU2703" s="110"/>
      <c r="AV2703" s="110"/>
      <c r="AW2703" s="110"/>
      <c r="AX2703" s="110"/>
      <c r="AY2703" s="110"/>
      <c r="AZ2703" s="110"/>
      <c r="BA2703" s="110"/>
      <c r="BB2703" s="110"/>
      <c r="BC2703" s="110"/>
      <c r="BD2703" s="110"/>
      <c r="BE2703" s="110"/>
      <c r="BF2703" s="110"/>
      <c r="BG2703" s="110"/>
      <c r="BH2703" s="110"/>
    </row>
    <row r="2704" spans="3:60" x14ac:dyDescent="0.2">
      <c r="C2704" s="25"/>
      <c r="D2704" s="25"/>
      <c r="E2704" s="24"/>
      <c r="F2704" s="47"/>
      <c r="G2704" s="24"/>
      <c r="V2704" s="110"/>
      <c r="W2704" s="110"/>
      <c r="X2704" s="110"/>
      <c r="Y2704" s="110"/>
      <c r="Z2704" s="110"/>
      <c r="AA2704" s="110"/>
      <c r="AB2704" s="110"/>
      <c r="AC2704" s="110"/>
      <c r="AD2704" s="110"/>
      <c r="AE2704" s="110"/>
      <c r="AF2704" s="110"/>
      <c r="AG2704" s="110"/>
      <c r="AH2704" s="110"/>
      <c r="AI2704" s="110"/>
      <c r="AJ2704" s="110"/>
      <c r="AK2704" s="110"/>
      <c r="AL2704" s="110"/>
      <c r="AM2704" s="110"/>
      <c r="AN2704" s="110"/>
      <c r="AO2704" s="110"/>
      <c r="AP2704" s="110"/>
      <c r="AQ2704" s="110"/>
      <c r="AR2704" s="110"/>
      <c r="AS2704" s="110"/>
      <c r="AT2704" s="110"/>
      <c r="AU2704" s="110"/>
      <c r="AV2704" s="110"/>
      <c r="AW2704" s="110"/>
      <c r="AX2704" s="110"/>
      <c r="AY2704" s="110"/>
      <c r="AZ2704" s="110"/>
      <c r="BA2704" s="110"/>
      <c r="BB2704" s="110"/>
      <c r="BC2704" s="110"/>
      <c r="BD2704" s="110"/>
      <c r="BE2704" s="110"/>
      <c r="BF2704" s="110"/>
      <c r="BG2704" s="110"/>
      <c r="BH2704" s="110"/>
    </row>
    <row r="2705" spans="3:60" x14ac:dyDescent="0.2">
      <c r="C2705" s="25"/>
      <c r="D2705" s="25"/>
      <c r="E2705" s="24"/>
      <c r="F2705" s="47"/>
      <c r="G2705" s="24"/>
      <c r="V2705" s="110"/>
      <c r="W2705" s="110"/>
      <c r="X2705" s="110"/>
      <c r="Y2705" s="110"/>
      <c r="Z2705" s="110"/>
      <c r="AA2705" s="110"/>
      <c r="AB2705" s="110"/>
      <c r="AC2705" s="110"/>
      <c r="AD2705" s="110"/>
      <c r="AE2705" s="110"/>
      <c r="AF2705" s="110"/>
      <c r="AG2705" s="110"/>
      <c r="AH2705" s="110"/>
      <c r="AI2705" s="110"/>
      <c r="AJ2705" s="110"/>
      <c r="AK2705" s="110"/>
      <c r="AL2705" s="110"/>
      <c r="AM2705" s="110"/>
      <c r="AN2705" s="110"/>
      <c r="AO2705" s="110"/>
      <c r="AP2705" s="110"/>
      <c r="AQ2705" s="110"/>
      <c r="AR2705" s="110"/>
      <c r="AS2705" s="110"/>
      <c r="AT2705" s="110"/>
      <c r="AU2705" s="110"/>
      <c r="AV2705" s="110"/>
      <c r="AW2705" s="110"/>
      <c r="AX2705" s="110"/>
      <c r="AY2705" s="110"/>
      <c r="AZ2705" s="110"/>
      <c r="BA2705" s="110"/>
      <c r="BB2705" s="110"/>
      <c r="BC2705" s="110"/>
      <c r="BD2705" s="110"/>
      <c r="BE2705" s="110"/>
      <c r="BF2705" s="110"/>
      <c r="BG2705" s="110"/>
      <c r="BH2705" s="110"/>
    </row>
    <row r="2706" spans="3:60" x14ac:dyDescent="0.2">
      <c r="C2706" s="25"/>
      <c r="D2706" s="25"/>
      <c r="E2706" s="24"/>
      <c r="F2706" s="47"/>
      <c r="G2706" s="24"/>
      <c r="V2706" s="110"/>
      <c r="W2706" s="110"/>
      <c r="X2706" s="110"/>
      <c r="Y2706" s="110"/>
      <c r="Z2706" s="110"/>
      <c r="AA2706" s="110"/>
      <c r="AB2706" s="110"/>
      <c r="AC2706" s="110"/>
      <c r="AD2706" s="110"/>
      <c r="AE2706" s="110"/>
      <c r="AF2706" s="110"/>
      <c r="AG2706" s="110"/>
      <c r="AH2706" s="110"/>
      <c r="AI2706" s="110"/>
      <c r="AJ2706" s="110"/>
      <c r="AK2706" s="110"/>
      <c r="AL2706" s="110"/>
      <c r="AM2706" s="110"/>
      <c r="AN2706" s="110"/>
      <c r="AO2706" s="110"/>
      <c r="AP2706" s="110"/>
      <c r="AQ2706" s="110"/>
      <c r="AR2706" s="110"/>
      <c r="AS2706" s="110"/>
      <c r="AT2706" s="110"/>
      <c r="AU2706" s="110"/>
      <c r="AV2706" s="110"/>
      <c r="AW2706" s="110"/>
      <c r="AX2706" s="110"/>
      <c r="AY2706" s="110"/>
      <c r="AZ2706" s="110"/>
      <c r="BA2706" s="110"/>
      <c r="BB2706" s="110"/>
      <c r="BC2706" s="110"/>
      <c r="BD2706" s="110"/>
      <c r="BE2706" s="110"/>
      <c r="BF2706" s="110"/>
      <c r="BG2706" s="110"/>
      <c r="BH2706" s="110"/>
    </row>
    <row r="2707" spans="3:60" x14ac:dyDescent="0.2">
      <c r="C2707" s="25"/>
      <c r="D2707" s="25"/>
      <c r="E2707" s="24"/>
      <c r="F2707" s="47"/>
      <c r="G2707" s="24"/>
      <c r="V2707" s="110"/>
      <c r="W2707" s="110"/>
      <c r="X2707" s="110"/>
      <c r="Y2707" s="110"/>
      <c r="Z2707" s="110"/>
      <c r="AA2707" s="110"/>
      <c r="AB2707" s="110"/>
      <c r="AC2707" s="110"/>
      <c r="AD2707" s="110"/>
      <c r="AE2707" s="110"/>
      <c r="AF2707" s="110"/>
      <c r="AG2707" s="110"/>
      <c r="AH2707" s="110"/>
      <c r="AI2707" s="110"/>
      <c r="AJ2707" s="110"/>
      <c r="AK2707" s="110"/>
      <c r="AL2707" s="110"/>
      <c r="AM2707" s="110"/>
      <c r="AN2707" s="110"/>
      <c r="AO2707" s="110"/>
      <c r="AP2707" s="110"/>
      <c r="AQ2707" s="110"/>
      <c r="AR2707" s="110"/>
      <c r="AS2707" s="110"/>
      <c r="AT2707" s="110"/>
      <c r="AU2707" s="110"/>
      <c r="AV2707" s="110"/>
      <c r="AW2707" s="110"/>
      <c r="AX2707" s="110"/>
      <c r="AY2707" s="110"/>
      <c r="AZ2707" s="110"/>
      <c r="BA2707" s="110"/>
      <c r="BB2707" s="110"/>
      <c r="BC2707" s="110"/>
      <c r="BD2707" s="110"/>
      <c r="BE2707" s="110"/>
      <c r="BF2707" s="110"/>
      <c r="BG2707" s="110"/>
      <c r="BH2707" s="110"/>
    </row>
    <row r="2708" spans="3:60" x14ac:dyDescent="0.2">
      <c r="C2708" s="25"/>
      <c r="D2708" s="25"/>
      <c r="E2708" s="24"/>
      <c r="F2708" s="47"/>
      <c r="G2708" s="24"/>
      <c r="V2708" s="110"/>
      <c r="W2708" s="110"/>
      <c r="X2708" s="110"/>
      <c r="Y2708" s="110"/>
      <c r="Z2708" s="110"/>
      <c r="AA2708" s="110"/>
      <c r="AB2708" s="110"/>
      <c r="AC2708" s="110"/>
      <c r="AD2708" s="110"/>
      <c r="AE2708" s="110"/>
      <c r="AF2708" s="110"/>
      <c r="AG2708" s="110"/>
      <c r="AH2708" s="110"/>
      <c r="AI2708" s="110"/>
      <c r="AJ2708" s="110"/>
      <c r="AK2708" s="110"/>
      <c r="AL2708" s="110"/>
      <c r="AM2708" s="110"/>
      <c r="AN2708" s="110"/>
      <c r="AO2708" s="110"/>
      <c r="AP2708" s="110"/>
      <c r="AQ2708" s="110"/>
      <c r="AR2708" s="110"/>
      <c r="AS2708" s="110"/>
      <c r="AT2708" s="110"/>
      <c r="AU2708" s="110"/>
      <c r="AV2708" s="110"/>
      <c r="AW2708" s="110"/>
      <c r="AX2708" s="110"/>
      <c r="AY2708" s="110"/>
      <c r="AZ2708" s="110"/>
      <c r="BA2708" s="110"/>
      <c r="BB2708" s="110"/>
      <c r="BC2708" s="110"/>
      <c r="BD2708" s="110"/>
      <c r="BE2708" s="110"/>
      <c r="BF2708" s="110"/>
      <c r="BG2708" s="110"/>
      <c r="BH2708" s="110"/>
    </row>
    <row r="2709" spans="3:60" x14ac:dyDescent="0.2">
      <c r="C2709" s="25"/>
      <c r="D2709" s="25"/>
      <c r="E2709" s="24"/>
      <c r="F2709" s="47"/>
      <c r="G2709" s="24"/>
      <c r="V2709" s="110"/>
      <c r="W2709" s="110"/>
      <c r="X2709" s="110"/>
      <c r="Y2709" s="110"/>
      <c r="Z2709" s="110"/>
      <c r="AA2709" s="110"/>
      <c r="AB2709" s="110"/>
      <c r="AC2709" s="110"/>
      <c r="AD2709" s="110"/>
      <c r="AE2709" s="110"/>
      <c r="AF2709" s="110"/>
      <c r="AG2709" s="110"/>
      <c r="AH2709" s="110"/>
      <c r="AI2709" s="110"/>
      <c r="AJ2709" s="110"/>
      <c r="AK2709" s="110"/>
      <c r="AL2709" s="110"/>
      <c r="AM2709" s="110"/>
      <c r="AN2709" s="110"/>
      <c r="AO2709" s="110"/>
      <c r="AP2709" s="110"/>
      <c r="AQ2709" s="110"/>
      <c r="AR2709" s="110"/>
      <c r="AS2709" s="110"/>
      <c r="AT2709" s="110"/>
      <c r="AU2709" s="110"/>
      <c r="AV2709" s="110"/>
      <c r="AW2709" s="110"/>
      <c r="AX2709" s="110"/>
      <c r="AY2709" s="110"/>
      <c r="AZ2709" s="110"/>
      <c r="BA2709" s="110"/>
      <c r="BB2709" s="110"/>
      <c r="BC2709" s="110"/>
      <c r="BD2709" s="110"/>
      <c r="BE2709" s="110"/>
      <c r="BF2709" s="110"/>
      <c r="BG2709" s="110"/>
      <c r="BH2709" s="110"/>
    </row>
    <row r="2710" spans="3:60" x14ac:dyDescent="0.2">
      <c r="C2710" s="25"/>
      <c r="D2710" s="25"/>
      <c r="E2710" s="24"/>
      <c r="F2710" s="47"/>
      <c r="G2710" s="24"/>
      <c r="V2710" s="110"/>
      <c r="W2710" s="110"/>
      <c r="X2710" s="110"/>
      <c r="Y2710" s="110"/>
      <c r="Z2710" s="110"/>
      <c r="AA2710" s="110"/>
      <c r="AB2710" s="110"/>
      <c r="AC2710" s="110"/>
      <c r="AD2710" s="110"/>
      <c r="AE2710" s="110"/>
      <c r="AF2710" s="110"/>
      <c r="AG2710" s="110"/>
      <c r="AH2710" s="110"/>
      <c r="AI2710" s="110"/>
      <c r="AJ2710" s="110"/>
      <c r="AK2710" s="110"/>
      <c r="AL2710" s="110"/>
      <c r="AM2710" s="110"/>
      <c r="AN2710" s="110"/>
      <c r="AO2710" s="110"/>
      <c r="AP2710" s="110"/>
      <c r="AQ2710" s="110"/>
      <c r="AR2710" s="110"/>
      <c r="AS2710" s="110"/>
      <c r="AT2710" s="110"/>
      <c r="AU2710" s="110"/>
      <c r="AV2710" s="110"/>
      <c r="AW2710" s="110"/>
      <c r="AX2710" s="110"/>
      <c r="AY2710" s="110"/>
      <c r="AZ2710" s="110"/>
      <c r="BA2710" s="110"/>
      <c r="BB2710" s="110"/>
      <c r="BC2710" s="110"/>
      <c r="BD2710" s="110"/>
      <c r="BE2710" s="110"/>
      <c r="BF2710" s="110"/>
      <c r="BG2710" s="110"/>
      <c r="BH2710" s="110"/>
    </row>
    <row r="2711" spans="3:60" x14ac:dyDescent="0.2">
      <c r="C2711" s="25"/>
      <c r="D2711" s="25"/>
      <c r="E2711" s="24"/>
      <c r="F2711" s="47"/>
      <c r="G2711" s="24"/>
      <c r="V2711" s="110"/>
      <c r="W2711" s="110"/>
      <c r="X2711" s="110"/>
      <c r="Y2711" s="110"/>
      <c r="Z2711" s="110"/>
      <c r="AA2711" s="110"/>
      <c r="AB2711" s="110"/>
      <c r="AC2711" s="110"/>
      <c r="AD2711" s="110"/>
      <c r="AE2711" s="110"/>
      <c r="AF2711" s="110"/>
      <c r="AG2711" s="110"/>
      <c r="AH2711" s="110"/>
      <c r="AI2711" s="110"/>
      <c r="AJ2711" s="110"/>
      <c r="AK2711" s="110"/>
      <c r="AL2711" s="110"/>
      <c r="AM2711" s="110"/>
      <c r="AN2711" s="110"/>
      <c r="AO2711" s="110"/>
      <c r="AP2711" s="110"/>
      <c r="AQ2711" s="110"/>
      <c r="AR2711" s="110"/>
      <c r="AS2711" s="110"/>
      <c r="AT2711" s="110"/>
      <c r="AU2711" s="110"/>
      <c r="AV2711" s="110"/>
      <c r="AW2711" s="110"/>
      <c r="AX2711" s="110"/>
      <c r="AY2711" s="110"/>
      <c r="AZ2711" s="110"/>
      <c r="BA2711" s="110"/>
      <c r="BB2711" s="110"/>
      <c r="BC2711" s="110"/>
      <c r="BD2711" s="110"/>
      <c r="BE2711" s="110"/>
      <c r="BF2711" s="110"/>
      <c r="BG2711" s="110"/>
      <c r="BH2711" s="110"/>
    </row>
    <row r="2712" spans="3:60" x14ac:dyDescent="0.2">
      <c r="C2712" s="25"/>
      <c r="D2712" s="25"/>
      <c r="E2712" s="24"/>
      <c r="F2712" s="47"/>
      <c r="G2712" s="24"/>
      <c r="V2712" s="110"/>
      <c r="W2712" s="110"/>
      <c r="X2712" s="110"/>
      <c r="Y2712" s="110"/>
      <c r="Z2712" s="110"/>
      <c r="AA2712" s="110"/>
      <c r="AB2712" s="110"/>
      <c r="AC2712" s="110"/>
      <c r="AD2712" s="110"/>
      <c r="AE2712" s="110"/>
      <c r="AF2712" s="110"/>
      <c r="AG2712" s="110"/>
      <c r="AH2712" s="110"/>
      <c r="AI2712" s="110"/>
      <c r="AJ2712" s="110"/>
      <c r="AK2712" s="110"/>
      <c r="AL2712" s="110"/>
      <c r="AM2712" s="110"/>
      <c r="AN2712" s="110"/>
      <c r="AO2712" s="110"/>
      <c r="AP2712" s="110"/>
      <c r="AQ2712" s="110"/>
      <c r="AR2712" s="110"/>
      <c r="AS2712" s="110"/>
      <c r="AT2712" s="110"/>
      <c r="AU2712" s="110"/>
      <c r="AV2712" s="110"/>
      <c r="AW2712" s="110"/>
      <c r="AX2712" s="110"/>
      <c r="AY2712" s="110"/>
      <c r="AZ2712" s="110"/>
      <c r="BA2712" s="110"/>
      <c r="BB2712" s="110"/>
      <c r="BC2712" s="110"/>
      <c r="BD2712" s="110"/>
      <c r="BE2712" s="110"/>
      <c r="BF2712" s="110"/>
      <c r="BG2712" s="110"/>
      <c r="BH2712" s="110"/>
    </row>
    <row r="2713" spans="3:60" x14ac:dyDescent="0.2">
      <c r="C2713" s="25"/>
      <c r="D2713" s="25"/>
      <c r="E2713" s="24"/>
      <c r="F2713" s="47"/>
      <c r="G2713" s="24"/>
      <c r="V2713" s="110"/>
      <c r="W2713" s="110"/>
      <c r="X2713" s="110"/>
      <c r="Y2713" s="110"/>
      <c r="Z2713" s="110"/>
      <c r="AA2713" s="110"/>
      <c r="AB2713" s="110"/>
      <c r="AC2713" s="110"/>
      <c r="AD2713" s="110"/>
      <c r="AE2713" s="110"/>
      <c r="AF2713" s="110"/>
      <c r="AG2713" s="110"/>
      <c r="AH2713" s="110"/>
      <c r="AI2713" s="110"/>
      <c r="AJ2713" s="110"/>
      <c r="AK2713" s="110"/>
      <c r="AL2713" s="110"/>
      <c r="AM2713" s="110"/>
      <c r="AN2713" s="110"/>
      <c r="AO2713" s="110"/>
      <c r="AP2713" s="110"/>
      <c r="AQ2713" s="110"/>
      <c r="AR2713" s="110"/>
      <c r="AS2713" s="110"/>
      <c r="AT2713" s="110"/>
      <c r="AU2713" s="110"/>
      <c r="AV2713" s="110"/>
      <c r="AW2713" s="110"/>
      <c r="AX2713" s="110"/>
      <c r="AY2713" s="110"/>
      <c r="AZ2713" s="110"/>
      <c r="BA2713" s="110"/>
      <c r="BB2713" s="110"/>
      <c r="BC2713" s="110"/>
      <c r="BD2713" s="110"/>
      <c r="BE2713" s="110"/>
      <c r="BF2713" s="110"/>
      <c r="BG2713" s="110"/>
      <c r="BH2713" s="110"/>
    </row>
    <row r="2714" spans="3:60" x14ac:dyDescent="0.2">
      <c r="C2714" s="25"/>
      <c r="D2714" s="25"/>
      <c r="E2714" s="24"/>
      <c r="F2714" s="47"/>
      <c r="G2714" s="24"/>
      <c r="V2714" s="110"/>
      <c r="W2714" s="110"/>
      <c r="X2714" s="110"/>
      <c r="Y2714" s="110"/>
      <c r="Z2714" s="110"/>
      <c r="AA2714" s="110"/>
      <c r="AB2714" s="110"/>
      <c r="AC2714" s="110"/>
      <c r="AD2714" s="110"/>
      <c r="AE2714" s="110"/>
      <c r="AF2714" s="110"/>
      <c r="AG2714" s="110"/>
      <c r="AH2714" s="110"/>
      <c r="AI2714" s="110"/>
      <c r="AJ2714" s="110"/>
      <c r="AK2714" s="110"/>
      <c r="AL2714" s="110"/>
      <c r="AM2714" s="110"/>
      <c r="AN2714" s="110"/>
      <c r="AO2714" s="110"/>
      <c r="AP2714" s="110"/>
      <c r="AQ2714" s="110"/>
      <c r="AR2714" s="110"/>
      <c r="AS2714" s="110"/>
      <c r="AT2714" s="110"/>
      <c r="AU2714" s="110"/>
      <c r="AV2714" s="110"/>
      <c r="AW2714" s="110"/>
      <c r="AX2714" s="110"/>
      <c r="AY2714" s="110"/>
      <c r="AZ2714" s="110"/>
      <c r="BA2714" s="110"/>
      <c r="BB2714" s="110"/>
      <c r="BC2714" s="110"/>
      <c r="BD2714" s="110"/>
      <c r="BE2714" s="110"/>
      <c r="BF2714" s="110"/>
      <c r="BG2714" s="110"/>
      <c r="BH2714" s="110"/>
    </row>
    <row r="2715" spans="3:60" x14ac:dyDescent="0.2">
      <c r="C2715" s="25"/>
      <c r="D2715" s="25"/>
      <c r="E2715" s="24"/>
      <c r="F2715" s="47"/>
      <c r="G2715" s="24"/>
      <c r="V2715" s="110"/>
      <c r="W2715" s="110"/>
      <c r="X2715" s="110"/>
      <c r="Y2715" s="110"/>
      <c r="Z2715" s="110"/>
      <c r="AA2715" s="110"/>
      <c r="AB2715" s="110"/>
      <c r="AC2715" s="110"/>
      <c r="AD2715" s="110"/>
      <c r="AE2715" s="110"/>
      <c r="AF2715" s="110"/>
      <c r="AG2715" s="110"/>
      <c r="AH2715" s="110"/>
      <c r="AI2715" s="110"/>
      <c r="AJ2715" s="110"/>
      <c r="AK2715" s="110"/>
      <c r="AL2715" s="110"/>
      <c r="AM2715" s="110"/>
      <c r="AN2715" s="110"/>
      <c r="AO2715" s="110"/>
      <c r="AP2715" s="110"/>
      <c r="AQ2715" s="110"/>
      <c r="AR2715" s="110"/>
      <c r="AS2715" s="110"/>
      <c r="AT2715" s="110"/>
      <c r="AU2715" s="110"/>
      <c r="AV2715" s="110"/>
      <c r="AW2715" s="110"/>
      <c r="AX2715" s="110"/>
      <c r="AY2715" s="110"/>
      <c r="AZ2715" s="110"/>
      <c r="BA2715" s="110"/>
      <c r="BB2715" s="110"/>
      <c r="BC2715" s="110"/>
      <c r="BD2715" s="110"/>
      <c r="BE2715" s="110"/>
      <c r="BF2715" s="110"/>
      <c r="BG2715" s="110"/>
      <c r="BH2715" s="110"/>
    </row>
    <row r="2716" spans="3:60" x14ac:dyDescent="0.2">
      <c r="C2716" s="25"/>
      <c r="D2716" s="25"/>
      <c r="E2716" s="24"/>
      <c r="F2716" s="47"/>
      <c r="G2716" s="24"/>
      <c r="V2716" s="110"/>
      <c r="W2716" s="110"/>
      <c r="X2716" s="110"/>
      <c r="Y2716" s="110"/>
      <c r="Z2716" s="110"/>
      <c r="AA2716" s="110"/>
      <c r="AB2716" s="110"/>
      <c r="AC2716" s="110"/>
      <c r="AD2716" s="110"/>
      <c r="AE2716" s="110"/>
      <c r="AF2716" s="110"/>
      <c r="AG2716" s="110"/>
      <c r="AH2716" s="110"/>
      <c r="AI2716" s="110"/>
      <c r="AJ2716" s="110"/>
      <c r="AK2716" s="110"/>
      <c r="AL2716" s="110"/>
      <c r="AM2716" s="110"/>
      <c r="AN2716" s="110"/>
      <c r="AO2716" s="110"/>
      <c r="AP2716" s="110"/>
      <c r="AQ2716" s="110"/>
      <c r="AR2716" s="110"/>
      <c r="AS2716" s="110"/>
      <c r="AT2716" s="110"/>
      <c r="AU2716" s="110"/>
      <c r="AV2716" s="110"/>
      <c r="AW2716" s="110"/>
      <c r="AX2716" s="110"/>
      <c r="AY2716" s="110"/>
      <c r="AZ2716" s="110"/>
      <c r="BA2716" s="110"/>
      <c r="BB2716" s="110"/>
      <c r="BC2716" s="110"/>
      <c r="BD2716" s="110"/>
      <c r="BE2716" s="110"/>
      <c r="BF2716" s="110"/>
      <c r="BG2716" s="110"/>
      <c r="BH2716" s="110"/>
    </row>
    <row r="2717" spans="3:60" x14ac:dyDescent="0.2">
      <c r="C2717" s="25"/>
      <c r="D2717" s="25"/>
      <c r="E2717" s="24"/>
      <c r="F2717" s="47"/>
      <c r="G2717" s="24"/>
      <c r="V2717" s="110"/>
      <c r="W2717" s="110"/>
      <c r="X2717" s="110"/>
      <c r="Y2717" s="110"/>
      <c r="Z2717" s="110"/>
      <c r="AA2717" s="110"/>
      <c r="AB2717" s="110"/>
      <c r="AC2717" s="110"/>
      <c r="AD2717" s="110"/>
      <c r="AE2717" s="110"/>
      <c r="AF2717" s="110"/>
      <c r="AG2717" s="110"/>
      <c r="AH2717" s="110"/>
      <c r="AI2717" s="110"/>
      <c r="AJ2717" s="110"/>
      <c r="AK2717" s="110"/>
      <c r="AL2717" s="110"/>
      <c r="AM2717" s="110"/>
      <c r="AN2717" s="110"/>
      <c r="AO2717" s="110"/>
      <c r="AP2717" s="110"/>
      <c r="AQ2717" s="110"/>
      <c r="AR2717" s="110"/>
      <c r="AS2717" s="110"/>
      <c r="AT2717" s="110"/>
      <c r="AU2717" s="110"/>
      <c r="AV2717" s="110"/>
      <c r="AW2717" s="110"/>
      <c r="AX2717" s="110"/>
      <c r="AY2717" s="110"/>
      <c r="AZ2717" s="110"/>
      <c r="BA2717" s="110"/>
      <c r="BB2717" s="110"/>
      <c r="BC2717" s="110"/>
      <c r="BD2717" s="110"/>
      <c r="BE2717" s="110"/>
      <c r="BF2717" s="110"/>
      <c r="BG2717" s="110"/>
      <c r="BH2717" s="110"/>
    </row>
    <row r="2718" spans="3:60" x14ac:dyDescent="0.2">
      <c r="C2718" s="25"/>
      <c r="D2718" s="25"/>
      <c r="E2718" s="24"/>
      <c r="F2718" s="47"/>
      <c r="G2718" s="24"/>
      <c r="V2718" s="110"/>
      <c r="W2718" s="110"/>
      <c r="X2718" s="110"/>
      <c r="Y2718" s="110"/>
      <c r="Z2718" s="110"/>
      <c r="AA2718" s="110"/>
      <c r="AB2718" s="110"/>
      <c r="AC2718" s="110"/>
      <c r="AD2718" s="110"/>
      <c r="AE2718" s="110"/>
      <c r="AF2718" s="110"/>
      <c r="AG2718" s="110"/>
      <c r="AH2718" s="110"/>
      <c r="AI2718" s="110"/>
      <c r="AJ2718" s="110"/>
      <c r="AK2718" s="110"/>
      <c r="AL2718" s="110"/>
      <c r="AM2718" s="110"/>
      <c r="AN2718" s="110"/>
      <c r="AO2718" s="110"/>
      <c r="AP2718" s="110"/>
      <c r="AQ2718" s="110"/>
      <c r="AR2718" s="110"/>
      <c r="AS2718" s="110"/>
      <c r="AT2718" s="110"/>
      <c r="AU2718" s="110"/>
      <c r="AV2718" s="110"/>
      <c r="AW2718" s="110"/>
      <c r="AX2718" s="110"/>
      <c r="AY2718" s="110"/>
      <c r="AZ2718" s="110"/>
      <c r="BA2718" s="110"/>
      <c r="BB2718" s="110"/>
      <c r="BC2718" s="110"/>
      <c r="BD2718" s="110"/>
      <c r="BE2718" s="110"/>
      <c r="BF2718" s="110"/>
      <c r="BG2718" s="110"/>
      <c r="BH2718" s="110"/>
    </row>
    <row r="2719" spans="3:60" x14ac:dyDescent="0.2">
      <c r="C2719" s="25"/>
      <c r="D2719" s="25"/>
      <c r="E2719" s="24"/>
      <c r="F2719" s="47"/>
      <c r="G2719" s="24"/>
      <c r="V2719" s="110"/>
      <c r="W2719" s="110"/>
      <c r="X2719" s="110"/>
      <c r="Y2719" s="110"/>
      <c r="Z2719" s="110"/>
      <c r="AA2719" s="110"/>
      <c r="AB2719" s="110"/>
      <c r="AC2719" s="110"/>
      <c r="AD2719" s="110"/>
      <c r="AE2719" s="110"/>
      <c r="AF2719" s="110"/>
      <c r="AG2719" s="110"/>
      <c r="AH2719" s="110"/>
      <c r="AI2719" s="110"/>
      <c r="AJ2719" s="110"/>
      <c r="AK2719" s="110"/>
      <c r="AL2719" s="110"/>
      <c r="AM2719" s="110"/>
      <c r="AN2719" s="110"/>
      <c r="AO2719" s="110"/>
      <c r="AP2719" s="110"/>
      <c r="AQ2719" s="110"/>
      <c r="AR2719" s="110"/>
      <c r="AS2719" s="110"/>
      <c r="AT2719" s="110"/>
      <c r="AU2719" s="110"/>
      <c r="AV2719" s="110"/>
      <c r="AW2719" s="110"/>
      <c r="AX2719" s="110"/>
      <c r="AY2719" s="110"/>
      <c r="AZ2719" s="110"/>
      <c r="BA2719" s="110"/>
      <c r="BB2719" s="110"/>
      <c r="BC2719" s="110"/>
      <c r="BD2719" s="110"/>
      <c r="BE2719" s="110"/>
      <c r="BF2719" s="110"/>
      <c r="BG2719" s="110"/>
      <c r="BH2719" s="110"/>
    </row>
    <row r="2720" spans="3:60" x14ac:dyDescent="0.2">
      <c r="C2720" s="25"/>
      <c r="D2720" s="25"/>
      <c r="E2720" s="24"/>
      <c r="F2720" s="47"/>
      <c r="G2720" s="24"/>
      <c r="V2720" s="110"/>
      <c r="W2720" s="110"/>
      <c r="X2720" s="110"/>
      <c r="Y2720" s="110"/>
      <c r="Z2720" s="110"/>
      <c r="AA2720" s="110"/>
      <c r="AB2720" s="110"/>
      <c r="AC2720" s="110"/>
      <c r="AD2720" s="110"/>
      <c r="AE2720" s="110"/>
      <c r="AF2720" s="110"/>
      <c r="AG2720" s="110"/>
      <c r="AH2720" s="110"/>
      <c r="AI2720" s="110"/>
      <c r="AJ2720" s="110"/>
      <c r="AK2720" s="110"/>
      <c r="AL2720" s="110"/>
      <c r="AM2720" s="110"/>
      <c r="AN2720" s="110"/>
      <c r="AO2720" s="110"/>
      <c r="AP2720" s="110"/>
      <c r="AQ2720" s="110"/>
      <c r="AR2720" s="110"/>
      <c r="AS2720" s="110"/>
      <c r="AT2720" s="110"/>
      <c r="AU2720" s="110"/>
      <c r="AV2720" s="110"/>
      <c r="AW2720" s="110"/>
      <c r="AX2720" s="110"/>
      <c r="AY2720" s="110"/>
      <c r="AZ2720" s="110"/>
      <c r="BA2720" s="110"/>
      <c r="BB2720" s="110"/>
      <c r="BC2720" s="110"/>
      <c r="BD2720" s="110"/>
      <c r="BE2720" s="110"/>
      <c r="BF2720" s="110"/>
      <c r="BG2720" s="110"/>
      <c r="BH2720" s="110"/>
    </row>
    <row r="2721" spans="3:60" x14ac:dyDescent="0.2">
      <c r="C2721" s="25"/>
      <c r="D2721" s="25"/>
      <c r="E2721" s="24"/>
      <c r="F2721" s="47"/>
      <c r="G2721" s="24"/>
      <c r="V2721" s="110"/>
      <c r="W2721" s="110"/>
      <c r="X2721" s="110"/>
      <c r="Y2721" s="110"/>
      <c r="Z2721" s="110"/>
      <c r="AA2721" s="110"/>
      <c r="AB2721" s="110"/>
      <c r="AC2721" s="110"/>
      <c r="AD2721" s="110"/>
      <c r="AE2721" s="110"/>
      <c r="AF2721" s="110"/>
      <c r="AG2721" s="110"/>
      <c r="AH2721" s="110"/>
      <c r="AI2721" s="110"/>
      <c r="AJ2721" s="110"/>
      <c r="AK2721" s="110"/>
      <c r="AL2721" s="110"/>
      <c r="AM2721" s="110"/>
      <c r="AN2721" s="110"/>
      <c r="AO2721" s="110"/>
      <c r="AP2721" s="110"/>
      <c r="AQ2721" s="110"/>
      <c r="AR2721" s="110"/>
      <c r="AS2721" s="110"/>
      <c r="AT2721" s="110"/>
      <c r="AU2721" s="110"/>
      <c r="AV2721" s="110"/>
      <c r="AW2721" s="110"/>
      <c r="AX2721" s="110"/>
      <c r="AY2721" s="110"/>
      <c r="AZ2721" s="110"/>
      <c r="BA2721" s="110"/>
      <c r="BB2721" s="110"/>
      <c r="BC2721" s="110"/>
      <c r="BD2721" s="110"/>
      <c r="BE2721" s="110"/>
      <c r="BF2721" s="110"/>
      <c r="BG2721" s="110"/>
      <c r="BH2721" s="110"/>
    </row>
    <row r="2722" spans="3:60" x14ac:dyDescent="0.2">
      <c r="C2722" s="25"/>
      <c r="D2722" s="25"/>
      <c r="E2722" s="24"/>
      <c r="F2722" s="47"/>
      <c r="G2722" s="24"/>
      <c r="V2722" s="110"/>
      <c r="W2722" s="110"/>
      <c r="X2722" s="110"/>
      <c r="Y2722" s="110"/>
      <c r="Z2722" s="110"/>
      <c r="AA2722" s="110"/>
      <c r="AB2722" s="110"/>
      <c r="AC2722" s="110"/>
      <c r="AD2722" s="110"/>
      <c r="AE2722" s="110"/>
      <c r="AF2722" s="110"/>
      <c r="AG2722" s="110"/>
      <c r="AH2722" s="110"/>
      <c r="AI2722" s="110"/>
      <c r="AJ2722" s="110"/>
      <c r="AK2722" s="110"/>
      <c r="AL2722" s="110"/>
      <c r="AM2722" s="110"/>
      <c r="AN2722" s="110"/>
      <c r="AO2722" s="110"/>
      <c r="AP2722" s="110"/>
      <c r="AQ2722" s="110"/>
      <c r="AR2722" s="110"/>
      <c r="AS2722" s="110"/>
      <c r="AT2722" s="110"/>
      <c r="AU2722" s="110"/>
      <c r="AV2722" s="110"/>
      <c r="AW2722" s="110"/>
      <c r="AX2722" s="110"/>
      <c r="AY2722" s="110"/>
      <c r="AZ2722" s="110"/>
      <c r="BA2722" s="110"/>
      <c r="BB2722" s="110"/>
      <c r="BC2722" s="110"/>
      <c r="BD2722" s="110"/>
      <c r="BE2722" s="110"/>
      <c r="BF2722" s="110"/>
      <c r="BG2722" s="110"/>
      <c r="BH2722" s="110"/>
    </row>
    <row r="2723" spans="3:60" x14ac:dyDescent="0.2">
      <c r="C2723" s="25"/>
      <c r="D2723" s="25"/>
      <c r="E2723" s="24"/>
      <c r="F2723" s="47"/>
      <c r="G2723" s="24"/>
      <c r="V2723" s="110"/>
      <c r="W2723" s="110"/>
      <c r="X2723" s="110"/>
      <c r="Y2723" s="110"/>
      <c r="Z2723" s="110"/>
      <c r="AA2723" s="110"/>
      <c r="AB2723" s="110"/>
      <c r="AC2723" s="110"/>
      <c r="AD2723" s="110"/>
      <c r="AE2723" s="110"/>
      <c r="AF2723" s="110"/>
      <c r="AG2723" s="110"/>
      <c r="AH2723" s="110"/>
      <c r="AI2723" s="110"/>
      <c r="AJ2723" s="110"/>
      <c r="AK2723" s="110"/>
      <c r="AL2723" s="110"/>
      <c r="AM2723" s="110"/>
      <c r="AN2723" s="110"/>
      <c r="AO2723" s="110"/>
      <c r="AP2723" s="110"/>
      <c r="AQ2723" s="110"/>
      <c r="AR2723" s="110"/>
      <c r="AS2723" s="110"/>
      <c r="AT2723" s="110"/>
      <c r="AU2723" s="110"/>
      <c r="AV2723" s="110"/>
      <c r="AW2723" s="110"/>
      <c r="AX2723" s="110"/>
      <c r="AY2723" s="110"/>
      <c r="AZ2723" s="110"/>
      <c r="BA2723" s="110"/>
      <c r="BB2723" s="110"/>
      <c r="BC2723" s="110"/>
      <c r="BD2723" s="110"/>
      <c r="BE2723" s="110"/>
      <c r="BF2723" s="110"/>
      <c r="BG2723" s="110"/>
      <c r="BH2723" s="110"/>
    </row>
    <row r="2724" spans="3:60" x14ac:dyDescent="0.2">
      <c r="C2724" s="25"/>
      <c r="D2724" s="25"/>
      <c r="E2724" s="24"/>
      <c r="F2724" s="47"/>
      <c r="G2724" s="24"/>
      <c r="V2724" s="110"/>
      <c r="W2724" s="110"/>
      <c r="X2724" s="110"/>
      <c r="Y2724" s="110"/>
      <c r="Z2724" s="110"/>
      <c r="AA2724" s="110"/>
      <c r="AB2724" s="110"/>
      <c r="AC2724" s="110"/>
      <c r="AD2724" s="110"/>
      <c r="AE2724" s="110"/>
      <c r="AF2724" s="110"/>
      <c r="AG2724" s="110"/>
      <c r="AH2724" s="110"/>
      <c r="AI2724" s="110"/>
      <c r="AJ2724" s="110"/>
      <c r="AK2724" s="110"/>
      <c r="AL2724" s="110"/>
      <c r="AM2724" s="110"/>
      <c r="AN2724" s="110"/>
      <c r="AO2724" s="110"/>
      <c r="AP2724" s="110"/>
      <c r="AQ2724" s="110"/>
      <c r="AR2724" s="110"/>
      <c r="AS2724" s="110"/>
      <c r="AT2724" s="110"/>
      <c r="AU2724" s="110"/>
      <c r="AV2724" s="110"/>
      <c r="AW2724" s="110"/>
      <c r="AX2724" s="110"/>
      <c r="AY2724" s="110"/>
      <c r="AZ2724" s="110"/>
      <c r="BA2724" s="110"/>
      <c r="BB2724" s="110"/>
      <c r="BC2724" s="110"/>
      <c r="BD2724" s="110"/>
      <c r="BE2724" s="110"/>
      <c r="BF2724" s="110"/>
      <c r="BG2724" s="110"/>
      <c r="BH2724" s="110"/>
    </row>
    <row r="2725" spans="3:60" x14ac:dyDescent="0.2">
      <c r="C2725" s="25"/>
      <c r="D2725" s="25"/>
      <c r="E2725" s="24"/>
      <c r="F2725" s="47"/>
      <c r="G2725" s="24"/>
      <c r="V2725" s="110"/>
      <c r="W2725" s="110"/>
      <c r="X2725" s="110"/>
      <c r="Y2725" s="110"/>
      <c r="Z2725" s="110"/>
      <c r="AA2725" s="110"/>
      <c r="AB2725" s="110"/>
      <c r="AC2725" s="110"/>
      <c r="AD2725" s="110"/>
      <c r="AE2725" s="110"/>
      <c r="AF2725" s="110"/>
      <c r="AG2725" s="110"/>
      <c r="AH2725" s="110"/>
      <c r="AI2725" s="110"/>
      <c r="AJ2725" s="110"/>
      <c r="AK2725" s="110"/>
      <c r="AL2725" s="110"/>
      <c r="AM2725" s="110"/>
      <c r="AN2725" s="110"/>
      <c r="AO2725" s="110"/>
      <c r="AP2725" s="110"/>
      <c r="AQ2725" s="110"/>
      <c r="AR2725" s="110"/>
      <c r="AS2725" s="110"/>
      <c r="AT2725" s="110"/>
      <c r="AU2725" s="110"/>
      <c r="AV2725" s="110"/>
      <c r="AW2725" s="110"/>
      <c r="AX2725" s="110"/>
      <c r="AY2725" s="110"/>
      <c r="AZ2725" s="110"/>
      <c r="BA2725" s="110"/>
      <c r="BB2725" s="110"/>
      <c r="BC2725" s="110"/>
      <c r="BD2725" s="110"/>
      <c r="BE2725" s="110"/>
      <c r="BF2725" s="110"/>
      <c r="BG2725" s="110"/>
      <c r="BH2725" s="110"/>
    </row>
    <row r="2726" spans="3:60" x14ac:dyDescent="0.2">
      <c r="C2726" s="25"/>
      <c r="D2726" s="25"/>
      <c r="E2726" s="24"/>
      <c r="F2726" s="47"/>
      <c r="G2726" s="24"/>
      <c r="V2726" s="110"/>
      <c r="W2726" s="110"/>
      <c r="X2726" s="110"/>
      <c r="Y2726" s="110"/>
      <c r="Z2726" s="110"/>
      <c r="AA2726" s="110"/>
      <c r="AB2726" s="110"/>
      <c r="AC2726" s="110"/>
      <c r="AD2726" s="110"/>
      <c r="AE2726" s="110"/>
      <c r="AF2726" s="110"/>
      <c r="AG2726" s="110"/>
      <c r="AH2726" s="110"/>
      <c r="AI2726" s="110"/>
      <c r="AJ2726" s="110"/>
      <c r="AK2726" s="110"/>
      <c r="AL2726" s="110"/>
      <c r="AM2726" s="110"/>
      <c r="AN2726" s="110"/>
      <c r="AO2726" s="110"/>
      <c r="AP2726" s="110"/>
      <c r="AQ2726" s="110"/>
      <c r="AR2726" s="110"/>
      <c r="AS2726" s="110"/>
      <c r="AT2726" s="110"/>
      <c r="AU2726" s="110"/>
      <c r="AV2726" s="110"/>
      <c r="AW2726" s="110"/>
      <c r="AX2726" s="110"/>
      <c r="AY2726" s="110"/>
      <c r="AZ2726" s="110"/>
      <c r="BA2726" s="110"/>
      <c r="BB2726" s="110"/>
      <c r="BC2726" s="110"/>
      <c r="BD2726" s="110"/>
      <c r="BE2726" s="110"/>
      <c r="BF2726" s="110"/>
      <c r="BG2726" s="110"/>
      <c r="BH2726" s="110"/>
    </row>
    <row r="2727" spans="3:60" x14ac:dyDescent="0.2">
      <c r="C2727" s="25"/>
      <c r="D2727" s="25"/>
      <c r="E2727" s="24"/>
      <c r="F2727" s="47"/>
      <c r="G2727" s="24"/>
      <c r="V2727" s="110"/>
      <c r="W2727" s="110"/>
      <c r="X2727" s="110"/>
      <c r="Y2727" s="110"/>
      <c r="Z2727" s="110"/>
      <c r="AA2727" s="110"/>
      <c r="AB2727" s="110"/>
      <c r="AC2727" s="110"/>
      <c r="AD2727" s="110"/>
      <c r="AE2727" s="110"/>
      <c r="AF2727" s="110"/>
      <c r="AG2727" s="110"/>
      <c r="AH2727" s="110"/>
      <c r="AI2727" s="110"/>
      <c r="AJ2727" s="110"/>
      <c r="AK2727" s="110"/>
      <c r="AL2727" s="110"/>
      <c r="AM2727" s="110"/>
      <c r="AN2727" s="110"/>
      <c r="AO2727" s="110"/>
      <c r="AP2727" s="110"/>
      <c r="AQ2727" s="110"/>
      <c r="AR2727" s="110"/>
      <c r="AS2727" s="110"/>
      <c r="AT2727" s="110"/>
      <c r="AU2727" s="110"/>
      <c r="AV2727" s="110"/>
      <c r="AW2727" s="110"/>
      <c r="AX2727" s="110"/>
      <c r="AY2727" s="110"/>
      <c r="AZ2727" s="110"/>
      <c r="BA2727" s="110"/>
      <c r="BB2727" s="110"/>
      <c r="BC2727" s="110"/>
      <c r="BD2727" s="110"/>
      <c r="BE2727" s="110"/>
      <c r="BF2727" s="110"/>
      <c r="BG2727" s="110"/>
      <c r="BH2727" s="110"/>
    </row>
    <row r="2728" spans="3:60" x14ac:dyDescent="0.2">
      <c r="C2728" s="25"/>
      <c r="D2728" s="25"/>
      <c r="E2728" s="24"/>
      <c r="F2728" s="47"/>
      <c r="G2728" s="24"/>
      <c r="V2728" s="110"/>
      <c r="W2728" s="110"/>
      <c r="X2728" s="110"/>
      <c r="Y2728" s="110"/>
      <c r="Z2728" s="110"/>
      <c r="AA2728" s="110"/>
      <c r="AB2728" s="110"/>
      <c r="AC2728" s="110"/>
      <c r="AD2728" s="110"/>
      <c r="AE2728" s="110"/>
      <c r="AF2728" s="110"/>
      <c r="AG2728" s="110"/>
      <c r="AH2728" s="110"/>
      <c r="AI2728" s="110"/>
      <c r="AJ2728" s="110"/>
      <c r="AK2728" s="110"/>
      <c r="AL2728" s="110"/>
      <c r="AM2728" s="110"/>
      <c r="AN2728" s="110"/>
      <c r="AO2728" s="110"/>
      <c r="AP2728" s="110"/>
      <c r="AQ2728" s="110"/>
      <c r="AR2728" s="110"/>
      <c r="AS2728" s="110"/>
      <c r="AT2728" s="110"/>
      <c r="AU2728" s="110"/>
      <c r="AV2728" s="110"/>
      <c r="AW2728" s="110"/>
      <c r="AX2728" s="110"/>
      <c r="AY2728" s="110"/>
      <c r="AZ2728" s="110"/>
      <c r="BA2728" s="110"/>
      <c r="BB2728" s="110"/>
      <c r="BC2728" s="110"/>
      <c r="BD2728" s="110"/>
      <c r="BE2728" s="110"/>
      <c r="BF2728" s="110"/>
      <c r="BG2728" s="110"/>
      <c r="BH2728" s="110"/>
    </row>
    <row r="2729" spans="3:60" x14ac:dyDescent="0.2">
      <c r="C2729" s="25"/>
      <c r="D2729" s="25"/>
      <c r="E2729" s="24"/>
      <c r="F2729" s="47"/>
      <c r="G2729" s="24"/>
      <c r="V2729" s="110"/>
      <c r="W2729" s="110"/>
      <c r="X2729" s="110"/>
      <c r="Y2729" s="110"/>
      <c r="Z2729" s="110"/>
      <c r="AA2729" s="110"/>
      <c r="AB2729" s="110"/>
      <c r="AC2729" s="110"/>
      <c r="AD2729" s="110"/>
      <c r="AE2729" s="110"/>
      <c r="AF2729" s="110"/>
      <c r="AG2729" s="110"/>
      <c r="AH2729" s="110"/>
      <c r="AI2729" s="110"/>
      <c r="AJ2729" s="110"/>
      <c r="AK2729" s="110"/>
      <c r="AL2729" s="110"/>
      <c r="AM2729" s="110"/>
      <c r="AN2729" s="110"/>
      <c r="AO2729" s="110"/>
      <c r="AP2729" s="110"/>
      <c r="AQ2729" s="110"/>
      <c r="AR2729" s="110"/>
      <c r="AS2729" s="110"/>
      <c r="AT2729" s="110"/>
      <c r="AU2729" s="110"/>
      <c r="AV2729" s="110"/>
      <c r="AW2729" s="110"/>
      <c r="AX2729" s="110"/>
      <c r="AY2729" s="110"/>
      <c r="AZ2729" s="110"/>
      <c r="BA2729" s="110"/>
      <c r="BB2729" s="110"/>
      <c r="BC2729" s="110"/>
      <c r="BD2729" s="110"/>
      <c r="BE2729" s="110"/>
      <c r="BF2729" s="110"/>
      <c r="BG2729" s="110"/>
      <c r="BH2729" s="110"/>
    </row>
    <row r="2730" spans="3:60" x14ac:dyDescent="0.2">
      <c r="C2730" s="25"/>
      <c r="D2730" s="25"/>
      <c r="E2730" s="24"/>
      <c r="F2730" s="47"/>
      <c r="G2730" s="24"/>
      <c r="V2730" s="110"/>
      <c r="W2730" s="110"/>
      <c r="X2730" s="110"/>
      <c r="Y2730" s="110"/>
      <c r="Z2730" s="110"/>
      <c r="AA2730" s="110"/>
      <c r="AB2730" s="110"/>
      <c r="AC2730" s="110"/>
      <c r="AD2730" s="110"/>
      <c r="AE2730" s="110"/>
      <c r="AF2730" s="110"/>
      <c r="AG2730" s="110"/>
      <c r="AH2730" s="110"/>
      <c r="AI2730" s="110"/>
      <c r="AJ2730" s="110"/>
      <c r="AK2730" s="110"/>
      <c r="AL2730" s="110"/>
      <c r="AM2730" s="110"/>
      <c r="AN2730" s="110"/>
      <c r="AO2730" s="110"/>
      <c r="AP2730" s="110"/>
      <c r="AQ2730" s="110"/>
      <c r="AR2730" s="110"/>
      <c r="AS2730" s="110"/>
      <c r="AT2730" s="110"/>
      <c r="AU2730" s="110"/>
      <c r="AV2730" s="110"/>
      <c r="AW2730" s="110"/>
      <c r="AX2730" s="110"/>
      <c r="AY2730" s="110"/>
      <c r="AZ2730" s="110"/>
      <c r="BA2730" s="110"/>
      <c r="BB2730" s="110"/>
      <c r="BC2730" s="110"/>
      <c r="BD2730" s="110"/>
      <c r="BE2730" s="110"/>
      <c r="BF2730" s="110"/>
      <c r="BG2730" s="110"/>
      <c r="BH2730" s="110"/>
    </row>
    <row r="2731" spans="3:60" x14ac:dyDescent="0.2">
      <c r="C2731" s="25"/>
      <c r="D2731" s="25"/>
      <c r="E2731" s="24"/>
      <c r="F2731" s="47"/>
      <c r="G2731" s="24"/>
      <c r="V2731" s="110"/>
      <c r="W2731" s="110"/>
      <c r="X2731" s="110"/>
      <c r="Y2731" s="110"/>
      <c r="Z2731" s="110"/>
      <c r="AA2731" s="110"/>
      <c r="AB2731" s="110"/>
      <c r="AC2731" s="110"/>
      <c r="AD2731" s="110"/>
      <c r="AE2731" s="110"/>
      <c r="AF2731" s="110"/>
      <c r="AG2731" s="110"/>
      <c r="AH2731" s="110"/>
      <c r="AI2731" s="110"/>
      <c r="AJ2731" s="110"/>
      <c r="AK2731" s="110"/>
      <c r="AL2731" s="110"/>
      <c r="AM2731" s="110"/>
      <c r="AN2731" s="110"/>
      <c r="AO2731" s="110"/>
      <c r="AP2731" s="110"/>
      <c r="AQ2731" s="110"/>
      <c r="AR2731" s="110"/>
      <c r="AS2731" s="110"/>
      <c r="AT2731" s="110"/>
      <c r="AU2731" s="110"/>
      <c r="AV2731" s="110"/>
      <c r="AW2731" s="110"/>
      <c r="AX2731" s="110"/>
      <c r="AY2731" s="110"/>
      <c r="AZ2731" s="110"/>
      <c r="BA2731" s="110"/>
      <c r="BB2731" s="110"/>
      <c r="BC2731" s="110"/>
      <c r="BD2731" s="110"/>
      <c r="BE2731" s="110"/>
      <c r="BF2731" s="110"/>
      <c r="BG2731" s="110"/>
      <c r="BH2731" s="110"/>
    </row>
    <row r="2732" spans="3:60" x14ac:dyDescent="0.2">
      <c r="C2732" s="25"/>
      <c r="D2732" s="25"/>
      <c r="E2732" s="24"/>
      <c r="F2732" s="47"/>
      <c r="G2732" s="24"/>
      <c r="V2732" s="110"/>
      <c r="W2732" s="110"/>
      <c r="X2732" s="110"/>
      <c r="Y2732" s="110"/>
      <c r="Z2732" s="110"/>
      <c r="AA2732" s="110"/>
      <c r="AB2732" s="110"/>
      <c r="AC2732" s="110"/>
      <c r="AD2732" s="110"/>
      <c r="AE2732" s="110"/>
      <c r="AF2732" s="110"/>
      <c r="AG2732" s="110"/>
      <c r="AH2732" s="110"/>
      <c r="AI2732" s="110"/>
      <c r="AJ2732" s="110"/>
      <c r="AK2732" s="110"/>
      <c r="AL2732" s="110"/>
      <c r="AM2732" s="110"/>
      <c r="AN2732" s="110"/>
      <c r="AO2732" s="110"/>
      <c r="AP2732" s="110"/>
      <c r="AQ2732" s="110"/>
      <c r="AR2732" s="110"/>
      <c r="AS2732" s="110"/>
      <c r="AT2732" s="110"/>
      <c r="AU2732" s="110"/>
      <c r="AV2732" s="110"/>
      <c r="AW2732" s="110"/>
      <c r="AX2732" s="110"/>
      <c r="AY2732" s="110"/>
      <c r="AZ2732" s="110"/>
      <c r="BA2732" s="110"/>
      <c r="BB2732" s="110"/>
      <c r="BC2732" s="110"/>
      <c r="BD2732" s="110"/>
      <c r="BE2732" s="110"/>
      <c r="BF2732" s="110"/>
      <c r="BG2732" s="110"/>
      <c r="BH2732" s="110"/>
    </row>
    <row r="2733" spans="3:60" x14ac:dyDescent="0.2">
      <c r="C2733" s="25"/>
      <c r="D2733" s="25"/>
      <c r="E2733" s="24"/>
      <c r="F2733" s="47"/>
      <c r="G2733" s="24"/>
      <c r="V2733" s="110"/>
      <c r="W2733" s="110"/>
      <c r="X2733" s="110"/>
      <c r="Y2733" s="110"/>
      <c r="Z2733" s="110"/>
      <c r="AA2733" s="110"/>
      <c r="AB2733" s="110"/>
      <c r="AC2733" s="110"/>
      <c r="AD2733" s="110"/>
      <c r="AE2733" s="110"/>
      <c r="AF2733" s="110"/>
      <c r="AG2733" s="110"/>
      <c r="AH2733" s="110"/>
      <c r="AI2733" s="110"/>
      <c r="AJ2733" s="110"/>
      <c r="AK2733" s="110"/>
      <c r="AL2733" s="110"/>
      <c r="AM2733" s="110"/>
      <c r="AN2733" s="110"/>
      <c r="AO2733" s="110"/>
      <c r="AP2733" s="110"/>
      <c r="AQ2733" s="110"/>
      <c r="AR2733" s="110"/>
      <c r="AS2733" s="110"/>
      <c r="AT2733" s="110"/>
      <c r="AU2733" s="110"/>
      <c r="AV2733" s="110"/>
      <c r="AW2733" s="110"/>
      <c r="AX2733" s="110"/>
      <c r="AY2733" s="110"/>
      <c r="AZ2733" s="110"/>
      <c r="BA2733" s="110"/>
      <c r="BB2733" s="110"/>
      <c r="BC2733" s="110"/>
      <c r="BD2733" s="110"/>
      <c r="BE2733" s="110"/>
      <c r="BF2733" s="110"/>
      <c r="BG2733" s="110"/>
      <c r="BH2733" s="110"/>
    </row>
    <row r="2734" spans="3:60" x14ac:dyDescent="0.2">
      <c r="C2734" s="25"/>
      <c r="D2734" s="25"/>
      <c r="E2734" s="24"/>
      <c r="F2734" s="47"/>
      <c r="G2734" s="24"/>
      <c r="V2734" s="110"/>
      <c r="W2734" s="110"/>
      <c r="X2734" s="110"/>
      <c r="Y2734" s="110"/>
      <c r="Z2734" s="110"/>
      <c r="AA2734" s="110"/>
      <c r="AB2734" s="110"/>
      <c r="AC2734" s="110"/>
      <c r="AD2734" s="110"/>
      <c r="AE2734" s="110"/>
      <c r="AF2734" s="110"/>
      <c r="AG2734" s="110"/>
      <c r="AH2734" s="110"/>
      <c r="AI2734" s="110"/>
      <c r="AJ2734" s="110"/>
      <c r="AK2734" s="110"/>
      <c r="AL2734" s="110"/>
      <c r="AM2734" s="110"/>
      <c r="AN2734" s="110"/>
      <c r="AO2734" s="110"/>
      <c r="AP2734" s="110"/>
      <c r="AQ2734" s="110"/>
      <c r="AR2734" s="110"/>
      <c r="AS2734" s="110"/>
      <c r="AT2734" s="110"/>
      <c r="AU2734" s="110"/>
      <c r="AV2734" s="110"/>
      <c r="AW2734" s="110"/>
      <c r="AX2734" s="110"/>
      <c r="AY2734" s="110"/>
      <c r="AZ2734" s="110"/>
      <c r="BA2734" s="110"/>
      <c r="BB2734" s="110"/>
      <c r="BC2734" s="110"/>
      <c r="BD2734" s="110"/>
      <c r="BE2734" s="110"/>
      <c r="BF2734" s="110"/>
      <c r="BG2734" s="110"/>
      <c r="BH2734" s="110"/>
    </row>
    <row r="2735" spans="3:60" x14ac:dyDescent="0.2">
      <c r="C2735" s="25"/>
      <c r="D2735" s="25"/>
      <c r="E2735" s="24"/>
      <c r="F2735" s="47"/>
      <c r="G2735" s="24"/>
      <c r="V2735" s="110"/>
      <c r="W2735" s="110"/>
      <c r="X2735" s="110"/>
      <c r="Y2735" s="110"/>
      <c r="Z2735" s="110"/>
      <c r="AA2735" s="110"/>
      <c r="AB2735" s="110"/>
      <c r="AC2735" s="110"/>
      <c r="AD2735" s="110"/>
      <c r="AE2735" s="110"/>
      <c r="AF2735" s="110"/>
      <c r="AG2735" s="110"/>
      <c r="AH2735" s="110"/>
      <c r="AI2735" s="110"/>
      <c r="AJ2735" s="110"/>
      <c r="AK2735" s="110"/>
      <c r="AL2735" s="110"/>
      <c r="AM2735" s="110"/>
      <c r="AN2735" s="110"/>
      <c r="AO2735" s="110"/>
      <c r="AP2735" s="110"/>
      <c r="AQ2735" s="110"/>
      <c r="AR2735" s="110"/>
      <c r="AS2735" s="110"/>
      <c r="AT2735" s="110"/>
      <c r="AU2735" s="110"/>
      <c r="AV2735" s="110"/>
      <c r="AW2735" s="110"/>
      <c r="AX2735" s="110"/>
      <c r="AY2735" s="110"/>
      <c r="AZ2735" s="110"/>
      <c r="BA2735" s="110"/>
      <c r="BB2735" s="110"/>
      <c r="BC2735" s="110"/>
      <c r="BD2735" s="110"/>
      <c r="BE2735" s="110"/>
      <c r="BF2735" s="110"/>
      <c r="BG2735" s="110"/>
      <c r="BH2735" s="110"/>
    </row>
    <row r="2736" spans="3:60" x14ac:dyDescent="0.2">
      <c r="C2736" s="25"/>
      <c r="D2736" s="25"/>
      <c r="E2736" s="24"/>
      <c r="F2736" s="47"/>
      <c r="G2736" s="24"/>
      <c r="V2736" s="110"/>
      <c r="W2736" s="110"/>
      <c r="X2736" s="110"/>
      <c r="Y2736" s="110"/>
      <c r="Z2736" s="110"/>
      <c r="AA2736" s="110"/>
      <c r="AB2736" s="110"/>
      <c r="AC2736" s="110"/>
      <c r="AD2736" s="110"/>
      <c r="AE2736" s="110"/>
      <c r="AF2736" s="110"/>
      <c r="AG2736" s="110"/>
      <c r="AH2736" s="110"/>
      <c r="AI2736" s="110"/>
      <c r="AJ2736" s="110"/>
      <c r="AK2736" s="110"/>
      <c r="AL2736" s="110"/>
      <c r="AM2736" s="110"/>
      <c r="AN2736" s="110"/>
      <c r="AO2736" s="110"/>
      <c r="AP2736" s="110"/>
      <c r="AQ2736" s="110"/>
      <c r="AR2736" s="110"/>
      <c r="AS2736" s="110"/>
      <c r="AT2736" s="110"/>
      <c r="AU2736" s="110"/>
      <c r="AV2736" s="110"/>
      <c r="AW2736" s="110"/>
      <c r="AX2736" s="110"/>
      <c r="AY2736" s="110"/>
      <c r="AZ2736" s="110"/>
      <c r="BA2736" s="110"/>
      <c r="BB2736" s="110"/>
      <c r="BC2736" s="110"/>
      <c r="BD2736" s="110"/>
      <c r="BE2736" s="110"/>
      <c r="BF2736" s="110"/>
      <c r="BG2736" s="110"/>
      <c r="BH2736" s="110"/>
    </row>
    <row r="2737" spans="3:60" x14ac:dyDescent="0.2">
      <c r="C2737" s="25"/>
      <c r="D2737" s="25"/>
      <c r="E2737" s="24"/>
      <c r="F2737" s="47"/>
      <c r="G2737" s="24"/>
      <c r="V2737" s="110"/>
      <c r="W2737" s="110"/>
      <c r="X2737" s="110"/>
      <c r="Y2737" s="110"/>
      <c r="Z2737" s="110"/>
      <c r="AA2737" s="110"/>
      <c r="AB2737" s="110"/>
      <c r="AC2737" s="110"/>
      <c r="AD2737" s="110"/>
      <c r="AE2737" s="110"/>
      <c r="AF2737" s="110"/>
      <c r="AG2737" s="110"/>
      <c r="AH2737" s="110"/>
      <c r="AI2737" s="110"/>
      <c r="AJ2737" s="110"/>
      <c r="AK2737" s="110"/>
      <c r="AL2737" s="110"/>
      <c r="AM2737" s="110"/>
      <c r="AN2737" s="110"/>
      <c r="AO2737" s="110"/>
      <c r="AP2737" s="110"/>
      <c r="AQ2737" s="110"/>
      <c r="AR2737" s="110"/>
      <c r="AS2737" s="110"/>
      <c r="AT2737" s="110"/>
      <c r="AU2737" s="110"/>
      <c r="AV2737" s="110"/>
      <c r="AW2737" s="110"/>
      <c r="AX2737" s="110"/>
      <c r="AY2737" s="110"/>
      <c r="AZ2737" s="110"/>
      <c r="BA2737" s="110"/>
      <c r="BB2737" s="110"/>
      <c r="BC2737" s="110"/>
      <c r="BD2737" s="110"/>
      <c r="BE2737" s="110"/>
      <c r="BF2737" s="110"/>
      <c r="BG2737" s="110"/>
      <c r="BH2737" s="110"/>
    </row>
    <row r="2738" spans="3:60" x14ac:dyDescent="0.2">
      <c r="C2738" s="25"/>
      <c r="D2738" s="25"/>
      <c r="E2738" s="24"/>
      <c r="F2738" s="47"/>
      <c r="G2738" s="24"/>
      <c r="V2738" s="110"/>
      <c r="W2738" s="110"/>
      <c r="X2738" s="110"/>
      <c r="Y2738" s="110"/>
      <c r="Z2738" s="110"/>
      <c r="AA2738" s="110"/>
      <c r="AB2738" s="110"/>
      <c r="AC2738" s="110"/>
      <c r="AD2738" s="110"/>
      <c r="AE2738" s="110"/>
      <c r="AF2738" s="110"/>
      <c r="AG2738" s="110"/>
      <c r="AH2738" s="110"/>
      <c r="AI2738" s="110"/>
      <c r="AJ2738" s="110"/>
      <c r="AK2738" s="110"/>
      <c r="AL2738" s="110"/>
      <c r="AM2738" s="110"/>
      <c r="AN2738" s="110"/>
      <c r="AO2738" s="110"/>
      <c r="AP2738" s="110"/>
      <c r="AQ2738" s="110"/>
      <c r="AR2738" s="110"/>
      <c r="AS2738" s="110"/>
      <c r="AT2738" s="110"/>
      <c r="AU2738" s="110"/>
      <c r="AV2738" s="110"/>
      <c r="AW2738" s="110"/>
      <c r="AX2738" s="110"/>
      <c r="AY2738" s="110"/>
      <c r="AZ2738" s="110"/>
      <c r="BA2738" s="110"/>
      <c r="BB2738" s="110"/>
      <c r="BC2738" s="110"/>
      <c r="BD2738" s="110"/>
      <c r="BE2738" s="110"/>
      <c r="BF2738" s="110"/>
      <c r="BG2738" s="110"/>
      <c r="BH2738" s="110"/>
    </row>
    <row r="2739" spans="3:60" x14ac:dyDescent="0.2">
      <c r="C2739" s="25"/>
      <c r="D2739" s="25"/>
      <c r="E2739" s="24"/>
      <c r="F2739" s="47"/>
      <c r="G2739" s="24"/>
      <c r="V2739" s="110"/>
      <c r="W2739" s="110"/>
      <c r="X2739" s="110"/>
      <c r="Y2739" s="110"/>
      <c r="Z2739" s="110"/>
      <c r="AA2739" s="110"/>
      <c r="AB2739" s="110"/>
      <c r="AC2739" s="110"/>
      <c r="AD2739" s="110"/>
      <c r="AE2739" s="110"/>
      <c r="AF2739" s="110"/>
      <c r="AG2739" s="110"/>
      <c r="AH2739" s="110"/>
      <c r="AI2739" s="110"/>
      <c r="AJ2739" s="110"/>
      <c r="AK2739" s="110"/>
      <c r="AL2739" s="110"/>
      <c r="AM2739" s="110"/>
      <c r="AN2739" s="110"/>
      <c r="AO2739" s="110"/>
      <c r="AP2739" s="110"/>
      <c r="AQ2739" s="110"/>
      <c r="AR2739" s="110"/>
      <c r="AS2739" s="110"/>
      <c r="AT2739" s="110"/>
      <c r="AU2739" s="110"/>
      <c r="AV2739" s="110"/>
      <c r="AW2739" s="110"/>
      <c r="AX2739" s="110"/>
      <c r="AY2739" s="110"/>
      <c r="AZ2739" s="110"/>
      <c r="BA2739" s="110"/>
      <c r="BB2739" s="110"/>
      <c r="BC2739" s="110"/>
      <c r="BD2739" s="110"/>
      <c r="BE2739" s="110"/>
      <c r="BF2739" s="110"/>
      <c r="BG2739" s="110"/>
      <c r="BH2739" s="110"/>
    </row>
    <row r="2740" spans="3:60" x14ac:dyDescent="0.2">
      <c r="C2740" s="25"/>
      <c r="D2740" s="25"/>
      <c r="E2740" s="24"/>
      <c r="F2740" s="47"/>
      <c r="G2740" s="24"/>
      <c r="V2740" s="110"/>
      <c r="W2740" s="110"/>
      <c r="X2740" s="110"/>
      <c r="Y2740" s="110"/>
      <c r="Z2740" s="110"/>
      <c r="AA2740" s="110"/>
      <c r="AB2740" s="110"/>
      <c r="AC2740" s="110"/>
      <c r="AD2740" s="110"/>
      <c r="AE2740" s="110"/>
      <c r="AF2740" s="110"/>
      <c r="AG2740" s="110"/>
      <c r="AH2740" s="110"/>
      <c r="AI2740" s="110"/>
      <c r="AJ2740" s="110"/>
      <c r="AK2740" s="110"/>
      <c r="AL2740" s="110"/>
      <c r="AM2740" s="110"/>
      <c r="AN2740" s="110"/>
      <c r="AO2740" s="110"/>
      <c r="AP2740" s="110"/>
      <c r="AQ2740" s="110"/>
      <c r="AR2740" s="110"/>
      <c r="AS2740" s="110"/>
      <c r="AT2740" s="110"/>
      <c r="AU2740" s="110"/>
      <c r="AV2740" s="110"/>
      <c r="AW2740" s="110"/>
      <c r="AX2740" s="110"/>
      <c r="AY2740" s="110"/>
      <c r="AZ2740" s="110"/>
      <c r="BA2740" s="110"/>
      <c r="BB2740" s="110"/>
      <c r="BC2740" s="110"/>
      <c r="BD2740" s="110"/>
      <c r="BE2740" s="110"/>
      <c r="BF2740" s="110"/>
      <c r="BG2740" s="110"/>
      <c r="BH2740" s="110"/>
    </row>
    <row r="2741" spans="3:60" x14ac:dyDescent="0.2">
      <c r="C2741" s="25"/>
      <c r="D2741" s="25"/>
      <c r="E2741" s="24"/>
      <c r="F2741" s="47"/>
      <c r="G2741" s="24"/>
      <c r="V2741" s="110"/>
      <c r="W2741" s="110"/>
      <c r="X2741" s="110"/>
      <c r="Y2741" s="110"/>
      <c r="Z2741" s="110"/>
      <c r="AA2741" s="110"/>
      <c r="AB2741" s="110"/>
      <c r="AC2741" s="110"/>
      <c r="AD2741" s="110"/>
      <c r="AE2741" s="110"/>
      <c r="AF2741" s="110"/>
      <c r="AG2741" s="110"/>
      <c r="AH2741" s="110"/>
      <c r="AI2741" s="110"/>
      <c r="AJ2741" s="110"/>
      <c r="AK2741" s="110"/>
      <c r="AL2741" s="110"/>
      <c r="AM2741" s="110"/>
      <c r="AN2741" s="110"/>
      <c r="AO2741" s="110"/>
      <c r="AP2741" s="110"/>
      <c r="AQ2741" s="110"/>
      <c r="AR2741" s="110"/>
      <c r="AS2741" s="110"/>
      <c r="AT2741" s="110"/>
      <c r="AU2741" s="110"/>
      <c r="AV2741" s="110"/>
      <c r="AW2741" s="110"/>
      <c r="AX2741" s="110"/>
      <c r="AY2741" s="110"/>
      <c r="AZ2741" s="110"/>
      <c r="BA2741" s="110"/>
      <c r="BB2741" s="110"/>
      <c r="BC2741" s="110"/>
      <c r="BD2741" s="110"/>
      <c r="BE2741" s="110"/>
      <c r="BF2741" s="110"/>
      <c r="BG2741" s="110"/>
      <c r="BH2741" s="110"/>
    </row>
    <row r="2742" spans="3:60" x14ac:dyDescent="0.2">
      <c r="C2742" s="25"/>
      <c r="D2742" s="25"/>
      <c r="E2742" s="24"/>
      <c r="F2742" s="47"/>
      <c r="G2742" s="24"/>
      <c r="V2742" s="110"/>
      <c r="W2742" s="110"/>
      <c r="X2742" s="110"/>
      <c r="Y2742" s="110"/>
      <c r="Z2742" s="110"/>
      <c r="AA2742" s="110"/>
      <c r="AB2742" s="110"/>
      <c r="AC2742" s="110"/>
      <c r="AD2742" s="110"/>
      <c r="AE2742" s="110"/>
      <c r="AF2742" s="110"/>
      <c r="AG2742" s="110"/>
      <c r="AH2742" s="110"/>
      <c r="AI2742" s="110"/>
      <c r="AJ2742" s="110"/>
      <c r="AK2742" s="110"/>
      <c r="AL2742" s="110"/>
      <c r="AM2742" s="110"/>
      <c r="AN2742" s="110"/>
      <c r="AO2742" s="110"/>
      <c r="AP2742" s="110"/>
      <c r="AQ2742" s="110"/>
      <c r="AR2742" s="110"/>
      <c r="AS2742" s="110"/>
      <c r="AT2742" s="110"/>
      <c r="AU2742" s="110"/>
      <c r="AV2742" s="110"/>
      <c r="AW2742" s="110"/>
      <c r="AX2742" s="110"/>
      <c r="AY2742" s="110"/>
      <c r="AZ2742" s="110"/>
      <c r="BA2742" s="110"/>
      <c r="BB2742" s="110"/>
      <c r="BC2742" s="110"/>
      <c r="BD2742" s="110"/>
      <c r="BE2742" s="110"/>
      <c r="BF2742" s="110"/>
      <c r="BG2742" s="110"/>
      <c r="BH2742" s="110"/>
    </row>
    <row r="2743" spans="3:60" x14ac:dyDescent="0.2">
      <c r="C2743" s="25"/>
      <c r="D2743" s="25"/>
      <c r="E2743" s="24"/>
      <c r="F2743" s="47"/>
      <c r="G2743" s="24"/>
      <c r="V2743" s="110"/>
      <c r="W2743" s="110"/>
      <c r="X2743" s="110"/>
      <c r="Y2743" s="110"/>
      <c r="Z2743" s="110"/>
      <c r="AA2743" s="110"/>
      <c r="AB2743" s="110"/>
      <c r="AC2743" s="110"/>
      <c r="AD2743" s="110"/>
      <c r="AE2743" s="110"/>
      <c r="AF2743" s="110"/>
      <c r="AG2743" s="110"/>
      <c r="AH2743" s="110"/>
      <c r="AI2743" s="110"/>
      <c r="AJ2743" s="110"/>
      <c r="AK2743" s="110"/>
      <c r="AL2743" s="110"/>
      <c r="AM2743" s="110"/>
      <c r="AN2743" s="110"/>
      <c r="AO2743" s="110"/>
      <c r="AP2743" s="110"/>
      <c r="AQ2743" s="110"/>
      <c r="AR2743" s="110"/>
      <c r="AS2743" s="110"/>
      <c r="AT2743" s="110"/>
      <c r="AU2743" s="110"/>
      <c r="AV2743" s="110"/>
      <c r="AW2743" s="110"/>
      <c r="AX2743" s="110"/>
      <c r="AY2743" s="110"/>
      <c r="AZ2743" s="110"/>
      <c r="BA2743" s="110"/>
      <c r="BB2743" s="110"/>
      <c r="BC2743" s="110"/>
      <c r="BD2743" s="110"/>
      <c r="BE2743" s="110"/>
      <c r="BF2743" s="110"/>
      <c r="BG2743" s="110"/>
      <c r="BH2743" s="110"/>
    </row>
    <row r="2744" spans="3:60" x14ac:dyDescent="0.2">
      <c r="C2744" s="25"/>
      <c r="D2744" s="25"/>
      <c r="E2744" s="24"/>
      <c r="F2744" s="47"/>
      <c r="G2744" s="24"/>
      <c r="V2744" s="110"/>
      <c r="W2744" s="110"/>
      <c r="X2744" s="110"/>
      <c r="Y2744" s="110"/>
      <c r="Z2744" s="110"/>
      <c r="AA2744" s="110"/>
      <c r="AB2744" s="110"/>
      <c r="AC2744" s="110"/>
      <c r="AD2744" s="110"/>
      <c r="AE2744" s="110"/>
      <c r="AF2744" s="110"/>
      <c r="AG2744" s="110"/>
      <c r="AH2744" s="110"/>
      <c r="AI2744" s="110"/>
      <c r="AJ2744" s="110"/>
      <c r="AK2744" s="110"/>
      <c r="AL2744" s="110"/>
      <c r="AM2744" s="110"/>
      <c r="AN2744" s="110"/>
      <c r="AO2744" s="110"/>
      <c r="AP2744" s="110"/>
      <c r="AQ2744" s="110"/>
      <c r="AR2744" s="110"/>
      <c r="AS2744" s="110"/>
      <c r="AT2744" s="110"/>
      <c r="AU2744" s="110"/>
      <c r="AV2744" s="110"/>
      <c r="AW2744" s="110"/>
      <c r="AX2744" s="110"/>
      <c r="AY2744" s="110"/>
      <c r="AZ2744" s="110"/>
      <c r="BA2744" s="110"/>
      <c r="BB2744" s="110"/>
      <c r="BC2744" s="110"/>
      <c r="BD2744" s="110"/>
      <c r="BE2744" s="110"/>
      <c r="BF2744" s="110"/>
      <c r="BG2744" s="110"/>
      <c r="BH2744" s="110"/>
    </row>
    <row r="2745" spans="3:60" x14ac:dyDescent="0.2">
      <c r="C2745" s="25"/>
      <c r="D2745" s="25"/>
      <c r="E2745" s="24"/>
      <c r="F2745" s="47"/>
      <c r="G2745" s="24"/>
      <c r="V2745" s="110"/>
      <c r="W2745" s="110"/>
      <c r="X2745" s="110"/>
      <c r="Y2745" s="110"/>
      <c r="Z2745" s="110"/>
      <c r="AA2745" s="110"/>
      <c r="AB2745" s="110"/>
      <c r="AC2745" s="110"/>
      <c r="AD2745" s="110"/>
      <c r="AE2745" s="110"/>
      <c r="AF2745" s="110"/>
      <c r="AG2745" s="110"/>
      <c r="AH2745" s="110"/>
      <c r="AI2745" s="110"/>
      <c r="AJ2745" s="110"/>
      <c r="AK2745" s="110"/>
      <c r="AL2745" s="110"/>
      <c r="AM2745" s="110"/>
      <c r="AN2745" s="110"/>
      <c r="AO2745" s="110"/>
      <c r="AP2745" s="110"/>
      <c r="AQ2745" s="110"/>
      <c r="AR2745" s="110"/>
      <c r="AS2745" s="110"/>
      <c r="AT2745" s="110"/>
      <c r="AU2745" s="110"/>
      <c r="AV2745" s="110"/>
      <c r="AW2745" s="110"/>
      <c r="AX2745" s="110"/>
      <c r="AY2745" s="110"/>
      <c r="AZ2745" s="110"/>
      <c r="BA2745" s="110"/>
      <c r="BB2745" s="110"/>
      <c r="BC2745" s="110"/>
      <c r="BD2745" s="110"/>
      <c r="BE2745" s="110"/>
      <c r="BF2745" s="110"/>
      <c r="BG2745" s="110"/>
      <c r="BH2745" s="110"/>
    </row>
    <row r="2746" spans="3:60" x14ac:dyDescent="0.2">
      <c r="C2746" s="25"/>
      <c r="D2746" s="25"/>
      <c r="E2746" s="24"/>
      <c r="F2746" s="47"/>
      <c r="G2746" s="24"/>
      <c r="V2746" s="110"/>
      <c r="W2746" s="110"/>
      <c r="X2746" s="110"/>
      <c r="Y2746" s="110"/>
      <c r="Z2746" s="110"/>
      <c r="AA2746" s="110"/>
      <c r="AB2746" s="110"/>
      <c r="AC2746" s="110"/>
      <c r="AD2746" s="110"/>
      <c r="AE2746" s="110"/>
      <c r="AF2746" s="110"/>
      <c r="AG2746" s="110"/>
      <c r="AH2746" s="110"/>
      <c r="AI2746" s="110"/>
      <c r="AJ2746" s="110"/>
      <c r="AK2746" s="110"/>
      <c r="AL2746" s="110"/>
      <c r="AM2746" s="110"/>
      <c r="AN2746" s="110"/>
      <c r="AO2746" s="110"/>
      <c r="AP2746" s="110"/>
      <c r="AQ2746" s="110"/>
      <c r="AR2746" s="110"/>
      <c r="AS2746" s="110"/>
      <c r="AT2746" s="110"/>
      <c r="AU2746" s="110"/>
      <c r="AV2746" s="110"/>
      <c r="AW2746" s="110"/>
      <c r="AX2746" s="110"/>
      <c r="AY2746" s="110"/>
      <c r="AZ2746" s="110"/>
      <c r="BA2746" s="110"/>
      <c r="BB2746" s="110"/>
      <c r="BC2746" s="110"/>
      <c r="BD2746" s="110"/>
      <c r="BE2746" s="110"/>
      <c r="BF2746" s="110"/>
      <c r="BG2746" s="110"/>
      <c r="BH2746" s="110"/>
    </row>
    <row r="2747" spans="3:60" x14ac:dyDescent="0.2">
      <c r="C2747" s="25"/>
      <c r="D2747" s="25"/>
      <c r="E2747" s="24"/>
      <c r="F2747" s="47"/>
      <c r="G2747" s="24"/>
      <c r="V2747" s="110"/>
      <c r="W2747" s="110"/>
      <c r="X2747" s="110"/>
      <c r="Y2747" s="110"/>
      <c r="Z2747" s="110"/>
      <c r="AA2747" s="110"/>
      <c r="AB2747" s="110"/>
      <c r="AC2747" s="110"/>
      <c r="AD2747" s="110"/>
      <c r="AE2747" s="110"/>
      <c r="AF2747" s="110"/>
      <c r="AG2747" s="110"/>
      <c r="AH2747" s="110"/>
      <c r="AI2747" s="110"/>
      <c r="AJ2747" s="110"/>
      <c r="AK2747" s="110"/>
      <c r="AL2747" s="110"/>
      <c r="AM2747" s="110"/>
      <c r="AN2747" s="110"/>
      <c r="AO2747" s="110"/>
      <c r="AP2747" s="110"/>
      <c r="AQ2747" s="110"/>
      <c r="AR2747" s="110"/>
      <c r="AS2747" s="110"/>
      <c r="AT2747" s="110"/>
      <c r="AU2747" s="110"/>
      <c r="AV2747" s="110"/>
      <c r="AW2747" s="110"/>
      <c r="AX2747" s="110"/>
      <c r="AY2747" s="110"/>
      <c r="AZ2747" s="110"/>
      <c r="BA2747" s="110"/>
      <c r="BB2747" s="110"/>
      <c r="BC2747" s="110"/>
      <c r="BD2747" s="110"/>
      <c r="BE2747" s="110"/>
      <c r="BF2747" s="110"/>
      <c r="BG2747" s="110"/>
      <c r="BH2747" s="110"/>
    </row>
    <row r="2748" spans="3:60" x14ac:dyDescent="0.2">
      <c r="C2748" s="25"/>
      <c r="D2748" s="25"/>
      <c r="E2748" s="24"/>
      <c r="F2748" s="47"/>
      <c r="G2748" s="24"/>
      <c r="V2748" s="110"/>
      <c r="W2748" s="110"/>
      <c r="X2748" s="110"/>
      <c r="Y2748" s="110"/>
      <c r="Z2748" s="110"/>
      <c r="AA2748" s="110"/>
      <c r="AB2748" s="110"/>
      <c r="AC2748" s="110"/>
      <c r="AD2748" s="110"/>
      <c r="AE2748" s="110"/>
      <c r="AF2748" s="110"/>
      <c r="AG2748" s="110"/>
      <c r="AH2748" s="110"/>
      <c r="AI2748" s="110"/>
      <c r="AJ2748" s="110"/>
      <c r="AK2748" s="110"/>
      <c r="AL2748" s="110"/>
      <c r="AM2748" s="110"/>
      <c r="AN2748" s="110"/>
      <c r="AO2748" s="110"/>
      <c r="AP2748" s="110"/>
      <c r="AQ2748" s="110"/>
      <c r="AR2748" s="110"/>
      <c r="AS2748" s="110"/>
      <c r="AT2748" s="110"/>
      <c r="AU2748" s="110"/>
      <c r="AV2748" s="110"/>
      <c r="AW2748" s="110"/>
      <c r="AX2748" s="110"/>
      <c r="AY2748" s="110"/>
      <c r="AZ2748" s="110"/>
      <c r="BA2748" s="110"/>
      <c r="BB2748" s="110"/>
      <c r="BC2748" s="110"/>
      <c r="BD2748" s="110"/>
      <c r="BE2748" s="110"/>
      <c r="BF2748" s="110"/>
      <c r="BG2748" s="110"/>
      <c r="BH2748" s="110"/>
    </row>
    <row r="2749" spans="3:60" x14ac:dyDescent="0.2">
      <c r="C2749" s="25"/>
      <c r="D2749" s="25"/>
      <c r="E2749" s="24"/>
      <c r="F2749" s="47"/>
      <c r="G2749" s="24"/>
      <c r="V2749" s="110"/>
      <c r="W2749" s="110"/>
      <c r="X2749" s="110"/>
      <c r="Y2749" s="110"/>
      <c r="Z2749" s="110"/>
      <c r="AA2749" s="110"/>
      <c r="AB2749" s="110"/>
      <c r="AC2749" s="110"/>
      <c r="AD2749" s="110"/>
      <c r="AE2749" s="110"/>
      <c r="AF2749" s="110"/>
      <c r="AG2749" s="110"/>
      <c r="AH2749" s="110"/>
      <c r="AI2749" s="110"/>
      <c r="AJ2749" s="110"/>
      <c r="AK2749" s="110"/>
      <c r="AL2749" s="110"/>
      <c r="AM2749" s="110"/>
      <c r="AN2749" s="110"/>
      <c r="AO2749" s="110"/>
      <c r="AP2749" s="110"/>
      <c r="AQ2749" s="110"/>
      <c r="AR2749" s="110"/>
      <c r="AS2749" s="110"/>
      <c r="AT2749" s="110"/>
      <c r="AU2749" s="110"/>
      <c r="AV2749" s="110"/>
      <c r="AW2749" s="110"/>
      <c r="AX2749" s="110"/>
      <c r="AY2749" s="110"/>
      <c r="AZ2749" s="110"/>
      <c r="BA2749" s="110"/>
      <c r="BB2749" s="110"/>
      <c r="BC2749" s="110"/>
      <c r="BD2749" s="110"/>
      <c r="BE2749" s="110"/>
      <c r="BF2749" s="110"/>
      <c r="BG2749" s="110"/>
      <c r="BH2749" s="110"/>
    </row>
    <row r="2750" spans="3:60" x14ac:dyDescent="0.2">
      <c r="C2750" s="25"/>
      <c r="D2750" s="25"/>
      <c r="E2750" s="24"/>
      <c r="F2750" s="47"/>
      <c r="G2750" s="24"/>
      <c r="V2750" s="110"/>
      <c r="W2750" s="110"/>
      <c r="X2750" s="110"/>
      <c r="Y2750" s="110"/>
      <c r="Z2750" s="110"/>
      <c r="AA2750" s="110"/>
      <c r="AB2750" s="110"/>
      <c r="AC2750" s="110"/>
      <c r="AD2750" s="110"/>
      <c r="AE2750" s="110"/>
      <c r="AF2750" s="110"/>
      <c r="AG2750" s="110"/>
      <c r="AH2750" s="110"/>
      <c r="AI2750" s="110"/>
      <c r="AJ2750" s="110"/>
      <c r="AK2750" s="110"/>
      <c r="AL2750" s="110"/>
      <c r="AM2750" s="110"/>
      <c r="AN2750" s="110"/>
      <c r="AO2750" s="110"/>
      <c r="AP2750" s="110"/>
      <c r="AQ2750" s="110"/>
      <c r="AR2750" s="110"/>
      <c r="AS2750" s="110"/>
      <c r="AT2750" s="110"/>
      <c r="AU2750" s="110"/>
      <c r="AV2750" s="110"/>
      <c r="AW2750" s="110"/>
      <c r="AX2750" s="110"/>
      <c r="AY2750" s="110"/>
      <c r="AZ2750" s="110"/>
      <c r="BA2750" s="110"/>
      <c r="BB2750" s="110"/>
      <c r="BC2750" s="110"/>
      <c r="BD2750" s="110"/>
      <c r="BE2750" s="110"/>
      <c r="BF2750" s="110"/>
      <c r="BG2750" s="110"/>
      <c r="BH2750" s="110"/>
    </row>
    <row r="2751" spans="3:60" x14ac:dyDescent="0.2">
      <c r="C2751" s="25"/>
      <c r="D2751" s="25"/>
      <c r="E2751" s="24"/>
      <c r="F2751" s="47"/>
      <c r="G2751" s="24"/>
      <c r="V2751" s="110"/>
      <c r="W2751" s="110"/>
      <c r="X2751" s="110"/>
      <c r="Y2751" s="110"/>
      <c r="Z2751" s="110"/>
      <c r="AA2751" s="110"/>
      <c r="AB2751" s="110"/>
      <c r="AC2751" s="110"/>
      <c r="AD2751" s="110"/>
      <c r="AE2751" s="110"/>
      <c r="AF2751" s="110"/>
      <c r="AG2751" s="110"/>
      <c r="AH2751" s="110"/>
      <c r="AI2751" s="110"/>
      <c r="AJ2751" s="110"/>
      <c r="AK2751" s="110"/>
      <c r="AL2751" s="110"/>
      <c r="AM2751" s="110"/>
      <c r="AN2751" s="110"/>
      <c r="AO2751" s="110"/>
      <c r="AP2751" s="110"/>
      <c r="AQ2751" s="110"/>
      <c r="AR2751" s="110"/>
      <c r="AS2751" s="110"/>
      <c r="AT2751" s="110"/>
      <c r="AU2751" s="110"/>
      <c r="AV2751" s="110"/>
      <c r="AW2751" s="110"/>
      <c r="AX2751" s="110"/>
      <c r="AY2751" s="110"/>
      <c r="AZ2751" s="110"/>
      <c r="BA2751" s="110"/>
      <c r="BB2751" s="110"/>
      <c r="BC2751" s="110"/>
      <c r="BD2751" s="110"/>
      <c r="BE2751" s="110"/>
      <c r="BF2751" s="110"/>
      <c r="BG2751" s="110"/>
      <c r="BH2751" s="110"/>
    </row>
    <row r="2752" spans="3:60" x14ac:dyDescent="0.2">
      <c r="C2752" s="25"/>
      <c r="D2752" s="25"/>
      <c r="E2752" s="24"/>
      <c r="F2752" s="47"/>
      <c r="G2752" s="24"/>
      <c r="V2752" s="110"/>
      <c r="W2752" s="110"/>
      <c r="X2752" s="110"/>
      <c r="Y2752" s="110"/>
      <c r="Z2752" s="110"/>
      <c r="AA2752" s="110"/>
      <c r="AB2752" s="110"/>
      <c r="AC2752" s="110"/>
      <c r="AD2752" s="110"/>
      <c r="AE2752" s="110"/>
      <c r="AF2752" s="110"/>
      <c r="AG2752" s="110"/>
      <c r="AH2752" s="110"/>
      <c r="AI2752" s="110"/>
      <c r="AJ2752" s="110"/>
      <c r="AK2752" s="110"/>
      <c r="AL2752" s="110"/>
      <c r="AM2752" s="110"/>
      <c r="AN2752" s="110"/>
      <c r="AO2752" s="110"/>
      <c r="AP2752" s="110"/>
      <c r="AQ2752" s="110"/>
      <c r="AR2752" s="110"/>
      <c r="AS2752" s="110"/>
      <c r="AT2752" s="110"/>
      <c r="AU2752" s="110"/>
      <c r="AV2752" s="110"/>
      <c r="AW2752" s="110"/>
      <c r="AX2752" s="110"/>
      <c r="AY2752" s="110"/>
      <c r="AZ2752" s="110"/>
      <c r="BA2752" s="110"/>
      <c r="BB2752" s="110"/>
      <c r="BC2752" s="110"/>
      <c r="BD2752" s="110"/>
      <c r="BE2752" s="110"/>
      <c r="BF2752" s="110"/>
      <c r="BG2752" s="110"/>
      <c r="BH2752" s="110"/>
    </row>
    <row r="2753" spans="3:60" x14ac:dyDescent="0.2">
      <c r="C2753" s="25"/>
      <c r="D2753" s="25"/>
      <c r="E2753" s="24"/>
      <c r="F2753" s="47"/>
      <c r="G2753" s="24"/>
      <c r="V2753" s="110"/>
      <c r="W2753" s="110"/>
      <c r="X2753" s="110"/>
      <c r="Y2753" s="110"/>
      <c r="Z2753" s="110"/>
      <c r="AA2753" s="110"/>
      <c r="AB2753" s="110"/>
      <c r="AC2753" s="110"/>
      <c r="AD2753" s="110"/>
      <c r="AE2753" s="110"/>
      <c r="AF2753" s="110"/>
      <c r="AG2753" s="110"/>
      <c r="AH2753" s="110"/>
      <c r="AI2753" s="110"/>
      <c r="AJ2753" s="110"/>
      <c r="AK2753" s="110"/>
      <c r="AL2753" s="110"/>
      <c r="AM2753" s="110"/>
      <c r="AN2753" s="110"/>
      <c r="AO2753" s="110"/>
      <c r="AP2753" s="110"/>
      <c r="AQ2753" s="110"/>
      <c r="AR2753" s="110"/>
      <c r="AS2753" s="110"/>
      <c r="AT2753" s="110"/>
      <c r="AU2753" s="110"/>
      <c r="AV2753" s="110"/>
      <c r="AW2753" s="110"/>
      <c r="AX2753" s="110"/>
      <c r="AY2753" s="110"/>
      <c r="AZ2753" s="110"/>
      <c r="BA2753" s="110"/>
      <c r="BB2753" s="110"/>
      <c r="BC2753" s="110"/>
      <c r="BD2753" s="110"/>
      <c r="BE2753" s="110"/>
      <c r="BF2753" s="110"/>
      <c r="BG2753" s="110"/>
      <c r="BH2753" s="110"/>
    </row>
    <row r="2754" spans="3:60" x14ac:dyDescent="0.2">
      <c r="C2754" s="25"/>
      <c r="D2754" s="25"/>
      <c r="E2754" s="24"/>
      <c r="F2754" s="47"/>
      <c r="G2754" s="24"/>
      <c r="V2754" s="110"/>
      <c r="W2754" s="110"/>
      <c r="X2754" s="110"/>
      <c r="Y2754" s="110"/>
      <c r="Z2754" s="110"/>
      <c r="AA2754" s="110"/>
      <c r="AB2754" s="110"/>
      <c r="AC2754" s="110"/>
      <c r="AD2754" s="110"/>
      <c r="AE2754" s="110"/>
      <c r="AF2754" s="110"/>
      <c r="AG2754" s="110"/>
      <c r="AH2754" s="110"/>
      <c r="AI2754" s="110"/>
      <c r="AJ2754" s="110"/>
      <c r="AK2754" s="110"/>
      <c r="AL2754" s="110"/>
      <c r="AM2754" s="110"/>
      <c r="AN2754" s="110"/>
      <c r="AO2754" s="110"/>
      <c r="AP2754" s="110"/>
      <c r="AQ2754" s="110"/>
      <c r="AR2754" s="110"/>
      <c r="AS2754" s="110"/>
      <c r="AT2754" s="110"/>
      <c r="AU2754" s="110"/>
      <c r="AV2754" s="110"/>
      <c r="AW2754" s="110"/>
      <c r="AX2754" s="110"/>
      <c r="AY2754" s="110"/>
      <c r="AZ2754" s="110"/>
      <c r="BA2754" s="110"/>
      <c r="BB2754" s="110"/>
      <c r="BC2754" s="110"/>
      <c r="BD2754" s="110"/>
      <c r="BE2754" s="110"/>
      <c r="BF2754" s="110"/>
      <c r="BG2754" s="110"/>
      <c r="BH2754" s="110"/>
    </row>
    <row r="2755" spans="3:60" x14ac:dyDescent="0.2">
      <c r="C2755" s="25"/>
      <c r="D2755" s="25"/>
      <c r="E2755" s="24"/>
      <c r="F2755" s="47"/>
      <c r="G2755" s="24"/>
      <c r="V2755" s="110"/>
      <c r="W2755" s="110"/>
      <c r="X2755" s="110"/>
      <c r="Y2755" s="110"/>
      <c r="Z2755" s="110"/>
      <c r="AA2755" s="110"/>
      <c r="AB2755" s="110"/>
      <c r="AC2755" s="110"/>
      <c r="AD2755" s="110"/>
      <c r="AE2755" s="110"/>
      <c r="AF2755" s="110"/>
      <c r="AG2755" s="110"/>
      <c r="AH2755" s="110"/>
      <c r="AI2755" s="110"/>
      <c r="AJ2755" s="110"/>
      <c r="AK2755" s="110"/>
      <c r="AL2755" s="110"/>
      <c r="AM2755" s="110"/>
      <c r="AN2755" s="110"/>
      <c r="AO2755" s="110"/>
      <c r="AP2755" s="110"/>
      <c r="AQ2755" s="110"/>
      <c r="AR2755" s="110"/>
      <c r="AS2755" s="110"/>
      <c r="AT2755" s="110"/>
      <c r="AU2755" s="110"/>
      <c r="AV2755" s="110"/>
      <c r="AW2755" s="110"/>
      <c r="AX2755" s="110"/>
      <c r="AY2755" s="110"/>
      <c r="AZ2755" s="110"/>
      <c r="BA2755" s="110"/>
      <c r="BB2755" s="110"/>
      <c r="BC2755" s="110"/>
      <c r="BD2755" s="110"/>
      <c r="BE2755" s="110"/>
      <c r="BF2755" s="110"/>
      <c r="BG2755" s="110"/>
      <c r="BH2755" s="110"/>
    </row>
    <row r="2756" spans="3:60" x14ac:dyDescent="0.2">
      <c r="C2756" s="25"/>
      <c r="D2756" s="25"/>
      <c r="E2756" s="24"/>
      <c r="F2756" s="47"/>
      <c r="G2756" s="24"/>
      <c r="V2756" s="110"/>
      <c r="W2756" s="110"/>
      <c r="X2756" s="110"/>
      <c r="Y2756" s="110"/>
      <c r="Z2756" s="110"/>
      <c r="AA2756" s="110"/>
      <c r="AB2756" s="110"/>
      <c r="AC2756" s="110"/>
      <c r="AD2756" s="110"/>
      <c r="AE2756" s="110"/>
      <c r="AF2756" s="110"/>
      <c r="AG2756" s="110"/>
      <c r="AH2756" s="110"/>
      <c r="AI2756" s="110"/>
      <c r="AJ2756" s="110"/>
      <c r="AK2756" s="110"/>
      <c r="AL2756" s="110"/>
      <c r="AM2756" s="110"/>
      <c r="AN2756" s="110"/>
      <c r="AO2756" s="110"/>
      <c r="AP2756" s="110"/>
      <c r="AQ2756" s="110"/>
      <c r="AR2756" s="110"/>
      <c r="AS2756" s="110"/>
      <c r="AT2756" s="110"/>
      <c r="AU2756" s="110"/>
      <c r="AV2756" s="110"/>
      <c r="AW2756" s="110"/>
      <c r="AX2756" s="110"/>
      <c r="AY2756" s="110"/>
      <c r="AZ2756" s="110"/>
      <c r="BA2756" s="110"/>
      <c r="BB2756" s="110"/>
      <c r="BC2756" s="110"/>
      <c r="BD2756" s="110"/>
      <c r="BE2756" s="110"/>
      <c r="BF2756" s="110"/>
      <c r="BG2756" s="110"/>
      <c r="BH2756" s="110"/>
    </row>
    <row r="2757" spans="3:60" x14ac:dyDescent="0.2">
      <c r="C2757" s="25"/>
      <c r="D2757" s="25"/>
      <c r="E2757" s="24"/>
      <c r="F2757" s="47"/>
      <c r="G2757" s="24"/>
      <c r="V2757" s="110"/>
      <c r="W2757" s="110"/>
      <c r="X2757" s="110"/>
      <c r="Y2757" s="110"/>
      <c r="Z2757" s="110"/>
      <c r="AA2757" s="110"/>
      <c r="AB2757" s="110"/>
      <c r="AC2757" s="110"/>
      <c r="AD2757" s="110"/>
      <c r="AE2757" s="110"/>
      <c r="AF2757" s="110"/>
      <c r="AG2757" s="110"/>
      <c r="AH2757" s="110"/>
      <c r="AI2757" s="110"/>
      <c r="AJ2757" s="110"/>
      <c r="AK2757" s="110"/>
      <c r="AL2757" s="110"/>
      <c r="AM2757" s="110"/>
      <c r="AN2757" s="110"/>
      <c r="AO2757" s="110"/>
      <c r="AP2757" s="110"/>
      <c r="AQ2757" s="110"/>
      <c r="AR2757" s="110"/>
      <c r="AS2757" s="110"/>
      <c r="AT2757" s="110"/>
      <c r="AU2757" s="110"/>
      <c r="AV2757" s="110"/>
      <c r="AW2757" s="110"/>
      <c r="AX2757" s="110"/>
      <c r="AY2757" s="110"/>
      <c r="AZ2757" s="110"/>
      <c r="BA2757" s="110"/>
      <c r="BB2757" s="110"/>
      <c r="BC2757" s="110"/>
      <c r="BD2757" s="110"/>
      <c r="BE2757" s="110"/>
      <c r="BF2757" s="110"/>
      <c r="BG2757" s="110"/>
      <c r="BH2757" s="110"/>
    </row>
    <row r="2758" spans="3:60" x14ac:dyDescent="0.2">
      <c r="C2758" s="25"/>
      <c r="D2758" s="25"/>
      <c r="E2758" s="24"/>
      <c r="F2758" s="47"/>
      <c r="G2758" s="24"/>
      <c r="V2758" s="110"/>
      <c r="W2758" s="110"/>
      <c r="X2758" s="110"/>
      <c r="Y2758" s="110"/>
      <c r="Z2758" s="110"/>
      <c r="AA2758" s="110"/>
      <c r="AB2758" s="110"/>
      <c r="AC2758" s="110"/>
      <c r="AD2758" s="110"/>
      <c r="AE2758" s="110"/>
      <c r="AF2758" s="110"/>
      <c r="AG2758" s="110"/>
      <c r="AH2758" s="110"/>
      <c r="AI2758" s="110"/>
      <c r="AJ2758" s="110"/>
      <c r="AK2758" s="110"/>
      <c r="AL2758" s="110"/>
      <c r="AM2758" s="110"/>
      <c r="AN2758" s="110"/>
      <c r="AO2758" s="110"/>
      <c r="AP2758" s="110"/>
      <c r="AQ2758" s="110"/>
      <c r="AR2758" s="110"/>
      <c r="AS2758" s="110"/>
      <c r="AT2758" s="110"/>
      <c r="AU2758" s="110"/>
      <c r="AV2758" s="110"/>
      <c r="AW2758" s="110"/>
      <c r="AX2758" s="110"/>
      <c r="AY2758" s="110"/>
      <c r="AZ2758" s="110"/>
      <c r="BA2758" s="110"/>
      <c r="BB2758" s="110"/>
      <c r="BC2758" s="110"/>
      <c r="BD2758" s="110"/>
      <c r="BE2758" s="110"/>
      <c r="BF2758" s="110"/>
      <c r="BG2758" s="110"/>
      <c r="BH2758" s="110"/>
    </row>
    <row r="2759" spans="3:60" x14ac:dyDescent="0.2">
      <c r="C2759" s="25"/>
      <c r="D2759" s="25"/>
      <c r="E2759" s="24"/>
      <c r="F2759" s="47"/>
      <c r="G2759" s="24"/>
      <c r="V2759" s="110"/>
      <c r="W2759" s="110"/>
      <c r="X2759" s="110"/>
      <c r="Y2759" s="110"/>
      <c r="Z2759" s="110"/>
      <c r="AA2759" s="110"/>
      <c r="AB2759" s="110"/>
      <c r="AC2759" s="110"/>
      <c r="AD2759" s="110"/>
      <c r="AE2759" s="110"/>
      <c r="AF2759" s="110"/>
      <c r="AG2759" s="110"/>
      <c r="AH2759" s="110"/>
      <c r="AI2759" s="110"/>
      <c r="AJ2759" s="110"/>
      <c r="AK2759" s="110"/>
      <c r="AL2759" s="110"/>
      <c r="AM2759" s="110"/>
      <c r="AN2759" s="110"/>
      <c r="AO2759" s="110"/>
      <c r="AP2759" s="110"/>
      <c r="AQ2759" s="110"/>
      <c r="AR2759" s="110"/>
      <c r="AS2759" s="110"/>
      <c r="AT2759" s="110"/>
      <c r="AU2759" s="110"/>
      <c r="AV2759" s="110"/>
      <c r="AW2759" s="110"/>
      <c r="AX2759" s="110"/>
      <c r="AY2759" s="110"/>
      <c r="AZ2759" s="110"/>
      <c r="BA2759" s="110"/>
      <c r="BB2759" s="110"/>
      <c r="BC2759" s="110"/>
      <c r="BD2759" s="110"/>
      <c r="BE2759" s="110"/>
      <c r="BF2759" s="110"/>
      <c r="BG2759" s="110"/>
      <c r="BH2759" s="110"/>
    </row>
    <row r="2760" spans="3:60" x14ac:dyDescent="0.2">
      <c r="C2760" s="25"/>
      <c r="D2760" s="25"/>
      <c r="E2760" s="24"/>
      <c r="F2760" s="47"/>
      <c r="G2760" s="24"/>
      <c r="V2760" s="110"/>
      <c r="W2760" s="110"/>
      <c r="X2760" s="110"/>
      <c r="Y2760" s="110"/>
      <c r="Z2760" s="110"/>
      <c r="AA2760" s="110"/>
      <c r="AB2760" s="110"/>
      <c r="AC2760" s="110"/>
      <c r="AD2760" s="110"/>
      <c r="AE2760" s="110"/>
      <c r="AF2760" s="110"/>
      <c r="AG2760" s="110"/>
      <c r="AH2760" s="110"/>
      <c r="AI2760" s="110"/>
      <c r="AJ2760" s="110"/>
      <c r="AK2760" s="110"/>
      <c r="AL2760" s="110"/>
      <c r="AM2760" s="110"/>
      <c r="AN2760" s="110"/>
      <c r="AO2760" s="110"/>
      <c r="AP2760" s="110"/>
      <c r="AQ2760" s="110"/>
      <c r="AR2760" s="110"/>
      <c r="AS2760" s="110"/>
      <c r="AT2760" s="110"/>
      <c r="AU2760" s="110"/>
      <c r="AV2760" s="110"/>
      <c r="AW2760" s="110"/>
      <c r="AX2760" s="110"/>
      <c r="AY2760" s="110"/>
      <c r="AZ2760" s="110"/>
      <c r="BA2760" s="110"/>
      <c r="BB2760" s="110"/>
      <c r="BC2760" s="110"/>
      <c r="BD2760" s="110"/>
      <c r="BE2760" s="110"/>
      <c r="BF2760" s="110"/>
      <c r="BG2760" s="110"/>
      <c r="BH2760" s="110"/>
    </row>
    <row r="2761" spans="3:60" x14ac:dyDescent="0.2">
      <c r="C2761" s="25"/>
      <c r="D2761" s="25"/>
      <c r="E2761" s="24"/>
      <c r="F2761" s="47"/>
      <c r="G2761" s="24"/>
      <c r="V2761" s="110"/>
      <c r="W2761" s="110"/>
      <c r="X2761" s="110"/>
      <c r="Y2761" s="110"/>
      <c r="Z2761" s="110"/>
      <c r="AA2761" s="110"/>
      <c r="AB2761" s="110"/>
      <c r="AC2761" s="110"/>
      <c r="AD2761" s="110"/>
      <c r="AE2761" s="110"/>
      <c r="AF2761" s="110"/>
      <c r="AG2761" s="110"/>
      <c r="AH2761" s="110"/>
      <c r="AI2761" s="110"/>
      <c r="AJ2761" s="110"/>
      <c r="AK2761" s="110"/>
      <c r="AL2761" s="110"/>
      <c r="AM2761" s="110"/>
      <c r="AN2761" s="110"/>
      <c r="AO2761" s="110"/>
      <c r="AP2761" s="110"/>
      <c r="AQ2761" s="110"/>
      <c r="AR2761" s="110"/>
      <c r="AS2761" s="110"/>
      <c r="AT2761" s="110"/>
      <c r="AU2761" s="110"/>
      <c r="AV2761" s="110"/>
      <c r="AW2761" s="110"/>
      <c r="AX2761" s="110"/>
      <c r="AY2761" s="110"/>
      <c r="AZ2761" s="110"/>
      <c r="BA2761" s="110"/>
      <c r="BB2761" s="110"/>
      <c r="BC2761" s="110"/>
      <c r="BD2761" s="110"/>
      <c r="BE2761" s="110"/>
      <c r="BF2761" s="110"/>
      <c r="BG2761" s="110"/>
      <c r="BH2761" s="110"/>
    </row>
    <row r="2762" spans="3:60" x14ac:dyDescent="0.2">
      <c r="C2762" s="25"/>
      <c r="D2762" s="25"/>
      <c r="E2762" s="24"/>
      <c r="F2762" s="47"/>
      <c r="G2762" s="24"/>
      <c r="V2762" s="110"/>
      <c r="W2762" s="110"/>
      <c r="X2762" s="110"/>
      <c r="Y2762" s="110"/>
      <c r="Z2762" s="110"/>
      <c r="AA2762" s="110"/>
      <c r="AB2762" s="110"/>
      <c r="AC2762" s="110"/>
      <c r="AD2762" s="110"/>
      <c r="AE2762" s="110"/>
      <c r="AF2762" s="110"/>
      <c r="AG2762" s="110"/>
      <c r="AH2762" s="110"/>
      <c r="AI2762" s="110"/>
      <c r="AJ2762" s="110"/>
      <c r="AK2762" s="110"/>
      <c r="AL2762" s="110"/>
      <c r="AM2762" s="110"/>
      <c r="AN2762" s="110"/>
      <c r="AO2762" s="110"/>
      <c r="AP2762" s="110"/>
      <c r="AQ2762" s="110"/>
      <c r="AR2762" s="110"/>
      <c r="AS2762" s="110"/>
      <c r="AT2762" s="110"/>
      <c r="AU2762" s="110"/>
      <c r="AV2762" s="110"/>
      <c r="AW2762" s="110"/>
      <c r="AX2762" s="110"/>
      <c r="AY2762" s="110"/>
      <c r="AZ2762" s="110"/>
      <c r="BA2762" s="110"/>
      <c r="BB2762" s="110"/>
      <c r="BC2762" s="110"/>
      <c r="BD2762" s="110"/>
      <c r="BE2762" s="110"/>
      <c r="BF2762" s="110"/>
      <c r="BG2762" s="110"/>
      <c r="BH2762" s="110"/>
    </row>
    <row r="2763" spans="3:60" x14ac:dyDescent="0.2">
      <c r="C2763" s="25"/>
      <c r="D2763" s="25"/>
      <c r="E2763" s="24"/>
      <c r="F2763" s="47"/>
      <c r="G2763" s="24"/>
      <c r="V2763" s="110"/>
      <c r="W2763" s="110"/>
      <c r="X2763" s="110"/>
      <c r="Y2763" s="110"/>
      <c r="Z2763" s="110"/>
      <c r="AA2763" s="110"/>
      <c r="AB2763" s="110"/>
      <c r="AC2763" s="110"/>
      <c r="AD2763" s="110"/>
      <c r="AE2763" s="110"/>
      <c r="AF2763" s="110"/>
      <c r="AG2763" s="110"/>
      <c r="AH2763" s="110"/>
      <c r="AI2763" s="110"/>
      <c r="AJ2763" s="110"/>
      <c r="AK2763" s="110"/>
      <c r="AL2763" s="110"/>
      <c r="AM2763" s="110"/>
      <c r="AN2763" s="110"/>
      <c r="AO2763" s="110"/>
      <c r="AP2763" s="110"/>
      <c r="AQ2763" s="110"/>
      <c r="AR2763" s="110"/>
      <c r="AS2763" s="110"/>
      <c r="AT2763" s="110"/>
      <c r="AU2763" s="110"/>
      <c r="AV2763" s="110"/>
      <c r="AW2763" s="110"/>
      <c r="AX2763" s="110"/>
      <c r="AY2763" s="110"/>
      <c r="AZ2763" s="110"/>
      <c r="BA2763" s="110"/>
      <c r="BB2763" s="110"/>
      <c r="BC2763" s="110"/>
      <c r="BD2763" s="110"/>
      <c r="BE2763" s="110"/>
      <c r="BF2763" s="110"/>
      <c r="BG2763" s="110"/>
      <c r="BH2763" s="110"/>
    </row>
    <row r="2764" spans="3:60" x14ac:dyDescent="0.2">
      <c r="C2764" s="25"/>
      <c r="D2764" s="25"/>
      <c r="E2764" s="24"/>
      <c r="F2764" s="47"/>
      <c r="G2764" s="24"/>
      <c r="V2764" s="110"/>
      <c r="W2764" s="110"/>
      <c r="X2764" s="110"/>
      <c r="Y2764" s="110"/>
      <c r="Z2764" s="110"/>
      <c r="AA2764" s="110"/>
      <c r="AB2764" s="110"/>
      <c r="AC2764" s="110"/>
      <c r="AD2764" s="110"/>
      <c r="AE2764" s="110"/>
      <c r="AF2764" s="110"/>
      <c r="AG2764" s="110"/>
      <c r="AH2764" s="110"/>
      <c r="AI2764" s="110"/>
      <c r="AJ2764" s="110"/>
      <c r="AK2764" s="110"/>
      <c r="AL2764" s="110"/>
      <c r="AM2764" s="110"/>
      <c r="AN2764" s="110"/>
      <c r="AO2764" s="110"/>
      <c r="AP2764" s="110"/>
      <c r="AQ2764" s="110"/>
      <c r="AR2764" s="110"/>
      <c r="AS2764" s="110"/>
      <c r="AT2764" s="110"/>
      <c r="AU2764" s="110"/>
      <c r="AV2764" s="110"/>
      <c r="AW2764" s="110"/>
      <c r="AX2764" s="110"/>
      <c r="AY2764" s="110"/>
      <c r="AZ2764" s="110"/>
      <c r="BA2764" s="110"/>
      <c r="BB2764" s="110"/>
      <c r="BC2764" s="110"/>
      <c r="BD2764" s="110"/>
      <c r="BE2764" s="110"/>
      <c r="BF2764" s="110"/>
      <c r="BG2764" s="110"/>
      <c r="BH2764" s="110"/>
    </row>
    <row r="2765" spans="3:60" x14ac:dyDescent="0.2">
      <c r="C2765" s="25"/>
      <c r="D2765" s="25"/>
      <c r="E2765" s="24"/>
      <c r="F2765" s="47"/>
      <c r="G2765" s="24"/>
      <c r="V2765" s="110"/>
      <c r="W2765" s="110"/>
      <c r="X2765" s="110"/>
      <c r="Y2765" s="110"/>
      <c r="Z2765" s="110"/>
      <c r="AA2765" s="110"/>
      <c r="AB2765" s="110"/>
      <c r="AC2765" s="110"/>
      <c r="AD2765" s="110"/>
      <c r="AE2765" s="110"/>
      <c r="AF2765" s="110"/>
      <c r="AG2765" s="110"/>
      <c r="AH2765" s="110"/>
      <c r="AI2765" s="110"/>
      <c r="AJ2765" s="110"/>
      <c r="AK2765" s="110"/>
      <c r="AL2765" s="110"/>
      <c r="AM2765" s="110"/>
      <c r="AN2765" s="110"/>
      <c r="AO2765" s="110"/>
      <c r="AP2765" s="110"/>
      <c r="AQ2765" s="110"/>
      <c r="AR2765" s="110"/>
      <c r="AS2765" s="110"/>
      <c r="AT2765" s="110"/>
      <c r="AU2765" s="110"/>
      <c r="AV2765" s="110"/>
      <c r="AW2765" s="110"/>
      <c r="AX2765" s="110"/>
      <c r="AY2765" s="110"/>
      <c r="AZ2765" s="110"/>
      <c r="BA2765" s="110"/>
      <c r="BB2765" s="110"/>
      <c r="BC2765" s="110"/>
      <c r="BD2765" s="110"/>
      <c r="BE2765" s="110"/>
      <c r="BF2765" s="110"/>
      <c r="BG2765" s="110"/>
      <c r="BH2765" s="110"/>
    </row>
    <row r="2766" spans="3:60" x14ac:dyDescent="0.2">
      <c r="C2766" s="25"/>
      <c r="D2766" s="25"/>
      <c r="E2766" s="24"/>
      <c r="F2766" s="47"/>
      <c r="G2766" s="24"/>
      <c r="V2766" s="110"/>
      <c r="W2766" s="110"/>
      <c r="X2766" s="110"/>
      <c r="Y2766" s="110"/>
      <c r="Z2766" s="110"/>
      <c r="AA2766" s="110"/>
      <c r="AB2766" s="110"/>
      <c r="AC2766" s="110"/>
      <c r="AD2766" s="110"/>
      <c r="AE2766" s="110"/>
      <c r="AF2766" s="110"/>
      <c r="AG2766" s="110"/>
      <c r="AH2766" s="110"/>
      <c r="AI2766" s="110"/>
      <c r="AJ2766" s="110"/>
      <c r="AK2766" s="110"/>
      <c r="AL2766" s="110"/>
      <c r="AM2766" s="110"/>
      <c r="AN2766" s="110"/>
      <c r="AO2766" s="110"/>
      <c r="AP2766" s="110"/>
      <c r="AQ2766" s="110"/>
      <c r="AR2766" s="110"/>
      <c r="AS2766" s="110"/>
      <c r="AT2766" s="110"/>
      <c r="AU2766" s="110"/>
      <c r="AV2766" s="110"/>
      <c r="AW2766" s="110"/>
      <c r="AX2766" s="110"/>
      <c r="AY2766" s="110"/>
      <c r="AZ2766" s="110"/>
      <c r="BA2766" s="110"/>
      <c r="BB2766" s="110"/>
      <c r="BC2766" s="110"/>
      <c r="BD2766" s="110"/>
      <c r="BE2766" s="110"/>
      <c r="BF2766" s="110"/>
      <c r="BG2766" s="110"/>
      <c r="BH2766" s="110"/>
    </row>
    <row r="2767" spans="3:60" x14ac:dyDescent="0.2">
      <c r="C2767" s="25"/>
      <c r="D2767" s="25"/>
      <c r="E2767" s="24"/>
      <c r="F2767" s="47"/>
      <c r="G2767" s="24"/>
      <c r="V2767" s="110"/>
      <c r="W2767" s="110"/>
      <c r="X2767" s="110"/>
      <c r="Y2767" s="110"/>
      <c r="Z2767" s="110"/>
      <c r="AA2767" s="110"/>
      <c r="AB2767" s="110"/>
      <c r="AC2767" s="110"/>
      <c r="AD2767" s="110"/>
      <c r="AE2767" s="110"/>
      <c r="AF2767" s="110"/>
      <c r="AG2767" s="110"/>
      <c r="AH2767" s="110"/>
      <c r="AI2767" s="110"/>
      <c r="AJ2767" s="110"/>
      <c r="AK2767" s="110"/>
      <c r="AL2767" s="110"/>
      <c r="AM2767" s="110"/>
      <c r="AN2767" s="110"/>
      <c r="AO2767" s="110"/>
      <c r="AP2767" s="110"/>
      <c r="AQ2767" s="110"/>
      <c r="AR2767" s="110"/>
      <c r="AS2767" s="110"/>
      <c r="AT2767" s="110"/>
      <c r="AU2767" s="110"/>
      <c r="AV2767" s="110"/>
      <c r="AW2767" s="110"/>
      <c r="AX2767" s="110"/>
      <c r="AY2767" s="110"/>
      <c r="AZ2767" s="110"/>
      <c r="BA2767" s="110"/>
      <c r="BB2767" s="110"/>
      <c r="BC2767" s="110"/>
      <c r="BD2767" s="110"/>
      <c r="BE2767" s="110"/>
      <c r="BF2767" s="110"/>
      <c r="BG2767" s="110"/>
      <c r="BH2767" s="110"/>
    </row>
    <row r="2768" spans="3:60" x14ac:dyDescent="0.2">
      <c r="C2768" s="25"/>
      <c r="D2768" s="25"/>
      <c r="E2768" s="24"/>
      <c r="F2768" s="47"/>
      <c r="G2768" s="24"/>
      <c r="V2768" s="110"/>
      <c r="W2768" s="110"/>
      <c r="X2768" s="110"/>
      <c r="Y2768" s="110"/>
      <c r="Z2768" s="110"/>
      <c r="AA2768" s="110"/>
      <c r="AB2768" s="110"/>
      <c r="AC2768" s="110"/>
      <c r="AD2768" s="110"/>
      <c r="AE2768" s="110"/>
      <c r="AF2768" s="110"/>
      <c r="AG2768" s="110"/>
      <c r="AH2768" s="110"/>
      <c r="AI2768" s="110"/>
      <c r="AJ2768" s="110"/>
      <c r="AK2768" s="110"/>
      <c r="AL2768" s="110"/>
      <c r="AM2768" s="110"/>
      <c r="AN2768" s="110"/>
      <c r="AO2768" s="110"/>
      <c r="AP2768" s="110"/>
      <c r="AQ2768" s="110"/>
      <c r="AR2768" s="110"/>
      <c r="AS2768" s="110"/>
      <c r="AT2768" s="110"/>
      <c r="AU2768" s="110"/>
      <c r="AV2768" s="110"/>
      <c r="AW2768" s="110"/>
      <c r="AX2768" s="110"/>
      <c r="AY2768" s="110"/>
      <c r="AZ2768" s="110"/>
      <c r="BA2768" s="110"/>
      <c r="BB2768" s="110"/>
      <c r="BC2768" s="110"/>
      <c r="BD2768" s="110"/>
      <c r="BE2768" s="110"/>
      <c r="BF2768" s="110"/>
      <c r="BG2768" s="110"/>
      <c r="BH2768" s="110"/>
    </row>
    <row r="2769" spans="3:60" x14ac:dyDescent="0.2">
      <c r="C2769" s="25"/>
      <c r="D2769" s="25"/>
      <c r="E2769" s="24"/>
      <c r="F2769" s="47"/>
      <c r="G2769" s="24"/>
      <c r="V2769" s="110"/>
      <c r="W2769" s="110"/>
      <c r="X2769" s="110"/>
      <c r="Y2769" s="110"/>
      <c r="Z2769" s="110"/>
      <c r="AA2769" s="110"/>
      <c r="AB2769" s="110"/>
      <c r="AC2769" s="110"/>
      <c r="AD2769" s="110"/>
      <c r="AE2769" s="110"/>
      <c r="AF2769" s="110"/>
      <c r="AG2769" s="110"/>
      <c r="AH2769" s="110"/>
      <c r="AI2769" s="110"/>
      <c r="AJ2769" s="110"/>
      <c r="AK2769" s="110"/>
      <c r="AL2769" s="110"/>
      <c r="AM2769" s="110"/>
      <c r="AN2769" s="110"/>
      <c r="AO2769" s="110"/>
      <c r="AP2769" s="110"/>
      <c r="AQ2769" s="110"/>
      <c r="AR2769" s="110"/>
      <c r="AS2769" s="110"/>
      <c r="AT2769" s="110"/>
      <c r="AU2769" s="110"/>
      <c r="AV2769" s="110"/>
      <c r="AW2769" s="110"/>
      <c r="AX2769" s="110"/>
      <c r="AY2769" s="110"/>
      <c r="AZ2769" s="110"/>
      <c r="BA2769" s="110"/>
      <c r="BB2769" s="110"/>
      <c r="BC2769" s="110"/>
      <c r="BD2769" s="110"/>
      <c r="BE2769" s="110"/>
      <c r="BF2769" s="110"/>
      <c r="BG2769" s="110"/>
      <c r="BH2769" s="110"/>
    </row>
    <row r="2770" spans="3:60" x14ac:dyDescent="0.2">
      <c r="C2770" s="25"/>
      <c r="D2770" s="25"/>
      <c r="E2770" s="24"/>
      <c r="F2770" s="47"/>
      <c r="G2770" s="24"/>
      <c r="V2770" s="110"/>
      <c r="W2770" s="110"/>
      <c r="X2770" s="110"/>
      <c r="Y2770" s="110"/>
      <c r="Z2770" s="110"/>
      <c r="AA2770" s="110"/>
      <c r="AB2770" s="110"/>
      <c r="AC2770" s="110"/>
      <c r="AD2770" s="110"/>
      <c r="AE2770" s="110"/>
      <c r="AF2770" s="110"/>
      <c r="AG2770" s="110"/>
      <c r="AH2770" s="110"/>
      <c r="AI2770" s="110"/>
      <c r="AJ2770" s="110"/>
      <c r="AK2770" s="110"/>
      <c r="AL2770" s="110"/>
      <c r="AM2770" s="110"/>
      <c r="AN2770" s="110"/>
      <c r="AO2770" s="110"/>
      <c r="AP2770" s="110"/>
      <c r="AQ2770" s="110"/>
      <c r="AR2770" s="110"/>
      <c r="AS2770" s="110"/>
      <c r="AT2770" s="110"/>
      <c r="AU2770" s="110"/>
      <c r="AV2770" s="110"/>
      <c r="AW2770" s="110"/>
      <c r="AX2770" s="110"/>
      <c r="AY2770" s="110"/>
      <c r="AZ2770" s="110"/>
      <c r="BA2770" s="110"/>
      <c r="BB2770" s="110"/>
      <c r="BC2770" s="110"/>
      <c r="BD2770" s="110"/>
      <c r="BE2770" s="110"/>
      <c r="BF2770" s="110"/>
      <c r="BG2770" s="110"/>
      <c r="BH2770" s="110"/>
    </row>
    <row r="2771" spans="3:60" x14ac:dyDescent="0.2">
      <c r="C2771" s="25"/>
      <c r="D2771" s="25"/>
      <c r="E2771" s="24"/>
      <c r="F2771" s="47"/>
      <c r="G2771" s="24"/>
      <c r="V2771" s="110"/>
      <c r="W2771" s="110"/>
      <c r="X2771" s="110"/>
      <c r="Y2771" s="110"/>
      <c r="Z2771" s="110"/>
      <c r="AA2771" s="110"/>
      <c r="AB2771" s="110"/>
      <c r="AC2771" s="110"/>
      <c r="AD2771" s="110"/>
      <c r="AE2771" s="110"/>
      <c r="AF2771" s="110"/>
      <c r="AG2771" s="110"/>
      <c r="AH2771" s="110"/>
      <c r="AI2771" s="110"/>
      <c r="AJ2771" s="110"/>
      <c r="AK2771" s="110"/>
      <c r="AL2771" s="110"/>
      <c r="AM2771" s="110"/>
      <c r="AN2771" s="110"/>
      <c r="AO2771" s="110"/>
      <c r="AP2771" s="110"/>
      <c r="AQ2771" s="110"/>
      <c r="AR2771" s="110"/>
      <c r="AS2771" s="110"/>
      <c r="AT2771" s="110"/>
      <c r="AU2771" s="110"/>
      <c r="AV2771" s="110"/>
      <c r="AW2771" s="110"/>
      <c r="AX2771" s="110"/>
      <c r="AY2771" s="110"/>
      <c r="AZ2771" s="110"/>
      <c r="BA2771" s="110"/>
      <c r="BB2771" s="110"/>
      <c r="BC2771" s="110"/>
      <c r="BD2771" s="110"/>
      <c r="BE2771" s="110"/>
      <c r="BF2771" s="110"/>
      <c r="BG2771" s="110"/>
      <c r="BH2771" s="110"/>
    </row>
    <row r="2772" spans="3:60" x14ac:dyDescent="0.2">
      <c r="C2772" s="25"/>
      <c r="D2772" s="25"/>
      <c r="E2772" s="24"/>
      <c r="F2772" s="47"/>
      <c r="G2772" s="24"/>
      <c r="V2772" s="110"/>
      <c r="W2772" s="110"/>
      <c r="X2772" s="110"/>
      <c r="Y2772" s="110"/>
      <c r="Z2772" s="110"/>
      <c r="AA2772" s="110"/>
      <c r="AB2772" s="110"/>
      <c r="AC2772" s="110"/>
      <c r="AD2772" s="110"/>
      <c r="AE2772" s="110"/>
      <c r="AF2772" s="110"/>
      <c r="AG2772" s="110"/>
      <c r="AH2772" s="110"/>
      <c r="AI2772" s="110"/>
      <c r="AJ2772" s="110"/>
      <c r="AK2772" s="110"/>
      <c r="AL2772" s="110"/>
      <c r="AM2772" s="110"/>
      <c r="AN2772" s="110"/>
      <c r="AO2772" s="110"/>
      <c r="AP2772" s="110"/>
      <c r="AQ2772" s="110"/>
      <c r="AR2772" s="110"/>
      <c r="AS2772" s="110"/>
      <c r="AT2772" s="110"/>
      <c r="AU2772" s="110"/>
      <c r="AV2772" s="110"/>
      <c r="AW2772" s="110"/>
      <c r="AX2772" s="110"/>
      <c r="AY2772" s="110"/>
      <c r="AZ2772" s="110"/>
      <c r="BA2772" s="110"/>
      <c r="BB2772" s="110"/>
      <c r="BC2772" s="110"/>
      <c r="BD2772" s="110"/>
      <c r="BE2772" s="110"/>
      <c r="BF2772" s="110"/>
      <c r="BG2772" s="110"/>
      <c r="BH2772" s="110"/>
    </row>
    <row r="2773" spans="3:60" x14ac:dyDescent="0.2">
      <c r="C2773" s="25"/>
      <c r="D2773" s="25"/>
      <c r="E2773" s="24"/>
      <c r="F2773" s="47"/>
      <c r="G2773" s="24"/>
      <c r="V2773" s="110"/>
      <c r="W2773" s="110"/>
      <c r="X2773" s="110"/>
      <c r="Y2773" s="110"/>
      <c r="Z2773" s="110"/>
      <c r="AA2773" s="110"/>
      <c r="AB2773" s="110"/>
      <c r="AC2773" s="110"/>
      <c r="AD2773" s="110"/>
      <c r="AE2773" s="110"/>
      <c r="AF2773" s="110"/>
      <c r="AG2773" s="110"/>
      <c r="AH2773" s="110"/>
      <c r="AI2773" s="110"/>
      <c r="AJ2773" s="110"/>
      <c r="AK2773" s="110"/>
      <c r="AL2773" s="110"/>
      <c r="AM2773" s="110"/>
      <c r="AN2773" s="110"/>
      <c r="AO2773" s="110"/>
      <c r="AP2773" s="110"/>
      <c r="AQ2773" s="110"/>
      <c r="AR2773" s="110"/>
      <c r="AS2773" s="110"/>
      <c r="AT2773" s="110"/>
      <c r="AU2773" s="110"/>
      <c r="AV2773" s="110"/>
      <c r="AW2773" s="110"/>
      <c r="AX2773" s="110"/>
      <c r="AY2773" s="110"/>
      <c r="AZ2773" s="110"/>
      <c r="BA2773" s="110"/>
      <c r="BB2773" s="110"/>
      <c r="BC2773" s="110"/>
      <c r="BD2773" s="110"/>
      <c r="BE2773" s="110"/>
      <c r="BF2773" s="110"/>
      <c r="BG2773" s="110"/>
      <c r="BH2773" s="110"/>
    </row>
    <row r="2774" spans="3:60" x14ac:dyDescent="0.2">
      <c r="C2774" s="25"/>
      <c r="D2774" s="25"/>
      <c r="E2774" s="24"/>
      <c r="F2774" s="47"/>
      <c r="G2774" s="24"/>
      <c r="V2774" s="110"/>
      <c r="W2774" s="110"/>
      <c r="X2774" s="110"/>
      <c r="Y2774" s="110"/>
      <c r="Z2774" s="110"/>
      <c r="AA2774" s="110"/>
      <c r="AB2774" s="110"/>
      <c r="AC2774" s="110"/>
      <c r="AD2774" s="110"/>
      <c r="AE2774" s="110"/>
      <c r="AF2774" s="110"/>
      <c r="AG2774" s="110"/>
      <c r="AH2774" s="110"/>
      <c r="AI2774" s="110"/>
      <c r="AJ2774" s="110"/>
      <c r="AK2774" s="110"/>
      <c r="AL2774" s="110"/>
      <c r="AM2774" s="110"/>
      <c r="AN2774" s="110"/>
      <c r="AO2774" s="110"/>
      <c r="AP2774" s="110"/>
      <c r="AQ2774" s="110"/>
      <c r="AR2774" s="110"/>
      <c r="AS2774" s="110"/>
      <c r="AT2774" s="110"/>
      <c r="AU2774" s="110"/>
      <c r="AV2774" s="110"/>
      <c r="AW2774" s="110"/>
      <c r="AX2774" s="110"/>
      <c r="AY2774" s="110"/>
      <c r="AZ2774" s="110"/>
      <c r="BA2774" s="110"/>
      <c r="BB2774" s="110"/>
      <c r="BC2774" s="110"/>
      <c r="BD2774" s="110"/>
      <c r="BE2774" s="110"/>
      <c r="BF2774" s="110"/>
      <c r="BG2774" s="110"/>
      <c r="BH2774" s="110"/>
    </row>
    <row r="2775" spans="3:60" x14ac:dyDescent="0.2">
      <c r="C2775" s="25"/>
      <c r="D2775" s="25"/>
      <c r="E2775" s="24"/>
      <c r="F2775" s="47"/>
      <c r="G2775" s="24"/>
      <c r="V2775" s="110"/>
      <c r="W2775" s="110"/>
      <c r="X2775" s="110"/>
      <c r="Y2775" s="110"/>
      <c r="Z2775" s="110"/>
      <c r="AA2775" s="110"/>
      <c r="AB2775" s="110"/>
      <c r="AC2775" s="110"/>
      <c r="AD2775" s="110"/>
      <c r="AE2775" s="110"/>
      <c r="AF2775" s="110"/>
      <c r="AG2775" s="110"/>
      <c r="AH2775" s="110"/>
      <c r="AI2775" s="110"/>
      <c r="AJ2775" s="110"/>
      <c r="AK2775" s="110"/>
      <c r="AL2775" s="110"/>
      <c r="AM2775" s="110"/>
      <c r="AN2775" s="110"/>
      <c r="AO2775" s="110"/>
      <c r="AP2775" s="110"/>
      <c r="AQ2775" s="110"/>
      <c r="AR2775" s="110"/>
      <c r="AS2775" s="110"/>
      <c r="AT2775" s="110"/>
      <c r="AU2775" s="110"/>
      <c r="AV2775" s="110"/>
      <c r="AW2775" s="110"/>
      <c r="AX2775" s="110"/>
      <c r="AY2775" s="110"/>
      <c r="AZ2775" s="110"/>
      <c r="BA2775" s="110"/>
      <c r="BB2775" s="110"/>
      <c r="BC2775" s="110"/>
      <c r="BD2775" s="110"/>
      <c r="BE2775" s="110"/>
      <c r="BF2775" s="110"/>
      <c r="BG2775" s="110"/>
      <c r="BH2775" s="110"/>
    </row>
    <row r="2776" spans="3:60" x14ac:dyDescent="0.2">
      <c r="C2776" s="25"/>
      <c r="D2776" s="25"/>
      <c r="E2776" s="24"/>
      <c r="F2776" s="47"/>
      <c r="G2776" s="24"/>
      <c r="V2776" s="110"/>
      <c r="W2776" s="110"/>
      <c r="X2776" s="110"/>
      <c r="Y2776" s="110"/>
      <c r="Z2776" s="110"/>
      <c r="AA2776" s="110"/>
      <c r="AB2776" s="110"/>
      <c r="AC2776" s="110"/>
      <c r="AD2776" s="110"/>
      <c r="AE2776" s="110"/>
      <c r="AF2776" s="110"/>
      <c r="AG2776" s="110"/>
      <c r="AH2776" s="110"/>
      <c r="AI2776" s="110"/>
      <c r="AJ2776" s="110"/>
      <c r="AK2776" s="110"/>
      <c r="AL2776" s="110"/>
      <c r="AM2776" s="110"/>
      <c r="AN2776" s="110"/>
      <c r="AO2776" s="110"/>
      <c r="AP2776" s="110"/>
      <c r="AQ2776" s="110"/>
      <c r="AR2776" s="110"/>
      <c r="AS2776" s="110"/>
      <c r="AT2776" s="110"/>
      <c r="AU2776" s="110"/>
      <c r="AV2776" s="110"/>
      <c r="AW2776" s="110"/>
      <c r="AX2776" s="110"/>
      <c r="AY2776" s="110"/>
      <c r="AZ2776" s="110"/>
      <c r="BA2776" s="110"/>
      <c r="BB2776" s="110"/>
      <c r="BC2776" s="110"/>
      <c r="BD2776" s="110"/>
      <c r="BE2776" s="110"/>
      <c r="BF2776" s="110"/>
      <c r="BG2776" s="110"/>
      <c r="BH2776" s="110"/>
    </row>
    <row r="2777" spans="3:60" x14ac:dyDescent="0.2">
      <c r="C2777" s="25"/>
      <c r="D2777" s="25"/>
      <c r="E2777" s="24"/>
      <c r="F2777" s="47"/>
      <c r="G2777" s="24"/>
      <c r="V2777" s="110"/>
      <c r="W2777" s="110"/>
      <c r="X2777" s="110"/>
      <c r="Y2777" s="110"/>
      <c r="Z2777" s="110"/>
      <c r="AA2777" s="110"/>
      <c r="AB2777" s="110"/>
      <c r="AC2777" s="110"/>
      <c r="AD2777" s="110"/>
      <c r="AE2777" s="110"/>
      <c r="AF2777" s="110"/>
      <c r="AG2777" s="110"/>
      <c r="AH2777" s="110"/>
      <c r="AI2777" s="110"/>
      <c r="AJ2777" s="110"/>
      <c r="AK2777" s="110"/>
      <c r="AL2777" s="110"/>
      <c r="AM2777" s="110"/>
      <c r="AN2777" s="110"/>
      <c r="AO2777" s="110"/>
      <c r="AP2777" s="110"/>
      <c r="AQ2777" s="110"/>
      <c r="AR2777" s="110"/>
      <c r="AS2777" s="110"/>
      <c r="AT2777" s="110"/>
      <c r="AU2777" s="110"/>
      <c r="AV2777" s="110"/>
      <c r="AW2777" s="110"/>
      <c r="AX2777" s="110"/>
      <c r="AY2777" s="110"/>
      <c r="AZ2777" s="110"/>
      <c r="BA2777" s="110"/>
      <c r="BB2777" s="110"/>
      <c r="BC2777" s="110"/>
      <c r="BD2777" s="110"/>
      <c r="BE2777" s="110"/>
      <c r="BF2777" s="110"/>
      <c r="BG2777" s="110"/>
      <c r="BH2777" s="110"/>
    </row>
    <row r="2778" spans="3:60" x14ac:dyDescent="0.2">
      <c r="C2778" s="25"/>
      <c r="D2778" s="25"/>
      <c r="E2778" s="24"/>
      <c r="F2778" s="47"/>
      <c r="G2778" s="24"/>
      <c r="V2778" s="110"/>
      <c r="W2778" s="110"/>
      <c r="X2778" s="110"/>
      <c r="Y2778" s="110"/>
      <c r="Z2778" s="110"/>
      <c r="AA2778" s="110"/>
      <c r="AB2778" s="110"/>
      <c r="AC2778" s="110"/>
      <c r="AD2778" s="110"/>
      <c r="AE2778" s="110"/>
      <c r="AF2778" s="110"/>
      <c r="AG2778" s="110"/>
      <c r="AH2778" s="110"/>
      <c r="AI2778" s="110"/>
      <c r="AJ2778" s="110"/>
      <c r="AK2778" s="110"/>
      <c r="AL2778" s="110"/>
      <c r="AM2778" s="110"/>
      <c r="AN2778" s="110"/>
      <c r="AO2778" s="110"/>
      <c r="AP2778" s="110"/>
      <c r="AQ2778" s="110"/>
      <c r="AR2778" s="110"/>
      <c r="AS2778" s="110"/>
      <c r="AT2778" s="110"/>
      <c r="AU2778" s="110"/>
      <c r="AV2778" s="110"/>
      <c r="AW2778" s="110"/>
      <c r="AX2778" s="110"/>
      <c r="AY2778" s="110"/>
      <c r="AZ2778" s="110"/>
      <c r="BA2778" s="110"/>
      <c r="BB2778" s="110"/>
      <c r="BC2778" s="110"/>
      <c r="BD2778" s="110"/>
      <c r="BE2778" s="110"/>
      <c r="BF2778" s="110"/>
      <c r="BG2778" s="110"/>
      <c r="BH2778" s="110"/>
    </row>
    <row r="2779" spans="3:60" x14ac:dyDescent="0.2">
      <c r="C2779" s="25"/>
      <c r="D2779" s="25"/>
      <c r="E2779" s="24"/>
      <c r="F2779" s="47"/>
      <c r="G2779" s="24"/>
      <c r="V2779" s="110"/>
      <c r="W2779" s="110"/>
      <c r="X2779" s="110"/>
      <c r="Y2779" s="110"/>
      <c r="Z2779" s="110"/>
      <c r="AA2779" s="110"/>
      <c r="AB2779" s="110"/>
      <c r="AC2779" s="110"/>
      <c r="AD2779" s="110"/>
      <c r="AE2779" s="110"/>
      <c r="AF2779" s="110"/>
      <c r="AG2779" s="110"/>
      <c r="AH2779" s="110"/>
      <c r="AI2779" s="110"/>
      <c r="AJ2779" s="110"/>
      <c r="AK2779" s="110"/>
      <c r="AL2779" s="110"/>
      <c r="AM2779" s="110"/>
      <c r="AN2779" s="110"/>
      <c r="AO2779" s="110"/>
      <c r="AP2779" s="110"/>
      <c r="AQ2779" s="110"/>
      <c r="AR2779" s="110"/>
      <c r="AS2779" s="110"/>
      <c r="AT2779" s="110"/>
      <c r="AU2779" s="110"/>
      <c r="AV2779" s="110"/>
      <c r="AW2779" s="110"/>
      <c r="AX2779" s="110"/>
      <c r="AY2779" s="110"/>
      <c r="AZ2779" s="110"/>
      <c r="BA2779" s="110"/>
      <c r="BB2779" s="110"/>
      <c r="BC2779" s="110"/>
      <c r="BD2779" s="110"/>
      <c r="BE2779" s="110"/>
      <c r="BF2779" s="110"/>
      <c r="BG2779" s="110"/>
      <c r="BH2779" s="110"/>
    </row>
    <row r="2780" spans="3:60" x14ac:dyDescent="0.2">
      <c r="C2780" s="25"/>
      <c r="D2780" s="25"/>
      <c r="E2780" s="24"/>
      <c r="F2780" s="47"/>
      <c r="G2780" s="24"/>
      <c r="V2780" s="110"/>
      <c r="W2780" s="110"/>
      <c r="X2780" s="110"/>
      <c r="Y2780" s="110"/>
      <c r="Z2780" s="110"/>
      <c r="AA2780" s="110"/>
      <c r="AB2780" s="110"/>
      <c r="AC2780" s="110"/>
      <c r="AD2780" s="110"/>
      <c r="AE2780" s="110"/>
      <c r="AF2780" s="110"/>
      <c r="AG2780" s="110"/>
      <c r="AH2780" s="110"/>
      <c r="AI2780" s="110"/>
      <c r="AJ2780" s="110"/>
      <c r="AK2780" s="110"/>
      <c r="AL2780" s="110"/>
      <c r="AM2780" s="110"/>
      <c r="AN2780" s="110"/>
      <c r="AO2780" s="110"/>
      <c r="AP2780" s="110"/>
      <c r="AQ2780" s="110"/>
      <c r="AR2780" s="110"/>
      <c r="AS2780" s="110"/>
      <c r="AT2780" s="110"/>
      <c r="AU2780" s="110"/>
      <c r="AV2780" s="110"/>
      <c r="AW2780" s="110"/>
      <c r="AX2780" s="110"/>
      <c r="AY2780" s="110"/>
      <c r="AZ2780" s="110"/>
      <c r="BA2780" s="110"/>
      <c r="BB2780" s="110"/>
      <c r="BC2780" s="110"/>
      <c r="BD2780" s="110"/>
      <c r="BE2780" s="110"/>
      <c r="BF2780" s="110"/>
      <c r="BG2780" s="110"/>
      <c r="BH2780" s="110"/>
    </row>
    <row r="2781" spans="3:60" x14ac:dyDescent="0.2">
      <c r="C2781" s="25"/>
      <c r="D2781" s="25"/>
      <c r="E2781" s="24"/>
      <c r="F2781" s="47"/>
      <c r="G2781" s="24"/>
      <c r="V2781" s="110"/>
      <c r="W2781" s="110"/>
      <c r="X2781" s="110"/>
      <c r="Y2781" s="110"/>
      <c r="Z2781" s="110"/>
      <c r="AA2781" s="110"/>
      <c r="AB2781" s="110"/>
      <c r="AC2781" s="110"/>
      <c r="AD2781" s="110"/>
      <c r="AE2781" s="110"/>
      <c r="AF2781" s="110"/>
      <c r="AG2781" s="110"/>
      <c r="AH2781" s="110"/>
      <c r="AI2781" s="110"/>
      <c r="AJ2781" s="110"/>
      <c r="AK2781" s="110"/>
      <c r="AL2781" s="110"/>
      <c r="AM2781" s="110"/>
      <c r="AN2781" s="110"/>
      <c r="AO2781" s="110"/>
      <c r="AP2781" s="110"/>
      <c r="AQ2781" s="110"/>
      <c r="AR2781" s="110"/>
      <c r="AS2781" s="110"/>
      <c r="AT2781" s="110"/>
      <c r="AU2781" s="110"/>
      <c r="AV2781" s="110"/>
      <c r="AW2781" s="110"/>
      <c r="AX2781" s="110"/>
      <c r="AY2781" s="110"/>
      <c r="AZ2781" s="110"/>
      <c r="BA2781" s="110"/>
      <c r="BB2781" s="110"/>
      <c r="BC2781" s="110"/>
      <c r="BD2781" s="110"/>
      <c r="BE2781" s="110"/>
      <c r="BF2781" s="110"/>
      <c r="BG2781" s="110"/>
      <c r="BH2781" s="110"/>
    </row>
    <row r="2782" spans="3:60" x14ac:dyDescent="0.2">
      <c r="C2782" s="25"/>
      <c r="D2782" s="25"/>
      <c r="E2782" s="24"/>
      <c r="F2782" s="47"/>
      <c r="G2782" s="24"/>
      <c r="V2782" s="110"/>
      <c r="W2782" s="110"/>
      <c r="X2782" s="110"/>
      <c r="Y2782" s="110"/>
      <c r="Z2782" s="110"/>
      <c r="AA2782" s="110"/>
      <c r="AB2782" s="110"/>
      <c r="AC2782" s="110"/>
      <c r="AD2782" s="110"/>
      <c r="AE2782" s="110"/>
      <c r="AF2782" s="110"/>
      <c r="AG2782" s="110"/>
      <c r="AH2782" s="110"/>
      <c r="AI2782" s="110"/>
      <c r="AJ2782" s="110"/>
      <c r="AK2782" s="110"/>
      <c r="AL2782" s="110"/>
      <c r="AM2782" s="110"/>
      <c r="AN2782" s="110"/>
      <c r="AO2782" s="110"/>
      <c r="AP2782" s="110"/>
      <c r="AQ2782" s="110"/>
      <c r="AR2782" s="110"/>
      <c r="AS2782" s="110"/>
      <c r="AT2782" s="110"/>
      <c r="AU2782" s="110"/>
      <c r="AV2782" s="110"/>
      <c r="AW2782" s="110"/>
      <c r="AX2782" s="110"/>
      <c r="AY2782" s="110"/>
      <c r="AZ2782" s="110"/>
      <c r="BA2782" s="110"/>
      <c r="BB2782" s="110"/>
      <c r="BC2782" s="110"/>
      <c r="BD2782" s="110"/>
      <c r="BE2782" s="110"/>
      <c r="BF2782" s="110"/>
      <c r="BG2782" s="110"/>
      <c r="BH2782" s="110"/>
    </row>
    <row r="2783" spans="3:60" x14ac:dyDescent="0.2">
      <c r="C2783" s="25"/>
      <c r="D2783" s="25"/>
      <c r="E2783" s="24"/>
      <c r="F2783" s="47"/>
      <c r="G2783" s="24"/>
      <c r="V2783" s="110"/>
      <c r="W2783" s="110"/>
      <c r="X2783" s="110"/>
      <c r="Y2783" s="110"/>
      <c r="Z2783" s="110"/>
      <c r="AA2783" s="110"/>
      <c r="AB2783" s="110"/>
      <c r="AC2783" s="110"/>
      <c r="AD2783" s="110"/>
      <c r="AE2783" s="110"/>
      <c r="AF2783" s="110"/>
      <c r="AG2783" s="110"/>
      <c r="AH2783" s="110"/>
      <c r="AI2783" s="110"/>
      <c r="AJ2783" s="110"/>
      <c r="AK2783" s="110"/>
      <c r="AL2783" s="110"/>
      <c r="AM2783" s="110"/>
      <c r="AN2783" s="110"/>
      <c r="AO2783" s="110"/>
      <c r="AP2783" s="110"/>
      <c r="AQ2783" s="110"/>
      <c r="AR2783" s="110"/>
      <c r="AS2783" s="110"/>
      <c r="AT2783" s="110"/>
      <c r="AU2783" s="110"/>
      <c r="AV2783" s="110"/>
      <c r="AW2783" s="110"/>
      <c r="AX2783" s="110"/>
      <c r="AY2783" s="110"/>
      <c r="AZ2783" s="110"/>
      <c r="BA2783" s="110"/>
      <c r="BB2783" s="110"/>
      <c r="BC2783" s="110"/>
      <c r="BD2783" s="110"/>
      <c r="BE2783" s="110"/>
      <c r="BF2783" s="110"/>
      <c r="BG2783" s="110"/>
      <c r="BH2783" s="110"/>
    </row>
    <row r="2784" spans="3:60" x14ac:dyDescent="0.2">
      <c r="C2784" s="25"/>
      <c r="D2784" s="25"/>
      <c r="E2784" s="24"/>
      <c r="F2784" s="47"/>
      <c r="G2784" s="24"/>
      <c r="V2784" s="110"/>
      <c r="W2784" s="110"/>
      <c r="X2784" s="110"/>
      <c r="Y2784" s="110"/>
      <c r="Z2784" s="110"/>
      <c r="AA2784" s="110"/>
      <c r="AB2784" s="110"/>
      <c r="AC2784" s="110"/>
      <c r="AD2784" s="110"/>
      <c r="AE2784" s="110"/>
      <c r="AF2784" s="110"/>
      <c r="AG2784" s="110"/>
      <c r="AH2784" s="110"/>
      <c r="AI2784" s="110"/>
      <c r="AJ2784" s="110"/>
      <c r="AK2784" s="110"/>
      <c r="AL2784" s="110"/>
      <c r="AM2784" s="110"/>
      <c r="AN2784" s="110"/>
      <c r="AO2784" s="110"/>
      <c r="AP2784" s="110"/>
      <c r="AQ2784" s="110"/>
      <c r="AR2784" s="110"/>
      <c r="AS2784" s="110"/>
      <c r="AT2784" s="110"/>
      <c r="AU2784" s="110"/>
      <c r="AV2784" s="110"/>
      <c r="AW2784" s="110"/>
      <c r="AX2784" s="110"/>
      <c r="AY2784" s="110"/>
      <c r="AZ2784" s="110"/>
      <c r="BA2784" s="110"/>
      <c r="BB2784" s="110"/>
      <c r="BC2784" s="110"/>
      <c r="BD2784" s="110"/>
      <c r="BE2784" s="110"/>
      <c r="BF2784" s="110"/>
      <c r="BG2784" s="110"/>
      <c r="BH2784" s="110"/>
    </row>
    <row r="2785" spans="3:60" x14ac:dyDescent="0.2">
      <c r="C2785" s="25"/>
      <c r="D2785" s="25"/>
      <c r="E2785" s="24"/>
      <c r="F2785" s="47"/>
      <c r="G2785" s="24"/>
      <c r="V2785" s="110"/>
      <c r="W2785" s="110"/>
      <c r="X2785" s="110"/>
      <c r="Y2785" s="110"/>
      <c r="Z2785" s="110"/>
      <c r="AA2785" s="110"/>
      <c r="AB2785" s="110"/>
      <c r="AC2785" s="110"/>
      <c r="AD2785" s="110"/>
      <c r="AE2785" s="110"/>
      <c r="AF2785" s="110"/>
      <c r="AG2785" s="110"/>
      <c r="AH2785" s="110"/>
      <c r="AI2785" s="110"/>
      <c r="AJ2785" s="110"/>
      <c r="AK2785" s="110"/>
      <c r="AL2785" s="110"/>
      <c r="AM2785" s="110"/>
      <c r="AN2785" s="110"/>
      <c r="AO2785" s="110"/>
      <c r="AP2785" s="110"/>
      <c r="AQ2785" s="110"/>
      <c r="AR2785" s="110"/>
      <c r="AS2785" s="110"/>
      <c r="AT2785" s="110"/>
      <c r="AU2785" s="110"/>
      <c r="AV2785" s="110"/>
      <c r="AW2785" s="110"/>
      <c r="AX2785" s="110"/>
      <c r="AY2785" s="110"/>
      <c r="AZ2785" s="110"/>
      <c r="BA2785" s="110"/>
      <c r="BB2785" s="110"/>
      <c r="BC2785" s="110"/>
      <c r="BD2785" s="110"/>
      <c r="BE2785" s="110"/>
      <c r="BF2785" s="110"/>
      <c r="BG2785" s="110"/>
      <c r="BH2785" s="110"/>
    </row>
    <row r="2786" spans="3:60" x14ac:dyDescent="0.2">
      <c r="C2786" s="25"/>
      <c r="D2786" s="25"/>
      <c r="E2786" s="24"/>
      <c r="F2786" s="47"/>
      <c r="G2786" s="24"/>
      <c r="V2786" s="110"/>
      <c r="W2786" s="110"/>
      <c r="X2786" s="110"/>
      <c r="Y2786" s="110"/>
      <c r="Z2786" s="110"/>
      <c r="AA2786" s="110"/>
      <c r="AB2786" s="110"/>
      <c r="AC2786" s="110"/>
      <c r="AD2786" s="110"/>
      <c r="AE2786" s="110"/>
      <c r="AF2786" s="110"/>
      <c r="AG2786" s="110"/>
      <c r="AH2786" s="110"/>
      <c r="AI2786" s="110"/>
      <c r="AJ2786" s="110"/>
      <c r="AK2786" s="110"/>
      <c r="AL2786" s="110"/>
      <c r="AM2786" s="110"/>
      <c r="AN2786" s="110"/>
      <c r="AO2786" s="110"/>
      <c r="AP2786" s="110"/>
      <c r="AQ2786" s="110"/>
      <c r="AR2786" s="110"/>
      <c r="AS2786" s="110"/>
      <c r="AT2786" s="110"/>
      <c r="AU2786" s="110"/>
      <c r="AV2786" s="110"/>
      <c r="AW2786" s="110"/>
      <c r="AX2786" s="110"/>
      <c r="AY2786" s="110"/>
      <c r="AZ2786" s="110"/>
      <c r="BA2786" s="110"/>
      <c r="BB2786" s="110"/>
      <c r="BC2786" s="110"/>
      <c r="BD2786" s="110"/>
      <c r="BE2786" s="110"/>
      <c r="BF2786" s="110"/>
      <c r="BG2786" s="110"/>
      <c r="BH2786" s="110"/>
    </row>
    <row r="2787" spans="3:60" x14ac:dyDescent="0.2">
      <c r="C2787" s="25"/>
      <c r="D2787" s="25"/>
      <c r="E2787" s="24"/>
      <c r="F2787" s="47"/>
      <c r="G2787" s="24"/>
      <c r="V2787" s="110"/>
      <c r="W2787" s="110"/>
      <c r="X2787" s="110"/>
      <c r="Y2787" s="110"/>
      <c r="Z2787" s="110"/>
      <c r="AA2787" s="110"/>
      <c r="AB2787" s="110"/>
      <c r="AC2787" s="110"/>
      <c r="AD2787" s="110"/>
      <c r="AE2787" s="110"/>
      <c r="AF2787" s="110"/>
      <c r="AG2787" s="110"/>
      <c r="AH2787" s="110"/>
      <c r="AI2787" s="110"/>
      <c r="AJ2787" s="110"/>
      <c r="AK2787" s="110"/>
      <c r="AL2787" s="110"/>
      <c r="AM2787" s="110"/>
      <c r="AN2787" s="110"/>
      <c r="AO2787" s="110"/>
      <c r="AP2787" s="110"/>
      <c r="AQ2787" s="110"/>
      <c r="AR2787" s="110"/>
      <c r="AS2787" s="110"/>
      <c r="AT2787" s="110"/>
      <c r="AU2787" s="110"/>
      <c r="AV2787" s="110"/>
      <c r="AW2787" s="110"/>
      <c r="AX2787" s="110"/>
      <c r="AY2787" s="110"/>
      <c r="AZ2787" s="110"/>
      <c r="BA2787" s="110"/>
      <c r="BB2787" s="110"/>
      <c r="BC2787" s="110"/>
      <c r="BD2787" s="110"/>
      <c r="BE2787" s="110"/>
      <c r="BF2787" s="110"/>
      <c r="BG2787" s="110"/>
      <c r="BH2787" s="110"/>
    </row>
    <row r="2788" spans="3:60" x14ac:dyDescent="0.2">
      <c r="C2788" s="25"/>
      <c r="D2788" s="25"/>
      <c r="E2788" s="24"/>
      <c r="F2788" s="47"/>
      <c r="G2788" s="24"/>
      <c r="V2788" s="110"/>
      <c r="W2788" s="110"/>
      <c r="X2788" s="110"/>
      <c r="Y2788" s="110"/>
      <c r="Z2788" s="110"/>
      <c r="AA2788" s="110"/>
      <c r="AB2788" s="110"/>
      <c r="AC2788" s="110"/>
      <c r="AD2788" s="110"/>
      <c r="AE2788" s="110"/>
      <c r="AF2788" s="110"/>
      <c r="AG2788" s="110"/>
      <c r="AH2788" s="110"/>
      <c r="AI2788" s="110"/>
      <c r="AJ2788" s="110"/>
      <c r="AK2788" s="110"/>
      <c r="AL2788" s="110"/>
      <c r="AM2788" s="110"/>
      <c r="AN2788" s="110"/>
      <c r="AO2788" s="110"/>
      <c r="AP2788" s="110"/>
      <c r="AQ2788" s="110"/>
      <c r="AR2788" s="110"/>
      <c r="AS2788" s="110"/>
      <c r="AT2788" s="110"/>
      <c r="AU2788" s="110"/>
      <c r="AV2788" s="110"/>
      <c r="AW2788" s="110"/>
      <c r="AX2788" s="110"/>
      <c r="AY2788" s="110"/>
      <c r="AZ2788" s="110"/>
      <c r="BA2788" s="110"/>
      <c r="BB2788" s="110"/>
      <c r="BC2788" s="110"/>
      <c r="BD2788" s="110"/>
      <c r="BE2788" s="110"/>
      <c r="BF2788" s="110"/>
      <c r="BG2788" s="110"/>
      <c r="BH2788" s="110"/>
    </row>
    <row r="2789" spans="3:60" x14ac:dyDescent="0.2">
      <c r="C2789" s="25"/>
      <c r="D2789" s="25"/>
      <c r="E2789" s="24"/>
      <c r="F2789" s="47"/>
      <c r="G2789" s="24"/>
      <c r="V2789" s="110"/>
      <c r="W2789" s="110"/>
      <c r="X2789" s="110"/>
      <c r="Y2789" s="110"/>
      <c r="Z2789" s="110"/>
      <c r="AA2789" s="110"/>
      <c r="AB2789" s="110"/>
      <c r="AC2789" s="110"/>
      <c r="AD2789" s="110"/>
      <c r="AE2789" s="110"/>
      <c r="AF2789" s="110"/>
      <c r="AG2789" s="110"/>
      <c r="AH2789" s="110"/>
      <c r="AI2789" s="110"/>
      <c r="AJ2789" s="110"/>
      <c r="AK2789" s="110"/>
      <c r="AL2789" s="110"/>
      <c r="AM2789" s="110"/>
      <c r="AN2789" s="110"/>
      <c r="AO2789" s="110"/>
      <c r="AP2789" s="110"/>
      <c r="AQ2789" s="110"/>
      <c r="AR2789" s="110"/>
      <c r="AS2789" s="110"/>
      <c r="AT2789" s="110"/>
      <c r="AU2789" s="110"/>
      <c r="AV2789" s="110"/>
      <c r="AW2789" s="110"/>
      <c r="AX2789" s="110"/>
      <c r="AY2789" s="110"/>
      <c r="AZ2789" s="110"/>
      <c r="BA2789" s="110"/>
      <c r="BB2789" s="110"/>
      <c r="BC2789" s="110"/>
      <c r="BD2789" s="110"/>
      <c r="BE2789" s="110"/>
      <c r="BF2789" s="110"/>
      <c r="BG2789" s="110"/>
      <c r="BH2789" s="110"/>
    </row>
    <row r="2790" spans="3:60" x14ac:dyDescent="0.2">
      <c r="C2790" s="25"/>
      <c r="D2790" s="25"/>
      <c r="E2790" s="24"/>
      <c r="F2790" s="47"/>
      <c r="G2790" s="24"/>
      <c r="V2790" s="110"/>
      <c r="W2790" s="110"/>
      <c r="X2790" s="110"/>
      <c r="Y2790" s="110"/>
      <c r="Z2790" s="110"/>
      <c r="AA2790" s="110"/>
      <c r="AB2790" s="110"/>
      <c r="AC2790" s="110"/>
      <c r="AD2790" s="110"/>
      <c r="AE2790" s="110"/>
      <c r="AF2790" s="110"/>
      <c r="AG2790" s="110"/>
      <c r="AH2790" s="110"/>
      <c r="AI2790" s="110"/>
      <c r="AJ2790" s="110"/>
      <c r="AK2790" s="110"/>
      <c r="AL2790" s="110"/>
      <c r="AM2790" s="110"/>
      <c r="AN2790" s="110"/>
      <c r="AO2790" s="110"/>
      <c r="AP2790" s="110"/>
      <c r="AQ2790" s="110"/>
      <c r="AR2790" s="110"/>
      <c r="AS2790" s="110"/>
      <c r="AT2790" s="110"/>
      <c r="AU2790" s="110"/>
      <c r="AV2790" s="110"/>
      <c r="AW2790" s="110"/>
      <c r="AX2790" s="110"/>
      <c r="AY2790" s="110"/>
      <c r="AZ2790" s="110"/>
      <c r="BA2790" s="110"/>
      <c r="BB2790" s="110"/>
      <c r="BC2790" s="110"/>
      <c r="BD2790" s="110"/>
      <c r="BE2790" s="110"/>
      <c r="BF2790" s="110"/>
      <c r="BG2790" s="110"/>
      <c r="BH2790" s="110"/>
    </row>
    <row r="2791" spans="3:60" x14ac:dyDescent="0.2">
      <c r="C2791" s="25"/>
      <c r="D2791" s="25"/>
      <c r="E2791" s="24"/>
      <c r="F2791" s="47"/>
      <c r="G2791" s="24"/>
      <c r="V2791" s="110"/>
      <c r="W2791" s="110"/>
      <c r="X2791" s="110"/>
      <c r="Y2791" s="110"/>
      <c r="Z2791" s="110"/>
      <c r="AA2791" s="110"/>
      <c r="AB2791" s="110"/>
      <c r="AC2791" s="110"/>
      <c r="AD2791" s="110"/>
      <c r="AE2791" s="110"/>
      <c r="AF2791" s="110"/>
      <c r="AG2791" s="110"/>
      <c r="AH2791" s="110"/>
      <c r="AI2791" s="110"/>
      <c r="AJ2791" s="110"/>
      <c r="AK2791" s="110"/>
      <c r="AL2791" s="110"/>
      <c r="AM2791" s="110"/>
      <c r="AN2791" s="110"/>
      <c r="AO2791" s="110"/>
      <c r="AP2791" s="110"/>
      <c r="AQ2791" s="110"/>
      <c r="AR2791" s="110"/>
      <c r="AS2791" s="110"/>
      <c r="AT2791" s="110"/>
      <c r="AU2791" s="110"/>
      <c r="AV2791" s="110"/>
      <c r="AW2791" s="110"/>
      <c r="AX2791" s="110"/>
      <c r="AY2791" s="110"/>
      <c r="AZ2791" s="110"/>
      <c r="BA2791" s="110"/>
      <c r="BB2791" s="110"/>
      <c r="BC2791" s="110"/>
      <c r="BD2791" s="110"/>
      <c r="BE2791" s="110"/>
      <c r="BF2791" s="110"/>
      <c r="BG2791" s="110"/>
      <c r="BH2791" s="110"/>
    </row>
    <row r="2792" spans="3:60" x14ac:dyDescent="0.2">
      <c r="C2792" s="25"/>
      <c r="D2792" s="25"/>
      <c r="E2792" s="24"/>
      <c r="F2792" s="47"/>
      <c r="G2792" s="24"/>
      <c r="V2792" s="110"/>
      <c r="W2792" s="110"/>
      <c r="X2792" s="110"/>
      <c r="Y2792" s="110"/>
      <c r="Z2792" s="110"/>
      <c r="AA2792" s="110"/>
      <c r="AB2792" s="110"/>
      <c r="AC2792" s="110"/>
      <c r="AD2792" s="110"/>
      <c r="AE2792" s="110"/>
      <c r="AF2792" s="110"/>
      <c r="AG2792" s="110"/>
      <c r="AH2792" s="110"/>
      <c r="AI2792" s="110"/>
      <c r="AJ2792" s="110"/>
      <c r="AK2792" s="110"/>
      <c r="AL2792" s="110"/>
      <c r="AM2792" s="110"/>
      <c r="AN2792" s="110"/>
      <c r="AO2792" s="110"/>
      <c r="AP2792" s="110"/>
      <c r="AQ2792" s="110"/>
      <c r="AR2792" s="110"/>
      <c r="AS2792" s="110"/>
      <c r="AT2792" s="110"/>
      <c r="AU2792" s="110"/>
      <c r="AV2792" s="110"/>
      <c r="AW2792" s="110"/>
      <c r="AX2792" s="110"/>
      <c r="AY2792" s="110"/>
      <c r="AZ2792" s="110"/>
      <c r="BA2792" s="110"/>
      <c r="BB2792" s="110"/>
      <c r="BC2792" s="110"/>
      <c r="BD2792" s="110"/>
      <c r="BE2792" s="110"/>
      <c r="BF2792" s="110"/>
      <c r="BG2792" s="110"/>
      <c r="BH2792" s="110"/>
    </row>
    <row r="2793" spans="3:60" x14ac:dyDescent="0.2">
      <c r="C2793" s="25"/>
      <c r="D2793" s="25"/>
      <c r="E2793" s="24"/>
      <c r="F2793" s="47"/>
      <c r="G2793" s="24"/>
      <c r="V2793" s="110"/>
      <c r="W2793" s="110"/>
      <c r="X2793" s="110"/>
      <c r="Y2793" s="110"/>
      <c r="Z2793" s="110"/>
      <c r="AA2793" s="110"/>
      <c r="AB2793" s="110"/>
      <c r="AC2793" s="110"/>
      <c r="AD2793" s="110"/>
      <c r="AE2793" s="110"/>
      <c r="AF2793" s="110"/>
      <c r="AG2793" s="110"/>
      <c r="AH2793" s="110"/>
      <c r="AI2793" s="110"/>
      <c r="AJ2793" s="110"/>
      <c r="AK2793" s="110"/>
      <c r="AL2793" s="110"/>
      <c r="AM2793" s="110"/>
      <c r="AN2793" s="110"/>
      <c r="AO2793" s="110"/>
      <c r="AP2793" s="110"/>
      <c r="AQ2793" s="110"/>
      <c r="AR2793" s="110"/>
      <c r="AS2793" s="110"/>
      <c r="AT2793" s="110"/>
      <c r="AU2793" s="110"/>
      <c r="AV2793" s="110"/>
      <c r="AW2793" s="110"/>
      <c r="AX2793" s="110"/>
      <c r="AY2793" s="110"/>
      <c r="AZ2793" s="110"/>
      <c r="BA2793" s="110"/>
      <c r="BB2793" s="110"/>
      <c r="BC2793" s="110"/>
      <c r="BD2793" s="110"/>
      <c r="BE2793" s="110"/>
      <c r="BF2793" s="110"/>
      <c r="BG2793" s="110"/>
      <c r="BH2793" s="110"/>
    </row>
    <row r="2794" spans="3:60" x14ac:dyDescent="0.2">
      <c r="C2794" s="25"/>
      <c r="D2794" s="25"/>
      <c r="E2794" s="24"/>
      <c r="F2794" s="47"/>
      <c r="G2794" s="24"/>
      <c r="V2794" s="110"/>
      <c r="W2794" s="110"/>
      <c r="X2794" s="110"/>
      <c r="Y2794" s="110"/>
      <c r="Z2794" s="110"/>
      <c r="AA2794" s="110"/>
      <c r="AB2794" s="110"/>
      <c r="AC2794" s="110"/>
      <c r="AD2794" s="110"/>
      <c r="AE2794" s="110"/>
      <c r="AF2794" s="110"/>
      <c r="AG2794" s="110"/>
      <c r="AH2794" s="110"/>
      <c r="AI2794" s="110"/>
      <c r="AJ2794" s="110"/>
      <c r="AK2794" s="110"/>
      <c r="AL2794" s="110"/>
      <c r="AM2794" s="110"/>
      <c r="AN2794" s="110"/>
      <c r="AO2794" s="110"/>
      <c r="AP2794" s="110"/>
      <c r="AQ2794" s="110"/>
      <c r="AR2794" s="110"/>
      <c r="AS2794" s="110"/>
      <c r="AT2794" s="110"/>
      <c r="AU2794" s="110"/>
      <c r="AV2794" s="110"/>
      <c r="AW2794" s="110"/>
      <c r="AX2794" s="110"/>
      <c r="AY2794" s="110"/>
      <c r="AZ2794" s="110"/>
      <c r="BA2794" s="110"/>
      <c r="BB2794" s="110"/>
      <c r="BC2794" s="110"/>
      <c r="BD2794" s="110"/>
      <c r="BE2794" s="110"/>
      <c r="BF2794" s="110"/>
      <c r="BG2794" s="110"/>
      <c r="BH2794" s="110"/>
    </row>
    <row r="2795" spans="3:60" x14ac:dyDescent="0.2">
      <c r="C2795" s="25"/>
      <c r="D2795" s="25"/>
      <c r="E2795" s="24"/>
      <c r="F2795" s="47"/>
      <c r="G2795" s="24"/>
      <c r="V2795" s="110"/>
      <c r="W2795" s="110"/>
      <c r="X2795" s="110"/>
      <c r="Y2795" s="110"/>
      <c r="Z2795" s="110"/>
      <c r="AA2795" s="110"/>
      <c r="AB2795" s="110"/>
      <c r="AC2795" s="110"/>
      <c r="AD2795" s="110"/>
      <c r="AE2795" s="110"/>
      <c r="AF2795" s="110"/>
      <c r="AG2795" s="110"/>
      <c r="AH2795" s="110"/>
      <c r="AI2795" s="110"/>
      <c r="AJ2795" s="110"/>
      <c r="AK2795" s="110"/>
      <c r="AL2795" s="110"/>
      <c r="AM2795" s="110"/>
      <c r="AN2795" s="110"/>
      <c r="AO2795" s="110"/>
      <c r="AP2795" s="110"/>
      <c r="AQ2795" s="110"/>
      <c r="AR2795" s="110"/>
      <c r="AS2795" s="110"/>
      <c r="AT2795" s="110"/>
      <c r="AU2795" s="110"/>
      <c r="AV2795" s="110"/>
      <c r="AW2795" s="110"/>
      <c r="AX2795" s="110"/>
      <c r="AY2795" s="110"/>
      <c r="AZ2795" s="110"/>
      <c r="BA2795" s="110"/>
      <c r="BB2795" s="110"/>
      <c r="BC2795" s="110"/>
      <c r="BD2795" s="110"/>
      <c r="BE2795" s="110"/>
      <c r="BF2795" s="110"/>
      <c r="BG2795" s="110"/>
      <c r="BH2795" s="110"/>
    </row>
    <row r="2796" spans="3:60" x14ac:dyDescent="0.2">
      <c r="C2796" s="25"/>
      <c r="D2796" s="25"/>
      <c r="E2796" s="24"/>
      <c r="F2796" s="47"/>
      <c r="G2796" s="24"/>
      <c r="V2796" s="110"/>
      <c r="W2796" s="110"/>
      <c r="X2796" s="110"/>
      <c r="Y2796" s="110"/>
      <c r="Z2796" s="110"/>
      <c r="AA2796" s="110"/>
      <c r="AB2796" s="110"/>
      <c r="AC2796" s="110"/>
      <c r="AD2796" s="110"/>
      <c r="AE2796" s="110"/>
      <c r="AF2796" s="110"/>
      <c r="AG2796" s="110"/>
      <c r="AH2796" s="110"/>
      <c r="AI2796" s="110"/>
      <c r="AJ2796" s="110"/>
      <c r="AK2796" s="110"/>
      <c r="AL2796" s="110"/>
      <c r="AM2796" s="110"/>
      <c r="AN2796" s="110"/>
      <c r="AO2796" s="110"/>
      <c r="AP2796" s="110"/>
      <c r="AQ2796" s="110"/>
      <c r="AR2796" s="110"/>
      <c r="AS2796" s="110"/>
      <c r="AT2796" s="110"/>
      <c r="AU2796" s="110"/>
      <c r="AV2796" s="110"/>
      <c r="AW2796" s="110"/>
      <c r="AX2796" s="110"/>
      <c r="AY2796" s="110"/>
      <c r="AZ2796" s="110"/>
      <c r="BA2796" s="110"/>
      <c r="BB2796" s="110"/>
      <c r="BC2796" s="110"/>
      <c r="BD2796" s="110"/>
      <c r="BE2796" s="110"/>
      <c r="BF2796" s="110"/>
      <c r="BG2796" s="110"/>
      <c r="BH2796" s="110"/>
    </row>
    <row r="2797" spans="3:60" x14ac:dyDescent="0.2">
      <c r="C2797" s="25"/>
      <c r="D2797" s="25"/>
      <c r="E2797" s="24"/>
      <c r="F2797" s="47"/>
      <c r="G2797" s="24"/>
      <c r="V2797" s="110"/>
      <c r="W2797" s="110"/>
      <c r="X2797" s="110"/>
      <c r="Y2797" s="110"/>
      <c r="Z2797" s="110"/>
      <c r="AA2797" s="110"/>
      <c r="AB2797" s="110"/>
      <c r="AC2797" s="110"/>
      <c r="AD2797" s="110"/>
      <c r="AE2797" s="110"/>
      <c r="AF2797" s="110"/>
      <c r="AG2797" s="110"/>
      <c r="AH2797" s="110"/>
      <c r="AI2797" s="110"/>
      <c r="AJ2797" s="110"/>
      <c r="AK2797" s="110"/>
      <c r="AL2797" s="110"/>
      <c r="AM2797" s="110"/>
      <c r="AN2797" s="110"/>
      <c r="AO2797" s="110"/>
      <c r="AP2797" s="110"/>
      <c r="AQ2797" s="110"/>
      <c r="AR2797" s="110"/>
      <c r="AS2797" s="110"/>
      <c r="AT2797" s="110"/>
      <c r="AU2797" s="110"/>
      <c r="AV2797" s="110"/>
      <c r="AW2797" s="110"/>
      <c r="AX2797" s="110"/>
      <c r="AY2797" s="110"/>
      <c r="AZ2797" s="110"/>
      <c r="BA2797" s="110"/>
      <c r="BB2797" s="110"/>
      <c r="BC2797" s="110"/>
      <c r="BD2797" s="110"/>
      <c r="BE2797" s="110"/>
      <c r="BF2797" s="110"/>
      <c r="BG2797" s="110"/>
      <c r="BH2797" s="110"/>
    </row>
    <row r="2798" spans="3:60" x14ac:dyDescent="0.2">
      <c r="C2798" s="25"/>
      <c r="D2798" s="25"/>
      <c r="E2798" s="24"/>
      <c r="F2798" s="47"/>
      <c r="G2798" s="24"/>
      <c r="V2798" s="110"/>
      <c r="W2798" s="110"/>
      <c r="X2798" s="110"/>
      <c r="Y2798" s="110"/>
      <c r="Z2798" s="110"/>
      <c r="AA2798" s="110"/>
      <c r="AB2798" s="110"/>
      <c r="AC2798" s="110"/>
      <c r="AD2798" s="110"/>
      <c r="AE2798" s="110"/>
      <c r="AF2798" s="110"/>
      <c r="AG2798" s="110"/>
      <c r="AH2798" s="110"/>
      <c r="AI2798" s="110"/>
      <c r="AJ2798" s="110"/>
      <c r="AK2798" s="110"/>
      <c r="AL2798" s="110"/>
      <c r="AM2798" s="110"/>
      <c r="AN2798" s="110"/>
      <c r="AO2798" s="110"/>
      <c r="AP2798" s="110"/>
      <c r="AQ2798" s="110"/>
      <c r="AR2798" s="110"/>
      <c r="AS2798" s="110"/>
      <c r="AT2798" s="110"/>
      <c r="AU2798" s="110"/>
      <c r="AV2798" s="110"/>
      <c r="AW2798" s="110"/>
      <c r="AX2798" s="110"/>
      <c r="AY2798" s="110"/>
      <c r="AZ2798" s="110"/>
      <c r="BA2798" s="110"/>
      <c r="BB2798" s="110"/>
      <c r="BC2798" s="110"/>
      <c r="BD2798" s="110"/>
      <c r="BE2798" s="110"/>
      <c r="BF2798" s="110"/>
      <c r="BG2798" s="110"/>
      <c r="BH2798" s="110"/>
    </row>
    <row r="2799" spans="3:60" x14ac:dyDescent="0.2">
      <c r="C2799" s="25"/>
      <c r="D2799" s="25"/>
      <c r="E2799" s="24"/>
      <c r="F2799" s="47"/>
      <c r="G2799" s="24"/>
      <c r="V2799" s="110"/>
      <c r="W2799" s="110"/>
      <c r="X2799" s="110"/>
      <c r="Y2799" s="110"/>
      <c r="Z2799" s="110"/>
      <c r="AA2799" s="110"/>
      <c r="AB2799" s="110"/>
      <c r="AC2799" s="110"/>
      <c r="AD2799" s="110"/>
      <c r="AE2799" s="110"/>
      <c r="AF2799" s="110"/>
      <c r="AG2799" s="110"/>
      <c r="AH2799" s="110"/>
      <c r="AI2799" s="110"/>
      <c r="AJ2799" s="110"/>
      <c r="AK2799" s="110"/>
      <c r="AL2799" s="110"/>
      <c r="AM2799" s="110"/>
      <c r="AN2799" s="110"/>
      <c r="AO2799" s="110"/>
      <c r="AP2799" s="110"/>
      <c r="AQ2799" s="110"/>
      <c r="AR2799" s="110"/>
      <c r="AS2799" s="110"/>
      <c r="AT2799" s="110"/>
      <c r="AU2799" s="110"/>
      <c r="AV2799" s="110"/>
      <c r="AW2799" s="110"/>
      <c r="AX2799" s="110"/>
      <c r="AY2799" s="110"/>
      <c r="AZ2799" s="110"/>
      <c r="BA2799" s="110"/>
      <c r="BB2799" s="110"/>
      <c r="BC2799" s="110"/>
      <c r="BD2799" s="110"/>
      <c r="BE2799" s="110"/>
      <c r="BF2799" s="110"/>
      <c r="BG2799" s="110"/>
      <c r="BH2799" s="110"/>
    </row>
    <row r="2800" spans="3:60" x14ac:dyDescent="0.2">
      <c r="C2800" s="25"/>
      <c r="D2800" s="25"/>
      <c r="E2800" s="24"/>
      <c r="F2800" s="47"/>
      <c r="G2800" s="24"/>
      <c r="V2800" s="110"/>
      <c r="W2800" s="110"/>
      <c r="X2800" s="110"/>
      <c r="Y2800" s="110"/>
      <c r="Z2800" s="110"/>
      <c r="AA2800" s="110"/>
      <c r="AB2800" s="110"/>
      <c r="AC2800" s="110"/>
      <c r="AD2800" s="110"/>
      <c r="AE2800" s="110"/>
      <c r="AF2800" s="110"/>
      <c r="AG2800" s="110"/>
      <c r="AH2800" s="110"/>
      <c r="AI2800" s="110"/>
      <c r="AJ2800" s="110"/>
      <c r="AK2800" s="110"/>
      <c r="AL2800" s="110"/>
      <c r="AM2800" s="110"/>
      <c r="AN2800" s="110"/>
      <c r="AO2800" s="110"/>
      <c r="AP2800" s="110"/>
      <c r="AQ2800" s="110"/>
      <c r="AR2800" s="110"/>
      <c r="AS2800" s="110"/>
      <c r="AT2800" s="110"/>
      <c r="AU2800" s="110"/>
      <c r="AV2800" s="110"/>
      <c r="AW2800" s="110"/>
      <c r="AX2800" s="110"/>
      <c r="AY2800" s="110"/>
      <c r="AZ2800" s="110"/>
      <c r="BA2800" s="110"/>
      <c r="BB2800" s="110"/>
      <c r="BC2800" s="110"/>
      <c r="BD2800" s="110"/>
      <c r="BE2800" s="110"/>
      <c r="BF2800" s="110"/>
      <c r="BG2800" s="110"/>
      <c r="BH2800" s="110"/>
    </row>
    <row r="2801" spans="3:60" x14ac:dyDescent="0.2">
      <c r="C2801" s="25"/>
      <c r="D2801" s="25"/>
      <c r="E2801" s="24"/>
      <c r="F2801" s="47"/>
      <c r="G2801" s="24"/>
      <c r="V2801" s="110"/>
      <c r="W2801" s="110"/>
      <c r="X2801" s="110"/>
      <c r="Y2801" s="110"/>
      <c r="Z2801" s="110"/>
      <c r="AA2801" s="110"/>
      <c r="AB2801" s="110"/>
      <c r="AC2801" s="110"/>
      <c r="AD2801" s="110"/>
      <c r="AE2801" s="110"/>
      <c r="AF2801" s="110"/>
      <c r="AG2801" s="110"/>
      <c r="AH2801" s="110"/>
      <c r="AI2801" s="110"/>
      <c r="AJ2801" s="110"/>
      <c r="AK2801" s="110"/>
      <c r="AL2801" s="110"/>
      <c r="AM2801" s="110"/>
      <c r="AN2801" s="110"/>
      <c r="AO2801" s="110"/>
      <c r="AP2801" s="110"/>
      <c r="AQ2801" s="110"/>
      <c r="AR2801" s="110"/>
      <c r="AS2801" s="110"/>
      <c r="AT2801" s="110"/>
      <c r="AU2801" s="110"/>
      <c r="AV2801" s="110"/>
      <c r="AW2801" s="110"/>
      <c r="AX2801" s="110"/>
      <c r="AY2801" s="110"/>
      <c r="AZ2801" s="110"/>
      <c r="BA2801" s="110"/>
      <c r="BB2801" s="110"/>
      <c r="BC2801" s="110"/>
      <c r="BD2801" s="110"/>
      <c r="BE2801" s="110"/>
      <c r="BF2801" s="110"/>
      <c r="BG2801" s="110"/>
      <c r="BH2801" s="110"/>
    </row>
    <row r="2802" spans="3:60" x14ac:dyDescent="0.2">
      <c r="C2802" s="25"/>
      <c r="D2802" s="25"/>
      <c r="E2802" s="24"/>
      <c r="F2802" s="47"/>
      <c r="G2802" s="24"/>
      <c r="V2802" s="110"/>
      <c r="W2802" s="110"/>
      <c r="X2802" s="110"/>
      <c r="Y2802" s="110"/>
      <c r="Z2802" s="110"/>
      <c r="AA2802" s="110"/>
      <c r="AB2802" s="110"/>
      <c r="AC2802" s="110"/>
      <c r="AD2802" s="110"/>
      <c r="AE2802" s="110"/>
      <c r="AF2802" s="110"/>
      <c r="AG2802" s="110"/>
      <c r="AH2802" s="110"/>
      <c r="AI2802" s="110"/>
      <c r="AJ2802" s="110"/>
      <c r="AK2802" s="110"/>
      <c r="AL2802" s="110"/>
      <c r="AM2802" s="110"/>
      <c r="AN2802" s="110"/>
      <c r="AO2802" s="110"/>
      <c r="AP2802" s="110"/>
      <c r="AQ2802" s="110"/>
      <c r="AR2802" s="110"/>
      <c r="AS2802" s="110"/>
      <c r="AT2802" s="110"/>
      <c r="AU2802" s="110"/>
      <c r="AV2802" s="110"/>
      <c r="AW2802" s="110"/>
      <c r="AX2802" s="110"/>
      <c r="AY2802" s="110"/>
      <c r="AZ2802" s="110"/>
      <c r="BA2802" s="110"/>
      <c r="BB2802" s="110"/>
      <c r="BC2802" s="110"/>
      <c r="BD2802" s="110"/>
      <c r="BE2802" s="110"/>
      <c r="BF2802" s="110"/>
      <c r="BG2802" s="110"/>
      <c r="BH2802" s="110"/>
    </row>
    <row r="2803" spans="3:60" x14ac:dyDescent="0.2">
      <c r="C2803" s="25"/>
      <c r="D2803" s="25"/>
      <c r="E2803" s="24"/>
      <c r="F2803" s="47"/>
      <c r="G2803" s="24"/>
      <c r="V2803" s="110"/>
      <c r="W2803" s="110"/>
      <c r="X2803" s="110"/>
      <c r="Y2803" s="110"/>
      <c r="Z2803" s="110"/>
      <c r="AA2803" s="110"/>
      <c r="AB2803" s="110"/>
      <c r="AC2803" s="110"/>
      <c r="AD2803" s="110"/>
      <c r="AE2803" s="110"/>
      <c r="AF2803" s="110"/>
      <c r="AG2803" s="110"/>
      <c r="AH2803" s="110"/>
      <c r="AI2803" s="110"/>
      <c r="AJ2803" s="110"/>
      <c r="AK2803" s="110"/>
      <c r="AL2803" s="110"/>
      <c r="AM2803" s="110"/>
      <c r="AN2803" s="110"/>
      <c r="AO2803" s="110"/>
      <c r="AP2803" s="110"/>
      <c r="AQ2803" s="110"/>
      <c r="AR2803" s="110"/>
      <c r="AS2803" s="110"/>
      <c r="AT2803" s="110"/>
      <c r="AU2803" s="110"/>
      <c r="AV2803" s="110"/>
      <c r="AW2803" s="110"/>
      <c r="AX2803" s="110"/>
      <c r="AY2803" s="110"/>
      <c r="AZ2803" s="110"/>
      <c r="BA2803" s="110"/>
      <c r="BB2803" s="110"/>
      <c r="BC2803" s="110"/>
      <c r="BD2803" s="110"/>
      <c r="BE2803" s="110"/>
      <c r="BF2803" s="110"/>
      <c r="BG2803" s="110"/>
      <c r="BH2803" s="110"/>
    </row>
    <row r="2804" spans="3:60" x14ac:dyDescent="0.2">
      <c r="C2804" s="25"/>
      <c r="D2804" s="25"/>
      <c r="E2804" s="24"/>
      <c r="F2804" s="47"/>
      <c r="G2804" s="24"/>
      <c r="V2804" s="110"/>
      <c r="W2804" s="110"/>
      <c r="X2804" s="110"/>
      <c r="Y2804" s="110"/>
      <c r="Z2804" s="110"/>
      <c r="AA2804" s="110"/>
      <c r="AB2804" s="110"/>
      <c r="AC2804" s="110"/>
      <c r="AD2804" s="110"/>
      <c r="AE2804" s="110"/>
      <c r="AF2804" s="110"/>
      <c r="AG2804" s="110"/>
      <c r="AH2804" s="110"/>
      <c r="AI2804" s="110"/>
      <c r="AJ2804" s="110"/>
      <c r="AK2804" s="110"/>
      <c r="AL2804" s="110"/>
      <c r="AM2804" s="110"/>
      <c r="AN2804" s="110"/>
      <c r="AO2804" s="110"/>
      <c r="AP2804" s="110"/>
      <c r="AQ2804" s="110"/>
      <c r="AR2804" s="110"/>
      <c r="AS2804" s="110"/>
      <c r="AT2804" s="110"/>
      <c r="AU2804" s="110"/>
      <c r="AV2804" s="110"/>
      <c r="AW2804" s="110"/>
      <c r="AX2804" s="110"/>
      <c r="AY2804" s="110"/>
      <c r="AZ2804" s="110"/>
      <c r="BA2804" s="110"/>
      <c r="BB2804" s="110"/>
      <c r="BC2804" s="110"/>
      <c r="BD2804" s="110"/>
      <c r="BE2804" s="110"/>
      <c r="BF2804" s="110"/>
      <c r="BG2804" s="110"/>
      <c r="BH2804" s="110"/>
    </row>
    <row r="2805" spans="3:60" x14ac:dyDescent="0.2">
      <c r="C2805" s="25"/>
      <c r="D2805" s="25"/>
      <c r="E2805" s="24"/>
      <c r="F2805" s="47"/>
      <c r="G2805" s="24"/>
      <c r="V2805" s="110"/>
      <c r="W2805" s="110"/>
      <c r="X2805" s="110"/>
      <c r="Y2805" s="110"/>
      <c r="Z2805" s="110"/>
      <c r="AA2805" s="110"/>
      <c r="AB2805" s="110"/>
      <c r="AC2805" s="110"/>
      <c r="AD2805" s="110"/>
      <c r="AE2805" s="110"/>
      <c r="AF2805" s="110"/>
      <c r="AG2805" s="110"/>
      <c r="AH2805" s="110"/>
      <c r="AI2805" s="110"/>
      <c r="AJ2805" s="110"/>
      <c r="AK2805" s="110"/>
      <c r="AL2805" s="110"/>
      <c r="AM2805" s="110"/>
      <c r="AN2805" s="110"/>
      <c r="AO2805" s="110"/>
      <c r="AP2805" s="110"/>
      <c r="AQ2805" s="110"/>
      <c r="AR2805" s="110"/>
      <c r="AS2805" s="110"/>
      <c r="AT2805" s="110"/>
      <c r="AU2805" s="110"/>
      <c r="AV2805" s="110"/>
      <c r="AW2805" s="110"/>
      <c r="AX2805" s="110"/>
      <c r="AY2805" s="110"/>
      <c r="AZ2805" s="110"/>
      <c r="BA2805" s="110"/>
      <c r="BB2805" s="110"/>
      <c r="BC2805" s="110"/>
      <c r="BD2805" s="110"/>
      <c r="BE2805" s="110"/>
      <c r="BF2805" s="110"/>
      <c r="BG2805" s="110"/>
      <c r="BH2805" s="110"/>
    </row>
    <row r="2806" spans="3:60" x14ac:dyDescent="0.2">
      <c r="C2806" s="25"/>
      <c r="D2806" s="25"/>
      <c r="E2806" s="24"/>
      <c r="F2806" s="47"/>
      <c r="G2806" s="24"/>
      <c r="V2806" s="110"/>
      <c r="W2806" s="110"/>
      <c r="X2806" s="110"/>
      <c r="Y2806" s="110"/>
      <c r="Z2806" s="110"/>
      <c r="AA2806" s="110"/>
      <c r="AB2806" s="110"/>
      <c r="AC2806" s="110"/>
      <c r="AD2806" s="110"/>
      <c r="AE2806" s="110"/>
      <c r="AF2806" s="110"/>
      <c r="AG2806" s="110"/>
      <c r="AH2806" s="110"/>
      <c r="AI2806" s="110"/>
      <c r="AJ2806" s="110"/>
      <c r="AK2806" s="110"/>
      <c r="AL2806" s="110"/>
      <c r="AM2806" s="110"/>
      <c r="AN2806" s="110"/>
      <c r="AO2806" s="110"/>
      <c r="AP2806" s="110"/>
      <c r="AQ2806" s="110"/>
      <c r="AR2806" s="110"/>
      <c r="AS2806" s="110"/>
      <c r="AT2806" s="110"/>
      <c r="AU2806" s="110"/>
      <c r="AV2806" s="110"/>
      <c r="AW2806" s="110"/>
      <c r="AX2806" s="110"/>
      <c r="AY2806" s="110"/>
      <c r="AZ2806" s="110"/>
      <c r="BA2806" s="110"/>
      <c r="BB2806" s="110"/>
      <c r="BC2806" s="110"/>
      <c r="BD2806" s="110"/>
      <c r="BE2806" s="110"/>
      <c r="BF2806" s="110"/>
      <c r="BG2806" s="110"/>
      <c r="BH2806" s="110"/>
    </row>
    <row r="2807" spans="3:60" x14ac:dyDescent="0.2">
      <c r="C2807" s="25"/>
      <c r="D2807" s="25"/>
      <c r="E2807" s="24"/>
      <c r="F2807" s="47"/>
      <c r="G2807" s="24"/>
      <c r="V2807" s="110"/>
      <c r="W2807" s="110"/>
      <c r="X2807" s="110"/>
      <c r="Y2807" s="110"/>
      <c r="Z2807" s="110"/>
      <c r="AA2807" s="110"/>
      <c r="AB2807" s="110"/>
      <c r="AC2807" s="110"/>
      <c r="AD2807" s="110"/>
      <c r="AE2807" s="110"/>
      <c r="AF2807" s="110"/>
      <c r="AG2807" s="110"/>
      <c r="AH2807" s="110"/>
      <c r="AI2807" s="110"/>
      <c r="AJ2807" s="110"/>
      <c r="AK2807" s="110"/>
      <c r="AL2807" s="110"/>
      <c r="AM2807" s="110"/>
      <c r="AN2807" s="110"/>
      <c r="AO2807" s="110"/>
      <c r="AP2807" s="110"/>
      <c r="AQ2807" s="110"/>
      <c r="AR2807" s="110"/>
      <c r="AS2807" s="110"/>
      <c r="AT2807" s="110"/>
      <c r="AU2807" s="110"/>
      <c r="AV2807" s="110"/>
      <c r="AW2807" s="110"/>
      <c r="AX2807" s="110"/>
      <c r="AY2807" s="110"/>
      <c r="AZ2807" s="110"/>
      <c r="BA2807" s="110"/>
      <c r="BB2807" s="110"/>
      <c r="BC2807" s="110"/>
      <c r="BD2807" s="110"/>
      <c r="BE2807" s="110"/>
      <c r="BF2807" s="110"/>
      <c r="BG2807" s="110"/>
      <c r="BH2807" s="110"/>
    </row>
    <row r="2808" spans="3:60" x14ac:dyDescent="0.2">
      <c r="C2808" s="25"/>
      <c r="D2808" s="25"/>
      <c r="E2808" s="24"/>
      <c r="F2808" s="47"/>
      <c r="G2808" s="24"/>
      <c r="V2808" s="110"/>
      <c r="W2808" s="110"/>
      <c r="X2808" s="110"/>
      <c r="Y2808" s="110"/>
      <c r="Z2808" s="110"/>
      <c r="AA2808" s="110"/>
      <c r="AB2808" s="110"/>
      <c r="AC2808" s="110"/>
      <c r="AD2808" s="110"/>
      <c r="AE2808" s="110"/>
      <c r="AF2808" s="110"/>
      <c r="AG2808" s="110"/>
      <c r="AH2808" s="110"/>
      <c r="AI2808" s="110"/>
      <c r="AJ2808" s="110"/>
      <c r="AK2808" s="110"/>
      <c r="AL2808" s="110"/>
      <c r="AM2808" s="110"/>
      <c r="AN2808" s="110"/>
      <c r="AO2808" s="110"/>
      <c r="AP2808" s="110"/>
      <c r="AQ2808" s="110"/>
      <c r="AR2808" s="110"/>
      <c r="AS2808" s="110"/>
      <c r="AT2808" s="110"/>
      <c r="AU2808" s="110"/>
      <c r="AV2808" s="110"/>
      <c r="AW2808" s="110"/>
      <c r="AX2808" s="110"/>
      <c r="AY2808" s="110"/>
      <c r="AZ2808" s="110"/>
      <c r="BA2808" s="110"/>
      <c r="BB2808" s="110"/>
      <c r="BC2808" s="110"/>
      <c r="BD2808" s="110"/>
      <c r="BE2808" s="110"/>
      <c r="BF2808" s="110"/>
      <c r="BG2808" s="110"/>
      <c r="BH2808" s="110"/>
    </row>
    <row r="2809" spans="3:60" x14ac:dyDescent="0.2">
      <c r="C2809" s="25"/>
      <c r="D2809" s="25"/>
      <c r="E2809" s="24"/>
      <c r="F2809" s="47"/>
      <c r="G2809" s="24"/>
      <c r="V2809" s="110"/>
      <c r="W2809" s="110"/>
      <c r="X2809" s="110"/>
      <c r="Y2809" s="110"/>
      <c r="Z2809" s="110"/>
      <c r="AA2809" s="110"/>
      <c r="AB2809" s="110"/>
      <c r="AC2809" s="110"/>
      <c r="AD2809" s="110"/>
      <c r="AE2809" s="110"/>
      <c r="AF2809" s="110"/>
      <c r="AG2809" s="110"/>
      <c r="AH2809" s="110"/>
      <c r="AI2809" s="110"/>
      <c r="AJ2809" s="110"/>
      <c r="AK2809" s="110"/>
      <c r="AL2809" s="110"/>
      <c r="AM2809" s="110"/>
      <c r="AN2809" s="110"/>
      <c r="AO2809" s="110"/>
      <c r="AP2809" s="110"/>
      <c r="AQ2809" s="110"/>
      <c r="AR2809" s="110"/>
      <c r="AS2809" s="110"/>
      <c r="AT2809" s="110"/>
      <c r="AU2809" s="110"/>
      <c r="AV2809" s="110"/>
      <c r="AW2809" s="110"/>
      <c r="AX2809" s="110"/>
      <c r="AY2809" s="110"/>
      <c r="AZ2809" s="110"/>
      <c r="BA2809" s="110"/>
      <c r="BB2809" s="110"/>
      <c r="BC2809" s="110"/>
      <c r="BD2809" s="110"/>
      <c r="BE2809" s="110"/>
      <c r="BF2809" s="110"/>
      <c r="BG2809" s="110"/>
      <c r="BH2809" s="110"/>
    </row>
    <row r="2810" spans="3:60" x14ac:dyDescent="0.2">
      <c r="C2810" s="25"/>
      <c r="D2810" s="25"/>
      <c r="E2810" s="24"/>
      <c r="F2810" s="47"/>
      <c r="G2810" s="24"/>
      <c r="V2810" s="110"/>
      <c r="W2810" s="110"/>
      <c r="X2810" s="110"/>
      <c r="Y2810" s="110"/>
      <c r="Z2810" s="110"/>
      <c r="AA2810" s="110"/>
      <c r="AB2810" s="110"/>
      <c r="AC2810" s="110"/>
      <c r="AD2810" s="110"/>
      <c r="AE2810" s="110"/>
      <c r="AF2810" s="110"/>
      <c r="AG2810" s="110"/>
      <c r="AH2810" s="110"/>
      <c r="AI2810" s="110"/>
      <c r="AJ2810" s="110"/>
      <c r="AK2810" s="110"/>
      <c r="AL2810" s="110"/>
      <c r="AM2810" s="110"/>
      <c r="AN2810" s="110"/>
      <c r="AO2810" s="110"/>
      <c r="AP2810" s="110"/>
      <c r="AQ2810" s="110"/>
      <c r="AR2810" s="110"/>
      <c r="AS2810" s="110"/>
      <c r="AT2810" s="110"/>
      <c r="AU2810" s="110"/>
      <c r="AV2810" s="110"/>
      <c r="AW2810" s="110"/>
      <c r="AX2810" s="110"/>
      <c r="AY2810" s="110"/>
      <c r="AZ2810" s="110"/>
      <c r="BA2810" s="110"/>
      <c r="BB2810" s="110"/>
      <c r="BC2810" s="110"/>
      <c r="BD2810" s="110"/>
      <c r="BE2810" s="110"/>
      <c r="BF2810" s="110"/>
      <c r="BG2810" s="110"/>
      <c r="BH2810" s="110"/>
    </row>
    <row r="2811" spans="3:60" x14ac:dyDescent="0.2">
      <c r="C2811" s="25"/>
      <c r="D2811" s="25"/>
      <c r="E2811" s="24"/>
      <c r="F2811" s="47"/>
      <c r="G2811" s="24"/>
      <c r="V2811" s="110"/>
      <c r="W2811" s="110"/>
      <c r="X2811" s="110"/>
      <c r="Y2811" s="110"/>
      <c r="Z2811" s="110"/>
      <c r="AA2811" s="110"/>
      <c r="AB2811" s="110"/>
      <c r="AC2811" s="110"/>
      <c r="AD2811" s="110"/>
      <c r="AE2811" s="110"/>
      <c r="AF2811" s="110"/>
      <c r="AG2811" s="110"/>
      <c r="AH2811" s="110"/>
      <c r="AI2811" s="110"/>
      <c r="AJ2811" s="110"/>
      <c r="AK2811" s="110"/>
      <c r="AL2811" s="110"/>
      <c r="AM2811" s="110"/>
      <c r="AN2811" s="110"/>
      <c r="AO2811" s="110"/>
      <c r="AP2811" s="110"/>
      <c r="AQ2811" s="110"/>
      <c r="AR2811" s="110"/>
      <c r="AS2811" s="110"/>
      <c r="AT2811" s="110"/>
      <c r="AU2811" s="110"/>
      <c r="AV2811" s="110"/>
      <c r="AW2811" s="110"/>
      <c r="AX2811" s="110"/>
      <c r="AY2811" s="110"/>
      <c r="AZ2811" s="110"/>
      <c r="BA2811" s="110"/>
      <c r="BB2811" s="110"/>
      <c r="BC2811" s="110"/>
      <c r="BD2811" s="110"/>
      <c r="BE2811" s="110"/>
      <c r="BF2811" s="110"/>
      <c r="BG2811" s="110"/>
      <c r="BH2811" s="110"/>
    </row>
    <row r="2812" spans="3:60" x14ac:dyDescent="0.2">
      <c r="C2812" s="25"/>
      <c r="D2812" s="25"/>
      <c r="E2812" s="24"/>
      <c r="F2812" s="47"/>
      <c r="G2812" s="24"/>
      <c r="V2812" s="110"/>
      <c r="W2812" s="110"/>
      <c r="X2812" s="110"/>
      <c r="Y2812" s="110"/>
      <c r="Z2812" s="110"/>
      <c r="AA2812" s="110"/>
      <c r="AB2812" s="110"/>
      <c r="AC2812" s="110"/>
      <c r="AD2812" s="110"/>
      <c r="AE2812" s="110"/>
      <c r="AF2812" s="110"/>
      <c r="AG2812" s="110"/>
      <c r="AH2812" s="110"/>
      <c r="AI2812" s="110"/>
      <c r="AJ2812" s="110"/>
      <c r="AK2812" s="110"/>
      <c r="AL2812" s="110"/>
      <c r="AM2812" s="110"/>
      <c r="AN2812" s="110"/>
      <c r="AO2812" s="110"/>
      <c r="AP2812" s="110"/>
      <c r="AQ2812" s="110"/>
      <c r="AR2812" s="110"/>
      <c r="AS2812" s="110"/>
      <c r="AT2812" s="110"/>
      <c r="AU2812" s="110"/>
      <c r="AV2812" s="110"/>
      <c r="AW2812" s="110"/>
      <c r="AX2812" s="110"/>
      <c r="AY2812" s="110"/>
      <c r="AZ2812" s="110"/>
      <c r="BA2812" s="110"/>
      <c r="BB2812" s="110"/>
      <c r="BC2812" s="110"/>
      <c r="BD2812" s="110"/>
      <c r="BE2812" s="110"/>
      <c r="BF2812" s="110"/>
      <c r="BG2812" s="110"/>
      <c r="BH2812" s="110"/>
    </row>
    <row r="2813" spans="3:60" x14ac:dyDescent="0.2">
      <c r="C2813" s="25"/>
      <c r="D2813" s="25"/>
      <c r="E2813" s="24"/>
      <c r="F2813" s="47"/>
      <c r="G2813" s="24"/>
      <c r="V2813" s="110"/>
      <c r="W2813" s="110"/>
      <c r="X2813" s="110"/>
      <c r="Y2813" s="110"/>
      <c r="Z2813" s="110"/>
      <c r="AA2813" s="110"/>
      <c r="AB2813" s="110"/>
      <c r="AC2813" s="110"/>
      <c r="AD2813" s="110"/>
      <c r="AE2813" s="110"/>
      <c r="AF2813" s="110"/>
      <c r="AG2813" s="110"/>
      <c r="AH2813" s="110"/>
      <c r="AI2813" s="110"/>
      <c r="AJ2813" s="110"/>
      <c r="AK2813" s="110"/>
      <c r="AL2813" s="110"/>
      <c r="AM2813" s="110"/>
      <c r="AN2813" s="110"/>
      <c r="AO2813" s="110"/>
      <c r="AP2813" s="110"/>
      <c r="AQ2813" s="110"/>
      <c r="AR2813" s="110"/>
      <c r="AS2813" s="110"/>
      <c r="AT2813" s="110"/>
      <c r="AU2813" s="110"/>
      <c r="AV2813" s="110"/>
      <c r="AW2813" s="110"/>
      <c r="AX2813" s="110"/>
      <c r="AY2813" s="110"/>
      <c r="AZ2813" s="110"/>
      <c r="BA2813" s="110"/>
      <c r="BB2813" s="110"/>
      <c r="BC2813" s="110"/>
      <c r="BD2813" s="110"/>
      <c r="BE2813" s="110"/>
      <c r="BF2813" s="110"/>
      <c r="BG2813" s="110"/>
      <c r="BH2813" s="110"/>
    </row>
    <row r="2814" spans="3:60" x14ac:dyDescent="0.2">
      <c r="C2814" s="25"/>
      <c r="D2814" s="25"/>
      <c r="E2814" s="24"/>
      <c r="F2814" s="47"/>
      <c r="G2814" s="24"/>
      <c r="V2814" s="110"/>
      <c r="W2814" s="110"/>
      <c r="X2814" s="110"/>
      <c r="Y2814" s="110"/>
      <c r="Z2814" s="110"/>
      <c r="AA2814" s="110"/>
      <c r="AB2814" s="110"/>
      <c r="AC2814" s="110"/>
      <c r="AD2814" s="110"/>
      <c r="AE2814" s="110"/>
      <c r="AF2814" s="110"/>
      <c r="AG2814" s="110"/>
      <c r="AH2814" s="110"/>
      <c r="AI2814" s="110"/>
      <c r="AJ2814" s="110"/>
      <c r="AK2814" s="110"/>
      <c r="AL2814" s="110"/>
      <c r="AM2814" s="110"/>
      <c r="AN2814" s="110"/>
      <c r="AO2814" s="110"/>
      <c r="AP2814" s="110"/>
      <c r="AQ2814" s="110"/>
      <c r="AR2814" s="110"/>
      <c r="AS2814" s="110"/>
      <c r="AT2814" s="110"/>
      <c r="AU2814" s="110"/>
      <c r="AV2814" s="110"/>
      <c r="AW2814" s="110"/>
      <c r="AX2814" s="110"/>
      <c r="AY2814" s="110"/>
      <c r="AZ2814" s="110"/>
      <c r="BA2814" s="110"/>
      <c r="BB2814" s="110"/>
      <c r="BC2814" s="110"/>
      <c r="BD2814" s="110"/>
      <c r="BE2814" s="110"/>
      <c r="BF2814" s="110"/>
      <c r="BG2814" s="110"/>
      <c r="BH2814" s="110"/>
    </row>
    <row r="2815" spans="3:60" x14ac:dyDescent="0.2">
      <c r="C2815" s="25"/>
      <c r="D2815" s="25"/>
      <c r="E2815" s="24"/>
      <c r="F2815" s="47"/>
      <c r="G2815" s="24"/>
      <c r="V2815" s="110"/>
      <c r="W2815" s="110"/>
      <c r="X2815" s="110"/>
      <c r="Y2815" s="110"/>
      <c r="Z2815" s="110"/>
      <c r="AA2815" s="110"/>
      <c r="AB2815" s="110"/>
      <c r="AC2815" s="110"/>
      <c r="AD2815" s="110"/>
      <c r="AE2815" s="110"/>
      <c r="AF2815" s="110"/>
      <c r="AG2815" s="110"/>
      <c r="AH2815" s="110"/>
      <c r="AI2815" s="110"/>
      <c r="AJ2815" s="110"/>
      <c r="AK2815" s="110"/>
      <c r="AL2815" s="110"/>
      <c r="AM2815" s="110"/>
      <c r="AN2815" s="110"/>
      <c r="AO2815" s="110"/>
      <c r="AP2815" s="110"/>
      <c r="AQ2815" s="110"/>
      <c r="AR2815" s="110"/>
      <c r="AS2815" s="110"/>
      <c r="AT2815" s="110"/>
      <c r="AU2815" s="110"/>
      <c r="AV2815" s="110"/>
      <c r="AW2815" s="110"/>
      <c r="AX2815" s="110"/>
      <c r="AY2815" s="110"/>
      <c r="AZ2815" s="110"/>
      <c r="BA2815" s="110"/>
      <c r="BB2815" s="110"/>
      <c r="BC2815" s="110"/>
      <c r="BD2815" s="110"/>
      <c r="BE2815" s="110"/>
      <c r="BF2815" s="110"/>
      <c r="BG2815" s="110"/>
      <c r="BH2815" s="110"/>
    </row>
    <row r="2816" spans="3:60" x14ac:dyDescent="0.2">
      <c r="C2816" s="25"/>
      <c r="D2816" s="25"/>
      <c r="E2816" s="24"/>
      <c r="F2816" s="47"/>
      <c r="G2816" s="24"/>
      <c r="V2816" s="110"/>
      <c r="W2816" s="110"/>
      <c r="X2816" s="110"/>
      <c r="Y2816" s="110"/>
      <c r="Z2816" s="110"/>
      <c r="AA2816" s="110"/>
      <c r="AB2816" s="110"/>
      <c r="AC2816" s="110"/>
      <c r="AD2816" s="110"/>
      <c r="AE2816" s="110"/>
      <c r="AF2816" s="110"/>
      <c r="AG2816" s="110"/>
      <c r="AH2816" s="110"/>
      <c r="AI2816" s="110"/>
      <c r="AJ2816" s="110"/>
      <c r="AK2816" s="110"/>
      <c r="AL2816" s="110"/>
      <c r="AM2816" s="110"/>
      <c r="AN2816" s="110"/>
      <c r="AO2816" s="110"/>
      <c r="AP2816" s="110"/>
      <c r="AQ2816" s="110"/>
      <c r="AR2816" s="110"/>
      <c r="AS2816" s="110"/>
      <c r="AT2816" s="110"/>
      <c r="AU2816" s="110"/>
      <c r="AV2816" s="110"/>
      <c r="AW2816" s="110"/>
      <c r="AX2816" s="110"/>
      <c r="AY2816" s="110"/>
      <c r="AZ2816" s="110"/>
      <c r="BA2816" s="110"/>
      <c r="BB2816" s="110"/>
      <c r="BC2816" s="110"/>
      <c r="BD2816" s="110"/>
      <c r="BE2816" s="110"/>
      <c r="BF2816" s="110"/>
      <c r="BG2816" s="110"/>
      <c r="BH2816" s="110"/>
    </row>
    <row r="2817" spans="3:60" x14ac:dyDescent="0.2">
      <c r="C2817" s="25"/>
      <c r="D2817" s="25"/>
      <c r="E2817" s="24"/>
      <c r="F2817" s="47"/>
      <c r="G2817" s="24"/>
      <c r="V2817" s="110"/>
      <c r="W2817" s="110"/>
      <c r="X2817" s="110"/>
      <c r="Y2817" s="110"/>
      <c r="Z2817" s="110"/>
      <c r="AA2817" s="110"/>
      <c r="AB2817" s="110"/>
      <c r="AC2817" s="110"/>
      <c r="AD2817" s="110"/>
      <c r="AE2817" s="110"/>
      <c r="AF2817" s="110"/>
      <c r="AG2817" s="110"/>
      <c r="AH2817" s="110"/>
      <c r="AI2817" s="110"/>
      <c r="AJ2817" s="110"/>
      <c r="AK2817" s="110"/>
      <c r="AL2817" s="110"/>
      <c r="AM2817" s="110"/>
      <c r="AN2817" s="110"/>
      <c r="AO2817" s="110"/>
      <c r="AP2817" s="110"/>
      <c r="AQ2817" s="110"/>
      <c r="AR2817" s="110"/>
      <c r="AS2817" s="110"/>
      <c r="AT2817" s="110"/>
      <c r="AU2817" s="110"/>
      <c r="AV2817" s="110"/>
      <c r="AW2817" s="110"/>
      <c r="AX2817" s="110"/>
      <c r="AY2817" s="110"/>
      <c r="AZ2817" s="110"/>
      <c r="BA2817" s="110"/>
      <c r="BB2817" s="110"/>
      <c r="BC2817" s="110"/>
      <c r="BD2817" s="110"/>
      <c r="BE2817" s="110"/>
      <c r="BF2817" s="110"/>
      <c r="BG2817" s="110"/>
      <c r="BH2817" s="110"/>
    </row>
    <row r="2818" spans="3:60" x14ac:dyDescent="0.2">
      <c r="C2818" s="25"/>
      <c r="D2818" s="25"/>
      <c r="E2818" s="24"/>
      <c r="F2818" s="47"/>
      <c r="G2818" s="24"/>
      <c r="V2818" s="110"/>
      <c r="W2818" s="110"/>
      <c r="X2818" s="110"/>
      <c r="Y2818" s="110"/>
      <c r="Z2818" s="110"/>
      <c r="AA2818" s="110"/>
      <c r="AB2818" s="110"/>
      <c r="AC2818" s="110"/>
      <c r="AD2818" s="110"/>
      <c r="AE2818" s="110"/>
      <c r="AF2818" s="110"/>
      <c r="AG2818" s="110"/>
      <c r="AH2818" s="110"/>
      <c r="AI2818" s="110"/>
      <c r="AJ2818" s="110"/>
      <c r="AK2818" s="110"/>
      <c r="AL2818" s="110"/>
      <c r="AM2818" s="110"/>
      <c r="AN2818" s="110"/>
      <c r="AO2818" s="110"/>
      <c r="AP2818" s="110"/>
      <c r="AQ2818" s="110"/>
      <c r="AR2818" s="110"/>
      <c r="AS2818" s="110"/>
      <c r="AT2818" s="110"/>
      <c r="AU2818" s="110"/>
      <c r="AV2818" s="110"/>
      <c r="AW2818" s="110"/>
      <c r="AX2818" s="110"/>
      <c r="AY2818" s="110"/>
      <c r="AZ2818" s="110"/>
      <c r="BA2818" s="110"/>
      <c r="BB2818" s="110"/>
      <c r="BC2818" s="110"/>
      <c r="BD2818" s="110"/>
      <c r="BE2818" s="110"/>
      <c r="BF2818" s="110"/>
      <c r="BG2818" s="110"/>
      <c r="BH2818" s="110"/>
    </row>
    <row r="2819" spans="3:60" x14ac:dyDescent="0.2">
      <c r="C2819" s="25"/>
      <c r="D2819" s="25"/>
      <c r="E2819" s="24"/>
      <c r="F2819" s="47"/>
      <c r="G2819" s="24"/>
      <c r="V2819" s="110"/>
      <c r="W2819" s="110"/>
      <c r="X2819" s="110"/>
      <c r="Y2819" s="110"/>
      <c r="Z2819" s="110"/>
      <c r="AA2819" s="110"/>
      <c r="AB2819" s="110"/>
      <c r="AC2819" s="110"/>
      <c r="AD2819" s="110"/>
      <c r="AE2819" s="110"/>
      <c r="AF2819" s="110"/>
      <c r="AG2819" s="110"/>
      <c r="AH2819" s="110"/>
      <c r="AI2819" s="110"/>
      <c r="AJ2819" s="110"/>
      <c r="AK2819" s="110"/>
      <c r="AL2819" s="110"/>
      <c r="AM2819" s="110"/>
      <c r="AN2819" s="110"/>
      <c r="AO2819" s="110"/>
      <c r="AP2819" s="110"/>
      <c r="AQ2819" s="110"/>
      <c r="AR2819" s="110"/>
      <c r="AS2819" s="110"/>
      <c r="AT2819" s="110"/>
      <c r="AU2819" s="110"/>
      <c r="AV2819" s="110"/>
      <c r="AW2819" s="110"/>
      <c r="AX2819" s="110"/>
      <c r="AY2819" s="110"/>
      <c r="AZ2819" s="110"/>
      <c r="BA2819" s="110"/>
      <c r="BB2819" s="110"/>
      <c r="BC2819" s="110"/>
      <c r="BD2819" s="110"/>
      <c r="BE2819" s="110"/>
      <c r="BF2819" s="110"/>
      <c r="BG2819" s="110"/>
      <c r="BH2819" s="110"/>
    </row>
    <row r="2820" spans="3:60" x14ac:dyDescent="0.2">
      <c r="C2820" s="25"/>
      <c r="D2820" s="25"/>
      <c r="E2820" s="24"/>
      <c r="F2820" s="47"/>
      <c r="G2820" s="24"/>
      <c r="V2820" s="110"/>
      <c r="W2820" s="110"/>
      <c r="X2820" s="110"/>
      <c r="Y2820" s="110"/>
      <c r="Z2820" s="110"/>
      <c r="AA2820" s="110"/>
      <c r="AB2820" s="110"/>
      <c r="AC2820" s="110"/>
      <c r="AD2820" s="110"/>
      <c r="AE2820" s="110"/>
      <c r="AF2820" s="110"/>
      <c r="AG2820" s="110"/>
      <c r="AH2820" s="110"/>
      <c r="AI2820" s="110"/>
      <c r="AJ2820" s="110"/>
      <c r="AK2820" s="110"/>
      <c r="AL2820" s="110"/>
      <c r="AM2820" s="110"/>
      <c r="AN2820" s="110"/>
      <c r="AO2820" s="110"/>
      <c r="AP2820" s="110"/>
      <c r="AQ2820" s="110"/>
      <c r="AR2820" s="110"/>
      <c r="AS2820" s="110"/>
      <c r="AT2820" s="110"/>
      <c r="AU2820" s="110"/>
      <c r="AV2820" s="110"/>
      <c r="AW2820" s="110"/>
      <c r="AX2820" s="110"/>
      <c r="AY2820" s="110"/>
      <c r="AZ2820" s="110"/>
      <c r="BA2820" s="110"/>
      <c r="BB2820" s="110"/>
      <c r="BC2820" s="110"/>
      <c r="BD2820" s="110"/>
      <c r="BE2820" s="110"/>
      <c r="BF2820" s="110"/>
      <c r="BG2820" s="110"/>
      <c r="BH2820" s="110"/>
    </row>
    <row r="2821" spans="3:60" x14ac:dyDescent="0.2">
      <c r="C2821" s="25"/>
      <c r="D2821" s="25"/>
      <c r="E2821" s="24"/>
      <c r="F2821" s="47"/>
      <c r="G2821" s="24"/>
      <c r="V2821" s="110"/>
      <c r="W2821" s="110"/>
      <c r="X2821" s="110"/>
      <c r="Y2821" s="110"/>
      <c r="Z2821" s="110"/>
      <c r="AA2821" s="110"/>
      <c r="AB2821" s="110"/>
      <c r="AC2821" s="110"/>
      <c r="AD2821" s="110"/>
      <c r="AE2821" s="110"/>
      <c r="AF2821" s="110"/>
      <c r="AG2821" s="110"/>
      <c r="AH2821" s="110"/>
      <c r="AI2821" s="110"/>
      <c r="AJ2821" s="110"/>
      <c r="AK2821" s="110"/>
      <c r="AL2821" s="110"/>
      <c r="AM2821" s="110"/>
      <c r="AN2821" s="110"/>
      <c r="AO2821" s="110"/>
      <c r="AP2821" s="110"/>
      <c r="AQ2821" s="110"/>
      <c r="AR2821" s="110"/>
      <c r="AS2821" s="110"/>
      <c r="AT2821" s="110"/>
      <c r="AU2821" s="110"/>
      <c r="AV2821" s="110"/>
      <c r="AW2821" s="110"/>
      <c r="AX2821" s="110"/>
      <c r="AY2821" s="110"/>
      <c r="AZ2821" s="110"/>
      <c r="BA2821" s="110"/>
      <c r="BB2821" s="110"/>
      <c r="BC2821" s="110"/>
      <c r="BD2821" s="110"/>
      <c r="BE2821" s="110"/>
      <c r="BF2821" s="110"/>
      <c r="BG2821" s="110"/>
      <c r="BH2821" s="110"/>
    </row>
    <row r="2822" spans="3:60" x14ac:dyDescent="0.2">
      <c r="C2822" s="25"/>
      <c r="D2822" s="25"/>
      <c r="E2822" s="24"/>
      <c r="F2822" s="47"/>
      <c r="G2822" s="24"/>
      <c r="V2822" s="110"/>
      <c r="W2822" s="110"/>
      <c r="X2822" s="110"/>
      <c r="Y2822" s="110"/>
      <c r="Z2822" s="110"/>
      <c r="AA2822" s="110"/>
      <c r="AB2822" s="110"/>
      <c r="AC2822" s="110"/>
      <c r="AD2822" s="110"/>
      <c r="AE2822" s="110"/>
      <c r="AF2822" s="110"/>
      <c r="AG2822" s="110"/>
      <c r="AH2822" s="110"/>
      <c r="AI2822" s="110"/>
      <c r="AJ2822" s="110"/>
      <c r="AK2822" s="110"/>
      <c r="AL2822" s="110"/>
      <c r="AM2822" s="110"/>
      <c r="AN2822" s="110"/>
      <c r="AO2822" s="110"/>
      <c r="AP2822" s="110"/>
      <c r="AQ2822" s="110"/>
      <c r="AR2822" s="110"/>
      <c r="AS2822" s="110"/>
      <c r="AT2822" s="110"/>
      <c r="AU2822" s="110"/>
      <c r="AV2822" s="110"/>
      <c r="AW2822" s="110"/>
      <c r="AX2822" s="110"/>
      <c r="AY2822" s="110"/>
      <c r="AZ2822" s="110"/>
      <c r="BA2822" s="110"/>
      <c r="BB2822" s="110"/>
      <c r="BC2822" s="110"/>
      <c r="BD2822" s="110"/>
      <c r="BE2822" s="110"/>
      <c r="BF2822" s="110"/>
      <c r="BG2822" s="110"/>
      <c r="BH2822" s="110"/>
    </row>
    <row r="2823" spans="3:60" x14ac:dyDescent="0.2">
      <c r="C2823" s="25"/>
      <c r="D2823" s="25"/>
      <c r="E2823" s="24"/>
      <c r="F2823" s="47"/>
      <c r="G2823" s="24"/>
      <c r="V2823" s="110"/>
      <c r="W2823" s="110"/>
      <c r="X2823" s="110"/>
      <c r="Y2823" s="110"/>
      <c r="Z2823" s="110"/>
      <c r="AA2823" s="110"/>
      <c r="AB2823" s="110"/>
      <c r="AC2823" s="110"/>
      <c r="AD2823" s="110"/>
      <c r="AE2823" s="110"/>
      <c r="AF2823" s="110"/>
      <c r="AG2823" s="110"/>
      <c r="AH2823" s="110"/>
      <c r="AI2823" s="110"/>
      <c r="AJ2823" s="110"/>
      <c r="AK2823" s="110"/>
      <c r="AL2823" s="110"/>
      <c r="AM2823" s="110"/>
      <c r="AN2823" s="110"/>
      <c r="AO2823" s="110"/>
      <c r="AP2823" s="110"/>
      <c r="AQ2823" s="110"/>
      <c r="AR2823" s="110"/>
      <c r="AS2823" s="110"/>
      <c r="AT2823" s="110"/>
      <c r="AU2823" s="110"/>
      <c r="AV2823" s="110"/>
      <c r="AW2823" s="110"/>
      <c r="AX2823" s="110"/>
      <c r="AY2823" s="110"/>
      <c r="AZ2823" s="110"/>
      <c r="BA2823" s="110"/>
      <c r="BB2823" s="110"/>
      <c r="BC2823" s="110"/>
      <c r="BD2823" s="110"/>
      <c r="BE2823" s="110"/>
      <c r="BF2823" s="110"/>
      <c r="BG2823" s="110"/>
      <c r="BH2823" s="110"/>
    </row>
    <row r="2824" spans="3:60" x14ac:dyDescent="0.2">
      <c r="C2824" s="25"/>
      <c r="D2824" s="25"/>
      <c r="E2824" s="24"/>
      <c r="F2824" s="47"/>
      <c r="G2824" s="24"/>
      <c r="V2824" s="110"/>
      <c r="W2824" s="110"/>
      <c r="X2824" s="110"/>
      <c r="Y2824" s="110"/>
      <c r="Z2824" s="110"/>
      <c r="AA2824" s="110"/>
      <c r="AB2824" s="110"/>
      <c r="AC2824" s="110"/>
      <c r="AD2824" s="110"/>
      <c r="AE2824" s="110"/>
      <c r="AF2824" s="110"/>
      <c r="AG2824" s="110"/>
      <c r="AH2824" s="110"/>
      <c r="AI2824" s="110"/>
      <c r="AJ2824" s="110"/>
      <c r="AK2824" s="110"/>
      <c r="AL2824" s="110"/>
      <c r="AM2824" s="110"/>
      <c r="AN2824" s="110"/>
      <c r="AO2824" s="110"/>
      <c r="AP2824" s="110"/>
      <c r="AQ2824" s="110"/>
      <c r="AR2824" s="110"/>
      <c r="AS2824" s="110"/>
      <c r="AT2824" s="110"/>
      <c r="AU2824" s="110"/>
      <c r="AV2824" s="110"/>
      <c r="AW2824" s="110"/>
      <c r="AX2824" s="110"/>
      <c r="AY2824" s="110"/>
      <c r="AZ2824" s="110"/>
      <c r="BA2824" s="110"/>
      <c r="BB2824" s="110"/>
      <c r="BC2824" s="110"/>
      <c r="BD2824" s="110"/>
      <c r="BE2824" s="110"/>
      <c r="BF2824" s="110"/>
      <c r="BG2824" s="110"/>
      <c r="BH2824" s="110"/>
    </row>
    <row r="2825" spans="3:60" x14ac:dyDescent="0.2">
      <c r="C2825" s="25"/>
      <c r="D2825" s="25"/>
      <c r="E2825" s="24"/>
      <c r="F2825" s="47"/>
      <c r="G2825" s="24"/>
      <c r="V2825" s="110"/>
      <c r="W2825" s="110"/>
      <c r="X2825" s="110"/>
      <c r="Y2825" s="110"/>
      <c r="Z2825" s="110"/>
      <c r="AA2825" s="110"/>
      <c r="AB2825" s="110"/>
      <c r="AC2825" s="110"/>
      <c r="AD2825" s="110"/>
      <c r="AE2825" s="110"/>
      <c r="AF2825" s="110"/>
      <c r="AG2825" s="110"/>
      <c r="AH2825" s="110"/>
      <c r="AI2825" s="110"/>
      <c r="AJ2825" s="110"/>
      <c r="AK2825" s="110"/>
      <c r="AL2825" s="110"/>
      <c r="AM2825" s="110"/>
      <c r="AN2825" s="110"/>
      <c r="AO2825" s="110"/>
      <c r="AP2825" s="110"/>
      <c r="AQ2825" s="110"/>
      <c r="AR2825" s="110"/>
      <c r="AS2825" s="110"/>
      <c r="AT2825" s="110"/>
      <c r="AU2825" s="110"/>
      <c r="AV2825" s="110"/>
      <c r="AW2825" s="110"/>
      <c r="AX2825" s="110"/>
      <c r="AY2825" s="110"/>
      <c r="AZ2825" s="110"/>
      <c r="BA2825" s="110"/>
      <c r="BB2825" s="110"/>
      <c r="BC2825" s="110"/>
      <c r="BD2825" s="110"/>
      <c r="BE2825" s="110"/>
      <c r="BF2825" s="110"/>
      <c r="BG2825" s="110"/>
      <c r="BH2825" s="110"/>
    </row>
    <row r="2826" spans="3:60" x14ac:dyDescent="0.2">
      <c r="C2826" s="25"/>
      <c r="D2826" s="25"/>
      <c r="E2826" s="24"/>
      <c r="F2826" s="47"/>
      <c r="G2826" s="24"/>
      <c r="V2826" s="110"/>
      <c r="W2826" s="110"/>
      <c r="X2826" s="110"/>
      <c r="Y2826" s="110"/>
      <c r="Z2826" s="110"/>
      <c r="AA2826" s="110"/>
      <c r="AB2826" s="110"/>
      <c r="AC2826" s="110"/>
      <c r="AD2826" s="110"/>
      <c r="AE2826" s="110"/>
      <c r="AF2826" s="110"/>
      <c r="AG2826" s="110"/>
      <c r="AH2826" s="110"/>
      <c r="AI2826" s="110"/>
      <c r="AJ2826" s="110"/>
      <c r="AK2826" s="110"/>
      <c r="AL2826" s="110"/>
      <c r="AM2826" s="110"/>
      <c r="AN2826" s="110"/>
      <c r="AO2826" s="110"/>
      <c r="AP2826" s="110"/>
      <c r="AQ2826" s="110"/>
      <c r="AR2826" s="110"/>
      <c r="AS2826" s="110"/>
      <c r="AT2826" s="110"/>
      <c r="AU2826" s="110"/>
      <c r="AV2826" s="110"/>
      <c r="AW2826" s="110"/>
      <c r="AX2826" s="110"/>
      <c r="AY2826" s="110"/>
      <c r="AZ2826" s="110"/>
      <c r="BA2826" s="110"/>
      <c r="BB2826" s="110"/>
      <c r="BC2826" s="110"/>
      <c r="BD2826" s="110"/>
      <c r="BE2826" s="110"/>
      <c r="BF2826" s="110"/>
      <c r="BG2826" s="110"/>
      <c r="BH2826" s="110"/>
    </row>
    <row r="2827" spans="3:60" x14ac:dyDescent="0.2">
      <c r="C2827" s="25"/>
      <c r="D2827" s="25"/>
      <c r="E2827" s="24"/>
      <c r="F2827" s="47"/>
      <c r="G2827" s="24"/>
      <c r="V2827" s="110"/>
      <c r="W2827" s="110"/>
      <c r="X2827" s="110"/>
      <c r="Y2827" s="110"/>
      <c r="Z2827" s="110"/>
      <c r="AA2827" s="110"/>
      <c r="AB2827" s="110"/>
      <c r="AC2827" s="110"/>
      <c r="AD2827" s="110"/>
      <c r="AE2827" s="110"/>
      <c r="AF2827" s="110"/>
      <c r="AG2827" s="110"/>
      <c r="AH2827" s="110"/>
      <c r="AI2827" s="110"/>
      <c r="AJ2827" s="110"/>
      <c r="AK2827" s="110"/>
      <c r="AL2827" s="110"/>
      <c r="AM2827" s="110"/>
      <c r="AN2827" s="110"/>
      <c r="AO2827" s="110"/>
      <c r="AP2827" s="110"/>
      <c r="AQ2827" s="110"/>
      <c r="AR2827" s="110"/>
      <c r="AS2827" s="110"/>
      <c r="AT2827" s="110"/>
      <c r="AU2827" s="110"/>
      <c r="AV2827" s="110"/>
      <c r="AW2827" s="110"/>
      <c r="AX2827" s="110"/>
      <c r="AY2827" s="110"/>
      <c r="AZ2827" s="110"/>
      <c r="BA2827" s="110"/>
      <c r="BB2827" s="110"/>
      <c r="BC2827" s="110"/>
      <c r="BD2827" s="110"/>
      <c r="BE2827" s="110"/>
      <c r="BF2827" s="110"/>
      <c r="BG2827" s="110"/>
      <c r="BH2827" s="110"/>
    </row>
    <row r="2828" spans="3:60" x14ac:dyDescent="0.2">
      <c r="C2828" s="25"/>
      <c r="D2828" s="25"/>
      <c r="E2828" s="24"/>
      <c r="F2828" s="47"/>
      <c r="G2828" s="24"/>
      <c r="V2828" s="110"/>
      <c r="W2828" s="110"/>
      <c r="X2828" s="110"/>
      <c r="Y2828" s="110"/>
      <c r="Z2828" s="110"/>
      <c r="AA2828" s="110"/>
      <c r="AB2828" s="110"/>
      <c r="AC2828" s="110"/>
      <c r="AD2828" s="110"/>
      <c r="AE2828" s="110"/>
      <c r="AF2828" s="110"/>
      <c r="AG2828" s="110"/>
      <c r="AH2828" s="110"/>
      <c r="AI2828" s="110"/>
      <c r="AJ2828" s="110"/>
      <c r="AK2828" s="110"/>
      <c r="AL2828" s="110"/>
      <c r="AM2828" s="110"/>
      <c r="AN2828" s="110"/>
      <c r="AO2828" s="110"/>
      <c r="AP2828" s="110"/>
      <c r="AQ2828" s="110"/>
      <c r="AR2828" s="110"/>
      <c r="AS2828" s="110"/>
      <c r="AT2828" s="110"/>
      <c r="AU2828" s="110"/>
      <c r="AV2828" s="110"/>
      <c r="AW2828" s="110"/>
      <c r="AX2828" s="110"/>
      <c r="AY2828" s="110"/>
      <c r="AZ2828" s="110"/>
      <c r="BA2828" s="110"/>
      <c r="BB2828" s="110"/>
      <c r="BC2828" s="110"/>
      <c r="BD2828" s="110"/>
      <c r="BE2828" s="110"/>
      <c r="BF2828" s="110"/>
      <c r="BG2828" s="110"/>
      <c r="BH2828" s="110"/>
    </row>
    <row r="2829" spans="3:60" x14ac:dyDescent="0.2">
      <c r="C2829" s="25"/>
      <c r="D2829" s="25"/>
      <c r="E2829" s="24"/>
      <c r="F2829" s="47"/>
      <c r="G2829" s="24"/>
      <c r="V2829" s="110"/>
      <c r="W2829" s="110"/>
      <c r="X2829" s="110"/>
      <c r="Y2829" s="110"/>
      <c r="Z2829" s="110"/>
      <c r="AA2829" s="110"/>
      <c r="AB2829" s="110"/>
      <c r="AC2829" s="110"/>
      <c r="AD2829" s="110"/>
      <c r="AE2829" s="110"/>
      <c r="AF2829" s="110"/>
      <c r="AG2829" s="110"/>
      <c r="AH2829" s="110"/>
      <c r="AI2829" s="110"/>
      <c r="AJ2829" s="110"/>
      <c r="AK2829" s="110"/>
      <c r="AL2829" s="110"/>
      <c r="AM2829" s="110"/>
      <c r="AN2829" s="110"/>
      <c r="AO2829" s="110"/>
      <c r="AP2829" s="110"/>
      <c r="AQ2829" s="110"/>
      <c r="AR2829" s="110"/>
      <c r="AS2829" s="110"/>
      <c r="AT2829" s="110"/>
      <c r="AU2829" s="110"/>
      <c r="AV2829" s="110"/>
      <c r="AW2829" s="110"/>
      <c r="AX2829" s="110"/>
      <c r="AY2829" s="110"/>
      <c r="AZ2829" s="110"/>
      <c r="BA2829" s="110"/>
      <c r="BB2829" s="110"/>
      <c r="BC2829" s="110"/>
      <c r="BD2829" s="110"/>
      <c r="BE2829" s="110"/>
      <c r="BF2829" s="110"/>
      <c r="BG2829" s="110"/>
      <c r="BH2829" s="110"/>
    </row>
    <row r="2830" spans="3:60" x14ac:dyDescent="0.2">
      <c r="C2830" s="25"/>
      <c r="D2830" s="25"/>
      <c r="E2830" s="24"/>
      <c r="F2830" s="47"/>
      <c r="G2830" s="24"/>
      <c r="V2830" s="110"/>
      <c r="W2830" s="110"/>
      <c r="X2830" s="110"/>
      <c r="Y2830" s="110"/>
      <c r="Z2830" s="110"/>
      <c r="AA2830" s="110"/>
      <c r="AB2830" s="110"/>
      <c r="AC2830" s="110"/>
      <c r="AD2830" s="110"/>
      <c r="AE2830" s="110"/>
      <c r="AF2830" s="110"/>
      <c r="AG2830" s="110"/>
      <c r="AH2830" s="110"/>
      <c r="AI2830" s="110"/>
      <c r="AJ2830" s="110"/>
      <c r="AK2830" s="110"/>
      <c r="AL2830" s="110"/>
      <c r="AM2830" s="110"/>
      <c r="AN2830" s="110"/>
      <c r="AO2830" s="110"/>
      <c r="AP2830" s="110"/>
      <c r="AQ2830" s="110"/>
      <c r="AR2830" s="110"/>
      <c r="AS2830" s="110"/>
      <c r="AT2830" s="110"/>
      <c r="AU2830" s="110"/>
      <c r="AV2830" s="110"/>
      <c r="AW2830" s="110"/>
      <c r="AX2830" s="110"/>
      <c r="AY2830" s="110"/>
      <c r="AZ2830" s="110"/>
      <c r="BA2830" s="110"/>
      <c r="BB2830" s="110"/>
      <c r="BC2830" s="110"/>
      <c r="BD2830" s="110"/>
      <c r="BE2830" s="110"/>
      <c r="BF2830" s="110"/>
      <c r="BG2830" s="110"/>
      <c r="BH2830" s="110"/>
    </row>
    <row r="2831" spans="3:60" x14ac:dyDescent="0.2">
      <c r="C2831" s="25"/>
      <c r="D2831" s="25"/>
      <c r="E2831" s="24"/>
      <c r="F2831" s="47"/>
      <c r="G2831" s="24"/>
      <c r="V2831" s="110"/>
      <c r="W2831" s="110"/>
      <c r="X2831" s="110"/>
      <c r="Y2831" s="110"/>
      <c r="Z2831" s="110"/>
      <c r="AA2831" s="110"/>
      <c r="AB2831" s="110"/>
      <c r="AC2831" s="110"/>
      <c r="AD2831" s="110"/>
      <c r="AE2831" s="110"/>
      <c r="AF2831" s="110"/>
      <c r="AG2831" s="110"/>
      <c r="AH2831" s="110"/>
      <c r="AI2831" s="110"/>
      <c r="AJ2831" s="110"/>
      <c r="AK2831" s="110"/>
      <c r="AL2831" s="110"/>
      <c r="AM2831" s="110"/>
      <c r="AN2831" s="110"/>
      <c r="AO2831" s="110"/>
      <c r="AP2831" s="110"/>
      <c r="AQ2831" s="110"/>
      <c r="AR2831" s="110"/>
      <c r="AS2831" s="110"/>
      <c r="AT2831" s="110"/>
      <c r="AU2831" s="110"/>
      <c r="AV2831" s="110"/>
      <c r="AW2831" s="110"/>
      <c r="AX2831" s="110"/>
      <c r="AY2831" s="110"/>
      <c r="AZ2831" s="110"/>
      <c r="BA2831" s="110"/>
      <c r="BB2831" s="110"/>
      <c r="BC2831" s="110"/>
      <c r="BD2831" s="110"/>
      <c r="BE2831" s="110"/>
      <c r="BF2831" s="110"/>
      <c r="BG2831" s="110"/>
      <c r="BH2831" s="110"/>
    </row>
    <row r="2832" spans="3:60" x14ac:dyDescent="0.2">
      <c r="C2832" s="25"/>
      <c r="D2832" s="25"/>
      <c r="E2832" s="24"/>
      <c r="F2832" s="47"/>
      <c r="G2832" s="24"/>
      <c r="V2832" s="110"/>
      <c r="W2832" s="110"/>
      <c r="X2832" s="110"/>
      <c r="Y2832" s="110"/>
      <c r="Z2832" s="110"/>
      <c r="AA2832" s="110"/>
      <c r="AB2832" s="110"/>
      <c r="AC2832" s="110"/>
      <c r="AD2832" s="110"/>
      <c r="AE2832" s="110"/>
      <c r="AF2832" s="110"/>
      <c r="AG2832" s="110"/>
      <c r="AH2832" s="110"/>
      <c r="AI2832" s="110"/>
      <c r="AJ2832" s="110"/>
      <c r="AK2832" s="110"/>
      <c r="AL2832" s="110"/>
      <c r="AM2832" s="110"/>
      <c r="AN2832" s="110"/>
      <c r="AO2832" s="110"/>
      <c r="AP2832" s="110"/>
      <c r="AQ2832" s="110"/>
      <c r="AR2832" s="110"/>
      <c r="AS2832" s="110"/>
      <c r="AT2832" s="110"/>
      <c r="AU2832" s="110"/>
      <c r="AV2832" s="110"/>
      <c r="AW2832" s="110"/>
      <c r="AX2832" s="110"/>
      <c r="AY2832" s="110"/>
      <c r="AZ2832" s="110"/>
      <c r="BA2832" s="110"/>
      <c r="BB2832" s="110"/>
      <c r="BC2832" s="110"/>
      <c r="BD2832" s="110"/>
      <c r="BE2832" s="110"/>
      <c r="BF2832" s="110"/>
      <c r="BG2832" s="110"/>
      <c r="BH2832" s="110"/>
    </row>
    <row r="2833" spans="3:60" x14ac:dyDescent="0.2">
      <c r="C2833" s="25"/>
      <c r="D2833" s="25"/>
      <c r="E2833" s="24"/>
      <c r="F2833" s="47"/>
      <c r="G2833" s="24"/>
      <c r="V2833" s="110"/>
      <c r="W2833" s="110"/>
      <c r="X2833" s="110"/>
      <c r="Y2833" s="110"/>
      <c r="Z2833" s="110"/>
      <c r="AA2833" s="110"/>
      <c r="AB2833" s="110"/>
      <c r="AC2833" s="110"/>
      <c r="AD2833" s="110"/>
      <c r="AE2833" s="110"/>
      <c r="AF2833" s="110"/>
      <c r="AG2833" s="110"/>
      <c r="AH2833" s="110"/>
      <c r="AI2833" s="110"/>
      <c r="AJ2833" s="110"/>
      <c r="AK2833" s="110"/>
      <c r="AL2833" s="110"/>
      <c r="AM2833" s="110"/>
      <c r="AN2833" s="110"/>
      <c r="AO2833" s="110"/>
      <c r="AP2833" s="110"/>
      <c r="AQ2833" s="110"/>
      <c r="AR2833" s="110"/>
      <c r="AS2833" s="110"/>
      <c r="AT2833" s="110"/>
      <c r="AU2833" s="110"/>
      <c r="AV2833" s="110"/>
      <c r="AW2833" s="110"/>
      <c r="AX2833" s="110"/>
      <c r="AY2833" s="110"/>
      <c r="AZ2833" s="110"/>
      <c r="BA2833" s="110"/>
      <c r="BB2833" s="110"/>
      <c r="BC2833" s="110"/>
      <c r="BD2833" s="110"/>
      <c r="BE2833" s="110"/>
      <c r="BF2833" s="110"/>
      <c r="BG2833" s="110"/>
      <c r="BH2833" s="110"/>
    </row>
    <row r="2834" spans="3:60" x14ac:dyDescent="0.2">
      <c r="C2834" s="25"/>
      <c r="D2834" s="25"/>
      <c r="E2834" s="24"/>
      <c r="F2834" s="47"/>
      <c r="G2834" s="24"/>
      <c r="V2834" s="110"/>
      <c r="W2834" s="110"/>
      <c r="X2834" s="110"/>
      <c r="Y2834" s="110"/>
      <c r="Z2834" s="110"/>
      <c r="AA2834" s="110"/>
      <c r="AB2834" s="110"/>
      <c r="AC2834" s="110"/>
      <c r="AD2834" s="110"/>
      <c r="AE2834" s="110"/>
      <c r="AF2834" s="110"/>
      <c r="AG2834" s="110"/>
      <c r="AH2834" s="110"/>
      <c r="AI2834" s="110"/>
      <c r="AJ2834" s="110"/>
      <c r="AK2834" s="110"/>
      <c r="AL2834" s="110"/>
      <c r="AM2834" s="110"/>
      <c r="AN2834" s="110"/>
      <c r="AO2834" s="110"/>
      <c r="AP2834" s="110"/>
      <c r="AQ2834" s="110"/>
      <c r="AR2834" s="110"/>
      <c r="AS2834" s="110"/>
      <c r="AT2834" s="110"/>
      <c r="AU2834" s="110"/>
      <c r="AV2834" s="110"/>
      <c r="AW2834" s="110"/>
      <c r="AX2834" s="110"/>
      <c r="AY2834" s="110"/>
      <c r="AZ2834" s="110"/>
      <c r="BA2834" s="110"/>
      <c r="BB2834" s="110"/>
      <c r="BC2834" s="110"/>
      <c r="BD2834" s="110"/>
      <c r="BE2834" s="110"/>
      <c r="BF2834" s="110"/>
      <c r="BG2834" s="110"/>
      <c r="BH2834" s="110"/>
    </row>
    <row r="2835" spans="3:60" x14ac:dyDescent="0.2">
      <c r="C2835" s="25"/>
      <c r="D2835" s="25"/>
      <c r="E2835" s="24"/>
      <c r="F2835" s="47"/>
      <c r="G2835" s="24"/>
      <c r="V2835" s="110"/>
      <c r="W2835" s="110"/>
      <c r="X2835" s="110"/>
      <c r="Y2835" s="110"/>
      <c r="Z2835" s="110"/>
      <c r="AA2835" s="110"/>
      <c r="AB2835" s="110"/>
      <c r="AC2835" s="110"/>
      <c r="AD2835" s="110"/>
      <c r="AE2835" s="110"/>
      <c r="AF2835" s="110"/>
      <c r="AG2835" s="110"/>
      <c r="AH2835" s="110"/>
      <c r="AI2835" s="110"/>
      <c r="AJ2835" s="110"/>
      <c r="AK2835" s="110"/>
      <c r="AL2835" s="110"/>
      <c r="AM2835" s="110"/>
      <c r="AN2835" s="110"/>
      <c r="AO2835" s="110"/>
      <c r="AP2835" s="110"/>
      <c r="AQ2835" s="110"/>
      <c r="AR2835" s="110"/>
      <c r="AS2835" s="110"/>
      <c r="AT2835" s="110"/>
      <c r="AU2835" s="110"/>
      <c r="AV2835" s="110"/>
      <c r="AW2835" s="110"/>
      <c r="AX2835" s="110"/>
      <c r="AY2835" s="110"/>
      <c r="AZ2835" s="110"/>
      <c r="BA2835" s="110"/>
      <c r="BB2835" s="110"/>
      <c r="BC2835" s="110"/>
      <c r="BD2835" s="110"/>
      <c r="BE2835" s="110"/>
      <c r="BF2835" s="110"/>
      <c r="BG2835" s="110"/>
      <c r="BH2835" s="110"/>
    </row>
    <row r="2836" spans="3:60" x14ac:dyDescent="0.2">
      <c r="C2836" s="25"/>
      <c r="D2836" s="25"/>
      <c r="E2836" s="24"/>
      <c r="F2836" s="47"/>
      <c r="G2836" s="24"/>
      <c r="V2836" s="110"/>
      <c r="W2836" s="110"/>
      <c r="X2836" s="110"/>
      <c r="Y2836" s="110"/>
      <c r="Z2836" s="110"/>
      <c r="AA2836" s="110"/>
      <c r="AB2836" s="110"/>
      <c r="AC2836" s="110"/>
      <c r="AD2836" s="110"/>
      <c r="AE2836" s="110"/>
      <c r="AF2836" s="110"/>
      <c r="AG2836" s="110"/>
      <c r="AH2836" s="110"/>
      <c r="AI2836" s="110"/>
      <c r="AJ2836" s="110"/>
      <c r="AK2836" s="110"/>
      <c r="AL2836" s="110"/>
      <c r="AM2836" s="110"/>
      <c r="AN2836" s="110"/>
      <c r="AO2836" s="110"/>
      <c r="AP2836" s="110"/>
      <c r="AQ2836" s="110"/>
      <c r="AR2836" s="110"/>
      <c r="AS2836" s="110"/>
      <c r="AT2836" s="110"/>
      <c r="AU2836" s="110"/>
      <c r="AV2836" s="110"/>
      <c r="AW2836" s="110"/>
      <c r="AX2836" s="110"/>
      <c r="AY2836" s="110"/>
      <c r="AZ2836" s="110"/>
      <c r="BA2836" s="110"/>
      <c r="BB2836" s="110"/>
      <c r="BC2836" s="110"/>
      <c r="BD2836" s="110"/>
      <c r="BE2836" s="110"/>
      <c r="BF2836" s="110"/>
      <c r="BG2836" s="110"/>
      <c r="BH2836" s="110"/>
    </row>
    <row r="2837" spans="3:60" x14ac:dyDescent="0.2">
      <c r="C2837" s="25"/>
      <c r="D2837" s="25"/>
      <c r="E2837" s="24"/>
      <c r="F2837" s="47"/>
      <c r="G2837" s="24"/>
      <c r="V2837" s="110"/>
      <c r="W2837" s="110"/>
      <c r="X2837" s="110"/>
      <c r="Y2837" s="110"/>
      <c r="Z2837" s="110"/>
      <c r="AA2837" s="110"/>
      <c r="AB2837" s="110"/>
      <c r="AC2837" s="110"/>
      <c r="AD2837" s="110"/>
      <c r="AE2837" s="110"/>
      <c r="AF2837" s="110"/>
      <c r="AG2837" s="110"/>
      <c r="AH2837" s="110"/>
      <c r="AI2837" s="110"/>
      <c r="AJ2837" s="110"/>
      <c r="AK2837" s="110"/>
      <c r="AL2837" s="110"/>
      <c r="AM2837" s="110"/>
      <c r="AN2837" s="110"/>
      <c r="AO2837" s="110"/>
      <c r="AP2837" s="110"/>
      <c r="AQ2837" s="110"/>
      <c r="AR2837" s="110"/>
      <c r="AS2837" s="110"/>
      <c r="AT2837" s="110"/>
      <c r="AU2837" s="110"/>
      <c r="AV2837" s="110"/>
      <c r="AW2837" s="110"/>
      <c r="AX2837" s="110"/>
      <c r="AY2837" s="110"/>
      <c r="AZ2837" s="110"/>
      <c r="BA2837" s="110"/>
      <c r="BB2837" s="110"/>
      <c r="BC2837" s="110"/>
      <c r="BD2837" s="110"/>
      <c r="BE2837" s="110"/>
      <c r="BF2837" s="110"/>
      <c r="BG2837" s="110"/>
      <c r="BH2837" s="110"/>
    </row>
    <row r="2838" spans="3:60" x14ac:dyDescent="0.2">
      <c r="C2838" s="25"/>
      <c r="D2838" s="25"/>
      <c r="E2838" s="24"/>
      <c r="F2838" s="47"/>
      <c r="G2838" s="24"/>
      <c r="V2838" s="110"/>
      <c r="W2838" s="110"/>
      <c r="X2838" s="110"/>
      <c r="Y2838" s="110"/>
      <c r="Z2838" s="110"/>
      <c r="AA2838" s="110"/>
      <c r="AB2838" s="110"/>
      <c r="AC2838" s="110"/>
      <c r="AD2838" s="110"/>
      <c r="AE2838" s="110"/>
      <c r="AF2838" s="110"/>
      <c r="AG2838" s="110"/>
      <c r="AH2838" s="110"/>
      <c r="AI2838" s="110"/>
      <c r="AJ2838" s="110"/>
      <c r="AK2838" s="110"/>
      <c r="AL2838" s="110"/>
      <c r="AM2838" s="110"/>
      <c r="AN2838" s="110"/>
      <c r="AO2838" s="110"/>
      <c r="AP2838" s="110"/>
      <c r="AQ2838" s="110"/>
      <c r="AR2838" s="110"/>
      <c r="AS2838" s="110"/>
      <c r="AT2838" s="110"/>
      <c r="AU2838" s="110"/>
      <c r="AV2838" s="110"/>
      <c r="AW2838" s="110"/>
      <c r="AX2838" s="110"/>
      <c r="AY2838" s="110"/>
      <c r="AZ2838" s="110"/>
      <c r="BA2838" s="110"/>
      <c r="BB2838" s="110"/>
      <c r="BC2838" s="110"/>
      <c r="BD2838" s="110"/>
      <c r="BE2838" s="110"/>
      <c r="BF2838" s="110"/>
      <c r="BG2838" s="110"/>
      <c r="BH2838" s="110"/>
    </row>
    <row r="2839" spans="3:60" x14ac:dyDescent="0.2">
      <c r="C2839" s="25"/>
      <c r="D2839" s="25"/>
      <c r="E2839" s="24"/>
      <c r="F2839" s="47"/>
      <c r="G2839" s="24"/>
      <c r="V2839" s="110"/>
      <c r="W2839" s="110"/>
      <c r="X2839" s="110"/>
      <c r="Y2839" s="110"/>
      <c r="Z2839" s="110"/>
      <c r="AA2839" s="110"/>
      <c r="AB2839" s="110"/>
      <c r="AC2839" s="110"/>
      <c r="AD2839" s="110"/>
      <c r="AE2839" s="110"/>
      <c r="AF2839" s="110"/>
      <c r="AG2839" s="110"/>
      <c r="AH2839" s="110"/>
      <c r="AI2839" s="110"/>
      <c r="AJ2839" s="110"/>
      <c r="AK2839" s="110"/>
      <c r="AL2839" s="110"/>
      <c r="AM2839" s="110"/>
      <c r="AN2839" s="110"/>
      <c r="AO2839" s="110"/>
      <c r="AP2839" s="110"/>
      <c r="AQ2839" s="110"/>
      <c r="AR2839" s="110"/>
      <c r="AS2839" s="110"/>
      <c r="AT2839" s="110"/>
      <c r="AU2839" s="110"/>
      <c r="AV2839" s="110"/>
      <c r="AW2839" s="110"/>
      <c r="AX2839" s="110"/>
      <c r="AY2839" s="110"/>
      <c r="AZ2839" s="110"/>
      <c r="BA2839" s="110"/>
      <c r="BB2839" s="110"/>
      <c r="BC2839" s="110"/>
      <c r="BD2839" s="110"/>
      <c r="BE2839" s="110"/>
      <c r="BF2839" s="110"/>
      <c r="BG2839" s="110"/>
      <c r="BH2839" s="110"/>
    </row>
    <row r="2840" spans="3:60" x14ac:dyDescent="0.2">
      <c r="C2840" s="25"/>
      <c r="D2840" s="25"/>
      <c r="E2840" s="24"/>
      <c r="F2840" s="47"/>
      <c r="G2840" s="24"/>
      <c r="V2840" s="110"/>
      <c r="W2840" s="110"/>
      <c r="X2840" s="110"/>
      <c r="Y2840" s="110"/>
      <c r="Z2840" s="110"/>
      <c r="AA2840" s="110"/>
      <c r="AB2840" s="110"/>
      <c r="AC2840" s="110"/>
      <c r="AD2840" s="110"/>
      <c r="AE2840" s="110"/>
      <c r="AF2840" s="110"/>
      <c r="AG2840" s="110"/>
      <c r="AH2840" s="110"/>
      <c r="AI2840" s="110"/>
      <c r="AJ2840" s="110"/>
      <c r="AK2840" s="110"/>
      <c r="AL2840" s="110"/>
      <c r="AM2840" s="110"/>
      <c r="AN2840" s="110"/>
      <c r="AO2840" s="110"/>
      <c r="AP2840" s="110"/>
      <c r="AQ2840" s="110"/>
      <c r="AR2840" s="110"/>
      <c r="AS2840" s="110"/>
      <c r="AT2840" s="110"/>
      <c r="AU2840" s="110"/>
      <c r="AV2840" s="110"/>
      <c r="AW2840" s="110"/>
      <c r="AX2840" s="110"/>
      <c r="AY2840" s="110"/>
      <c r="AZ2840" s="110"/>
      <c r="BA2840" s="110"/>
      <c r="BB2840" s="110"/>
      <c r="BC2840" s="110"/>
      <c r="BD2840" s="110"/>
      <c r="BE2840" s="110"/>
      <c r="BF2840" s="110"/>
      <c r="BG2840" s="110"/>
      <c r="BH2840" s="110"/>
    </row>
    <row r="2841" spans="3:60" x14ac:dyDescent="0.2">
      <c r="C2841" s="25"/>
      <c r="D2841" s="25"/>
      <c r="E2841" s="24"/>
      <c r="F2841" s="47"/>
      <c r="G2841" s="24"/>
      <c r="V2841" s="110"/>
      <c r="W2841" s="110"/>
      <c r="X2841" s="110"/>
      <c r="Y2841" s="110"/>
      <c r="Z2841" s="110"/>
      <c r="AA2841" s="110"/>
      <c r="AB2841" s="110"/>
      <c r="AC2841" s="110"/>
      <c r="AD2841" s="110"/>
      <c r="AE2841" s="110"/>
      <c r="AF2841" s="110"/>
      <c r="AG2841" s="110"/>
      <c r="AH2841" s="110"/>
      <c r="AI2841" s="110"/>
      <c r="AJ2841" s="110"/>
      <c r="AK2841" s="110"/>
      <c r="AL2841" s="110"/>
      <c r="AM2841" s="110"/>
      <c r="AN2841" s="110"/>
      <c r="AO2841" s="110"/>
      <c r="AP2841" s="110"/>
      <c r="AQ2841" s="110"/>
      <c r="AR2841" s="110"/>
      <c r="AS2841" s="110"/>
      <c r="AT2841" s="110"/>
      <c r="AU2841" s="110"/>
      <c r="AV2841" s="110"/>
      <c r="AW2841" s="110"/>
      <c r="AX2841" s="110"/>
      <c r="AY2841" s="110"/>
      <c r="AZ2841" s="110"/>
      <c r="BA2841" s="110"/>
      <c r="BB2841" s="110"/>
      <c r="BC2841" s="110"/>
      <c r="BD2841" s="110"/>
      <c r="BE2841" s="110"/>
      <c r="BF2841" s="110"/>
      <c r="BG2841" s="110"/>
      <c r="BH2841" s="110"/>
    </row>
    <row r="2842" spans="3:60" x14ac:dyDescent="0.2">
      <c r="C2842" s="25"/>
      <c r="D2842" s="25"/>
      <c r="E2842" s="24"/>
      <c r="F2842" s="47"/>
      <c r="G2842" s="24"/>
      <c r="V2842" s="110"/>
      <c r="W2842" s="110"/>
      <c r="X2842" s="110"/>
      <c r="Y2842" s="110"/>
      <c r="Z2842" s="110"/>
      <c r="AA2842" s="110"/>
      <c r="AB2842" s="110"/>
      <c r="AC2842" s="110"/>
      <c r="AD2842" s="110"/>
      <c r="AE2842" s="110"/>
      <c r="AF2842" s="110"/>
      <c r="AG2842" s="110"/>
      <c r="AH2842" s="110"/>
      <c r="AI2842" s="110"/>
      <c r="AJ2842" s="110"/>
      <c r="AK2842" s="110"/>
      <c r="AL2842" s="110"/>
      <c r="AM2842" s="110"/>
      <c r="AN2842" s="110"/>
      <c r="AO2842" s="110"/>
      <c r="AP2842" s="110"/>
      <c r="AQ2842" s="110"/>
      <c r="AR2842" s="110"/>
      <c r="AS2842" s="110"/>
      <c r="AT2842" s="110"/>
      <c r="AU2842" s="110"/>
      <c r="AV2842" s="110"/>
      <c r="AW2842" s="110"/>
      <c r="AX2842" s="110"/>
      <c r="AY2842" s="110"/>
      <c r="AZ2842" s="110"/>
      <c r="BA2842" s="110"/>
      <c r="BB2842" s="110"/>
      <c r="BC2842" s="110"/>
      <c r="BD2842" s="110"/>
      <c r="BE2842" s="110"/>
      <c r="BF2842" s="110"/>
      <c r="BG2842" s="110"/>
      <c r="BH2842" s="110"/>
    </row>
    <row r="2843" spans="3:60" x14ac:dyDescent="0.2">
      <c r="C2843" s="25"/>
      <c r="D2843" s="25"/>
      <c r="E2843" s="24"/>
      <c r="F2843" s="47"/>
      <c r="G2843" s="24"/>
      <c r="V2843" s="110"/>
      <c r="W2843" s="110"/>
      <c r="X2843" s="110"/>
      <c r="Y2843" s="110"/>
      <c r="Z2843" s="110"/>
      <c r="AA2843" s="110"/>
      <c r="AB2843" s="110"/>
      <c r="AC2843" s="110"/>
      <c r="AD2843" s="110"/>
      <c r="AE2843" s="110"/>
      <c r="AF2843" s="110"/>
      <c r="AG2843" s="110"/>
      <c r="AH2843" s="110"/>
      <c r="AI2843" s="110"/>
      <c r="AJ2843" s="110"/>
      <c r="AK2843" s="110"/>
      <c r="AL2843" s="110"/>
      <c r="AM2843" s="110"/>
      <c r="AN2843" s="110"/>
      <c r="AO2843" s="110"/>
      <c r="AP2843" s="110"/>
      <c r="AQ2843" s="110"/>
      <c r="AR2843" s="110"/>
      <c r="AS2843" s="110"/>
      <c r="AT2843" s="110"/>
      <c r="AU2843" s="110"/>
      <c r="AV2843" s="110"/>
      <c r="AW2843" s="110"/>
      <c r="AX2843" s="110"/>
      <c r="AY2843" s="110"/>
      <c r="AZ2843" s="110"/>
      <c r="BA2843" s="110"/>
      <c r="BB2843" s="110"/>
      <c r="BC2843" s="110"/>
      <c r="BD2843" s="110"/>
      <c r="BE2843" s="110"/>
      <c r="BF2843" s="110"/>
      <c r="BG2843" s="110"/>
      <c r="BH2843" s="110"/>
    </row>
    <row r="2844" spans="3:60" x14ac:dyDescent="0.2">
      <c r="C2844" s="25"/>
      <c r="D2844" s="25"/>
      <c r="E2844" s="24"/>
      <c r="F2844" s="47"/>
      <c r="G2844" s="24"/>
      <c r="V2844" s="110"/>
      <c r="W2844" s="110"/>
      <c r="X2844" s="110"/>
      <c r="Y2844" s="110"/>
      <c r="Z2844" s="110"/>
      <c r="AA2844" s="110"/>
      <c r="AB2844" s="110"/>
      <c r="AC2844" s="110"/>
      <c r="AD2844" s="110"/>
      <c r="AE2844" s="110"/>
      <c r="AF2844" s="110"/>
      <c r="AG2844" s="110"/>
      <c r="AH2844" s="110"/>
      <c r="AI2844" s="110"/>
      <c r="AJ2844" s="110"/>
      <c r="AK2844" s="110"/>
      <c r="AL2844" s="110"/>
      <c r="AM2844" s="110"/>
      <c r="AN2844" s="110"/>
      <c r="AO2844" s="110"/>
      <c r="AP2844" s="110"/>
      <c r="AQ2844" s="110"/>
      <c r="AR2844" s="110"/>
      <c r="AS2844" s="110"/>
      <c r="AT2844" s="110"/>
      <c r="AU2844" s="110"/>
      <c r="AV2844" s="110"/>
      <c r="AW2844" s="110"/>
      <c r="AX2844" s="110"/>
      <c r="AY2844" s="110"/>
      <c r="AZ2844" s="110"/>
      <c r="BA2844" s="110"/>
      <c r="BB2844" s="110"/>
      <c r="BC2844" s="110"/>
      <c r="BD2844" s="110"/>
      <c r="BE2844" s="110"/>
      <c r="BF2844" s="110"/>
      <c r="BG2844" s="110"/>
      <c r="BH2844" s="110"/>
    </row>
    <row r="2845" spans="3:60" x14ac:dyDescent="0.2">
      <c r="C2845" s="25"/>
      <c r="D2845" s="25"/>
      <c r="E2845" s="24"/>
      <c r="F2845" s="47"/>
      <c r="G2845" s="24"/>
      <c r="V2845" s="110"/>
      <c r="W2845" s="110"/>
      <c r="X2845" s="110"/>
      <c r="Y2845" s="110"/>
      <c r="Z2845" s="110"/>
      <c r="AA2845" s="110"/>
      <c r="AB2845" s="110"/>
      <c r="AC2845" s="110"/>
      <c r="AD2845" s="110"/>
      <c r="AE2845" s="110"/>
      <c r="AF2845" s="110"/>
      <c r="AG2845" s="110"/>
      <c r="AH2845" s="110"/>
      <c r="AI2845" s="110"/>
      <c r="AJ2845" s="110"/>
      <c r="AK2845" s="110"/>
      <c r="AL2845" s="110"/>
      <c r="AM2845" s="110"/>
      <c r="AN2845" s="110"/>
      <c r="AO2845" s="110"/>
      <c r="AP2845" s="110"/>
      <c r="AQ2845" s="110"/>
      <c r="AR2845" s="110"/>
      <c r="AS2845" s="110"/>
      <c r="AT2845" s="110"/>
      <c r="AU2845" s="110"/>
      <c r="AV2845" s="110"/>
      <c r="AW2845" s="110"/>
      <c r="AX2845" s="110"/>
      <c r="AY2845" s="110"/>
      <c r="AZ2845" s="110"/>
      <c r="BA2845" s="110"/>
      <c r="BB2845" s="110"/>
      <c r="BC2845" s="110"/>
      <c r="BD2845" s="110"/>
      <c r="BE2845" s="110"/>
      <c r="BF2845" s="110"/>
      <c r="BG2845" s="110"/>
      <c r="BH2845" s="110"/>
    </row>
    <row r="2846" spans="3:60" x14ac:dyDescent="0.2">
      <c r="C2846" s="25"/>
      <c r="D2846" s="25"/>
      <c r="E2846" s="24"/>
      <c r="F2846" s="47"/>
      <c r="G2846" s="24"/>
      <c r="V2846" s="110"/>
      <c r="W2846" s="110"/>
      <c r="X2846" s="110"/>
      <c r="Y2846" s="110"/>
      <c r="Z2846" s="110"/>
      <c r="AA2846" s="110"/>
      <c r="AB2846" s="110"/>
      <c r="AC2846" s="110"/>
      <c r="AD2846" s="110"/>
      <c r="AE2846" s="110"/>
      <c r="AF2846" s="110"/>
      <c r="AG2846" s="110"/>
      <c r="AH2846" s="110"/>
      <c r="AI2846" s="110"/>
      <c r="AJ2846" s="110"/>
      <c r="AK2846" s="110"/>
      <c r="AL2846" s="110"/>
      <c r="AM2846" s="110"/>
      <c r="AN2846" s="110"/>
      <c r="AO2846" s="110"/>
      <c r="AP2846" s="110"/>
      <c r="AQ2846" s="110"/>
      <c r="AR2846" s="110"/>
      <c r="AS2846" s="110"/>
      <c r="AT2846" s="110"/>
      <c r="AU2846" s="110"/>
      <c r="AV2846" s="110"/>
      <c r="AW2846" s="110"/>
      <c r="AX2846" s="110"/>
      <c r="AY2846" s="110"/>
      <c r="AZ2846" s="110"/>
      <c r="BA2846" s="110"/>
      <c r="BB2846" s="110"/>
      <c r="BC2846" s="110"/>
      <c r="BD2846" s="110"/>
      <c r="BE2846" s="110"/>
      <c r="BF2846" s="110"/>
      <c r="BG2846" s="110"/>
      <c r="BH2846" s="110"/>
    </row>
    <row r="2847" spans="3:60" x14ac:dyDescent="0.2">
      <c r="C2847" s="25"/>
      <c r="D2847" s="25"/>
      <c r="E2847" s="24"/>
      <c r="F2847" s="47"/>
      <c r="G2847" s="24"/>
      <c r="V2847" s="110"/>
      <c r="W2847" s="110"/>
      <c r="X2847" s="110"/>
      <c r="Y2847" s="110"/>
      <c r="Z2847" s="110"/>
      <c r="AA2847" s="110"/>
      <c r="AB2847" s="110"/>
      <c r="AC2847" s="110"/>
      <c r="AD2847" s="110"/>
      <c r="AE2847" s="110"/>
      <c r="AF2847" s="110"/>
      <c r="AG2847" s="110"/>
      <c r="AH2847" s="110"/>
      <c r="AI2847" s="110"/>
      <c r="AJ2847" s="110"/>
      <c r="AK2847" s="110"/>
      <c r="AL2847" s="110"/>
      <c r="AM2847" s="110"/>
      <c r="AN2847" s="110"/>
      <c r="AO2847" s="110"/>
      <c r="AP2847" s="110"/>
      <c r="AQ2847" s="110"/>
      <c r="AR2847" s="110"/>
      <c r="AS2847" s="110"/>
      <c r="AT2847" s="110"/>
      <c r="AU2847" s="110"/>
      <c r="AV2847" s="110"/>
      <c r="AW2847" s="110"/>
      <c r="AX2847" s="110"/>
      <c r="AY2847" s="110"/>
      <c r="AZ2847" s="110"/>
      <c r="BA2847" s="110"/>
      <c r="BB2847" s="110"/>
      <c r="BC2847" s="110"/>
      <c r="BD2847" s="110"/>
      <c r="BE2847" s="110"/>
      <c r="BF2847" s="110"/>
      <c r="BG2847" s="110"/>
      <c r="BH2847" s="110"/>
    </row>
    <row r="2848" spans="3:60" x14ac:dyDescent="0.2">
      <c r="C2848" s="25"/>
      <c r="D2848" s="25"/>
      <c r="E2848" s="24"/>
      <c r="F2848" s="47"/>
      <c r="G2848" s="24"/>
      <c r="V2848" s="110"/>
      <c r="W2848" s="110"/>
      <c r="X2848" s="110"/>
      <c r="Y2848" s="110"/>
      <c r="Z2848" s="110"/>
      <c r="AA2848" s="110"/>
      <c r="AB2848" s="110"/>
      <c r="AC2848" s="110"/>
      <c r="AD2848" s="110"/>
      <c r="AE2848" s="110"/>
      <c r="AF2848" s="110"/>
      <c r="AG2848" s="110"/>
      <c r="AH2848" s="110"/>
      <c r="AI2848" s="110"/>
      <c r="AJ2848" s="110"/>
      <c r="AK2848" s="110"/>
      <c r="AL2848" s="110"/>
      <c r="AM2848" s="110"/>
      <c r="AN2848" s="110"/>
      <c r="AO2848" s="110"/>
      <c r="AP2848" s="110"/>
      <c r="AQ2848" s="110"/>
      <c r="AR2848" s="110"/>
      <c r="AS2848" s="110"/>
      <c r="AT2848" s="110"/>
      <c r="AU2848" s="110"/>
      <c r="AV2848" s="110"/>
      <c r="AW2848" s="110"/>
      <c r="AX2848" s="110"/>
      <c r="AY2848" s="110"/>
      <c r="AZ2848" s="110"/>
      <c r="BA2848" s="110"/>
      <c r="BB2848" s="110"/>
      <c r="BC2848" s="110"/>
      <c r="BD2848" s="110"/>
      <c r="BE2848" s="110"/>
      <c r="BF2848" s="110"/>
      <c r="BG2848" s="110"/>
      <c r="BH2848" s="110"/>
    </row>
    <row r="2849" spans="3:60" x14ac:dyDescent="0.2">
      <c r="C2849" s="25"/>
      <c r="D2849" s="25"/>
      <c r="E2849" s="24"/>
      <c r="F2849" s="47"/>
      <c r="G2849" s="24"/>
      <c r="V2849" s="110"/>
      <c r="W2849" s="110"/>
      <c r="X2849" s="110"/>
      <c r="Y2849" s="110"/>
      <c r="Z2849" s="110"/>
      <c r="AA2849" s="110"/>
      <c r="AB2849" s="110"/>
      <c r="AC2849" s="110"/>
      <c r="AD2849" s="110"/>
      <c r="AE2849" s="110"/>
      <c r="AF2849" s="110"/>
      <c r="AG2849" s="110"/>
      <c r="AH2849" s="110"/>
      <c r="AI2849" s="110"/>
      <c r="AJ2849" s="110"/>
      <c r="AK2849" s="110"/>
      <c r="AL2849" s="110"/>
      <c r="AM2849" s="110"/>
      <c r="AN2849" s="110"/>
      <c r="AO2849" s="110"/>
      <c r="AP2849" s="110"/>
      <c r="AQ2849" s="110"/>
      <c r="AR2849" s="110"/>
      <c r="AS2849" s="110"/>
      <c r="AT2849" s="110"/>
      <c r="AU2849" s="110"/>
      <c r="AV2849" s="110"/>
      <c r="AW2849" s="110"/>
      <c r="AX2849" s="110"/>
      <c r="AY2849" s="110"/>
      <c r="AZ2849" s="110"/>
      <c r="BA2849" s="110"/>
      <c r="BB2849" s="110"/>
      <c r="BC2849" s="110"/>
      <c r="BD2849" s="110"/>
      <c r="BE2849" s="110"/>
      <c r="BF2849" s="110"/>
      <c r="BG2849" s="110"/>
      <c r="BH2849" s="110"/>
    </row>
    <row r="2850" spans="3:60" x14ac:dyDescent="0.2">
      <c r="C2850" s="25"/>
      <c r="D2850" s="25"/>
      <c r="E2850" s="24"/>
      <c r="F2850" s="47"/>
      <c r="G2850" s="24"/>
      <c r="V2850" s="110"/>
      <c r="W2850" s="110"/>
      <c r="X2850" s="110"/>
      <c r="Y2850" s="110"/>
      <c r="Z2850" s="110"/>
      <c r="AA2850" s="110"/>
      <c r="AB2850" s="110"/>
      <c r="AC2850" s="110"/>
      <c r="AD2850" s="110"/>
      <c r="AE2850" s="110"/>
      <c r="AF2850" s="110"/>
      <c r="AG2850" s="110"/>
      <c r="AH2850" s="110"/>
      <c r="AI2850" s="110"/>
      <c r="AJ2850" s="110"/>
      <c r="AK2850" s="110"/>
      <c r="AL2850" s="110"/>
      <c r="AM2850" s="110"/>
      <c r="AN2850" s="110"/>
      <c r="AO2850" s="110"/>
      <c r="AP2850" s="110"/>
      <c r="AQ2850" s="110"/>
      <c r="AR2850" s="110"/>
      <c r="AS2850" s="110"/>
      <c r="AT2850" s="110"/>
      <c r="AU2850" s="110"/>
      <c r="AV2850" s="110"/>
      <c r="AW2850" s="110"/>
      <c r="AX2850" s="110"/>
      <c r="AY2850" s="110"/>
      <c r="AZ2850" s="110"/>
      <c r="BA2850" s="110"/>
      <c r="BB2850" s="110"/>
      <c r="BC2850" s="110"/>
      <c r="BD2850" s="110"/>
      <c r="BE2850" s="110"/>
      <c r="BF2850" s="110"/>
      <c r="BG2850" s="110"/>
      <c r="BH2850" s="110"/>
    </row>
    <row r="2851" spans="3:60" x14ac:dyDescent="0.2">
      <c r="C2851" s="25"/>
      <c r="D2851" s="25"/>
      <c r="E2851" s="24"/>
      <c r="F2851" s="47"/>
      <c r="G2851" s="24"/>
      <c r="V2851" s="110"/>
      <c r="W2851" s="110"/>
      <c r="X2851" s="110"/>
      <c r="Y2851" s="110"/>
      <c r="Z2851" s="110"/>
      <c r="AA2851" s="110"/>
      <c r="AB2851" s="110"/>
      <c r="AC2851" s="110"/>
      <c r="AD2851" s="110"/>
      <c r="AE2851" s="110"/>
      <c r="AF2851" s="110"/>
      <c r="AG2851" s="110"/>
      <c r="AH2851" s="110"/>
      <c r="AI2851" s="110"/>
      <c r="AJ2851" s="110"/>
      <c r="AK2851" s="110"/>
      <c r="AL2851" s="110"/>
      <c r="AM2851" s="110"/>
      <c r="AN2851" s="110"/>
      <c r="AO2851" s="110"/>
      <c r="AP2851" s="110"/>
      <c r="AQ2851" s="110"/>
      <c r="AR2851" s="110"/>
      <c r="AS2851" s="110"/>
      <c r="AT2851" s="110"/>
      <c r="AU2851" s="110"/>
      <c r="AV2851" s="110"/>
      <c r="AW2851" s="110"/>
      <c r="AX2851" s="110"/>
      <c r="AY2851" s="110"/>
      <c r="AZ2851" s="110"/>
      <c r="BA2851" s="110"/>
      <c r="BB2851" s="110"/>
      <c r="BC2851" s="110"/>
      <c r="BD2851" s="110"/>
      <c r="BE2851" s="110"/>
      <c r="BF2851" s="110"/>
      <c r="BG2851" s="110"/>
      <c r="BH2851" s="110"/>
    </row>
    <row r="2852" spans="3:60" x14ac:dyDescent="0.2">
      <c r="C2852" s="25"/>
      <c r="D2852" s="25"/>
      <c r="E2852" s="24"/>
      <c r="F2852" s="47"/>
      <c r="G2852" s="24"/>
      <c r="V2852" s="110"/>
      <c r="W2852" s="110"/>
      <c r="X2852" s="110"/>
      <c r="Y2852" s="110"/>
      <c r="Z2852" s="110"/>
      <c r="AA2852" s="110"/>
      <c r="AB2852" s="110"/>
      <c r="AC2852" s="110"/>
      <c r="AD2852" s="110"/>
      <c r="AE2852" s="110"/>
      <c r="AF2852" s="110"/>
      <c r="AG2852" s="110"/>
      <c r="AH2852" s="110"/>
      <c r="AI2852" s="110"/>
      <c r="AJ2852" s="110"/>
      <c r="AK2852" s="110"/>
      <c r="AL2852" s="110"/>
      <c r="AM2852" s="110"/>
      <c r="AN2852" s="110"/>
      <c r="AO2852" s="110"/>
      <c r="AP2852" s="110"/>
      <c r="AQ2852" s="110"/>
      <c r="AR2852" s="110"/>
      <c r="AS2852" s="110"/>
      <c r="AT2852" s="110"/>
      <c r="AU2852" s="110"/>
      <c r="AV2852" s="110"/>
      <c r="AW2852" s="110"/>
      <c r="AX2852" s="110"/>
      <c r="AY2852" s="110"/>
      <c r="AZ2852" s="110"/>
      <c r="BA2852" s="110"/>
      <c r="BB2852" s="110"/>
      <c r="BC2852" s="110"/>
      <c r="BD2852" s="110"/>
      <c r="BE2852" s="110"/>
      <c r="BF2852" s="110"/>
      <c r="BG2852" s="110"/>
      <c r="BH2852" s="110"/>
    </row>
    <row r="2853" spans="3:60" x14ac:dyDescent="0.2">
      <c r="C2853" s="25"/>
      <c r="D2853" s="25"/>
      <c r="E2853" s="24"/>
      <c r="F2853" s="47"/>
      <c r="G2853" s="24"/>
      <c r="V2853" s="110"/>
      <c r="W2853" s="110"/>
      <c r="X2853" s="110"/>
      <c r="Y2853" s="110"/>
      <c r="Z2853" s="110"/>
      <c r="AA2853" s="110"/>
      <c r="AB2853" s="110"/>
      <c r="AC2853" s="110"/>
      <c r="AD2853" s="110"/>
      <c r="AE2853" s="110"/>
      <c r="AF2853" s="110"/>
      <c r="AG2853" s="110"/>
      <c r="AH2853" s="110"/>
      <c r="AI2853" s="110"/>
      <c r="AJ2853" s="110"/>
      <c r="AK2853" s="110"/>
      <c r="AL2853" s="110"/>
      <c r="AM2853" s="110"/>
      <c r="AN2853" s="110"/>
      <c r="AO2853" s="110"/>
      <c r="AP2853" s="110"/>
      <c r="AQ2853" s="110"/>
      <c r="AR2853" s="110"/>
      <c r="AS2853" s="110"/>
      <c r="AT2853" s="110"/>
      <c r="AU2853" s="110"/>
      <c r="AV2853" s="110"/>
      <c r="AW2853" s="110"/>
      <c r="AX2853" s="110"/>
      <c r="AY2853" s="110"/>
      <c r="AZ2853" s="110"/>
      <c r="BA2853" s="110"/>
      <c r="BB2853" s="110"/>
      <c r="BC2853" s="110"/>
      <c r="BD2853" s="110"/>
      <c r="BE2853" s="110"/>
      <c r="BF2853" s="110"/>
      <c r="BG2853" s="110"/>
      <c r="BH2853" s="110"/>
    </row>
    <row r="2854" spans="3:60" x14ac:dyDescent="0.2">
      <c r="C2854" s="25"/>
      <c r="D2854" s="25"/>
      <c r="E2854" s="24"/>
      <c r="F2854" s="47"/>
      <c r="G2854" s="24"/>
      <c r="V2854" s="110"/>
      <c r="W2854" s="110"/>
      <c r="X2854" s="110"/>
      <c r="Y2854" s="110"/>
      <c r="Z2854" s="110"/>
      <c r="AA2854" s="110"/>
      <c r="AB2854" s="110"/>
      <c r="AC2854" s="110"/>
      <c r="AD2854" s="110"/>
      <c r="AE2854" s="110"/>
      <c r="AF2854" s="110"/>
      <c r="AG2854" s="110"/>
      <c r="AH2854" s="110"/>
      <c r="AI2854" s="110"/>
      <c r="AJ2854" s="110"/>
      <c r="AK2854" s="110"/>
      <c r="AL2854" s="110"/>
      <c r="AM2854" s="110"/>
      <c r="AN2854" s="110"/>
      <c r="AO2854" s="110"/>
      <c r="AP2854" s="110"/>
      <c r="AQ2854" s="110"/>
      <c r="AR2854" s="110"/>
      <c r="AS2854" s="110"/>
      <c r="AT2854" s="110"/>
      <c r="AU2854" s="110"/>
      <c r="AV2854" s="110"/>
      <c r="AW2854" s="110"/>
      <c r="AX2854" s="110"/>
      <c r="AY2854" s="110"/>
      <c r="AZ2854" s="110"/>
      <c r="BA2854" s="110"/>
      <c r="BB2854" s="110"/>
      <c r="BC2854" s="110"/>
      <c r="BD2854" s="110"/>
      <c r="BE2854" s="110"/>
      <c r="BF2854" s="110"/>
      <c r="BG2854" s="110"/>
      <c r="BH2854" s="110"/>
    </row>
    <row r="2855" spans="3:60" x14ac:dyDescent="0.2">
      <c r="C2855" s="25"/>
      <c r="D2855" s="25"/>
      <c r="E2855" s="24"/>
      <c r="F2855" s="47"/>
      <c r="G2855" s="24"/>
      <c r="V2855" s="110"/>
      <c r="W2855" s="110"/>
      <c r="X2855" s="110"/>
      <c r="Y2855" s="110"/>
      <c r="Z2855" s="110"/>
      <c r="AA2855" s="110"/>
      <c r="AB2855" s="110"/>
      <c r="AC2855" s="110"/>
      <c r="AD2855" s="110"/>
      <c r="AE2855" s="110"/>
      <c r="AF2855" s="110"/>
      <c r="AG2855" s="110"/>
      <c r="AH2855" s="110"/>
      <c r="AI2855" s="110"/>
      <c r="AJ2855" s="110"/>
      <c r="AK2855" s="110"/>
      <c r="AL2855" s="110"/>
      <c r="AM2855" s="110"/>
      <c r="AN2855" s="110"/>
      <c r="AO2855" s="110"/>
      <c r="AP2855" s="110"/>
      <c r="AQ2855" s="110"/>
      <c r="AR2855" s="110"/>
      <c r="AS2855" s="110"/>
      <c r="AT2855" s="110"/>
      <c r="AU2855" s="110"/>
      <c r="AV2855" s="110"/>
      <c r="AW2855" s="110"/>
      <c r="AX2855" s="110"/>
      <c r="AY2855" s="110"/>
      <c r="AZ2855" s="110"/>
      <c r="BA2855" s="110"/>
      <c r="BB2855" s="110"/>
      <c r="BC2855" s="110"/>
      <c r="BD2855" s="110"/>
      <c r="BE2855" s="110"/>
      <c r="BF2855" s="110"/>
      <c r="BG2855" s="110"/>
      <c r="BH2855" s="110"/>
    </row>
    <row r="2856" spans="3:60" x14ac:dyDescent="0.2">
      <c r="C2856" s="25"/>
      <c r="D2856" s="25"/>
      <c r="E2856" s="24"/>
      <c r="F2856" s="47"/>
      <c r="G2856" s="24"/>
      <c r="V2856" s="110"/>
      <c r="W2856" s="110"/>
      <c r="X2856" s="110"/>
      <c r="Y2856" s="110"/>
      <c r="Z2856" s="110"/>
      <c r="AA2856" s="110"/>
      <c r="AB2856" s="110"/>
      <c r="AC2856" s="110"/>
      <c r="AD2856" s="110"/>
      <c r="AE2856" s="110"/>
      <c r="AF2856" s="110"/>
      <c r="AG2856" s="110"/>
      <c r="AH2856" s="110"/>
      <c r="AI2856" s="110"/>
      <c r="AJ2856" s="110"/>
      <c r="AK2856" s="110"/>
      <c r="AL2856" s="110"/>
      <c r="AM2856" s="110"/>
      <c r="AN2856" s="110"/>
      <c r="AO2856" s="110"/>
      <c r="AP2856" s="110"/>
      <c r="AQ2856" s="110"/>
      <c r="AR2856" s="110"/>
      <c r="AS2856" s="110"/>
      <c r="AT2856" s="110"/>
      <c r="AU2856" s="110"/>
      <c r="AV2856" s="110"/>
      <c r="AW2856" s="110"/>
      <c r="AX2856" s="110"/>
      <c r="AY2856" s="110"/>
      <c r="AZ2856" s="110"/>
      <c r="BA2856" s="110"/>
      <c r="BB2856" s="110"/>
      <c r="BC2856" s="110"/>
      <c r="BD2856" s="110"/>
      <c r="BE2856" s="110"/>
      <c r="BF2856" s="110"/>
      <c r="BG2856" s="110"/>
      <c r="BH2856" s="110"/>
    </row>
    <row r="2857" spans="3:60" x14ac:dyDescent="0.2">
      <c r="C2857" s="25"/>
      <c r="D2857" s="25"/>
      <c r="E2857" s="24"/>
      <c r="F2857" s="47"/>
      <c r="G2857" s="24"/>
      <c r="V2857" s="110"/>
      <c r="W2857" s="110"/>
      <c r="X2857" s="110"/>
      <c r="Y2857" s="110"/>
      <c r="Z2857" s="110"/>
      <c r="AA2857" s="110"/>
      <c r="AB2857" s="110"/>
      <c r="AC2857" s="110"/>
      <c r="AD2857" s="110"/>
      <c r="AE2857" s="110"/>
      <c r="AF2857" s="110"/>
      <c r="AG2857" s="110"/>
      <c r="AH2857" s="110"/>
      <c r="AI2857" s="110"/>
      <c r="AJ2857" s="110"/>
      <c r="AK2857" s="110"/>
      <c r="AL2857" s="110"/>
      <c r="AM2857" s="110"/>
      <c r="AN2857" s="110"/>
      <c r="AO2857" s="110"/>
      <c r="AP2857" s="110"/>
      <c r="AQ2857" s="110"/>
      <c r="AR2857" s="110"/>
      <c r="AS2857" s="110"/>
      <c r="AT2857" s="110"/>
      <c r="AU2857" s="110"/>
      <c r="AV2857" s="110"/>
      <c r="AW2857" s="110"/>
      <c r="AX2857" s="110"/>
      <c r="AY2857" s="110"/>
      <c r="AZ2857" s="110"/>
      <c r="BA2857" s="110"/>
      <c r="BB2857" s="110"/>
      <c r="BC2857" s="110"/>
      <c r="BD2857" s="110"/>
      <c r="BE2857" s="110"/>
      <c r="BF2857" s="110"/>
      <c r="BG2857" s="110"/>
      <c r="BH2857" s="110"/>
    </row>
    <row r="2858" spans="3:60" x14ac:dyDescent="0.2">
      <c r="C2858" s="25"/>
      <c r="D2858" s="25"/>
      <c r="E2858" s="24"/>
      <c r="F2858" s="47"/>
      <c r="G2858" s="24"/>
      <c r="V2858" s="110"/>
      <c r="W2858" s="110"/>
      <c r="X2858" s="110"/>
      <c r="Y2858" s="110"/>
      <c r="Z2858" s="110"/>
      <c r="AA2858" s="110"/>
      <c r="AB2858" s="110"/>
      <c r="AC2858" s="110"/>
      <c r="AD2858" s="110"/>
      <c r="AE2858" s="110"/>
      <c r="AF2858" s="110"/>
      <c r="AG2858" s="110"/>
      <c r="AH2858" s="110"/>
      <c r="AI2858" s="110"/>
      <c r="AJ2858" s="110"/>
      <c r="AK2858" s="110"/>
      <c r="AL2858" s="110"/>
      <c r="AM2858" s="110"/>
      <c r="AN2858" s="110"/>
      <c r="AO2858" s="110"/>
      <c r="AP2858" s="110"/>
      <c r="AQ2858" s="110"/>
      <c r="AR2858" s="110"/>
      <c r="AS2858" s="110"/>
      <c r="AT2858" s="110"/>
      <c r="AU2858" s="110"/>
      <c r="AV2858" s="110"/>
      <c r="AW2858" s="110"/>
      <c r="AX2858" s="110"/>
      <c r="AY2858" s="110"/>
      <c r="AZ2858" s="110"/>
      <c r="BA2858" s="110"/>
      <c r="BB2858" s="110"/>
      <c r="BC2858" s="110"/>
      <c r="BD2858" s="110"/>
      <c r="BE2858" s="110"/>
      <c r="BF2858" s="110"/>
      <c r="BG2858" s="110"/>
      <c r="BH2858" s="110"/>
    </row>
    <row r="2859" spans="3:60" x14ac:dyDescent="0.2">
      <c r="C2859" s="25"/>
      <c r="D2859" s="25"/>
      <c r="E2859" s="24"/>
      <c r="F2859" s="47"/>
      <c r="G2859" s="24"/>
      <c r="V2859" s="110"/>
      <c r="W2859" s="110"/>
      <c r="X2859" s="110"/>
      <c r="Y2859" s="110"/>
      <c r="Z2859" s="110"/>
      <c r="AA2859" s="110"/>
      <c r="AB2859" s="110"/>
      <c r="AC2859" s="110"/>
      <c r="AD2859" s="110"/>
      <c r="AE2859" s="110"/>
      <c r="AF2859" s="110"/>
      <c r="AG2859" s="110"/>
      <c r="AH2859" s="110"/>
      <c r="AI2859" s="110"/>
      <c r="AJ2859" s="110"/>
      <c r="AK2859" s="110"/>
      <c r="AL2859" s="110"/>
      <c r="AM2859" s="110"/>
      <c r="AN2859" s="110"/>
      <c r="AO2859" s="110"/>
      <c r="AP2859" s="110"/>
      <c r="AQ2859" s="110"/>
      <c r="AR2859" s="110"/>
      <c r="AS2859" s="110"/>
      <c r="AT2859" s="110"/>
      <c r="AU2859" s="110"/>
      <c r="AV2859" s="110"/>
      <c r="AW2859" s="110"/>
      <c r="AX2859" s="110"/>
      <c r="AY2859" s="110"/>
      <c r="AZ2859" s="110"/>
      <c r="BA2859" s="110"/>
      <c r="BB2859" s="110"/>
      <c r="BC2859" s="110"/>
      <c r="BD2859" s="110"/>
      <c r="BE2859" s="110"/>
      <c r="BF2859" s="110"/>
      <c r="BG2859" s="110"/>
      <c r="BH2859" s="110"/>
    </row>
    <row r="2860" spans="3:60" x14ac:dyDescent="0.2">
      <c r="C2860" s="25"/>
      <c r="D2860" s="25"/>
      <c r="E2860" s="24"/>
      <c r="F2860" s="47"/>
      <c r="G2860" s="24"/>
      <c r="V2860" s="110"/>
      <c r="W2860" s="110"/>
      <c r="X2860" s="110"/>
      <c r="Y2860" s="110"/>
      <c r="Z2860" s="110"/>
      <c r="AA2860" s="110"/>
      <c r="AB2860" s="110"/>
      <c r="AC2860" s="110"/>
      <c r="AD2860" s="110"/>
      <c r="AE2860" s="110"/>
      <c r="AF2860" s="110"/>
      <c r="AG2860" s="110"/>
      <c r="AH2860" s="110"/>
      <c r="AI2860" s="110"/>
      <c r="AJ2860" s="110"/>
      <c r="AK2860" s="110"/>
      <c r="AL2860" s="110"/>
      <c r="AM2860" s="110"/>
      <c r="AN2860" s="110"/>
      <c r="AO2860" s="110"/>
      <c r="AP2860" s="110"/>
      <c r="AQ2860" s="110"/>
      <c r="AR2860" s="110"/>
      <c r="AS2860" s="110"/>
      <c r="AT2860" s="110"/>
      <c r="AU2860" s="110"/>
      <c r="AV2860" s="110"/>
      <c r="AW2860" s="110"/>
      <c r="AX2860" s="110"/>
      <c r="AY2860" s="110"/>
      <c r="AZ2860" s="110"/>
      <c r="BA2860" s="110"/>
      <c r="BB2860" s="110"/>
      <c r="BC2860" s="110"/>
      <c r="BD2860" s="110"/>
      <c r="BE2860" s="110"/>
      <c r="BF2860" s="110"/>
      <c r="BG2860" s="110"/>
      <c r="BH2860" s="110"/>
    </row>
    <row r="2861" spans="3:60" x14ac:dyDescent="0.2">
      <c r="C2861" s="25"/>
      <c r="D2861" s="25"/>
      <c r="E2861" s="24"/>
      <c r="F2861" s="47"/>
      <c r="G2861" s="24"/>
      <c r="V2861" s="110"/>
      <c r="W2861" s="110"/>
      <c r="X2861" s="110"/>
      <c r="Y2861" s="110"/>
      <c r="Z2861" s="110"/>
      <c r="AA2861" s="110"/>
      <c r="AB2861" s="110"/>
      <c r="AC2861" s="110"/>
      <c r="AD2861" s="110"/>
      <c r="AE2861" s="110"/>
      <c r="AF2861" s="110"/>
      <c r="AG2861" s="110"/>
      <c r="AH2861" s="110"/>
      <c r="AI2861" s="110"/>
      <c r="AJ2861" s="110"/>
      <c r="AK2861" s="110"/>
      <c r="AL2861" s="110"/>
      <c r="AM2861" s="110"/>
      <c r="AN2861" s="110"/>
      <c r="AO2861" s="110"/>
      <c r="AP2861" s="110"/>
      <c r="AQ2861" s="110"/>
      <c r="AR2861" s="110"/>
      <c r="AS2861" s="110"/>
      <c r="AT2861" s="110"/>
      <c r="AU2861" s="110"/>
      <c r="AV2861" s="110"/>
      <c r="AW2861" s="110"/>
      <c r="AX2861" s="110"/>
      <c r="AY2861" s="110"/>
      <c r="AZ2861" s="110"/>
      <c r="BA2861" s="110"/>
      <c r="BB2861" s="110"/>
      <c r="BC2861" s="110"/>
      <c r="BD2861" s="110"/>
      <c r="BE2861" s="110"/>
      <c r="BF2861" s="110"/>
      <c r="BG2861" s="110"/>
      <c r="BH2861" s="110"/>
    </row>
    <row r="2862" spans="3:60" x14ac:dyDescent="0.2">
      <c r="C2862" s="25"/>
      <c r="D2862" s="25"/>
      <c r="E2862" s="24"/>
      <c r="F2862" s="47"/>
      <c r="G2862" s="24"/>
      <c r="V2862" s="110"/>
      <c r="W2862" s="110"/>
      <c r="X2862" s="110"/>
      <c r="Y2862" s="110"/>
      <c r="Z2862" s="110"/>
      <c r="AA2862" s="110"/>
      <c r="AB2862" s="110"/>
      <c r="AC2862" s="110"/>
      <c r="AD2862" s="110"/>
      <c r="AE2862" s="110"/>
      <c r="AF2862" s="110"/>
      <c r="AG2862" s="110"/>
      <c r="AH2862" s="110"/>
      <c r="AI2862" s="110"/>
      <c r="AJ2862" s="110"/>
      <c r="AK2862" s="110"/>
      <c r="AL2862" s="110"/>
      <c r="AM2862" s="110"/>
      <c r="AN2862" s="110"/>
      <c r="AO2862" s="110"/>
      <c r="AP2862" s="110"/>
      <c r="AQ2862" s="110"/>
      <c r="AR2862" s="110"/>
      <c r="AS2862" s="110"/>
      <c r="AT2862" s="110"/>
      <c r="AU2862" s="110"/>
      <c r="AV2862" s="110"/>
      <c r="AW2862" s="110"/>
      <c r="AX2862" s="110"/>
      <c r="AY2862" s="110"/>
      <c r="AZ2862" s="110"/>
      <c r="BA2862" s="110"/>
      <c r="BB2862" s="110"/>
      <c r="BC2862" s="110"/>
      <c r="BD2862" s="110"/>
      <c r="BE2862" s="110"/>
      <c r="BF2862" s="110"/>
      <c r="BG2862" s="110"/>
      <c r="BH2862" s="110"/>
    </row>
    <row r="2863" spans="3:60" x14ac:dyDescent="0.2">
      <c r="C2863" s="25"/>
      <c r="D2863" s="25"/>
      <c r="E2863" s="24"/>
      <c r="F2863" s="47"/>
      <c r="G2863" s="24"/>
      <c r="V2863" s="110"/>
      <c r="W2863" s="110"/>
      <c r="X2863" s="110"/>
      <c r="Y2863" s="110"/>
      <c r="Z2863" s="110"/>
      <c r="AA2863" s="110"/>
      <c r="AB2863" s="110"/>
      <c r="AC2863" s="110"/>
      <c r="AD2863" s="110"/>
      <c r="AE2863" s="110"/>
      <c r="AF2863" s="110"/>
      <c r="AG2863" s="110"/>
      <c r="AH2863" s="110"/>
      <c r="AI2863" s="110"/>
      <c r="AJ2863" s="110"/>
      <c r="AK2863" s="110"/>
      <c r="AL2863" s="110"/>
      <c r="AM2863" s="110"/>
      <c r="AN2863" s="110"/>
      <c r="AO2863" s="110"/>
      <c r="AP2863" s="110"/>
      <c r="AQ2863" s="110"/>
      <c r="AR2863" s="110"/>
      <c r="AS2863" s="110"/>
      <c r="AT2863" s="110"/>
      <c r="AU2863" s="110"/>
      <c r="AV2863" s="110"/>
      <c r="AW2863" s="110"/>
      <c r="AX2863" s="110"/>
      <c r="AY2863" s="110"/>
      <c r="AZ2863" s="110"/>
      <c r="BA2863" s="110"/>
      <c r="BB2863" s="110"/>
      <c r="BC2863" s="110"/>
      <c r="BD2863" s="110"/>
      <c r="BE2863" s="110"/>
      <c r="BF2863" s="110"/>
      <c r="BG2863" s="110"/>
      <c r="BH2863" s="110"/>
    </row>
    <row r="2864" spans="3:60" x14ac:dyDescent="0.2">
      <c r="C2864" s="25"/>
      <c r="D2864" s="25"/>
      <c r="E2864" s="24"/>
      <c r="F2864" s="47"/>
      <c r="G2864" s="24"/>
      <c r="V2864" s="110"/>
      <c r="W2864" s="110"/>
      <c r="X2864" s="110"/>
      <c r="Y2864" s="110"/>
      <c r="Z2864" s="110"/>
      <c r="AA2864" s="110"/>
      <c r="AB2864" s="110"/>
      <c r="AC2864" s="110"/>
      <c r="AD2864" s="110"/>
      <c r="AE2864" s="110"/>
      <c r="AF2864" s="110"/>
      <c r="AG2864" s="110"/>
      <c r="AH2864" s="110"/>
      <c r="AI2864" s="110"/>
      <c r="AJ2864" s="110"/>
      <c r="AK2864" s="110"/>
      <c r="AL2864" s="110"/>
      <c r="AM2864" s="110"/>
      <c r="AN2864" s="110"/>
      <c r="AO2864" s="110"/>
      <c r="AP2864" s="110"/>
      <c r="AQ2864" s="110"/>
      <c r="AR2864" s="110"/>
      <c r="AS2864" s="110"/>
      <c r="AT2864" s="110"/>
      <c r="AU2864" s="110"/>
      <c r="AV2864" s="110"/>
      <c r="AW2864" s="110"/>
      <c r="AX2864" s="110"/>
      <c r="AY2864" s="110"/>
      <c r="AZ2864" s="110"/>
      <c r="BA2864" s="110"/>
      <c r="BB2864" s="110"/>
      <c r="BC2864" s="110"/>
      <c r="BD2864" s="110"/>
      <c r="BE2864" s="110"/>
      <c r="BF2864" s="110"/>
      <c r="BG2864" s="110"/>
      <c r="BH2864" s="110"/>
    </row>
    <row r="2865" spans="3:60" x14ac:dyDescent="0.2">
      <c r="C2865" s="25"/>
      <c r="D2865" s="25"/>
      <c r="E2865" s="24"/>
      <c r="F2865" s="47"/>
      <c r="G2865" s="24"/>
      <c r="V2865" s="110"/>
      <c r="W2865" s="110"/>
      <c r="X2865" s="110"/>
      <c r="Y2865" s="110"/>
      <c r="Z2865" s="110"/>
      <c r="AA2865" s="110"/>
      <c r="AB2865" s="110"/>
      <c r="AC2865" s="110"/>
      <c r="AD2865" s="110"/>
      <c r="AE2865" s="110"/>
      <c r="AF2865" s="110"/>
      <c r="AG2865" s="110"/>
      <c r="AH2865" s="110"/>
      <c r="AI2865" s="110"/>
      <c r="AJ2865" s="110"/>
      <c r="AK2865" s="110"/>
      <c r="AL2865" s="110"/>
      <c r="AM2865" s="110"/>
      <c r="AN2865" s="110"/>
      <c r="AO2865" s="110"/>
      <c r="AP2865" s="110"/>
      <c r="AQ2865" s="110"/>
      <c r="AR2865" s="110"/>
      <c r="AS2865" s="110"/>
      <c r="AT2865" s="110"/>
      <c r="AU2865" s="110"/>
      <c r="AV2865" s="110"/>
      <c r="AW2865" s="110"/>
      <c r="AX2865" s="110"/>
      <c r="AY2865" s="110"/>
      <c r="AZ2865" s="110"/>
      <c r="BA2865" s="110"/>
      <c r="BB2865" s="110"/>
      <c r="BC2865" s="110"/>
      <c r="BD2865" s="110"/>
      <c r="BE2865" s="110"/>
      <c r="BF2865" s="110"/>
      <c r="BG2865" s="110"/>
      <c r="BH2865" s="110"/>
    </row>
    <row r="2866" spans="3:60" x14ac:dyDescent="0.2">
      <c r="C2866" s="25"/>
      <c r="D2866" s="25"/>
      <c r="E2866" s="24"/>
      <c r="F2866" s="47"/>
      <c r="G2866" s="24"/>
      <c r="V2866" s="110"/>
      <c r="W2866" s="110"/>
      <c r="X2866" s="110"/>
      <c r="Y2866" s="110"/>
      <c r="Z2866" s="110"/>
      <c r="AA2866" s="110"/>
      <c r="AB2866" s="110"/>
      <c r="AC2866" s="110"/>
      <c r="AD2866" s="110"/>
      <c r="AE2866" s="110"/>
      <c r="AF2866" s="110"/>
      <c r="AG2866" s="110"/>
      <c r="AH2866" s="110"/>
      <c r="AI2866" s="110"/>
      <c r="AJ2866" s="110"/>
      <c r="AK2866" s="110"/>
      <c r="AL2866" s="110"/>
      <c r="AM2866" s="110"/>
      <c r="AN2866" s="110"/>
      <c r="AO2866" s="110"/>
      <c r="AP2866" s="110"/>
      <c r="AQ2866" s="110"/>
      <c r="AR2866" s="110"/>
      <c r="AS2866" s="110"/>
      <c r="AT2866" s="110"/>
      <c r="AU2866" s="110"/>
      <c r="AV2866" s="110"/>
      <c r="AW2866" s="110"/>
      <c r="AX2866" s="110"/>
      <c r="AY2866" s="110"/>
      <c r="AZ2866" s="110"/>
      <c r="BA2866" s="110"/>
      <c r="BB2866" s="110"/>
      <c r="BC2866" s="110"/>
      <c r="BD2866" s="110"/>
      <c r="BE2866" s="110"/>
      <c r="BF2866" s="110"/>
      <c r="BG2866" s="110"/>
      <c r="BH2866" s="110"/>
    </row>
    <row r="2867" spans="3:60" x14ac:dyDescent="0.2">
      <c r="C2867" s="25"/>
      <c r="D2867" s="25"/>
      <c r="E2867" s="24"/>
      <c r="F2867" s="47"/>
      <c r="G2867" s="24"/>
      <c r="V2867" s="110"/>
      <c r="W2867" s="110"/>
      <c r="X2867" s="110"/>
      <c r="Y2867" s="110"/>
      <c r="Z2867" s="110"/>
      <c r="AA2867" s="110"/>
      <c r="AB2867" s="110"/>
      <c r="AC2867" s="110"/>
      <c r="AD2867" s="110"/>
      <c r="AE2867" s="110"/>
      <c r="AF2867" s="110"/>
      <c r="AG2867" s="110"/>
      <c r="AH2867" s="110"/>
      <c r="AI2867" s="110"/>
      <c r="AJ2867" s="110"/>
      <c r="AK2867" s="110"/>
      <c r="AL2867" s="110"/>
      <c r="AM2867" s="110"/>
      <c r="AN2867" s="110"/>
      <c r="AO2867" s="110"/>
      <c r="AP2867" s="110"/>
      <c r="AQ2867" s="110"/>
      <c r="AR2867" s="110"/>
      <c r="AS2867" s="110"/>
      <c r="AT2867" s="110"/>
      <c r="AU2867" s="110"/>
      <c r="AV2867" s="110"/>
      <c r="AW2867" s="110"/>
      <c r="AX2867" s="110"/>
      <c r="AY2867" s="110"/>
      <c r="AZ2867" s="110"/>
      <c r="BA2867" s="110"/>
      <c r="BB2867" s="110"/>
      <c r="BC2867" s="110"/>
      <c r="BD2867" s="110"/>
      <c r="BE2867" s="110"/>
      <c r="BF2867" s="110"/>
      <c r="BG2867" s="110"/>
      <c r="BH2867" s="110"/>
    </row>
    <row r="2868" spans="3:60" x14ac:dyDescent="0.2">
      <c r="C2868" s="25"/>
      <c r="D2868" s="25"/>
      <c r="E2868" s="24"/>
      <c r="F2868" s="47"/>
      <c r="G2868" s="24"/>
      <c r="V2868" s="110"/>
      <c r="W2868" s="110"/>
      <c r="X2868" s="110"/>
      <c r="Y2868" s="110"/>
      <c r="Z2868" s="110"/>
      <c r="AA2868" s="110"/>
      <c r="AB2868" s="110"/>
      <c r="AC2868" s="110"/>
      <c r="AD2868" s="110"/>
      <c r="AE2868" s="110"/>
      <c r="AF2868" s="110"/>
      <c r="AG2868" s="110"/>
      <c r="AH2868" s="110"/>
      <c r="AI2868" s="110"/>
      <c r="AJ2868" s="110"/>
      <c r="AK2868" s="110"/>
      <c r="AL2868" s="110"/>
      <c r="AM2868" s="110"/>
      <c r="AN2868" s="110"/>
      <c r="AO2868" s="110"/>
      <c r="AP2868" s="110"/>
      <c r="AQ2868" s="110"/>
      <c r="AR2868" s="110"/>
      <c r="AS2868" s="110"/>
      <c r="AT2868" s="110"/>
      <c r="AU2868" s="110"/>
      <c r="AV2868" s="110"/>
      <c r="AW2868" s="110"/>
      <c r="AX2868" s="110"/>
      <c r="AY2868" s="110"/>
      <c r="AZ2868" s="110"/>
      <c r="BA2868" s="110"/>
      <c r="BB2868" s="110"/>
      <c r="BC2868" s="110"/>
      <c r="BD2868" s="110"/>
      <c r="BE2868" s="110"/>
      <c r="BF2868" s="110"/>
      <c r="BG2868" s="110"/>
      <c r="BH2868" s="110"/>
    </row>
    <row r="2869" spans="3:60" x14ac:dyDescent="0.2">
      <c r="C2869" s="25"/>
      <c r="D2869" s="25"/>
      <c r="E2869" s="24"/>
      <c r="F2869" s="47"/>
      <c r="G2869" s="24"/>
      <c r="V2869" s="110"/>
      <c r="W2869" s="110"/>
      <c r="X2869" s="110"/>
      <c r="Y2869" s="110"/>
      <c r="Z2869" s="110"/>
      <c r="AA2869" s="110"/>
      <c r="AB2869" s="110"/>
      <c r="AC2869" s="110"/>
      <c r="AD2869" s="110"/>
      <c r="AE2869" s="110"/>
      <c r="AF2869" s="110"/>
      <c r="AG2869" s="110"/>
      <c r="AH2869" s="110"/>
      <c r="AI2869" s="110"/>
      <c r="AJ2869" s="110"/>
      <c r="AK2869" s="110"/>
      <c r="AL2869" s="110"/>
      <c r="AM2869" s="110"/>
      <c r="AN2869" s="110"/>
      <c r="AO2869" s="110"/>
      <c r="AP2869" s="110"/>
      <c r="AQ2869" s="110"/>
      <c r="AR2869" s="110"/>
      <c r="AS2869" s="110"/>
      <c r="AT2869" s="110"/>
      <c r="AU2869" s="110"/>
      <c r="AV2869" s="110"/>
      <c r="AW2869" s="110"/>
      <c r="AX2869" s="110"/>
      <c r="AY2869" s="110"/>
      <c r="AZ2869" s="110"/>
      <c r="BA2869" s="110"/>
      <c r="BB2869" s="110"/>
      <c r="BC2869" s="110"/>
      <c r="BD2869" s="110"/>
      <c r="BE2869" s="110"/>
      <c r="BF2869" s="110"/>
      <c r="BG2869" s="110"/>
      <c r="BH2869" s="110"/>
    </row>
    <row r="2870" spans="3:60" x14ac:dyDescent="0.2">
      <c r="C2870" s="25"/>
      <c r="D2870" s="25"/>
      <c r="E2870" s="24"/>
      <c r="F2870" s="47"/>
      <c r="G2870" s="24"/>
      <c r="V2870" s="110"/>
      <c r="W2870" s="110"/>
      <c r="X2870" s="110"/>
      <c r="Y2870" s="110"/>
      <c r="Z2870" s="110"/>
      <c r="AA2870" s="110"/>
      <c r="AB2870" s="110"/>
      <c r="AC2870" s="110"/>
      <c r="AD2870" s="110"/>
      <c r="AE2870" s="110"/>
      <c r="AF2870" s="110"/>
      <c r="AG2870" s="110"/>
      <c r="AH2870" s="110"/>
      <c r="AI2870" s="110"/>
      <c r="AJ2870" s="110"/>
      <c r="AK2870" s="110"/>
      <c r="AL2870" s="110"/>
      <c r="AM2870" s="110"/>
      <c r="AN2870" s="110"/>
      <c r="AO2870" s="110"/>
      <c r="AP2870" s="110"/>
      <c r="AQ2870" s="110"/>
      <c r="AR2870" s="110"/>
      <c r="AS2870" s="110"/>
      <c r="AT2870" s="110"/>
      <c r="AU2870" s="110"/>
      <c r="AV2870" s="110"/>
      <c r="AW2870" s="110"/>
      <c r="AX2870" s="110"/>
      <c r="AY2870" s="110"/>
      <c r="AZ2870" s="110"/>
      <c r="BA2870" s="110"/>
      <c r="BB2870" s="110"/>
      <c r="BC2870" s="110"/>
      <c r="BD2870" s="110"/>
      <c r="BE2870" s="110"/>
      <c r="BF2870" s="110"/>
      <c r="BG2870" s="110"/>
      <c r="BH2870" s="110"/>
    </row>
    <row r="2871" spans="3:60" x14ac:dyDescent="0.2">
      <c r="C2871" s="25"/>
      <c r="D2871" s="25"/>
      <c r="E2871" s="24"/>
      <c r="F2871" s="47"/>
      <c r="G2871" s="24"/>
      <c r="V2871" s="110"/>
      <c r="W2871" s="110"/>
      <c r="X2871" s="110"/>
      <c r="Y2871" s="110"/>
      <c r="Z2871" s="110"/>
      <c r="AA2871" s="110"/>
      <c r="AB2871" s="110"/>
      <c r="AC2871" s="110"/>
      <c r="AD2871" s="110"/>
      <c r="AE2871" s="110"/>
      <c r="AF2871" s="110"/>
      <c r="AG2871" s="110"/>
      <c r="AH2871" s="110"/>
      <c r="AI2871" s="110"/>
      <c r="AJ2871" s="110"/>
      <c r="AK2871" s="110"/>
      <c r="AL2871" s="110"/>
      <c r="AM2871" s="110"/>
      <c r="AN2871" s="110"/>
      <c r="AO2871" s="110"/>
      <c r="AP2871" s="110"/>
      <c r="AQ2871" s="110"/>
      <c r="AR2871" s="110"/>
      <c r="AS2871" s="110"/>
      <c r="AT2871" s="110"/>
      <c r="AU2871" s="110"/>
      <c r="AV2871" s="110"/>
      <c r="AW2871" s="110"/>
      <c r="AX2871" s="110"/>
      <c r="AY2871" s="110"/>
      <c r="AZ2871" s="110"/>
      <c r="BA2871" s="110"/>
      <c r="BB2871" s="110"/>
      <c r="BC2871" s="110"/>
      <c r="BD2871" s="110"/>
      <c r="BE2871" s="110"/>
      <c r="BF2871" s="110"/>
      <c r="BG2871" s="110"/>
      <c r="BH2871" s="110"/>
    </row>
    <row r="2872" spans="3:60" x14ac:dyDescent="0.2">
      <c r="C2872" s="25"/>
      <c r="D2872" s="25"/>
      <c r="E2872" s="24"/>
      <c r="F2872" s="47"/>
      <c r="G2872" s="24"/>
      <c r="V2872" s="110"/>
      <c r="W2872" s="110"/>
      <c r="X2872" s="110"/>
      <c r="Y2872" s="110"/>
      <c r="Z2872" s="110"/>
      <c r="AA2872" s="110"/>
      <c r="AB2872" s="110"/>
      <c r="AC2872" s="110"/>
      <c r="AD2872" s="110"/>
      <c r="AE2872" s="110"/>
      <c r="AF2872" s="110"/>
      <c r="AG2872" s="110"/>
      <c r="AH2872" s="110"/>
      <c r="AI2872" s="110"/>
      <c r="AJ2872" s="110"/>
      <c r="AK2872" s="110"/>
      <c r="AL2872" s="110"/>
      <c r="AM2872" s="110"/>
      <c r="AN2872" s="110"/>
      <c r="AO2872" s="110"/>
      <c r="AP2872" s="110"/>
      <c r="AQ2872" s="110"/>
      <c r="AR2872" s="110"/>
      <c r="AS2872" s="110"/>
      <c r="AT2872" s="110"/>
      <c r="AU2872" s="110"/>
      <c r="AV2872" s="110"/>
      <c r="AW2872" s="110"/>
      <c r="AX2872" s="110"/>
      <c r="AY2872" s="110"/>
      <c r="AZ2872" s="110"/>
      <c r="BA2872" s="110"/>
      <c r="BB2872" s="110"/>
      <c r="BC2872" s="110"/>
      <c r="BD2872" s="110"/>
      <c r="BE2872" s="110"/>
      <c r="BF2872" s="110"/>
      <c r="BG2872" s="110"/>
      <c r="BH2872" s="110"/>
    </row>
    <row r="2873" spans="3:60" x14ac:dyDescent="0.2">
      <c r="C2873" s="25"/>
      <c r="D2873" s="25"/>
      <c r="E2873" s="24"/>
      <c r="F2873" s="47"/>
      <c r="G2873" s="24"/>
      <c r="V2873" s="110"/>
      <c r="W2873" s="110"/>
      <c r="X2873" s="110"/>
      <c r="Y2873" s="110"/>
      <c r="Z2873" s="110"/>
      <c r="AA2873" s="110"/>
      <c r="AB2873" s="110"/>
      <c r="AC2873" s="110"/>
      <c r="AD2873" s="110"/>
      <c r="AE2873" s="110"/>
      <c r="AF2873" s="110"/>
      <c r="AG2873" s="110"/>
      <c r="AH2873" s="110"/>
      <c r="AI2873" s="110"/>
      <c r="AJ2873" s="110"/>
      <c r="AK2873" s="110"/>
      <c r="AL2873" s="110"/>
      <c r="AM2873" s="110"/>
      <c r="AN2873" s="110"/>
      <c r="AO2873" s="110"/>
      <c r="AP2873" s="110"/>
      <c r="AQ2873" s="110"/>
      <c r="AR2873" s="110"/>
      <c r="AS2873" s="110"/>
      <c r="AT2873" s="110"/>
      <c r="AU2873" s="110"/>
      <c r="AV2873" s="110"/>
      <c r="AW2873" s="110"/>
      <c r="AX2873" s="110"/>
      <c r="AY2873" s="110"/>
      <c r="AZ2873" s="110"/>
      <c r="BA2873" s="110"/>
      <c r="BB2873" s="110"/>
      <c r="BC2873" s="110"/>
      <c r="BD2873" s="110"/>
      <c r="BE2873" s="110"/>
      <c r="BF2873" s="110"/>
      <c r="BG2873" s="110"/>
      <c r="BH2873" s="110"/>
    </row>
    <row r="2874" spans="3:60" x14ac:dyDescent="0.2">
      <c r="C2874" s="25"/>
      <c r="D2874" s="25"/>
      <c r="E2874" s="24"/>
      <c r="F2874" s="47"/>
      <c r="G2874" s="24"/>
      <c r="V2874" s="110"/>
      <c r="W2874" s="110"/>
      <c r="X2874" s="110"/>
      <c r="Y2874" s="110"/>
      <c r="Z2874" s="110"/>
      <c r="AA2874" s="110"/>
      <c r="AB2874" s="110"/>
      <c r="AC2874" s="110"/>
      <c r="AD2874" s="110"/>
      <c r="AE2874" s="110"/>
      <c r="AF2874" s="110"/>
      <c r="AG2874" s="110"/>
      <c r="AH2874" s="110"/>
      <c r="AI2874" s="110"/>
      <c r="AJ2874" s="110"/>
      <c r="AK2874" s="110"/>
      <c r="AL2874" s="110"/>
      <c r="AM2874" s="110"/>
      <c r="AN2874" s="110"/>
      <c r="AO2874" s="110"/>
      <c r="AP2874" s="110"/>
      <c r="AQ2874" s="110"/>
      <c r="AR2874" s="110"/>
      <c r="AS2874" s="110"/>
      <c r="AT2874" s="110"/>
      <c r="AU2874" s="110"/>
      <c r="AV2874" s="110"/>
      <c r="AW2874" s="110"/>
      <c r="AX2874" s="110"/>
      <c r="AY2874" s="110"/>
      <c r="AZ2874" s="110"/>
      <c r="BA2874" s="110"/>
      <c r="BB2874" s="110"/>
      <c r="BC2874" s="110"/>
      <c r="BD2874" s="110"/>
      <c r="BE2874" s="110"/>
      <c r="BF2874" s="110"/>
      <c r="BG2874" s="110"/>
      <c r="BH2874" s="110"/>
    </row>
    <row r="2875" spans="3:60" x14ac:dyDescent="0.2">
      <c r="C2875" s="25"/>
      <c r="D2875" s="25"/>
      <c r="E2875" s="24"/>
      <c r="F2875" s="47"/>
      <c r="G2875" s="24"/>
      <c r="V2875" s="110"/>
      <c r="W2875" s="110"/>
      <c r="X2875" s="110"/>
      <c r="Y2875" s="110"/>
      <c r="Z2875" s="110"/>
      <c r="AA2875" s="110"/>
      <c r="AB2875" s="110"/>
      <c r="AC2875" s="110"/>
      <c r="AD2875" s="110"/>
      <c r="AE2875" s="110"/>
      <c r="AF2875" s="110"/>
      <c r="AG2875" s="110"/>
      <c r="AH2875" s="110"/>
      <c r="AI2875" s="110"/>
      <c r="AJ2875" s="110"/>
      <c r="AK2875" s="110"/>
      <c r="AL2875" s="110"/>
      <c r="AM2875" s="110"/>
      <c r="AN2875" s="110"/>
      <c r="AO2875" s="110"/>
      <c r="AP2875" s="110"/>
      <c r="AQ2875" s="110"/>
      <c r="AR2875" s="110"/>
      <c r="AS2875" s="110"/>
      <c r="AT2875" s="110"/>
      <c r="AU2875" s="110"/>
      <c r="AV2875" s="110"/>
      <c r="AW2875" s="110"/>
      <c r="AX2875" s="110"/>
      <c r="AY2875" s="110"/>
      <c r="AZ2875" s="110"/>
      <c r="BA2875" s="110"/>
      <c r="BB2875" s="110"/>
      <c r="BC2875" s="110"/>
      <c r="BD2875" s="110"/>
      <c r="BE2875" s="110"/>
      <c r="BF2875" s="110"/>
      <c r="BG2875" s="110"/>
      <c r="BH2875" s="110"/>
    </row>
    <row r="2876" spans="3:60" x14ac:dyDescent="0.2">
      <c r="C2876" s="25"/>
      <c r="D2876" s="25"/>
      <c r="E2876" s="24"/>
      <c r="F2876" s="47"/>
      <c r="G2876" s="24"/>
      <c r="V2876" s="110"/>
      <c r="W2876" s="110"/>
      <c r="X2876" s="110"/>
      <c r="Y2876" s="110"/>
      <c r="Z2876" s="110"/>
      <c r="AA2876" s="110"/>
      <c r="AB2876" s="110"/>
      <c r="AC2876" s="110"/>
      <c r="AD2876" s="110"/>
      <c r="AE2876" s="110"/>
      <c r="AF2876" s="110"/>
      <c r="AG2876" s="110"/>
      <c r="AH2876" s="110"/>
      <c r="AI2876" s="110"/>
      <c r="AJ2876" s="110"/>
      <c r="AK2876" s="110"/>
      <c r="AL2876" s="110"/>
      <c r="AM2876" s="110"/>
      <c r="AN2876" s="110"/>
      <c r="AO2876" s="110"/>
      <c r="AP2876" s="110"/>
      <c r="AQ2876" s="110"/>
      <c r="AR2876" s="110"/>
      <c r="AS2876" s="110"/>
      <c r="AT2876" s="110"/>
      <c r="AU2876" s="110"/>
      <c r="AV2876" s="110"/>
      <c r="AW2876" s="110"/>
      <c r="AX2876" s="110"/>
      <c r="AY2876" s="110"/>
      <c r="AZ2876" s="110"/>
      <c r="BA2876" s="110"/>
      <c r="BB2876" s="110"/>
      <c r="BC2876" s="110"/>
      <c r="BD2876" s="110"/>
      <c r="BE2876" s="110"/>
      <c r="BF2876" s="110"/>
      <c r="BG2876" s="110"/>
      <c r="BH2876" s="110"/>
    </row>
    <row r="2877" spans="3:60" x14ac:dyDescent="0.2">
      <c r="C2877" s="25"/>
      <c r="D2877" s="25"/>
      <c r="E2877" s="24"/>
      <c r="F2877" s="47"/>
      <c r="G2877" s="24"/>
      <c r="V2877" s="110"/>
      <c r="W2877" s="110"/>
      <c r="X2877" s="110"/>
      <c r="Y2877" s="110"/>
      <c r="Z2877" s="110"/>
      <c r="AA2877" s="110"/>
      <c r="AB2877" s="110"/>
      <c r="AC2877" s="110"/>
      <c r="AD2877" s="110"/>
      <c r="AE2877" s="110"/>
      <c r="AF2877" s="110"/>
      <c r="AG2877" s="110"/>
      <c r="AH2877" s="110"/>
      <c r="AI2877" s="110"/>
      <c r="AJ2877" s="110"/>
      <c r="AK2877" s="110"/>
      <c r="AL2877" s="110"/>
      <c r="AM2877" s="110"/>
      <c r="AN2877" s="110"/>
      <c r="AO2877" s="110"/>
      <c r="AP2877" s="110"/>
      <c r="AQ2877" s="110"/>
      <c r="AR2877" s="110"/>
      <c r="AS2877" s="110"/>
      <c r="AT2877" s="110"/>
      <c r="AU2877" s="110"/>
      <c r="AV2877" s="110"/>
      <c r="AW2877" s="110"/>
      <c r="AX2877" s="110"/>
      <c r="AY2877" s="110"/>
      <c r="AZ2877" s="110"/>
      <c r="BA2877" s="110"/>
      <c r="BB2877" s="110"/>
      <c r="BC2877" s="110"/>
      <c r="BD2877" s="110"/>
      <c r="BE2877" s="110"/>
      <c r="BF2877" s="110"/>
      <c r="BG2877" s="110"/>
      <c r="BH2877" s="110"/>
    </row>
    <row r="2878" spans="3:60" x14ac:dyDescent="0.2">
      <c r="C2878" s="25"/>
      <c r="D2878" s="25"/>
      <c r="E2878" s="24"/>
      <c r="F2878" s="47"/>
      <c r="G2878" s="24"/>
      <c r="V2878" s="110"/>
      <c r="W2878" s="110"/>
      <c r="X2878" s="110"/>
      <c r="Y2878" s="110"/>
      <c r="Z2878" s="110"/>
      <c r="AA2878" s="110"/>
      <c r="AB2878" s="110"/>
      <c r="AC2878" s="110"/>
      <c r="AD2878" s="110"/>
      <c r="AE2878" s="110"/>
      <c r="AF2878" s="110"/>
      <c r="AG2878" s="110"/>
      <c r="AH2878" s="110"/>
      <c r="AI2878" s="110"/>
      <c r="AJ2878" s="110"/>
      <c r="AK2878" s="110"/>
      <c r="AL2878" s="110"/>
      <c r="AM2878" s="110"/>
      <c r="AN2878" s="110"/>
      <c r="AO2878" s="110"/>
      <c r="AP2878" s="110"/>
      <c r="AQ2878" s="110"/>
      <c r="AR2878" s="110"/>
      <c r="AS2878" s="110"/>
      <c r="AT2878" s="110"/>
      <c r="AU2878" s="110"/>
      <c r="AV2878" s="110"/>
      <c r="AW2878" s="110"/>
      <c r="AX2878" s="110"/>
      <c r="AY2878" s="110"/>
      <c r="AZ2878" s="110"/>
      <c r="BA2878" s="110"/>
      <c r="BB2878" s="110"/>
      <c r="BC2878" s="110"/>
      <c r="BD2878" s="110"/>
      <c r="BE2878" s="110"/>
      <c r="BF2878" s="110"/>
      <c r="BG2878" s="110"/>
      <c r="BH2878" s="110"/>
    </row>
    <row r="2879" spans="3:60" x14ac:dyDescent="0.2">
      <c r="C2879" s="25"/>
      <c r="D2879" s="25"/>
      <c r="E2879" s="24"/>
      <c r="F2879" s="47"/>
      <c r="G2879" s="24"/>
      <c r="V2879" s="110"/>
      <c r="W2879" s="110"/>
      <c r="X2879" s="110"/>
      <c r="Y2879" s="110"/>
      <c r="Z2879" s="110"/>
      <c r="AA2879" s="110"/>
      <c r="AB2879" s="110"/>
      <c r="AC2879" s="110"/>
      <c r="AD2879" s="110"/>
      <c r="AE2879" s="110"/>
      <c r="AF2879" s="110"/>
      <c r="AG2879" s="110"/>
      <c r="AH2879" s="110"/>
      <c r="AI2879" s="110"/>
      <c r="AJ2879" s="110"/>
      <c r="AK2879" s="110"/>
      <c r="AL2879" s="110"/>
      <c r="AM2879" s="110"/>
      <c r="AN2879" s="110"/>
      <c r="AO2879" s="110"/>
      <c r="AP2879" s="110"/>
      <c r="AQ2879" s="110"/>
      <c r="AR2879" s="110"/>
      <c r="AS2879" s="110"/>
      <c r="AT2879" s="110"/>
      <c r="AU2879" s="110"/>
      <c r="AV2879" s="110"/>
      <c r="AW2879" s="110"/>
      <c r="AX2879" s="110"/>
      <c r="AY2879" s="110"/>
      <c r="AZ2879" s="110"/>
      <c r="BA2879" s="110"/>
      <c r="BB2879" s="110"/>
      <c r="BC2879" s="110"/>
      <c r="BD2879" s="110"/>
      <c r="BE2879" s="110"/>
      <c r="BF2879" s="110"/>
      <c r="BG2879" s="110"/>
      <c r="BH2879" s="110"/>
    </row>
    <row r="2880" spans="3:60" x14ac:dyDescent="0.2">
      <c r="C2880" s="25"/>
      <c r="D2880" s="25"/>
      <c r="E2880" s="24"/>
      <c r="F2880" s="47"/>
      <c r="G2880" s="24"/>
      <c r="V2880" s="110"/>
      <c r="W2880" s="110"/>
      <c r="X2880" s="110"/>
      <c r="Y2880" s="110"/>
      <c r="Z2880" s="110"/>
      <c r="AA2880" s="110"/>
      <c r="AB2880" s="110"/>
      <c r="AC2880" s="110"/>
      <c r="AD2880" s="110"/>
      <c r="AE2880" s="110"/>
      <c r="AF2880" s="110"/>
      <c r="AG2880" s="110"/>
      <c r="AH2880" s="110"/>
      <c r="AI2880" s="110"/>
      <c r="AJ2880" s="110"/>
      <c r="AK2880" s="110"/>
      <c r="AL2880" s="110"/>
      <c r="AM2880" s="110"/>
      <c r="AN2880" s="110"/>
      <c r="AO2880" s="110"/>
      <c r="AP2880" s="110"/>
      <c r="AQ2880" s="110"/>
      <c r="AR2880" s="110"/>
      <c r="AS2880" s="110"/>
      <c r="AT2880" s="110"/>
      <c r="AU2880" s="110"/>
      <c r="AV2880" s="110"/>
      <c r="AW2880" s="110"/>
      <c r="AX2880" s="110"/>
      <c r="AY2880" s="110"/>
      <c r="AZ2880" s="110"/>
      <c r="BA2880" s="110"/>
      <c r="BB2880" s="110"/>
      <c r="BC2880" s="110"/>
      <c r="BD2880" s="110"/>
      <c r="BE2880" s="110"/>
      <c r="BF2880" s="110"/>
      <c r="BG2880" s="110"/>
      <c r="BH2880" s="110"/>
    </row>
    <row r="2881" spans="3:60" x14ac:dyDescent="0.2">
      <c r="C2881" s="25"/>
      <c r="D2881" s="25"/>
      <c r="E2881" s="24"/>
      <c r="F2881" s="47"/>
      <c r="G2881" s="24"/>
      <c r="V2881" s="110"/>
      <c r="W2881" s="110"/>
      <c r="X2881" s="110"/>
      <c r="Y2881" s="110"/>
      <c r="Z2881" s="110"/>
      <c r="AA2881" s="110"/>
      <c r="AB2881" s="110"/>
      <c r="AC2881" s="110"/>
      <c r="AD2881" s="110"/>
      <c r="AE2881" s="110"/>
      <c r="AF2881" s="110"/>
      <c r="AG2881" s="110"/>
      <c r="AH2881" s="110"/>
      <c r="AI2881" s="110"/>
      <c r="AJ2881" s="110"/>
      <c r="AK2881" s="110"/>
      <c r="AL2881" s="110"/>
      <c r="AM2881" s="110"/>
      <c r="AN2881" s="110"/>
      <c r="AO2881" s="110"/>
      <c r="AP2881" s="110"/>
      <c r="AQ2881" s="110"/>
      <c r="AR2881" s="110"/>
      <c r="AS2881" s="110"/>
      <c r="AT2881" s="110"/>
      <c r="AU2881" s="110"/>
      <c r="AV2881" s="110"/>
      <c r="AW2881" s="110"/>
      <c r="AX2881" s="110"/>
      <c r="AY2881" s="110"/>
      <c r="AZ2881" s="110"/>
      <c r="BA2881" s="110"/>
      <c r="BB2881" s="110"/>
      <c r="BC2881" s="110"/>
      <c r="BD2881" s="110"/>
      <c r="BE2881" s="110"/>
      <c r="BF2881" s="110"/>
      <c r="BG2881" s="110"/>
      <c r="BH2881" s="110"/>
    </row>
    <row r="2882" spans="3:60" x14ac:dyDescent="0.2">
      <c r="C2882" s="25"/>
      <c r="D2882" s="25"/>
      <c r="E2882" s="24"/>
      <c r="F2882" s="47"/>
      <c r="G2882" s="24"/>
      <c r="V2882" s="110"/>
      <c r="W2882" s="110"/>
      <c r="X2882" s="110"/>
      <c r="Y2882" s="110"/>
      <c r="Z2882" s="110"/>
      <c r="AA2882" s="110"/>
      <c r="AB2882" s="110"/>
      <c r="AC2882" s="110"/>
      <c r="AD2882" s="110"/>
      <c r="AE2882" s="110"/>
      <c r="AF2882" s="110"/>
      <c r="AG2882" s="110"/>
      <c r="AH2882" s="110"/>
      <c r="AI2882" s="110"/>
      <c r="AJ2882" s="110"/>
      <c r="AK2882" s="110"/>
      <c r="AL2882" s="110"/>
      <c r="AM2882" s="110"/>
      <c r="AN2882" s="110"/>
      <c r="AO2882" s="110"/>
      <c r="AP2882" s="110"/>
      <c r="AQ2882" s="110"/>
      <c r="AR2882" s="110"/>
      <c r="AS2882" s="110"/>
      <c r="AT2882" s="110"/>
      <c r="AU2882" s="110"/>
      <c r="AV2882" s="110"/>
      <c r="AW2882" s="110"/>
      <c r="AX2882" s="110"/>
      <c r="AY2882" s="110"/>
      <c r="AZ2882" s="110"/>
      <c r="BA2882" s="110"/>
      <c r="BB2882" s="110"/>
      <c r="BC2882" s="110"/>
      <c r="BD2882" s="110"/>
      <c r="BE2882" s="110"/>
      <c r="BF2882" s="110"/>
      <c r="BG2882" s="110"/>
      <c r="BH2882" s="110"/>
    </row>
    <row r="2883" spans="3:60" x14ac:dyDescent="0.2">
      <c r="C2883" s="25"/>
      <c r="D2883" s="25"/>
      <c r="E2883" s="24"/>
      <c r="F2883" s="47"/>
      <c r="G2883" s="24"/>
      <c r="V2883" s="110"/>
      <c r="W2883" s="110"/>
      <c r="X2883" s="110"/>
      <c r="Y2883" s="110"/>
      <c r="Z2883" s="110"/>
      <c r="AA2883" s="110"/>
      <c r="AB2883" s="110"/>
      <c r="AC2883" s="110"/>
      <c r="AD2883" s="110"/>
      <c r="AE2883" s="110"/>
      <c r="AF2883" s="110"/>
      <c r="AG2883" s="110"/>
      <c r="AH2883" s="110"/>
      <c r="AI2883" s="110"/>
      <c r="AJ2883" s="110"/>
      <c r="AK2883" s="110"/>
      <c r="AL2883" s="110"/>
      <c r="AM2883" s="110"/>
      <c r="AN2883" s="110"/>
      <c r="AO2883" s="110"/>
      <c r="AP2883" s="110"/>
      <c r="AQ2883" s="110"/>
      <c r="AR2883" s="110"/>
      <c r="AS2883" s="110"/>
      <c r="AT2883" s="110"/>
      <c r="AU2883" s="110"/>
      <c r="AV2883" s="110"/>
      <c r="AW2883" s="110"/>
      <c r="AX2883" s="110"/>
      <c r="AY2883" s="110"/>
      <c r="AZ2883" s="110"/>
      <c r="BA2883" s="110"/>
      <c r="BB2883" s="110"/>
      <c r="BC2883" s="110"/>
      <c r="BD2883" s="110"/>
      <c r="BE2883" s="110"/>
      <c r="BF2883" s="110"/>
      <c r="BG2883" s="110"/>
      <c r="BH2883" s="110"/>
    </row>
    <row r="2884" spans="3:60" x14ac:dyDescent="0.2">
      <c r="C2884" s="25"/>
      <c r="D2884" s="25"/>
      <c r="E2884" s="24"/>
      <c r="F2884" s="47"/>
      <c r="G2884" s="24"/>
      <c r="V2884" s="110"/>
      <c r="W2884" s="110"/>
      <c r="X2884" s="110"/>
      <c r="Y2884" s="110"/>
      <c r="Z2884" s="110"/>
      <c r="AA2884" s="110"/>
      <c r="AB2884" s="110"/>
      <c r="AC2884" s="110"/>
      <c r="AD2884" s="110"/>
      <c r="AE2884" s="110"/>
      <c r="AF2884" s="110"/>
      <c r="AG2884" s="110"/>
      <c r="AH2884" s="110"/>
      <c r="AI2884" s="110"/>
      <c r="AJ2884" s="110"/>
      <c r="AK2884" s="110"/>
      <c r="AL2884" s="110"/>
      <c r="AM2884" s="110"/>
      <c r="AN2884" s="110"/>
      <c r="AO2884" s="110"/>
      <c r="AP2884" s="110"/>
      <c r="AQ2884" s="110"/>
      <c r="AR2884" s="110"/>
      <c r="AS2884" s="110"/>
      <c r="AT2884" s="110"/>
      <c r="AU2884" s="110"/>
      <c r="AV2884" s="110"/>
      <c r="AW2884" s="110"/>
      <c r="AX2884" s="110"/>
      <c r="AY2884" s="110"/>
      <c r="AZ2884" s="110"/>
      <c r="BA2884" s="110"/>
      <c r="BB2884" s="110"/>
      <c r="BC2884" s="110"/>
      <c r="BD2884" s="110"/>
      <c r="BE2884" s="110"/>
      <c r="BF2884" s="110"/>
      <c r="BG2884" s="110"/>
      <c r="BH2884" s="110"/>
    </row>
    <row r="2885" spans="3:60" x14ac:dyDescent="0.2">
      <c r="C2885" s="25"/>
      <c r="D2885" s="25"/>
      <c r="E2885" s="24"/>
      <c r="F2885" s="47"/>
      <c r="G2885" s="24"/>
      <c r="V2885" s="110"/>
      <c r="W2885" s="110"/>
      <c r="X2885" s="110"/>
      <c r="Y2885" s="110"/>
      <c r="Z2885" s="110"/>
      <c r="AA2885" s="110"/>
      <c r="AB2885" s="110"/>
      <c r="AC2885" s="110"/>
      <c r="AD2885" s="110"/>
      <c r="AE2885" s="110"/>
      <c r="AF2885" s="110"/>
      <c r="AG2885" s="110"/>
      <c r="AH2885" s="110"/>
      <c r="AI2885" s="110"/>
      <c r="AJ2885" s="110"/>
      <c r="AK2885" s="110"/>
      <c r="AL2885" s="110"/>
      <c r="AM2885" s="110"/>
      <c r="AN2885" s="110"/>
      <c r="AO2885" s="110"/>
      <c r="AP2885" s="110"/>
      <c r="AQ2885" s="110"/>
      <c r="AR2885" s="110"/>
      <c r="AS2885" s="110"/>
      <c r="AT2885" s="110"/>
      <c r="AU2885" s="110"/>
      <c r="AV2885" s="110"/>
      <c r="AW2885" s="110"/>
      <c r="AX2885" s="110"/>
      <c r="AY2885" s="110"/>
      <c r="AZ2885" s="110"/>
      <c r="BA2885" s="110"/>
      <c r="BB2885" s="110"/>
      <c r="BC2885" s="110"/>
      <c r="BD2885" s="110"/>
      <c r="BE2885" s="110"/>
      <c r="BF2885" s="110"/>
      <c r="BG2885" s="110"/>
      <c r="BH2885" s="110"/>
    </row>
    <row r="2886" spans="3:60" x14ac:dyDescent="0.2">
      <c r="C2886" s="25"/>
      <c r="D2886" s="25"/>
      <c r="E2886" s="24"/>
      <c r="F2886" s="47"/>
      <c r="G2886" s="24"/>
      <c r="V2886" s="110"/>
      <c r="W2886" s="110"/>
      <c r="X2886" s="110"/>
      <c r="Y2886" s="110"/>
      <c r="Z2886" s="110"/>
      <c r="AA2886" s="110"/>
      <c r="AB2886" s="110"/>
      <c r="AC2886" s="110"/>
      <c r="AD2886" s="110"/>
      <c r="AE2886" s="110"/>
      <c r="AF2886" s="110"/>
      <c r="AG2886" s="110"/>
      <c r="AH2886" s="110"/>
      <c r="AI2886" s="110"/>
      <c r="AJ2886" s="110"/>
      <c r="AK2886" s="110"/>
      <c r="AL2886" s="110"/>
      <c r="AM2886" s="110"/>
      <c r="AN2886" s="110"/>
      <c r="AO2886" s="110"/>
      <c r="AP2886" s="110"/>
      <c r="AQ2886" s="110"/>
      <c r="AR2886" s="110"/>
      <c r="AS2886" s="110"/>
      <c r="AT2886" s="110"/>
      <c r="AU2886" s="110"/>
      <c r="AV2886" s="110"/>
      <c r="AW2886" s="110"/>
      <c r="AX2886" s="110"/>
      <c r="AY2886" s="110"/>
      <c r="AZ2886" s="110"/>
      <c r="BA2886" s="110"/>
      <c r="BB2886" s="110"/>
      <c r="BC2886" s="110"/>
      <c r="BD2886" s="110"/>
      <c r="BE2886" s="110"/>
      <c r="BF2886" s="110"/>
      <c r="BG2886" s="110"/>
      <c r="BH2886" s="110"/>
    </row>
    <row r="2887" spans="3:60" x14ac:dyDescent="0.2">
      <c r="C2887" s="25"/>
      <c r="D2887" s="25"/>
      <c r="E2887" s="24"/>
      <c r="F2887" s="47"/>
      <c r="G2887" s="24"/>
      <c r="V2887" s="110"/>
      <c r="W2887" s="110"/>
      <c r="X2887" s="110"/>
      <c r="Y2887" s="110"/>
      <c r="Z2887" s="110"/>
      <c r="AA2887" s="110"/>
      <c r="AB2887" s="110"/>
      <c r="AC2887" s="110"/>
      <c r="AD2887" s="110"/>
      <c r="AE2887" s="110"/>
      <c r="AF2887" s="110"/>
      <c r="AG2887" s="110"/>
      <c r="AH2887" s="110"/>
      <c r="AI2887" s="110"/>
      <c r="AJ2887" s="110"/>
      <c r="AK2887" s="110"/>
      <c r="AL2887" s="110"/>
      <c r="AM2887" s="110"/>
      <c r="AN2887" s="110"/>
      <c r="AO2887" s="110"/>
      <c r="AP2887" s="110"/>
      <c r="AQ2887" s="110"/>
      <c r="AR2887" s="110"/>
      <c r="AS2887" s="110"/>
      <c r="AT2887" s="110"/>
      <c r="AU2887" s="110"/>
      <c r="AV2887" s="110"/>
      <c r="AW2887" s="110"/>
      <c r="AX2887" s="110"/>
      <c r="AY2887" s="110"/>
      <c r="AZ2887" s="110"/>
      <c r="BA2887" s="110"/>
      <c r="BB2887" s="110"/>
      <c r="BC2887" s="110"/>
      <c r="BD2887" s="110"/>
      <c r="BE2887" s="110"/>
      <c r="BF2887" s="110"/>
      <c r="BG2887" s="110"/>
      <c r="BH2887" s="110"/>
    </row>
    <row r="2888" spans="3:60" x14ac:dyDescent="0.2">
      <c r="C2888" s="25"/>
      <c r="D2888" s="25"/>
      <c r="E2888" s="24"/>
      <c r="F2888" s="47"/>
      <c r="G2888" s="24"/>
      <c r="V2888" s="110"/>
      <c r="W2888" s="110"/>
      <c r="X2888" s="110"/>
      <c r="Y2888" s="110"/>
      <c r="Z2888" s="110"/>
      <c r="AA2888" s="110"/>
      <c r="AB2888" s="110"/>
      <c r="AC2888" s="110"/>
      <c r="AD2888" s="110"/>
      <c r="AE2888" s="110"/>
      <c r="AF2888" s="110"/>
      <c r="AG2888" s="110"/>
      <c r="AH2888" s="110"/>
      <c r="AI2888" s="110"/>
      <c r="AJ2888" s="110"/>
      <c r="AK2888" s="110"/>
      <c r="AL2888" s="110"/>
      <c r="AM2888" s="110"/>
      <c r="AN2888" s="110"/>
      <c r="AO2888" s="110"/>
      <c r="AP2888" s="110"/>
      <c r="AQ2888" s="110"/>
      <c r="AR2888" s="110"/>
      <c r="AS2888" s="110"/>
      <c r="AT2888" s="110"/>
      <c r="AU2888" s="110"/>
      <c r="AV2888" s="110"/>
      <c r="AW2888" s="110"/>
      <c r="AX2888" s="110"/>
      <c r="AY2888" s="110"/>
      <c r="AZ2888" s="110"/>
      <c r="BA2888" s="110"/>
      <c r="BB2888" s="110"/>
      <c r="BC2888" s="110"/>
      <c r="BD2888" s="110"/>
      <c r="BE2888" s="110"/>
      <c r="BF2888" s="110"/>
      <c r="BG2888" s="110"/>
      <c r="BH2888" s="110"/>
    </row>
    <row r="2889" spans="3:60" x14ac:dyDescent="0.2">
      <c r="C2889" s="25"/>
      <c r="D2889" s="25"/>
      <c r="E2889" s="24"/>
      <c r="F2889" s="47"/>
      <c r="G2889" s="24"/>
      <c r="V2889" s="110"/>
      <c r="W2889" s="110"/>
      <c r="X2889" s="110"/>
      <c r="Y2889" s="110"/>
      <c r="Z2889" s="110"/>
      <c r="AA2889" s="110"/>
      <c r="AB2889" s="110"/>
      <c r="AC2889" s="110"/>
      <c r="AD2889" s="110"/>
      <c r="AE2889" s="110"/>
      <c r="AF2889" s="110"/>
      <c r="AG2889" s="110"/>
      <c r="AH2889" s="110"/>
      <c r="AI2889" s="110"/>
      <c r="AJ2889" s="110"/>
      <c r="AK2889" s="110"/>
      <c r="AL2889" s="110"/>
      <c r="AM2889" s="110"/>
      <c r="AN2889" s="110"/>
      <c r="AO2889" s="110"/>
      <c r="AP2889" s="110"/>
      <c r="AQ2889" s="110"/>
      <c r="AR2889" s="110"/>
      <c r="AS2889" s="110"/>
      <c r="AT2889" s="110"/>
      <c r="AU2889" s="110"/>
      <c r="AV2889" s="110"/>
      <c r="AW2889" s="110"/>
      <c r="AX2889" s="110"/>
      <c r="AY2889" s="110"/>
      <c r="AZ2889" s="110"/>
      <c r="BA2889" s="110"/>
      <c r="BB2889" s="110"/>
      <c r="BC2889" s="110"/>
      <c r="BD2889" s="110"/>
      <c r="BE2889" s="110"/>
      <c r="BF2889" s="110"/>
      <c r="BG2889" s="110"/>
      <c r="BH2889" s="110"/>
    </row>
    <row r="2890" spans="3:60" x14ac:dyDescent="0.2">
      <c r="C2890" s="25"/>
      <c r="D2890" s="25"/>
      <c r="E2890" s="24"/>
      <c r="F2890" s="47"/>
      <c r="G2890" s="24"/>
      <c r="V2890" s="110"/>
      <c r="W2890" s="110"/>
      <c r="X2890" s="110"/>
      <c r="Y2890" s="110"/>
      <c r="Z2890" s="110"/>
      <c r="AA2890" s="110"/>
      <c r="AB2890" s="110"/>
      <c r="AC2890" s="110"/>
      <c r="AD2890" s="110"/>
      <c r="AE2890" s="110"/>
      <c r="AF2890" s="110"/>
      <c r="AG2890" s="110"/>
      <c r="AH2890" s="110"/>
      <c r="AI2890" s="110"/>
      <c r="AJ2890" s="110"/>
      <c r="AK2890" s="110"/>
      <c r="AL2890" s="110"/>
      <c r="AM2890" s="110"/>
      <c r="AN2890" s="110"/>
      <c r="AO2890" s="110"/>
      <c r="AP2890" s="110"/>
      <c r="AQ2890" s="110"/>
      <c r="AR2890" s="110"/>
      <c r="AS2890" s="110"/>
      <c r="AT2890" s="110"/>
      <c r="AU2890" s="110"/>
      <c r="AV2890" s="110"/>
      <c r="AW2890" s="110"/>
      <c r="AX2890" s="110"/>
      <c r="AY2890" s="110"/>
      <c r="AZ2890" s="110"/>
      <c r="BA2890" s="110"/>
      <c r="BB2890" s="110"/>
      <c r="BC2890" s="110"/>
      <c r="BD2890" s="110"/>
      <c r="BE2890" s="110"/>
      <c r="BF2890" s="110"/>
      <c r="BG2890" s="110"/>
      <c r="BH2890" s="110"/>
    </row>
    <row r="2891" spans="3:60" x14ac:dyDescent="0.2">
      <c r="C2891" s="25"/>
      <c r="D2891" s="25"/>
      <c r="E2891" s="24"/>
      <c r="F2891" s="47"/>
      <c r="G2891" s="24"/>
      <c r="V2891" s="110"/>
      <c r="W2891" s="110"/>
      <c r="X2891" s="110"/>
      <c r="Y2891" s="110"/>
      <c r="Z2891" s="110"/>
      <c r="AA2891" s="110"/>
      <c r="AB2891" s="110"/>
      <c r="AC2891" s="110"/>
      <c r="AD2891" s="110"/>
      <c r="AE2891" s="110"/>
      <c r="AF2891" s="110"/>
      <c r="AG2891" s="110"/>
      <c r="AH2891" s="110"/>
      <c r="AI2891" s="110"/>
      <c r="AJ2891" s="110"/>
      <c r="AK2891" s="110"/>
      <c r="AL2891" s="110"/>
      <c r="AM2891" s="110"/>
      <c r="AN2891" s="110"/>
      <c r="AO2891" s="110"/>
      <c r="AP2891" s="110"/>
      <c r="AQ2891" s="110"/>
      <c r="AR2891" s="110"/>
      <c r="AS2891" s="110"/>
      <c r="AT2891" s="110"/>
      <c r="AU2891" s="110"/>
      <c r="AV2891" s="110"/>
      <c r="AW2891" s="110"/>
      <c r="AX2891" s="110"/>
      <c r="AY2891" s="110"/>
      <c r="AZ2891" s="110"/>
      <c r="BA2891" s="110"/>
      <c r="BB2891" s="110"/>
      <c r="BC2891" s="110"/>
      <c r="BD2891" s="110"/>
      <c r="BE2891" s="110"/>
      <c r="BF2891" s="110"/>
      <c r="BG2891" s="110"/>
      <c r="BH2891" s="110"/>
    </row>
    <row r="2892" spans="3:60" x14ac:dyDescent="0.2">
      <c r="C2892" s="25"/>
      <c r="D2892" s="25"/>
      <c r="E2892" s="24"/>
      <c r="F2892" s="47"/>
      <c r="G2892" s="24"/>
      <c r="V2892" s="110"/>
      <c r="W2892" s="110"/>
      <c r="X2892" s="110"/>
      <c r="Y2892" s="110"/>
      <c r="Z2892" s="110"/>
      <c r="AA2892" s="110"/>
      <c r="AB2892" s="110"/>
      <c r="AC2892" s="110"/>
      <c r="AD2892" s="110"/>
      <c r="AE2892" s="110"/>
      <c r="AF2892" s="110"/>
      <c r="AG2892" s="110"/>
      <c r="AH2892" s="110"/>
      <c r="AI2892" s="110"/>
      <c r="AJ2892" s="110"/>
      <c r="AK2892" s="110"/>
      <c r="AL2892" s="110"/>
      <c r="AM2892" s="110"/>
      <c r="AN2892" s="110"/>
      <c r="AO2892" s="110"/>
      <c r="AP2892" s="110"/>
      <c r="AQ2892" s="110"/>
      <c r="AR2892" s="110"/>
      <c r="AS2892" s="110"/>
      <c r="AT2892" s="110"/>
      <c r="AU2892" s="110"/>
      <c r="AV2892" s="110"/>
      <c r="AW2892" s="110"/>
      <c r="AX2892" s="110"/>
      <c r="AY2892" s="110"/>
      <c r="AZ2892" s="110"/>
      <c r="BA2892" s="110"/>
      <c r="BB2892" s="110"/>
      <c r="BC2892" s="110"/>
      <c r="BD2892" s="110"/>
      <c r="BE2892" s="110"/>
      <c r="BF2892" s="110"/>
      <c r="BG2892" s="110"/>
      <c r="BH2892" s="110"/>
    </row>
    <row r="2893" spans="3:60" x14ac:dyDescent="0.2">
      <c r="C2893" s="25"/>
      <c r="D2893" s="25"/>
      <c r="E2893" s="24"/>
      <c r="F2893" s="47"/>
      <c r="G2893" s="24"/>
      <c r="V2893" s="110"/>
      <c r="W2893" s="110"/>
      <c r="X2893" s="110"/>
      <c r="Y2893" s="110"/>
      <c r="Z2893" s="110"/>
      <c r="AA2893" s="110"/>
      <c r="AB2893" s="110"/>
      <c r="AC2893" s="110"/>
      <c r="AD2893" s="110"/>
      <c r="AE2893" s="110"/>
      <c r="AF2893" s="110"/>
      <c r="AG2893" s="110"/>
      <c r="AH2893" s="110"/>
      <c r="AI2893" s="110"/>
      <c r="AJ2893" s="110"/>
      <c r="AK2893" s="110"/>
      <c r="AL2893" s="110"/>
      <c r="AM2893" s="110"/>
      <c r="AN2893" s="110"/>
      <c r="AO2893" s="110"/>
      <c r="AP2893" s="110"/>
      <c r="AQ2893" s="110"/>
      <c r="AR2893" s="110"/>
      <c r="AS2893" s="110"/>
      <c r="AT2893" s="110"/>
      <c r="AU2893" s="110"/>
      <c r="AV2893" s="110"/>
      <c r="AW2893" s="110"/>
      <c r="AX2893" s="110"/>
      <c r="AY2893" s="110"/>
      <c r="AZ2893" s="110"/>
      <c r="BA2893" s="110"/>
      <c r="BB2893" s="110"/>
      <c r="BC2893" s="110"/>
      <c r="BD2893" s="110"/>
      <c r="BE2893" s="110"/>
      <c r="BF2893" s="110"/>
      <c r="BG2893" s="110"/>
      <c r="BH2893" s="110"/>
    </row>
    <row r="2894" spans="3:60" x14ac:dyDescent="0.2">
      <c r="C2894" s="25"/>
      <c r="D2894" s="25"/>
      <c r="E2894" s="24"/>
      <c r="F2894" s="47"/>
      <c r="G2894" s="24"/>
      <c r="V2894" s="110"/>
      <c r="W2894" s="110"/>
      <c r="X2894" s="110"/>
      <c r="Y2894" s="110"/>
      <c r="Z2894" s="110"/>
      <c r="AA2894" s="110"/>
      <c r="AB2894" s="110"/>
      <c r="AC2894" s="110"/>
      <c r="AD2894" s="110"/>
      <c r="AE2894" s="110"/>
      <c r="AF2894" s="110"/>
      <c r="AG2894" s="110"/>
      <c r="AH2894" s="110"/>
      <c r="AI2894" s="110"/>
      <c r="AJ2894" s="110"/>
      <c r="AK2894" s="110"/>
      <c r="AL2894" s="110"/>
      <c r="AM2894" s="110"/>
      <c r="AN2894" s="110"/>
      <c r="AO2894" s="110"/>
      <c r="AP2894" s="110"/>
      <c r="AQ2894" s="110"/>
      <c r="AR2894" s="110"/>
      <c r="AS2894" s="110"/>
      <c r="AT2894" s="110"/>
      <c r="AU2894" s="110"/>
      <c r="AV2894" s="110"/>
      <c r="AW2894" s="110"/>
      <c r="AX2894" s="110"/>
      <c r="AY2894" s="110"/>
      <c r="AZ2894" s="110"/>
      <c r="BA2894" s="110"/>
      <c r="BB2894" s="110"/>
      <c r="BC2894" s="110"/>
      <c r="BD2894" s="110"/>
      <c r="BE2894" s="110"/>
      <c r="BF2894" s="110"/>
      <c r="BG2894" s="110"/>
      <c r="BH2894" s="110"/>
    </row>
    <row r="2895" spans="3:60" x14ac:dyDescent="0.2">
      <c r="C2895" s="25"/>
      <c r="D2895" s="25"/>
      <c r="E2895" s="24"/>
      <c r="F2895" s="47"/>
      <c r="G2895" s="24"/>
      <c r="V2895" s="110"/>
      <c r="W2895" s="110"/>
      <c r="X2895" s="110"/>
      <c r="Y2895" s="110"/>
      <c r="Z2895" s="110"/>
      <c r="AA2895" s="110"/>
      <c r="AB2895" s="110"/>
      <c r="AC2895" s="110"/>
      <c r="AD2895" s="110"/>
      <c r="AE2895" s="110"/>
      <c r="AF2895" s="110"/>
      <c r="AG2895" s="110"/>
      <c r="AH2895" s="110"/>
      <c r="AI2895" s="110"/>
      <c r="AJ2895" s="110"/>
      <c r="AK2895" s="110"/>
      <c r="AL2895" s="110"/>
      <c r="AM2895" s="110"/>
      <c r="AN2895" s="110"/>
      <c r="AO2895" s="110"/>
      <c r="AP2895" s="110"/>
      <c r="AQ2895" s="110"/>
      <c r="AR2895" s="110"/>
      <c r="AS2895" s="110"/>
      <c r="AT2895" s="110"/>
      <c r="AU2895" s="110"/>
      <c r="AV2895" s="110"/>
      <c r="AW2895" s="110"/>
      <c r="AX2895" s="110"/>
      <c r="AY2895" s="110"/>
      <c r="AZ2895" s="110"/>
      <c r="BA2895" s="110"/>
      <c r="BB2895" s="110"/>
      <c r="BC2895" s="110"/>
      <c r="BD2895" s="110"/>
      <c r="BE2895" s="110"/>
      <c r="BF2895" s="110"/>
      <c r="BG2895" s="110"/>
      <c r="BH2895" s="110"/>
    </row>
    <row r="2896" spans="3:60" x14ac:dyDescent="0.2">
      <c r="C2896" s="25"/>
      <c r="D2896" s="25"/>
      <c r="E2896" s="24"/>
      <c r="F2896" s="47"/>
      <c r="G2896" s="24"/>
      <c r="V2896" s="110"/>
      <c r="W2896" s="110"/>
      <c r="X2896" s="110"/>
      <c r="Y2896" s="110"/>
      <c r="Z2896" s="110"/>
      <c r="AA2896" s="110"/>
      <c r="AB2896" s="110"/>
      <c r="AC2896" s="110"/>
      <c r="AD2896" s="110"/>
      <c r="AE2896" s="110"/>
      <c r="AF2896" s="110"/>
      <c r="AG2896" s="110"/>
      <c r="AH2896" s="110"/>
      <c r="AI2896" s="110"/>
      <c r="AJ2896" s="110"/>
      <c r="AK2896" s="110"/>
      <c r="AL2896" s="110"/>
      <c r="AM2896" s="110"/>
      <c r="AN2896" s="110"/>
      <c r="AO2896" s="110"/>
      <c r="AP2896" s="110"/>
      <c r="AQ2896" s="110"/>
      <c r="AR2896" s="110"/>
      <c r="AS2896" s="110"/>
      <c r="AT2896" s="110"/>
      <c r="AU2896" s="110"/>
      <c r="AV2896" s="110"/>
      <c r="AW2896" s="110"/>
      <c r="AX2896" s="110"/>
      <c r="AY2896" s="110"/>
      <c r="AZ2896" s="110"/>
      <c r="BA2896" s="110"/>
      <c r="BB2896" s="110"/>
      <c r="BC2896" s="110"/>
      <c r="BD2896" s="110"/>
      <c r="BE2896" s="110"/>
      <c r="BF2896" s="110"/>
      <c r="BG2896" s="110"/>
      <c r="BH2896" s="110"/>
    </row>
    <row r="2897" spans="3:60" x14ac:dyDescent="0.2">
      <c r="C2897" s="25"/>
      <c r="D2897" s="25"/>
      <c r="E2897" s="24"/>
      <c r="F2897" s="47"/>
      <c r="G2897" s="24"/>
      <c r="V2897" s="110"/>
      <c r="W2897" s="110"/>
      <c r="X2897" s="110"/>
      <c r="Y2897" s="110"/>
      <c r="Z2897" s="110"/>
      <c r="AA2897" s="110"/>
      <c r="AB2897" s="110"/>
      <c r="AC2897" s="110"/>
      <c r="AD2897" s="110"/>
      <c r="AE2897" s="110"/>
      <c r="AF2897" s="110"/>
      <c r="AG2897" s="110"/>
      <c r="AH2897" s="110"/>
      <c r="AI2897" s="110"/>
      <c r="AJ2897" s="110"/>
      <c r="AK2897" s="110"/>
      <c r="AL2897" s="110"/>
      <c r="AM2897" s="110"/>
      <c r="AN2897" s="110"/>
      <c r="AO2897" s="110"/>
      <c r="AP2897" s="110"/>
      <c r="AQ2897" s="110"/>
      <c r="AR2897" s="110"/>
      <c r="AS2897" s="110"/>
      <c r="AT2897" s="110"/>
      <c r="AU2897" s="110"/>
      <c r="AV2897" s="110"/>
      <c r="AW2897" s="110"/>
      <c r="AX2897" s="110"/>
      <c r="AY2897" s="110"/>
      <c r="AZ2897" s="110"/>
      <c r="BA2897" s="110"/>
      <c r="BB2897" s="110"/>
      <c r="BC2897" s="110"/>
      <c r="BD2897" s="110"/>
      <c r="BE2897" s="110"/>
      <c r="BF2897" s="110"/>
      <c r="BG2897" s="110"/>
      <c r="BH2897" s="110"/>
    </row>
    <row r="2898" spans="3:60" x14ac:dyDescent="0.2">
      <c r="C2898" s="25"/>
      <c r="D2898" s="25"/>
      <c r="E2898" s="24"/>
      <c r="F2898" s="47"/>
      <c r="G2898" s="24"/>
      <c r="V2898" s="110"/>
      <c r="W2898" s="110"/>
      <c r="X2898" s="110"/>
      <c r="Y2898" s="110"/>
      <c r="Z2898" s="110"/>
      <c r="AA2898" s="110"/>
      <c r="AB2898" s="110"/>
      <c r="AC2898" s="110"/>
      <c r="AD2898" s="110"/>
      <c r="AE2898" s="110"/>
      <c r="AF2898" s="110"/>
      <c r="AG2898" s="110"/>
      <c r="AH2898" s="110"/>
      <c r="AI2898" s="110"/>
      <c r="AJ2898" s="110"/>
      <c r="AK2898" s="110"/>
      <c r="AL2898" s="110"/>
      <c r="AM2898" s="110"/>
      <c r="AN2898" s="110"/>
      <c r="AO2898" s="110"/>
      <c r="AP2898" s="110"/>
      <c r="AQ2898" s="110"/>
      <c r="AR2898" s="110"/>
      <c r="AS2898" s="110"/>
      <c r="AT2898" s="110"/>
      <c r="AU2898" s="110"/>
      <c r="AV2898" s="110"/>
      <c r="AW2898" s="110"/>
      <c r="AX2898" s="110"/>
      <c r="AY2898" s="110"/>
      <c r="AZ2898" s="110"/>
      <c r="BA2898" s="110"/>
      <c r="BB2898" s="110"/>
      <c r="BC2898" s="110"/>
      <c r="BD2898" s="110"/>
      <c r="BE2898" s="110"/>
      <c r="BF2898" s="110"/>
      <c r="BG2898" s="110"/>
      <c r="BH2898" s="110"/>
    </row>
    <row r="2899" spans="3:60" x14ac:dyDescent="0.2">
      <c r="C2899" s="25"/>
      <c r="D2899" s="25"/>
      <c r="E2899" s="24"/>
      <c r="F2899" s="47"/>
      <c r="G2899" s="24"/>
      <c r="V2899" s="110"/>
      <c r="W2899" s="110"/>
      <c r="X2899" s="110"/>
      <c r="Y2899" s="110"/>
      <c r="Z2899" s="110"/>
      <c r="AA2899" s="110"/>
      <c r="AB2899" s="110"/>
      <c r="AC2899" s="110"/>
      <c r="AD2899" s="110"/>
      <c r="AE2899" s="110"/>
      <c r="AF2899" s="110"/>
      <c r="AG2899" s="110"/>
      <c r="AH2899" s="110"/>
      <c r="AI2899" s="110"/>
      <c r="AJ2899" s="110"/>
      <c r="AK2899" s="110"/>
      <c r="AL2899" s="110"/>
      <c r="AM2899" s="110"/>
      <c r="AN2899" s="110"/>
      <c r="AO2899" s="110"/>
      <c r="AP2899" s="110"/>
      <c r="AQ2899" s="110"/>
      <c r="AR2899" s="110"/>
      <c r="AS2899" s="110"/>
      <c r="AT2899" s="110"/>
      <c r="AU2899" s="110"/>
      <c r="AV2899" s="110"/>
      <c r="AW2899" s="110"/>
      <c r="AX2899" s="110"/>
      <c r="AY2899" s="110"/>
      <c r="AZ2899" s="110"/>
      <c r="BA2899" s="110"/>
      <c r="BB2899" s="110"/>
      <c r="BC2899" s="110"/>
      <c r="BD2899" s="110"/>
      <c r="BE2899" s="110"/>
      <c r="BF2899" s="110"/>
      <c r="BG2899" s="110"/>
      <c r="BH2899" s="110"/>
    </row>
    <row r="2900" spans="3:60" x14ac:dyDescent="0.2">
      <c r="C2900" s="25"/>
      <c r="D2900" s="25"/>
      <c r="E2900" s="24"/>
      <c r="F2900" s="47"/>
      <c r="G2900" s="24"/>
      <c r="V2900" s="110"/>
      <c r="W2900" s="110"/>
      <c r="X2900" s="110"/>
      <c r="Y2900" s="110"/>
      <c r="Z2900" s="110"/>
      <c r="AA2900" s="110"/>
      <c r="AB2900" s="110"/>
      <c r="AC2900" s="110"/>
      <c r="AD2900" s="110"/>
      <c r="AE2900" s="110"/>
      <c r="AF2900" s="110"/>
      <c r="AG2900" s="110"/>
      <c r="AH2900" s="110"/>
      <c r="AI2900" s="110"/>
      <c r="AJ2900" s="110"/>
      <c r="AK2900" s="110"/>
      <c r="AL2900" s="110"/>
      <c r="AM2900" s="110"/>
      <c r="AN2900" s="110"/>
      <c r="AO2900" s="110"/>
      <c r="AP2900" s="110"/>
      <c r="AQ2900" s="110"/>
      <c r="AR2900" s="110"/>
      <c r="AS2900" s="110"/>
      <c r="AT2900" s="110"/>
      <c r="AU2900" s="110"/>
      <c r="AV2900" s="110"/>
      <c r="AW2900" s="110"/>
      <c r="AX2900" s="110"/>
      <c r="AY2900" s="110"/>
      <c r="AZ2900" s="110"/>
      <c r="BA2900" s="110"/>
      <c r="BB2900" s="110"/>
      <c r="BC2900" s="110"/>
      <c r="BD2900" s="110"/>
      <c r="BE2900" s="110"/>
      <c r="BF2900" s="110"/>
      <c r="BG2900" s="110"/>
      <c r="BH2900" s="110"/>
    </row>
    <row r="2901" spans="3:60" x14ac:dyDescent="0.2">
      <c r="C2901" s="25"/>
      <c r="D2901" s="25"/>
      <c r="E2901" s="24"/>
      <c r="F2901" s="47"/>
      <c r="G2901" s="24"/>
      <c r="V2901" s="110"/>
      <c r="W2901" s="110"/>
      <c r="X2901" s="110"/>
      <c r="Y2901" s="110"/>
      <c r="Z2901" s="110"/>
      <c r="AA2901" s="110"/>
      <c r="AB2901" s="110"/>
      <c r="AC2901" s="110"/>
      <c r="AD2901" s="110"/>
      <c r="AE2901" s="110"/>
      <c r="AF2901" s="110"/>
      <c r="AG2901" s="110"/>
      <c r="AH2901" s="110"/>
      <c r="AI2901" s="110"/>
      <c r="AJ2901" s="110"/>
      <c r="AK2901" s="110"/>
      <c r="AL2901" s="110"/>
      <c r="AM2901" s="110"/>
      <c r="AN2901" s="110"/>
      <c r="AO2901" s="110"/>
      <c r="AP2901" s="110"/>
      <c r="AQ2901" s="110"/>
      <c r="AR2901" s="110"/>
      <c r="AS2901" s="110"/>
      <c r="AT2901" s="110"/>
      <c r="AU2901" s="110"/>
      <c r="AV2901" s="110"/>
      <c r="AW2901" s="110"/>
      <c r="AX2901" s="110"/>
      <c r="AY2901" s="110"/>
      <c r="AZ2901" s="110"/>
      <c r="BA2901" s="110"/>
      <c r="BB2901" s="110"/>
      <c r="BC2901" s="110"/>
      <c r="BD2901" s="110"/>
      <c r="BE2901" s="110"/>
      <c r="BF2901" s="110"/>
      <c r="BG2901" s="110"/>
      <c r="BH2901" s="110"/>
    </row>
    <row r="2902" spans="3:60" x14ac:dyDescent="0.2">
      <c r="C2902" s="25"/>
      <c r="D2902" s="25"/>
      <c r="E2902" s="24"/>
      <c r="F2902" s="47"/>
      <c r="G2902" s="24"/>
      <c r="V2902" s="110"/>
      <c r="W2902" s="110"/>
      <c r="X2902" s="110"/>
      <c r="Y2902" s="110"/>
      <c r="Z2902" s="110"/>
      <c r="AA2902" s="110"/>
      <c r="AB2902" s="110"/>
      <c r="AC2902" s="110"/>
      <c r="AD2902" s="110"/>
      <c r="AE2902" s="110"/>
      <c r="AF2902" s="110"/>
      <c r="AG2902" s="110"/>
      <c r="AH2902" s="110"/>
      <c r="AI2902" s="110"/>
      <c r="AJ2902" s="110"/>
      <c r="AK2902" s="110"/>
      <c r="AL2902" s="110"/>
      <c r="AM2902" s="110"/>
      <c r="AN2902" s="110"/>
      <c r="AO2902" s="110"/>
      <c r="AP2902" s="110"/>
      <c r="AQ2902" s="110"/>
      <c r="AR2902" s="110"/>
      <c r="AS2902" s="110"/>
      <c r="AT2902" s="110"/>
      <c r="AU2902" s="110"/>
      <c r="AV2902" s="110"/>
      <c r="AW2902" s="110"/>
      <c r="AX2902" s="110"/>
      <c r="AY2902" s="110"/>
      <c r="AZ2902" s="110"/>
      <c r="BA2902" s="110"/>
      <c r="BB2902" s="110"/>
      <c r="BC2902" s="110"/>
      <c r="BD2902" s="110"/>
      <c r="BE2902" s="110"/>
      <c r="BF2902" s="110"/>
      <c r="BG2902" s="110"/>
      <c r="BH2902" s="110"/>
    </row>
    <row r="2903" spans="3:60" x14ac:dyDescent="0.2">
      <c r="C2903" s="25"/>
      <c r="D2903" s="25"/>
      <c r="E2903" s="24"/>
      <c r="F2903" s="47"/>
      <c r="G2903" s="24"/>
      <c r="V2903" s="110"/>
      <c r="W2903" s="110"/>
      <c r="X2903" s="110"/>
      <c r="Y2903" s="110"/>
      <c r="Z2903" s="110"/>
      <c r="AA2903" s="110"/>
      <c r="AB2903" s="110"/>
      <c r="AC2903" s="110"/>
      <c r="AD2903" s="110"/>
      <c r="AE2903" s="110"/>
      <c r="AF2903" s="110"/>
      <c r="AG2903" s="110"/>
      <c r="AH2903" s="110"/>
      <c r="AI2903" s="110"/>
      <c r="AJ2903" s="110"/>
      <c r="AK2903" s="110"/>
      <c r="AL2903" s="110"/>
      <c r="AM2903" s="110"/>
      <c r="AN2903" s="110"/>
      <c r="AO2903" s="110"/>
      <c r="AP2903" s="110"/>
      <c r="AQ2903" s="110"/>
      <c r="AR2903" s="110"/>
      <c r="AS2903" s="110"/>
      <c r="AT2903" s="110"/>
      <c r="AU2903" s="110"/>
      <c r="AV2903" s="110"/>
      <c r="AW2903" s="110"/>
      <c r="AX2903" s="110"/>
      <c r="AY2903" s="110"/>
      <c r="AZ2903" s="110"/>
      <c r="BA2903" s="110"/>
      <c r="BB2903" s="110"/>
      <c r="BC2903" s="110"/>
      <c r="BD2903" s="110"/>
      <c r="BE2903" s="110"/>
      <c r="BF2903" s="110"/>
      <c r="BG2903" s="110"/>
      <c r="BH2903" s="110"/>
    </row>
    <row r="2904" spans="3:60" x14ac:dyDescent="0.2">
      <c r="C2904" s="25"/>
      <c r="D2904" s="25"/>
      <c r="E2904" s="24"/>
      <c r="F2904" s="47"/>
      <c r="G2904" s="24"/>
      <c r="V2904" s="110"/>
      <c r="W2904" s="110"/>
      <c r="X2904" s="110"/>
      <c r="Y2904" s="110"/>
      <c r="Z2904" s="110"/>
      <c r="AA2904" s="110"/>
      <c r="AB2904" s="110"/>
      <c r="AC2904" s="110"/>
      <c r="AD2904" s="110"/>
      <c r="AE2904" s="110"/>
      <c r="AF2904" s="110"/>
      <c r="AG2904" s="110"/>
      <c r="AH2904" s="110"/>
      <c r="AI2904" s="110"/>
      <c r="AJ2904" s="110"/>
      <c r="AK2904" s="110"/>
      <c r="AL2904" s="110"/>
      <c r="AM2904" s="110"/>
      <c r="AN2904" s="110"/>
      <c r="AO2904" s="110"/>
      <c r="AP2904" s="110"/>
      <c r="AQ2904" s="110"/>
      <c r="AR2904" s="110"/>
      <c r="AS2904" s="110"/>
      <c r="AT2904" s="110"/>
      <c r="AU2904" s="110"/>
      <c r="AV2904" s="110"/>
      <c r="AW2904" s="110"/>
      <c r="AX2904" s="110"/>
      <c r="AY2904" s="110"/>
      <c r="AZ2904" s="110"/>
      <c r="BA2904" s="110"/>
      <c r="BB2904" s="110"/>
      <c r="BC2904" s="110"/>
      <c r="BD2904" s="110"/>
      <c r="BE2904" s="110"/>
      <c r="BF2904" s="110"/>
      <c r="BG2904" s="110"/>
      <c r="BH2904" s="110"/>
    </row>
    <row r="2905" spans="3:60" x14ac:dyDescent="0.2">
      <c r="C2905" s="25"/>
      <c r="D2905" s="25"/>
      <c r="E2905" s="24"/>
      <c r="F2905" s="47"/>
      <c r="G2905" s="24"/>
      <c r="V2905" s="110"/>
      <c r="W2905" s="110"/>
      <c r="X2905" s="110"/>
      <c r="Y2905" s="110"/>
      <c r="Z2905" s="110"/>
      <c r="AA2905" s="110"/>
      <c r="AB2905" s="110"/>
      <c r="AC2905" s="110"/>
      <c r="AD2905" s="110"/>
      <c r="AE2905" s="110"/>
      <c r="AF2905" s="110"/>
      <c r="AG2905" s="110"/>
      <c r="AH2905" s="110"/>
      <c r="AI2905" s="110"/>
      <c r="AJ2905" s="110"/>
      <c r="AK2905" s="110"/>
      <c r="AL2905" s="110"/>
      <c r="AM2905" s="110"/>
      <c r="AN2905" s="110"/>
      <c r="AO2905" s="110"/>
      <c r="AP2905" s="110"/>
      <c r="AQ2905" s="110"/>
      <c r="AR2905" s="110"/>
      <c r="AS2905" s="110"/>
      <c r="AT2905" s="110"/>
      <c r="AU2905" s="110"/>
      <c r="AV2905" s="110"/>
      <c r="AW2905" s="110"/>
      <c r="AX2905" s="110"/>
      <c r="AY2905" s="110"/>
      <c r="AZ2905" s="110"/>
      <c r="BA2905" s="110"/>
      <c r="BB2905" s="110"/>
      <c r="BC2905" s="110"/>
      <c r="BD2905" s="110"/>
      <c r="BE2905" s="110"/>
      <c r="BF2905" s="110"/>
      <c r="BG2905" s="110"/>
      <c r="BH2905" s="110"/>
    </row>
    <row r="2906" spans="3:60" x14ac:dyDescent="0.2">
      <c r="C2906" s="25"/>
      <c r="D2906" s="25"/>
      <c r="E2906" s="24"/>
      <c r="F2906" s="47"/>
      <c r="G2906" s="24"/>
      <c r="V2906" s="110"/>
      <c r="W2906" s="110"/>
      <c r="X2906" s="110"/>
      <c r="Y2906" s="110"/>
      <c r="Z2906" s="110"/>
      <c r="AA2906" s="110"/>
      <c r="AB2906" s="110"/>
      <c r="AC2906" s="110"/>
      <c r="AD2906" s="110"/>
      <c r="AE2906" s="110"/>
      <c r="AF2906" s="110"/>
      <c r="AG2906" s="110"/>
      <c r="AH2906" s="110"/>
      <c r="AI2906" s="110"/>
      <c r="AJ2906" s="110"/>
      <c r="AK2906" s="110"/>
      <c r="AL2906" s="110"/>
      <c r="AM2906" s="110"/>
      <c r="AN2906" s="110"/>
      <c r="AO2906" s="110"/>
      <c r="AP2906" s="110"/>
      <c r="AQ2906" s="110"/>
      <c r="AR2906" s="110"/>
      <c r="AS2906" s="110"/>
      <c r="AT2906" s="110"/>
      <c r="AU2906" s="110"/>
      <c r="AV2906" s="110"/>
      <c r="AW2906" s="110"/>
      <c r="AX2906" s="110"/>
      <c r="AY2906" s="110"/>
      <c r="AZ2906" s="110"/>
      <c r="BA2906" s="110"/>
      <c r="BB2906" s="110"/>
      <c r="BC2906" s="110"/>
      <c r="BD2906" s="110"/>
      <c r="BE2906" s="110"/>
      <c r="BF2906" s="110"/>
      <c r="BG2906" s="110"/>
      <c r="BH2906" s="110"/>
    </row>
    <row r="2907" spans="3:60" x14ac:dyDescent="0.2">
      <c r="C2907" s="25"/>
      <c r="D2907" s="25"/>
      <c r="E2907" s="24"/>
      <c r="F2907" s="47"/>
      <c r="G2907" s="24"/>
      <c r="V2907" s="110"/>
      <c r="W2907" s="110"/>
      <c r="X2907" s="110"/>
      <c r="Y2907" s="110"/>
      <c r="Z2907" s="110"/>
      <c r="AA2907" s="110"/>
      <c r="AB2907" s="110"/>
      <c r="AC2907" s="110"/>
      <c r="AD2907" s="110"/>
      <c r="AE2907" s="110"/>
      <c r="AF2907" s="110"/>
      <c r="AG2907" s="110"/>
      <c r="AH2907" s="110"/>
      <c r="AI2907" s="110"/>
      <c r="AJ2907" s="110"/>
      <c r="AK2907" s="110"/>
      <c r="AL2907" s="110"/>
      <c r="AM2907" s="110"/>
      <c r="AN2907" s="110"/>
      <c r="AO2907" s="110"/>
      <c r="AP2907" s="110"/>
      <c r="AQ2907" s="110"/>
      <c r="AR2907" s="110"/>
      <c r="AS2907" s="110"/>
      <c r="AT2907" s="110"/>
      <c r="AU2907" s="110"/>
      <c r="AV2907" s="110"/>
      <c r="AW2907" s="110"/>
      <c r="AX2907" s="110"/>
      <c r="AY2907" s="110"/>
      <c r="AZ2907" s="110"/>
      <c r="BA2907" s="110"/>
      <c r="BB2907" s="110"/>
      <c r="BC2907" s="110"/>
      <c r="BD2907" s="110"/>
      <c r="BE2907" s="110"/>
      <c r="BF2907" s="110"/>
      <c r="BG2907" s="110"/>
      <c r="BH2907" s="110"/>
    </row>
    <row r="2908" spans="3:60" x14ac:dyDescent="0.2">
      <c r="C2908" s="25"/>
      <c r="D2908" s="25"/>
      <c r="E2908" s="24"/>
      <c r="F2908" s="47"/>
      <c r="G2908" s="24"/>
      <c r="V2908" s="110"/>
      <c r="W2908" s="110"/>
      <c r="X2908" s="110"/>
      <c r="Y2908" s="110"/>
      <c r="Z2908" s="110"/>
      <c r="AA2908" s="110"/>
      <c r="AB2908" s="110"/>
      <c r="AC2908" s="110"/>
      <c r="AD2908" s="110"/>
      <c r="AE2908" s="110"/>
      <c r="AF2908" s="110"/>
      <c r="AG2908" s="110"/>
      <c r="AH2908" s="110"/>
      <c r="AI2908" s="110"/>
      <c r="AJ2908" s="110"/>
      <c r="AK2908" s="110"/>
      <c r="AL2908" s="110"/>
      <c r="AM2908" s="110"/>
      <c r="AN2908" s="110"/>
      <c r="AO2908" s="110"/>
      <c r="AP2908" s="110"/>
      <c r="AQ2908" s="110"/>
      <c r="AR2908" s="110"/>
      <c r="AS2908" s="110"/>
      <c r="AT2908" s="110"/>
      <c r="AU2908" s="110"/>
      <c r="AV2908" s="110"/>
      <c r="AW2908" s="110"/>
      <c r="AX2908" s="110"/>
      <c r="AY2908" s="110"/>
      <c r="AZ2908" s="110"/>
      <c r="BA2908" s="110"/>
      <c r="BB2908" s="110"/>
      <c r="BC2908" s="110"/>
      <c r="BD2908" s="110"/>
      <c r="BE2908" s="110"/>
      <c r="BF2908" s="110"/>
      <c r="BG2908" s="110"/>
      <c r="BH2908" s="110"/>
    </row>
    <row r="2909" spans="3:60" x14ac:dyDescent="0.2">
      <c r="C2909" s="25"/>
      <c r="D2909" s="25"/>
      <c r="E2909" s="24"/>
      <c r="F2909" s="47"/>
      <c r="G2909" s="24"/>
      <c r="V2909" s="110"/>
      <c r="W2909" s="110"/>
      <c r="X2909" s="110"/>
      <c r="Y2909" s="110"/>
      <c r="Z2909" s="110"/>
      <c r="AA2909" s="110"/>
      <c r="AB2909" s="110"/>
      <c r="AC2909" s="110"/>
      <c r="AD2909" s="110"/>
      <c r="AE2909" s="110"/>
      <c r="AF2909" s="110"/>
      <c r="AG2909" s="110"/>
      <c r="AH2909" s="110"/>
      <c r="AI2909" s="110"/>
      <c r="AJ2909" s="110"/>
      <c r="AK2909" s="110"/>
      <c r="AL2909" s="110"/>
      <c r="AM2909" s="110"/>
      <c r="AN2909" s="110"/>
      <c r="AO2909" s="110"/>
      <c r="AP2909" s="110"/>
      <c r="AQ2909" s="110"/>
      <c r="AR2909" s="110"/>
      <c r="AS2909" s="110"/>
      <c r="AT2909" s="110"/>
      <c r="AU2909" s="110"/>
      <c r="AV2909" s="110"/>
      <c r="AW2909" s="110"/>
      <c r="AX2909" s="110"/>
      <c r="AY2909" s="110"/>
      <c r="AZ2909" s="110"/>
      <c r="BA2909" s="110"/>
      <c r="BB2909" s="110"/>
      <c r="BC2909" s="110"/>
      <c r="BD2909" s="110"/>
      <c r="BE2909" s="110"/>
      <c r="BF2909" s="110"/>
      <c r="BG2909" s="110"/>
      <c r="BH2909" s="110"/>
    </row>
    <row r="2910" spans="3:60" x14ac:dyDescent="0.2">
      <c r="C2910" s="25"/>
      <c r="D2910" s="25"/>
      <c r="E2910" s="24"/>
      <c r="F2910" s="47"/>
      <c r="G2910" s="24"/>
      <c r="V2910" s="110"/>
      <c r="W2910" s="110"/>
      <c r="X2910" s="110"/>
      <c r="Y2910" s="110"/>
      <c r="Z2910" s="110"/>
      <c r="AA2910" s="110"/>
      <c r="AB2910" s="110"/>
      <c r="AC2910" s="110"/>
      <c r="AD2910" s="110"/>
      <c r="AE2910" s="110"/>
      <c r="AF2910" s="110"/>
      <c r="AG2910" s="110"/>
      <c r="AH2910" s="110"/>
      <c r="AI2910" s="110"/>
      <c r="AJ2910" s="110"/>
      <c r="AK2910" s="110"/>
      <c r="AL2910" s="110"/>
      <c r="AM2910" s="110"/>
      <c r="AN2910" s="110"/>
      <c r="AO2910" s="110"/>
      <c r="AP2910" s="110"/>
      <c r="AQ2910" s="110"/>
      <c r="AR2910" s="110"/>
      <c r="AS2910" s="110"/>
      <c r="AT2910" s="110"/>
      <c r="AU2910" s="110"/>
      <c r="AV2910" s="110"/>
      <c r="AW2910" s="110"/>
      <c r="AX2910" s="110"/>
      <c r="AY2910" s="110"/>
      <c r="AZ2910" s="110"/>
      <c r="BA2910" s="110"/>
      <c r="BB2910" s="110"/>
      <c r="BC2910" s="110"/>
      <c r="BD2910" s="110"/>
      <c r="BE2910" s="110"/>
      <c r="BF2910" s="110"/>
      <c r="BG2910" s="110"/>
      <c r="BH2910" s="110"/>
    </row>
    <row r="2911" spans="3:60" x14ac:dyDescent="0.2">
      <c r="C2911" s="25"/>
      <c r="D2911" s="25"/>
      <c r="E2911" s="24"/>
      <c r="F2911" s="47"/>
      <c r="G2911" s="24"/>
      <c r="V2911" s="110"/>
      <c r="W2911" s="110"/>
      <c r="X2911" s="110"/>
      <c r="Y2911" s="110"/>
      <c r="Z2911" s="110"/>
      <c r="AA2911" s="110"/>
      <c r="AB2911" s="110"/>
      <c r="AC2911" s="110"/>
      <c r="AD2911" s="110"/>
      <c r="AE2911" s="110"/>
      <c r="AF2911" s="110"/>
      <c r="AG2911" s="110"/>
      <c r="AH2911" s="110"/>
      <c r="AI2911" s="110"/>
      <c r="AJ2911" s="110"/>
      <c r="AK2911" s="110"/>
      <c r="AL2911" s="110"/>
      <c r="AM2911" s="110"/>
      <c r="AN2911" s="110"/>
      <c r="AO2911" s="110"/>
      <c r="AP2911" s="110"/>
      <c r="AQ2911" s="110"/>
      <c r="AR2911" s="110"/>
      <c r="AS2911" s="110"/>
      <c r="AT2911" s="110"/>
      <c r="AU2911" s="110"/>
      <c r="AV2911" s="110"/>
      <c r="AW2911" s="110"/>
      <c r="AX2911" s="110"/>
      <c r="AY2911" s="110"/>
      <c r="AZ2911" s="110"/>
      <c r="BA2911" s="110"/>
      <c r="BB2911" s="110"/>
      <c r="BC2911" s="110"/>
      <c r="BD2911" s="110"/>
      <c r="BE2911" s="110"/>
      <c r="BF2911" s="110"/>
      <c r="BG2911" s="110"/>
      <c r="BH2911" s="110"/>
    </row>
    <row r="2912" spans="3:60" x14ac:dyDescent="0.2">
      <c r="C2912" s="25"/>
      <c r="D2912" s="25"/>
      <c r="E2912" s="24"/>
      <c r="F2912" s="47"/>
      <c r="G2912" s="24"/>
      <c r="V2912" s="110"/>
      <c r="W2912" s="110"/>
      <c r="X2912" s="110"/>
      <c r="Y2912" s="110"/>
      <c r="Z2912" s="110"/>
      <c r="AA2912" s="110"/>
      <c r="AB2912" s="110"/>
      <c r="AC2912" s="110"/>
      <c r="AD2912" s="110"/>
      <c r="AE2912" s="110"/>
      <c r="AF2912" s="110"/>
      <c r="AG2912" s="110"/>
      <c r="AH2912" s="110"/>
      <c r="AI2912" s="110"/>
      <c r="AJ2912" s="110"/>
      <c r="AK2912" s="110"/>
      <c r="AL2912" s="110"/>
      <c r="AM2912" s="110"/>
      <c r="AN2912" s="110"/>
      <c r="AO2912" s="110"/>
      <c r="AP2912" s="110"/>
      <c r="AQ2912" s="110"/>
      <c r="AR2912" s="110"/>
      <c r="AS2912" s="110"/>
      <c r="AT2912" s="110"/>
      <c r="AU2912" s="110"/>
      <c r="AV2912" s="110"/>
      <c r="AW2912" s="110"/>
      <c r="AX2912" s="110"/>
      <c r="AY2912" s="110"/>
      <c r="AZ2912" s="110"/>
      <c r="BA2912" s="110"/>
      <c r="BB2912" s="110"/>
      <c r="BC2912" s="110"/>
      <c r="BD2912" s="110"/>
      <c r="BE2912" s="110"/>
      <c r="BF2912" s="110"/>
      <c r="BG2912" s="110"/>
      <c r="BH2912" s="110"/>
    </row>
    <row r="2913" spans="3:60" x14ac:dyDescent="0.2">
      <c r="C2913" s="25"/>
      <c r="D2913" s="25"/>
      <c r="E2913" s="24"/>
      <c r="F2913" s="47"/>
      <c r="G2913" s="24"/>
      <c r="V2913" s="110"/>
      <c r="W2913" s="110"/>
      <c r="X2913" s="110"/>
      <c r="Y2913" s="110"/>
      <c r="Z2913" s="110"/>
      <c r="AA2913" s="110"/>
      <c r="AB2913" s="110"/>
      <c r="AC2913" s="110"/>
      <c r="AD2913" s="110"/>
      <c r="AE2913" s="110"/>
      <c r="AF2913" s="110"/>
      <c r="AG2913" s="110"/>
      <c r="AH2913" s="110"/>
      <c r="AI2913" s="110"/>
      <c r="AJ2913" s="110"/>
      <c r="AK2913" s="110"/>
      <c r="AL2913" s="110"/>
      <c r="AM2913" s="110"/>
      <c r="AN2913" s="110"/>
      <c r="AO2913" s="110"/>
      <c r="AP2913" s="110"/>
      <c r="AQ2913" s="110"/>
      <c r="AR2913" s="110"/>
      <c r="AS2913" s="110"/>
      <c r="AT2913" s="110"/>
      <c r="AU2913" s="110"/>
      <c r="AV2913" s="110"/>
      <c r="AW2913" s="110"/>
      <c r="AX2913" s="110"/>
      <c r="AY2913" s="110"/>
      <c r="AZ2913" s="110"/>
      <c r="BA2913" s="110"/>
      <c r="BB2913" s="110"/>
      <c r="BC2913" s="110"/>
      <c r="BD2913" s="110"/>
      <c r="BE2913" s="110"/>
      <c r="BF2913" s="110"/>
      <c r="BG2913" s="110"/>
      <c r="BH2913" s="110"/>
    </row>
    <row r="2914" spans="3:60" x14ac:dyDescent="0.2">
      <c r="C2914" s="25"/>
      <c r="D2914" s="25"/>
      <c r="E2914" s="24"/>
      <c r="F2914" s="47"/>
      <c r="G2914" s="24"/>
      <c r="V2914" s="110"/>
      <c r="W2914" s="110"/>
      <c r="X2914" s="110"/>
      <c r="Y2914" s="110"/>
      <c r="Z2914" s="110"/>
      <c r="AA2914" s="110"/>
      <c r="AB2914" s="110"/>
      <c r="AC2914" s="110"/>
      <c r="AD2914" s="110"/>
      <c r="AE2914" s="110"/>
      <c r="AF2914" s="110"/>
      <c r="AG2914" s="110"/>
      <c r="AH2914" s="110"/>
      <c r="AI2914" s="110"/>
      <c r="AJ2914" s="110"/>
      <c r="AK2914" s="110"/>
      <c r="AL2914" s="110"/>
      <c r="AM2914" s="110"/>
      <c r="AN2914" s="110"/>
      <c r="AO2914" s="110"/>
      <c r="AP2914" s="110"/>
      <c r="AQ2914" s="110"/>
      <c r="AR2914" s="110"/>
      <c r="AS2914" s="110"/>
      <c r="AT2914" s="110"/>
      <c r="AU2914" s="110"/>
      <c r="AV2914" s="110"/>
      <c r="AW2914" s="110"/>
      <c r="AX2914" s="110"/>
      <c r="AY2914" s="110"/>
      <c r="AZ2914" s="110"/>
      <c r="BA2914" s="110"/>
      <c r="BB2914" s="110"/>
      <c r="BC2914" s="110"/>
      <c r="BD2914" s="110"/>
      <c r="BE2914" s="110"/>
      <c r="BF2914" s="110"/>
      <c r="BG2914" s="110"/>
      <c r="BH2914" s="110"/>
    </row>
    <row r="2915" spans="3:60" x14ac:dyDescent="0.2">
      <c r="C2915" s="25"/>
      <c r="D2915" s="25"/>
      <c r="E2915" s="24"/>
      <c r="F2915" s="47"/>
      <c r="G2915" s="24"/>
      <c r="V2915" s="110"/>
      <c r="W2915" s="110"/>
      <c r="X2915" s="110"/>
      <c r="Y2915" s="110"/>
      <c r="Z2915" s="110"/>
      <c r="AA2915" s="110"/>
      <c r="AB2915" s="110"/>
      <c r="AC2915" s="110"/>
      <c r="AD2915" s="110"/>
      <c r="AE2915" s="110"/>
      <c r="AF2915" s="110"/>
      <c r="AG2915" s="110"/>
      <c r="AH2915" s="110"/>
      <c r="AI2915" s="110"/>
      <c r="AJ2915" s="110"/>
      <c r="AK2915" s="110"/>
      <c r="AL2915" s="110"/>
      <c r="AM2915" s="110"/>
      <c r="AN2915" s="110"/>
      <c r="AO2915" s="110"/>
      <c r="AP2915" s="110"/>
      <c r="AQ2915" s="110"/>
      <c r="AR2915" s="110"/>
      <c r="AS2915" s="110"/>
      <c r="AT2915" s="110"/>
      <c r="AU2915" s="110"/>
      <c r="AV2915" s="110"/>
      <c r="AW2915" s="110"/>
      <c r="AX2915" s="110"/>
      <c r="AY2915" s="110"/>
      <c r="AZ2915" s="110"/>
      <c r="BA2915" s="110"/>
      <c r="BB2915" s="110"/>
      <c r="BC2915" s="110"/>
      <c r="BD2915" s="110"/>
      <c r="BE2915" s="110"/>
      <c r="BF2915" s="110"/>
      <c r="BG2915" s="110"/>
      <c r="BH2915" s="110"/>
    </row>
    <row r="2916" spans="3:60" x14ac:dyDescent="0.2">
      <c r="C2916" s="25"/>
      <c r="D2916" s="25"/>
      <c r="E2916" s="24"/>
      <c r="F2916" s="47"/>
      <c r="G2916" s="24"/>
      <c r="V2916" s="110"/>
      <c r="W2916" s="110"/>
      <c r="X2916" s="110"/>
      <c r="Y2916" s="110"/>
      <c r="Z2916" s="110"/>
      <c r="AA2916" s="110"/>
      <c r="AB2916" s="110"/>
      <c r="AC2916" s="110"/>
      <c r="AD2916" s="110"/>
      <c r="AE2916" s="110"/>
      <c r="AF2916" s="110"/>
      <c r="AG2916" s="110"/>
      <c r="AH2916" s="110"/>
      <c r="AI2916" s="110"/>
      <c r="AJ2916" s="110"/>
      <c r="AK2916" s="110"/>
      <c r="AL2916" s="110"/>
      <c r="AM2916" s="110"/>
      <c r="AN2916" s="110"/>
      <c r="AO2916" s="110"/>
      <c r="AP2916" s="110"/>
      <c r="AQ2916" s="110"/>
      <c r="AR2916" s="110"/>
      <c r="AS2916" s="110"/>
      <c r="AT2916" s="110"/>
      <c r="AU2916" s="110"/>
      <c r="AV2916" s="110"/>
      <c r="AW2916" s="110"/>
      <c r="AX2916" s="110"/>
      <c r="AY2916" s="110"/>
      <c r="AZ2916" s="110"/>
      <c r="BA2916" s="110"/>
      <c r="BB2916" s="110"/>
      <c r="BC2916" s="110"/>
      <c r="BD2916" s="110"/>
      <c r="BE2916" s="110"/>
      <c r="BF2916" s="110"/>
      <c r="BG2916" s="110"/>
      <c r="BH2916" s="110"/>
    </row>
    <row r="2917" spans="3:60" x14ac:dyDescent="0.2">
      <c r="C2917" s="25"/>
      <c r="D2917" s="25"/>
      <c r="E2917" s="24"/>
      <c r="F2917" s="47"/>
      <c r="G2917" s="24"/>
      <c r="V2917" s="110"/>
      <c r="W2917" s="110"/>
      <c r="X2917" s="110"/>
      <c r="Y2917" s="110"/>
      <c r="Z2917" s="110"/>
      <c r="AA2917" s="110"/>
      <c r="AB2917" s="110"/>
      <c r="AC2917" s="110"/>
      <c r="AD2917" s="110"/>
      <c r="AE2917" s="110"/>
      <c r="AF2917" s="110"/>
      <c r="AG2917" s="110"/>
      <c r="AH2917" s="110"/>
      <c r="AI2917" s="110"/>
      <c r="AJ2917" s="110"/>
      <c r="AK2917" s="110"/>
      <c r="AL2917" s="110"/>
      <c r="AM2917" s="110"/>
      <c r="AN2917" s="110"/>
      <c r="AO2917" s="110"/>
      <c r="AP2917" s="110"/>
      <c r="AQ2917" s="110"/>
      <c r="AR2917" s="110"/>
      <c r="AS2917" s="110"/>
      <c r="AT2917" s="110"/>
      <c r="AU2917" s="110"/>
      <c r="AV2917" s="110"/>
      <c r="AW2917" s="110"/>
      <c r="AX2917" s="110"/>
      <c r="AY2917" s="110"/>
      <c r="AZ2917" s="110"/>
      <c r="BA2917" s="110"/>
      <c r="BB2917" s="110"/>
      <c r="BC2917" s="110"/>
      <c r="BD2917" s="110"/>
      <c r="BE2917" s="110"/>
      <c r="BF2917" s="110"/>
      <c r="BG2917" s="110"/>
      <c r="BH2917" s="110"/>
    </row>
    <row r="2918" spans="3:60" x14ac:dyDescent="0.2">
      <c r="C2918" s="25"/>
      <c r="D2918" s="25"/>
      <c r="E2918" s="24"/>
      <c r="F2918" s="47"/>
      <c r="G2918" s="24"/>
      <c r="V2918" s="110"/>
      <c r="W2918" s="110"/>
      <c r="X2918" s="110"/>
      <c r="Y2918" s="110"/>
      <c r="Z2918" s="110"/>
      <c r="AA2918" s="110"/>
      <c r="AB2918" s="110"/>
      <c r="AC2918" s="110"/>
      <c r="AD2918" s="110"/>
      <c r="AE2918" s="110"/>
      <c r="AF2918" s="110"/>
      <c r="AG2918" s="110"/>
      <c r="AH2918" s="110"/>
      <c r="AI2918" s="110"/>
      <c r="AJ2918" s="110"/>
      <c r="AK2918" s="110"/>
      <c r="AL2918" s="110"/>
      <c r="AM2918" s="110"/>
      <c r="AN2918" s="110"/>
      <c r="AO2918" s="110"/>
      <c r="AP2918" s="110"/>
      <c r="AQ2918" s="110"/>
      <c r="AR2918" s="110"/>
      <c r="AS2918" s="110"/>
      <c r="AT2918" s="110"/>
      <c r="AU2918" s="110"/>
      <c r="AV2918" s="110"/>
      <c r="AW2918" s="110"/>
      <c r="AX2918" s="110"/>
      <c r="AY2918" s="110"/>
      <c r="AZ2918" s="110"/>
      <c r="BA2918" s="110"/>
      <c r="BB2918" s="110"/>
      <c r="BC2918" s="110"/>
      <c r="BD2918" s="110"/>
      <c r="BE2918" s="110"/>
      <c r="BF2918" s="110"/>
      <c r="BG2918" s="110"/>
      <c r="BH2918" s="110"/>
    </row>
    <row r="2919" spans="3:60" x14ac:dyDescent="0.2">
      <c r="C2919" s="25"/>
      <c r="D2919" s="25"/>
      <c r="E2919" s="24"/>
      <c r="F2919" s="47"/>
      <c r="G2919" s="24"/>
      <c r="V2919" s="110"/>
      <c r="W2919" s="110"/>
      <c r="X2919" s="110"/>
      <c r="Y2919" s="110"/>
      <c r="Z2919" s="110"/>
      <c r="AA2919" s="110"/>
      <c r="AB2919" s="110"/>
      <c r="AC2919" s="110"/>
      <c r="AD2919" s="110"/>
      <c r="AE2919" s="110"/>
      <c r="AF2919" s="110"/>
      <c r="AG2919" s="110"/>
      <c r="AH2919" s="110"/>
      <c r="AI2919" s="110"/>
      <c r="AJ2919" s="110"/>
      <c r="AK2919" s="110"/>
      <c r="AL2919" s="110"/>
      <c r="AM2919" s="110"/>
      <c r="AN2919" s="110"/>
      <c r="AO2919" s="110"/>
      <c r="AP2919" s="110"/>
      <c r="AQ2919" s="110"/>
      <c r="AR2919" s="110"/>
      <c r="AS2919" s="110"/>
      <c r="AT2919" s="110"/>
      <c r="AU2919" s="110"/>
      <c r="AV2919" s="110"/>
      <c r="AW2919" s="110"/>
      <c r="AX2919" s="110"/>
      <c r="AY2919" s="110"/>
      <c r="AZ2919" s="110"/>
      <c r="BA2919" s="110"/>
      <c r="BB2919" s="110"/>
      <c r="BC2919" s="110"/>
      <c r="BD2919" s="110"/>
      <c r="BE2919" s="110"/>
      <c r="BF2919" s="110"/>
      <c r="BG2919" s="110"/>
      <c r="BH2919" s="110"/>
    </row>
    <row r="2920" spans="3:60" x14ac:dyDescent="0.2">
      <c r="C2920" s="25"/>
      <c r="D2920" s="25"/>
      <c r="E2920" s="24"/>
      <c r="F2920" s="47"/>
      <c r="G2920" s="24"/>
      <c r="V2920" s="110"/>
      <c r="W2920" s="110"/>
      <c r="X2920" s="110"/>
      <c r="Y2920" s="110"/>
      <c r="Z2920" s="110"/>
      <c r="AA2920" s="110"/>
      <c r="AB2920" s="110"/>
      <c r="AC2920" s="110"/>
      <c r="AD2920" s="110"/>
      <c r="AE2920" s="110"/>
      <c r="AF2920" s="110"/>
      <c r="AG2920" s="110"/>
      <c r="AH2920" s="110"/>
      <c r="AI2920" s="110"/>
      <c r="AJ2920" s="110"/>
      <c r="AK2920" s="110"/>
      <c r="AL2920" s="110"/>
      <c r="AM2920" s="110"/>
      <c r="AN2920" s="110"/>
      <c r="AO2920" s="110"/>
      <c r="AP2920" s="110"/>
      <c r="AQ2920" s="110"/>
      <c r="AR2920" s="110"/>
      <c r="AS2920" s="110"/>
      <c r="AT2920" s="110"/>
      <c r="AU2920" s="110"/>
      <c r="AV2920" s="110"/>
      <c r="AW2920" s="110"/>
      <c r="AX2920" s="110"/>
      <c r="AY2920" s="110"/>
      <c r="AZ2920" s="110"/>
      <c r="BA2920" s="110"/>
      <c r="BB2920" s="110"/>
      <c r="BC2920" s="110"/>
      <c r="BD2920" s="110"/>
      <c r="BE2920" s="110"/>
      <c r="BF2920" s="110"/>
      <c r="BG2920" s="110"/>
      <c r="BH2920" s="110"/>
    </row>
    <row r="2921" spans="3:60" x14ac:dyDescent="0.2">
      <c r="C2921" s="25"/>
      <c r="D2921" s="25"/>
      <c r="E2921" s="24"/>
      <c r="F2921" s="47"/>
      <c r="G2921" s="24"/>
      <c r="V2921" s="110"/>
      <c r="W2921" s="110"/>
      <c r="X2921" s="110"/>
      <c r="Y2921" s="110"/>
      <c r="Z2921" s="110"/>
      <c r="AA2921" s="110"/>
      <c r="AB2921" s="110"/>
      <c r="AC2921" s="110"/>
      <c r="AD2921" s="110"/>
      <c r="AE2921" s="110"/>
      <c r="AF2921" s="110"/>
      <c r="AG2921" s="110"/>
      <c r="AH2921" s="110"/>
      <c r="AI2921" s="110"/>
      <c r="AJ2921" s="110"/>
      <c r="AK2921" s="110"/>
      <c r="AL2921" s="110"/>
      <c r="AM2921" s="110"/>
      <c r="AN2921" s="110"/>
      <c r="AO2921" s="110"/>
      <c r="AP2921" s="110"/>
      <c r="AQ2921" s="110"/>
      <c r="AR2921" s="110"/>
      <c r="AS2921" s="110"/>
      <c r="AT2921" s="110"/>
      <c r="AU2921" s="110"/>
      <c r="AV2921" s="110"/>
      <c r="AW2921" s="110"/>
      <c r="AX2921" s="110"/>
      <c r="AY2921" s="110"/>
      <c r="AZ2921" s="110"/>
      <c r="BA2921" s="110"/>
      <c r="BB2921" s="110"/>
      <c r="BC2921" s="110"/>
      <c r="BD2921" s="110"/>
      <c r="BE2921" s="110"/>
      <c r="BF2921" s="110"/>
      <c r="BG2921" s="110"/>
      <c r="BH2921" s="110"/>
    </row>
    <row r="2922" spans="3:60" x14ac:dyDescent="0.2">
      <c r="C2922" s="25"/>
      <c r="D2922" s="25"/>
      <c r="E2922" s="24"/>
      <c r="F2922" s="47"/>
      <c r="G2922" s="24"/>
      <c r="V2922" s="110"/>
      <c r="W2922" s="110"/>
      <c r="X2922" s="110"/>
      <c r="Y2922" s="110"/>
      <c r="Z2922" s="110"/>
      <c r="AA2922" s="110"/>
      <c r="AB2922" s="110"/>
      <c r="AC2922" s="110"/>
      <c r="AD2922" s="110"/>
      <c r="AE2922" s="110"/>
      <c r="AF2922" s="110"/>
      <c r="AG2922" s="110"/>
      <c r="AH2922" s="110"/>
      <c r="AI2922" s="110"/>
      <c r="AJ2922" s="110"/>
      <c r="AK2922" s="110"/>
      <c r="AL2922" s="110"/>
      <c r="AM2922" s="110"/>
      <c r="AN2922" s="110"/>
      <c r="AO2922" s="110"/>
      <c r="AP2922" s="110"/>
      <c r="AQ2922" s="110"/>
      <c r="AR2922" s="110"/>
      <c r="AS2922" s="110"/>
      <c r="AT2922" s="110"/>
      <c r="AU2922" s="110"/>
      <c r="AV2922" s="110"/>
      <c r="AW2922" s="110"/>
      <c r="AX2922" s="110"/>
      <c r="AY2922" s="110"/>
      <c r="AZ2922" s="110"/>
      <c r="BA2922" s="110"/>
      <c r="BB2922" s="110"/>
      <c r="BC2922" s="110"/>
      <c r="BD2922" s="110"/>
      <c r="BE2922" s="110"/>
      <c r="BF2922" s="110"/>
      <c r="BG2922" s="110"/>
      <c r="BH2922" s="110"/>
    </row>
    <row r="2923" spans="3:60" x14ac:dyDescent="0.2">
      <c r="C2923" s="25"/>
      <c r="D2923" s="25"/>
      <c r="E2923" s="24"/>
      <c r="F2923" s="47"/>
      <c r="G2923" s="24"/>
      <c r="V2923" s="110"/>
      <c r="W2923" s="110"/>
      <c r="X2923" s="110"/>
      <c r="Y2923" s="110"/>
      <c r="Z2923" s="110"/>
      <c r="AA2923" s="110"/>
      <c r="AB2923" s="110"/>
      <c r="AC2923" s="110"/>
      <c r="AD2923" s="110"/>
      <c r="AE2923" s="110"/>
      <c r="AF2923" s="110"/>
      <c r="AG2923" s="110"/>
      <c r="AH2923" s="110"/>
      <c r="AI2923" s="110"/>
      <c r="AJ2923" s="110"/>
      <c r="AK2923" s="110"/>
      <c r="AL2923" s="110"/>
      <c r="AM2923" s="110"/>
      <c r="AN2923" s="110"/>
      <c r="AO2923" s="110"/>
      <c r="AP2923" s="110"/>
      <c r="AQ2923" s="110"/>
      <c r="AR2923" s="110"/>
      <c r="AS2923" s="110"/>
      <c r="AT2923" s="110"/>
      <c r="AU2923" s="110"/>
      <c r="AV2923" s="110"/>
      <c r="AW2923" s="110"/>
      <c r="AX2923" s="110"/>
      <c r="AY2923" s="110"/>
      <c r="AZ2923" s="110"/>
      <c r="BA2923" s="110"/>
      <c r="BB2923" s="110"/>
      <c r="BC2923" s="110"/>
      <c r="BD2923" s="110"/>
      <c r="BE2923" s="110"/>
      <c r="BF2923" s="110"/>
      <c r="BG2923" s="110"/>
      <c r="BH2923" s="110"/>
    </row>
    <row r="2924" spans="3:60" x14ac:dyDescent="0.2">
      <c r="C2924" s="25"/>
      <c r="D2924" s="25"/>
      <c r="E2924" s="24"/>
      <c r="F2924" s="47"/>
      <c r="G2924" s="24"/>
      <c r="V2924" s="110"/>
      <c r="W2924" s="110"/>
      <c r="X2924" s="110"/>
      <c r="Y2924" s="110"/>
      <c r="Z2924" s="110"/>
      <c r="AA2924" s="110"/>
      <c r="AB2924" s="110"/>
      <c r="AC2924" s="110"/>
      <c r="AD2924" s="110"/>
      <c r="AE2924" s="110"/>
      <c r="AF2924" s="110"/>
      <c r="AG2924" s="110"/>
      <c r="AH2924" s="110"/>
      <c r="AI2924" s="110"/>
      <c r="AJ2924" s="110"/>
      <c r="AK2924" s="110"/>
      <c r="AL2924" s="110"/>
      <c r="AM2924" s="110"/>
      <c r="AN2924" s="110"/>
      <c r="AO2924" s="110"/>
      <c r="AP2924" s="110"/>
      <c r="AQ2924" s="110"/>
      <c r="AR2924" s="110"/>
      <c r="AS2924" s="110"/>
      <c r="AT2924" s="110"/>
      <c r="AU2924" s="110"/>
      <c r="AV2924" s="110"/>
      <c r="AW2924" s="110"/>
      <c r="AX2924" s="110"/>
      <c r="AY2924" s="110"/>
      <c r="AZ2924" s="110"/>
      <c r="BA2924" s="110"/>
      <c r="BB2924" s="110"/>
      <c r="BC2924" s="110"/>
      <c r="BD2924" s="110"/>
      <c r="BE2924" s="110"/>
      <c r="BF2924" s="110"/>
      <c r="BG2924" s="110"/>
      <c r="BH2924" s="110"/>
    </row>
    <row r="2925" spans="3:60" x14ac:dyDescent="0.2">
      <c r="C2925" s="25"/>
      <c r="D2925" s="25"/>
      <c r="E2925" s="24"/>
      <c r="F2925" s="47"/>
      <c r="G2925" s="24"/>
      <c r="V2925" s="110"/>
      <c r="W2925" s="110"/>
      <c r="X2925" s="110"/>
      <c r="Y2925" s="110"/>
      <c r="Z2925" s="110"/>
      <c r="AA2925" s="110"/>
      <c r="AB2925" s="110"/>
      <c r="AC2925" s="110"/>
      <c r="AD2925" s="110"/>
      <c r="AE2925" s="110"/>
      <c r="AF2925" s="110"/>
      <c r="AG2925" s="110"/>
      <c r="AH2925" s="110"/>
      <c r="AI2925" s="110"/>
      <c r="AJ2925" s="110"/>
      <c r="AK2925" s="110"/>
      <c r="AL2925" s="110"/>
      <c r="AM2925" s="110"/>
      <c r="AN2925" s="110"/>
      <c r="AO2925" s="110"/>
      <c r="AP2925" s="110"/>
      <c r="AQ2925" s="110"/>
      <c r="AR2925" s="110"/>
      <c r="AS2925" s="110"/>
      <c r="AT2925" s="110"/>
      <c r="AU2925" s="110"/>
      <c r="AV2925" s="110"/>
      <c r="AW2925" s="110"/>
      <c r="AX2925" s="110"/>
      <c r="AY2925" s="110"/>
      <c r="AZ2925" s="110"/>
      <c r="BA2925" s="110"/>
      <c r="BB2925" s="110"/>
      <c r="BC2925" s="110"/>
      <c r="BD2925" s="110"/>
      <c r="BE2925" s="110"/>
      <c r="BF2925" s="110"/>
      <c r="BG2925" s="110"/>
      <c r="BH2925" s="110"/>
    </row>
    <row r="2926" spans="3:60" x14ac:dyDescent="0.2">
      <c r="C2926" s="25"/>
      <c r="D2926" s="25"/>
      <c r="E2926" s="24"/>
      <c r="F2926" s="47"/>
      <c r="G2926" s="24"/>
      <c r="V2926" s="110"/>
      <c r="W2926" s="110"/>
      <c r="X2926" s="110"/>
      <c r="Y2926" s="110"/>
      <c r="Z2926" s="110"/>
      <c r="AA2926" s="110"/>
      <c r="AB2926" s="110"/>
      <c r="AC2926" s="110"/>
      <c r="AD2926" s="110"/>
      <c r="AE2926" s="110"/>
      <c r="AF2926" s="110"/>
      <c r="AG2926" s="110"/>
      <c r="AH2926" s="110"/>
      <c r="AI2926" s="110"/>
      <c r="AJ2926" s="110"/>
      <c r="AK2926" s="110"/>
      <c r="AL2926" s="110"/>
      <c r="AM2926" s="110"/>
      <c r="AN2926" s="110"/>
      <c r="AO2926" s="110"/>
      <c r="AP2926" s="110"/>
      <c r="AQ2926" s="110"/>
      <c r="AR2926" s="110"/>
      <c r="AS2926" s="110"/>
      <c r="AT2926" s="110"/>
      <c r="AU2926" s="110"/>
      <c r="AV2926" s="110"/>
      <c r="AW2926" s="110"/>
      <c r="AX2926" s="110"/>
      <c r="AY2926" s="110"/>
      <c r="AZ2926" s="110"/>
      <c r="BA2926" s="110"/>
      <c r="BB2926" s="110"/>
      <c r="BC2926" s="110"/>
      <c r="BD2926" s="110"/>
      <c r="BE2926" s="110"/>
      <c r="BF2926" s="110"/>
      <c r="BG2926" s="110"/>
      <c r="BH2926" s="110"/>
    </row>
    <row r="2927" spans="3:60" x14ac:dyDescent="0.2">
      <c r="C2927" s="25"/>
      <c r="D2927" s="25"/>
      <c r="E2927" s="24"/>
      <c r="F2927" s="47"/>
      <c r="G2927" s="24"/>
      <c r="V2927" s="110"/>
      <c r="W2927" s="110"/>
      <c r="X2927" s="110"/>
      <c r="Y2927" s="110"/>
      <c r="Z2927" s="110"/>
      <c r="AA2927" s="110"/>
      <c r="AB2927" s="110"/>
      <c r="AC2927" s="110"/>
      <c r="AD2927" s="110"/>
      <c r="AE2927" s="110"/>
      <c r="AF2927" s="110"/>
      <c r="AG2927" s="110"/>
      <c r="AH2927" s="110"/>
      <c r="AI2927" s="110"/>
      <c r="AJ2927" s="110"/>
      <c r="AK2927" s="110"/>
      <c r="AL2927" s="110"/>
      <c r="AM2927" s="110"/>
      <c r="AN2927" s="110"/>
      <c r="AO2927" s="110"/>
      <c r="AP2927" s="110"/>
      <c r="AQ2927" s="110"/>
      <c r="AR2927" s="110"/>
      <c r="AS2927" s="110"/>
      <c r="AT2927" s="110"/>
      <c r="AU2927" s="110"/>
      <c r="AV2927" s="110"/>
      <c r="AW2927" s="110"/>
      <c r="AX2927" s="110"/>
      <c r="AY2927" s="110"/>
      <c r="AZ2927" s="110"/>
      <c r="BA2927" s="110"/>
      <c r="BB2927" s="110"/>
      <c r="BC2927" s="110"/>
      <c r="BD2927" s="110"/>
      <c r="BE2927" s="110"/>
      <c r="BF2927" s="110"/>
      <c r="BG2927" s="110"/>
      <c r="BH2927" s="110"/>
    </row>
    <row r="2928" spans="3:60" x14ac:dyDescent="0.2">
      <c r="C2928" s="25"/>
      <c r="D2928" s="25"/>
      <c r="E2928" s="24"/>
      <c r="F2928" s="47"/>
      <c r="G2928" s="24"/>
      <c r="V2928" s="110"/>
      <c r="W2928" s="110"/>
      <c r="X2928" s="110"/>
      <c r="Y2928" s="110"/>
      <c r="Z2928" s="110"/>
      <c r="AA2928" s="110"/>
      <c r="AB2928" s="110"/>
      <c r="AC2928" s="110"/>
      <c r="AD2928" s="110"/>
      <c r="AE2928" s="110"/>
      <c r="AF2928" s="110"/>
      <c r="AG2928" s="110"/>
      <c r="AH2928" s="110"/>
      <c r="AI2928" s="110"/>
      <c r="AJ2928" s="110"/>
      <c r="AK2928" s="110"/>
      <c r="AL2928" s="110"/>
      <c r="AM2928" s="110"/>
      <c r="AN2928" s="110"/>
      <c r="AO2928" s="110"/>
      <c r="AP2928" s="110"/>
      <c r="AQ2928" s="110"/>
      <c r="AR2928" s="110"/>
      <c r="AS2928" s="110"/>
      <c r="AT2928" s="110"/>
      <c r="AU2928" s="110"/>
      <c r="AV2928" s="110"/>
      <c r="AW2928" s="110"/>
      <c r="AX2928" s="110"/>
      <c r="AY2928" s="110"/>
      <c r="AZ2928" s="110"/>
      <c r="BA2928" s="110"/>
      <c r="BB2928" s="110"/>
      <c r="BC2928" s="110"/>
      <c r="BD2928" s="110"/>
      <c r="BE2928" s="110"/>
      <c r="BF2928" s="110"/>
      <c r="BG2928" s="110"/>
      <c r="BH2928" s="110"/>
    </row>
    <row r="2929" spans="3:60" x14ac:dyDescent="0.2">
      <c r="C2929" s="25"/>
      <c r="D2929" s="25"/>
      <c r="E2929" s="24"/>
      <c r="F2929" s="47"/>
      <c r="G2929" s="24"/>
      <c r="V2929" s="110"/>
      <c r="W2929" s="110"/>
      <c r="X2929" s="110"/>
      <c r="Y2929" s="110"/>
      <c r="Z2929" s="110"/>
      <c r="AA2929" s="110"/>
      <c r="AB2929" s="110"/>
      <c r="AC2929" s="110"/>
      <c r="AD2929" s="110"/>
      <c r="AE2929" s="110"/>
      <c r="AF2929" s="110"/>
      <c r="AG2929" s="110"/>
      <c r="AH2929" s="110"/>
      <c r="AI2929" s="110"/>
      <c r="AJ2929" s="110"/>
      <c r="AK2929" s="110"/>
      <c r="AL2929" s="110"/>
      <c r="AM2929" s="110"/>
      <c r="AN2929" s="110"/>
      <c r="AO2929" s="110"/>
      <c r="AP2929" s="110"/>
      <c r="AQ2929" s="110"/>
      <c r="AR2929" s="110"/>
      <c r="AS2929" s="110"/>
      <c r="AT2929" s="110"/>
      <c r="AU2929" s="110"/>
      <c r="AV2929" s="110"/>
      <c r="AW2929" s="110"/>
      <c r="AX2929" s="110"/>
      <c r="AY2929" s="110"/>
      <c r="AZ2929" s="110"/>
      <c r="BA2929" s="110"/>
      <c r="BB2929" s="110"/>
      <c r="BC2929" s="110"/>
      <c r="BD2929" s="110"/>
      <c r="BE2929" s="110"/>
      <c r="BF2929" s="110"/>
      <c r="BG2929" s="110"/>
      <c r="BH2929" s="110"/>
    </row>
    <row r="2930" spans="3:60" x14ac:dyDescent="0.2">
      <c r="C2930" s="25"/>
      <c r="D2930" s="25"/>
      <c r="E2930" s="24"/>
      <c r="F2930" s="47"/>
      <c r="G2930" s="24"/>
      <c r="V2930" s="110"/>
      <c r="W2930" s="110"/>
      <c r="X2930" s="110"/>
      <c r="Y2930" s="110"/>
      <c r="Z2930" s="110"/>
      <c r="AA2930" s="110"/>
      <c r="AB2930" s="110"/>
      <c r="AC2930" s="110"/>
      <c r="AD2930" s="110"/>
      <c r="AE2930" s="110"/>
      <c r="AF2930" s="110"/>
      <c r="AG2930" s="110"/>
      <c r="AH2930" s="110"/>
      <c r="AI2930" s="110"/>
      <c r="AJ2930" s="110"/>
      <c r="AK2930" s="110"/>
      <c r="AL2930" s="110"/>
      <c r="AM2930" s="110"/>
      <c r="AN2930" s="110"/>
      <c r="AO2930" s="110"/>
      <c r="AP2930" s="110"/>
      <c r="AQ2930" s="110"/>
      <c r="AR2930" s="110"/>
      <c r="AS2930" s="110"/>
      <c r="AT2930" s="110"/>
      <c r="AU2930" s="110"/>
      <c r="AV2930" s="110"/>
      <c r="AW2930" s="110"/>
      <c r="AX2930" s="110"/>
      <c r="AY2930" s="110"/>
      <c r="AZ2930" s="110"/>
      <c r="BA2930" s="110"/>
      <c r="BB2930" s="110"/>
      <c r="BC2930" s="110"/>
      <c r="BD2930" s="110"/>
      <c r="BE2930" s="110"/>
      <c r="BF2930" s="110"/>
      <c r="BG2930" s="110"/>
      <c r="BH2930" s="110"/>
    </row>
    <row r="2931" spans="3:60" x14ac:dyDescent="0.2">
      <c r="C2931" s="25"/>
      <c r="D2931" s="25"/>
      <c r="E2931" s="24"/>
      <c r="F2931" s="47"/>
      <c r="G2931" s="24"/>
      <c r="V2931" s="110"/>
      <c r="W2931" s="110"/>
      <c r="X2931" s="110"/>
      <c r="Y2931" s="110"/>
      <c r="Z2931" s="110"/>
      <c r="AA2931" s="110"/>
      <c r="AB2931" s="110"/>
      <c r="AC2931" s="110"/>
      <c r="AD2931" s="110"/>
      <c r="AE2931" s="110"/>
      <c r="AF2931" s="110"/>
      <c r="AG2931" s="110"/>
      <c r="AH2931" s="110"/>
      <c r="AI2931" s="110"/>
      <c r="AJ2931" s="110"/>
      <c r="AK2931" s="110"/>
      <c r="AL2931" s="110"/>
      <c r="AM2931" s="110"/>
      <c r="AN2931" s="110"/>
      <c r="AO2931" s="110"/>
      <c r="AP2931" s="110"/>
      <c r="AQ2931" s="110"/>
      <c r="AR2931" s="110"/>
      <c r="AS2931" s="110"/>
      <c r="AT2931" s="110"/>
      <c r="AU2931" s="110"/>
      <c r="AV2931" s="110"/>
      <c r="AW2931" s="110"/>
      <c r="AX2931" s="110"/>
      <c r="AY2931" s="110"/>
      <c r="AZ2931" s="110"/>
      <c r="BA2931" s="110"/>
      <c r="BB2931" s="110"/>
      <c r="BC2931" s="110"/>
      <c r="BD2931" s="110"/>
      <c r="BE2931" s="110"/>
      <c r="BF2931" s="110"/>
      <c r="BG2931" s="110"/>
      <c r="BH2931" s="110"/>
    </row>
    <row r="2932" spans="3:60" x14ac:dyDescent="0.2">
      <c r="C2932" s="25"/>
      <c r="D2932" s="25"/>
      <c r="E2932" s="24"/>
      <c r="F2932" s="47"/>
      <c r="G2932" s="24"/>
      <c r="V2932" s="110"/>
      <c r="W2932" s="110"/>
      <c r="X2932" s="110"/>
      <c r="Y2932" s="110"/>
      <c r="Z2932" s="110"/>
      <c r="AA2932" s="110"/>
      <c r="AB2932" s="110"/>
      <c r="AC2932" s="110"/>
      <c r="AD2932" s="110"/>
      <c r="AE2932" s="110"/>
      <c r="AF2932" s="110"/>
      <c r="AG2932" s="110"/>
      <c r="AH2932" s="110"/>
      <c r="AI2932" s="110"/>
      <c r="AJ2932" s="110"/>
      <c r="AK2932" s="110"/>
      <c r="AL2932" s="110"/>
      <c r="AM2932" s="110"/>
      <c r="AN2932" s="110"/>
      <c r="AO2932" s="110"/>
      <c r="AP2932" s="110"/>
      <c r="AQ2932" s="110"/>
      <c r="AR2932" s="110"/>
      <c r="AS2932" s="110"/>
      <c r="AT2932" s="110"/>
      <c r="AU2932" s="110"/>
      <c r="AV2932" s="110"/>
      <c r="AW2932" s="110"/>
      <c r="AX2932" s="110"/>
      <c r="AY2932" s="110"/>
      <c r="AZ2932" s="110"/>
      <c r="BA2932" s="110"/>
      <c r="BB2932" s="110"/>
      <c r="BC2932" s="110"/>
      <c r="BD2932" s="110"/>
      <c r="BE2932" s="110"/>
      <c r="BF2932" s="110"/>
      <c r="BG2932" s="110"/>
      <c r="BH2932" s="110"/>
    </row>
    <row r="2933" spans="3:60" x14ac:dyDescent="0.2">
      <c r="C2933" s="25"/>
      <c r="D2933" s="25"/>
      <c r="E2933" s="24"/>
      <c r="F2933" s="47"/>
      <c r="G2933" s="24"/>
      <c r="V2933" s="110"/>
      <c r="W2933" s="110"/>
      <c r="X2933" s="110"/>
      <c r="Y2933" s="110"/>
      <c r="Z2933" s="110"/>
      <c r="AA2933" s="110"/>
      <c r="AB2933" s="110"/>
      <c r="AC2933" s="110"/>
      <c r="AD2933" s="110"/>
      <c r="AE2933" s="110"/>
      <c r="AF2933" s="110"/>
      <c r="AG2933" s="110"/>
      <c r="AH2933" s="110"/>
      <c r="AI2933" s="110"/>
      <c r="AJ2933" s="110"/>
      <c r="AK2933" s="110"/>
      <c r="AL2933" s="110"/>
      <c r="AM2933" s="110"/>
      <c r="AN2933" s="110"/>
      <c r="AO2933" s="110"/>
      <c r="AP2933" s="110"/>
      <c r="AQ2933" s="110"/>
      <c r="AR2933" s="110"/>
      <c r="AS2933" s="110"/>
      <c r="AT2933" s="110"/>
      <c r="AU2933" s="110"/>
      <c r="AV2933" s="110"/>
      <c r="AW2933" s="110"/>
      <c r="AX2933" s="110"/>
      <c r="AY2933" s="110"/>
      <c r="AZ2933" s="110"/>
      <c r="BA2933" s="110"/>
      <c r="BB2933" s="110"/>
      <c r="BC2933" s="110"/>
      <c r="BD2933" s="110"/>
      <c r="BE2933" s="110"/>
      <c r="BF2933" s="110"/>
      <c r="BG2933" s="110"/>
      <c r="BH2933" s="110"/>
    </row>
    <row r="2934" spans="3:60" x14ac:dyDescent="0.2">
      <c r="C2934" s="25"/>
      <c r="D2934" s="25"/>
      <c r="E2934" s="24"/>
      <c r="F2934" s="47"/>
      <c r="G2934" s="24"/>
      <c r="V2934" s="110"/>
      <c r="W2934" s="110"/>
      <c r="X2934" s="110"/>
      <c r="Y2934" s="110"/>
      <c r="Z2934" s="110"/>
      <c r="AA2934" s="110"/>
      <c r="AB2934" s="110"/>
      <c r="AC2934" s="110"/>
      <c r="AD2934" s="110"/>
      <c r="AE2934" s="110"/>
      <c r="AF2934" s="110"/>
      <c r="AG2934" s="110"/>
      <c r="AH2934" s="110"/>
      <c r="AI2934" s="110"/>
      <c r="AJ2934" s="110"/>
      <c r="AK2934" s="110"/>
      <c r="AL2934" s="110"/>
      <c r="AM2934" s="110"/>
      <c r="AN2934" s="110"/>
      <c r="AO2934" s="110"/>
      <c r="AP2934" s="110"/>
      <c r="AQ2934" s="110"/>
      <c r="AR2934" s="110"/>
      <c r="AS2934" s="110"/>
      <c r="AT2934" s="110"/>
      <c r="AU2934" s="110"/>
      <c r="AV2934" s="110"/>
      <c r="AW2934" s="110"/>
      <c r="AX2934" s="110"/>
      <c r="AY2934" s="110"/>
      <c r="AZ2934" s="110"/>
      <c r="BA2934" s="110"/>
      <c r="BB2934" s="110"/>
      <c r="BC2934" s="110"/>
      <c r="BD2934" s="110"/>
      <c r="BE2934" s="110"/>
      <c r="BF2934" s="110"/>
      <c r="BG2934" s="110"/>
      <c r="BH2934" s="110"/>
    </row>
    <row r="2935" spans="3:60" x14ac:dyDescent="0.2">
      <c r="C2935" s="25"/>
      <c r="D2935" s="25"/>
      <c r="E2935" s="24"/>
      <c r="F2935" s="47"/>
      <c r="G2935" s="24"/>
      <c r="V2935" s="110"/>
      <c r="W2935" s="110"/>
      <c r="X2935" s="110"/>
      <c r="Y2935" s="110"/>
      <c r="Z2935" s="110"/>
      <c r="AA2935" s="110"/>
      <c r="AB2935" s="110"/>
      <c r="AC2935" s="110"/>
      <c r="AD2935" s="110"/>
      <c r="AE2935" s="110"/>
      <c r="AF2935" s="110"/>
      <c r="AG2935" s="110"/>
      <c r="AH2935" s="110"/>
      <c r="AI2935" s="110"/>
      <c r="AJ2935" s="110"/>
      <c r="AK2935" s="110"/>
      <c r="AL2935" s="110"/>
      <c r="AM2935" s="110"/>
      <c r="AN2935" s="110"/>
      <c r="AO2935" s="110"/>
      <c r="AP2935" s="110"/>
      <c r="AQ2935" s="110"/>
      <c r="AR2935" s="110"/>
      <c r="AS2935" s="110"/>
      <c r="AT2935" s="110"/>
      <c r="AU2935" s="110"/>
      <c r="AV2935" s="110"/>
      <c r="AW2935" s="110"/>
      <c r="AX2935" s="110"/>
      <c r="AY2935" s="110"/>
      <c r="AZ2935" s="110"/>
      <c r="BA2935" s="110"/>
      <c r="BB2935" s="110"/>
      <c r="BC2935" s="110"/>
      <c r="BD2935" s="110"/>
      <c r="BE2935" s="110"/>
      <c r="BF2935" s="110"/>
      <c r="BG2935" s="110"/>
      <c r="BH2935" s="110"/>
    </row>
    <row r="2936" spans="3:60" x14ac:dyDescent="0.2">
      <c r="C2936" s="25"/>
      <c r="D2936" s="25"/>
      <c r="E2936" s="24"/>
      <c r="F2936" s="47"/>
      <c r="G2936" s="24"/>
      <c r="V2936" s="110"/>
      <c r="W2936" s="110"/>
      <c r="X2936" s="110"/>
      <c r="Y2936" s="110"/>
      <c r="Z2936" s="110"/>
      <c r="AA2936" s="110"/>
      <c r="AB2936" s="110"/>
      <c r="AC2936" s="110"/>
      <c r="AD2936" s="110"/>
      <c r="AE2936" s="110"/>
      <c r="AF2936" s="110"/>
      <c r="AG2936" s="110"/>
      <c r="AH2936" s="110"/>
      <c r="AI2936" s="110"/>
      <c r="AJ2936" s="110"/>
      <c r="AK2936" s="110"/>
      <c r="AL2936" s="110"/>
      <c r="AM2936" s="110"/>
      <c r="AN2936" s="110"/>
      <c r="AO2936" s="110"/>
      <c r="AP2936" s="110"/>
      <c r="AQ2936" s="110"/>
      <c r="AR2936" s="110"/>
      <c r="AS2936" s="110"/>
      <c r="AT2936" s="110"/>
      <c r="AU2936" s="110"/>
      <c r="AV2936" s="110"/>
      <c r="AW2936" s="110"/>
      <c r="AX2936" s="110"/>
      <c r="AY2936" s="110"/>
      <c r="AZ2936" s="110"/>
      <c r="BA2936" s="110"/>
      <c r="BB2936" s="110"/>
      <c r="BC2936" s="110"/>
      <c r="BD2936" s="110"/>
      <c r="BE2936" s="110"/>
      <c r="BF2936" s="110"/>
      <c r="BG2936" s="110"/>
      <c r="BH2936" s="110"/>
    </row>
    <row r="2937" spans="3:60" x14ac:dyDescent="0.2">
      <c r="C2937" s="25"/>
      <c r="D2937" s="25"/>
      <c r="E2937" s="24"/>
      <c r="F2937" s="47"/>
      <c r="G2937" s="24"/>
      <c r="V2937" s="110"/>
      <c r="W2937" s="110"/>
      <c r="X2937" s="110"/>
      <c r="Y2937" s="110"/>
      <c r="Z2937" s="110"/>
      <c r="AA2937" s="110"/>
      <c r="AB2937" s="110"/>
      <c r="AC2937" s="110"/>
      <c r="AD2937" s="110"/>
      <c r="AE2937" s="110"/>
      <c r="AF2937" s="110"/>
      <c r="AG2937" s="110"/>
      <c r="AH2937" s="110"/>
      <c r="AI2937" s="110"/>
      <c r="AJ2937" s="110"/>
      <c r="AK2937" s="110"/>
      <c r="AL2937" s="110"/>
      <c r="AM2937" s="110"/>
      <c r="AN2937" s="110"/>
      <c r="AO2937" s="110"/>
      <c r="AP2937" s="110"/>
      <c r="AQ2937" s="110"/>
      <c r="AR2937" s="110"/>
      <c r="AS2937" s="110"/>
      <c r="AT2937" s="110"/>
      <c r="AU2937" s="110"/>
      <c r="AV2937" s="110"/>
      <c r="AW2937" s="110"/>
      <c r="AX2937" s="110"/>
      <c r="AY2937" s="110"/>
      <c r="AZ2937" s="110"/>
      <c r="BA2937" s="110"/>
      <c r="BB2937" s="110"/>
      <c r="BC2937" s="110"/>
      <c r="BD2937" s="110"/>
      <c r="BE2937" s="110"/>
      <c r="BF2937" s="110"/>
      <c r="BG2937" s="110"/>
      <c r="BH2937" s="110"/>
    </row>
    <row r="2938" spans="3:60" x14ac:dyDescent="0.2">
      <c r="C2938" s="25"/>
      <c r="D2938" s="25"/>
      <c r="E2938" s="24"/>
      <c r="F2938" s="47"/>
      <c r="G2938" s="24"/>
      <c r="V2938" s="110"/>
      <c r="W2938" s="110"/>
      <c r="X2938" s="110"/>
      <c r="Y2938" s="110"/>
      <c r="Z2938" s="110"/>
      <c r="AA2938" s="110"/>
      <c r="AB2938" s="110"/>
      <c r="AC2938" s="110"/>
      <c r="AD2938" s="110"/>
      <c r="AE2938" s="110"/>
      <c r="AF2938" s="110"/>
      <c r="AG2938" s="110"/>
      <c r="AH2938" s="110"/>
      <c r="AI2938" s="110"/>
      <c r="AJ2938" s="110"/>
      <c r="AK2938" s="110"/>
      <c r="AL2938" s="110"/>
      <c r="AM2938" s="110"/>
      <c r="AN2938" s="110"/>
      <c r="AO2938" s="110"/>
      <c r="AP2938" s="110"/>
      <c r="AQ2938" s="110"/>
      <c r="AR2938" s="110"/>
      <c r="AS2938" s="110"/>
      <c r="AT2938" s="110"/>
      <c r="AU2938" s="110"/>
      <c r="AV2938" s="110"/>
      <c r="AW2938" s="110"/>
      <c r="AX2938" s="110"/>
      <c r="AY2938" s="110"/>
      <c r="AZ2938" s="110"/>
      <c r="BA2938" s="110"/>
      <c r="BB2938" s="110"/>
      <c r="BC2938" s="110"/>
      <c r="BD2938" s="110"/>
      <c r="BE2938" s="110"/>
      <c r="BF2938" s="110"/>
      <c r="BG2938" s="110"/>
      <c r="BH2938" s="110"/>
    </row>
    <row r="2939" spans="3:60" x14ac:dyDescent="0.2">
      <c r="C2939" s="25"/>
      <c r="D2939" s="25"/>
      <c r="E2939" s="24"/>
      <c r="F2939" s="47"/>
      <c r="G2939" s="24"/>
      <c r="V2939" s="110"/>
      <c r="W2939" s="110"/>
      <c r="X2939" s="110"/>
      <c r="Y2939" s="110"/>
      <c r="Z2939" s="110"/>
      <c r="AA2939" s="110"/>
      <c r="AB2939" s="110"/>
      <c r="AC2939" s="110"/>
      <c r="AD2939" s="110"/>
      <c r="AE2939" s="110"/>
      <c r="AF2939" s="110"/>
      <c r="AG2939" s="110"/>
      <c r="AH2939" s="110"/>
      <c r="AI2939" s="110"/>
      <c r="AJ2939" s="110"/>
      <c r="AK2939" s="110"/>
      <c r="AL2939" s="110"/>
      <c r="AM2939" s="110"/>
      <c r="AN2939" s="110"/>
      <c r="AO2939" s="110"/>
      <c r="AP2939" s="110"/>
      <c r="AQ2939" s="110"/>
      <c r="AR2939" s="110"/>
      <c r="AS2939" s="110"/>
      <c r="AT2939" s="110"/>
      <c r="AU2939" s="110"/>
      <c r="AV2939" s="110"/>
      <c r="AW2939" s="110"/>
      <c r="AX2939" s="110"/>
      <c r="AY2939" s="110"/>
      <c r="AZ2939" s="110"/>
      <c r="BA2939" s="110"/>
      <c r="BB2939" s="110"/>
      <c r="BC2939" s="110"/>
      <c r="BD2939" s="110"/>
      <c r="BE2939" s="110"/>
      <c r="BF2939" s="110"/>
      <c r="BG2939" s="110"/>
      <c r="BH2939" s="110"/>
    </row>
    <row r="2940" spans="3:60" x14ac:dyDescent="0.2">
      <c r="C2940" s="25"/>
      <c r="D2940" s="25"/>
      <c r="E2940" s="24"/>
      <c r="F2940" s="47"/>
      <c r="G2940" s="24"/>
      <c r="V2940" s="110"/>
      <c r="W2940" s="110"/>
      <c r="X2940" s="110"/>
      <c r="Y2940" s="110"/>
      <c r="Z2940" s="110"/>
      <c r="AA2940" s="110"/>
      <c r="AB2940" s="110"/>
      <c r="AC2940" s="110"/>
      <c r="AD2940" s="110"/>
      <c r="AE2940" s="110"/>
      <c r="AF2940" s="110"/>
      <c r="AG2940" s="110"/>
      <c r="AH2940" s="110"/>
      <c r="AI2940" s="110"/>
      <c r="AJ2940" s="110"/>
      <c r="AK2940" s="110"/>
      <c r="AL2940" s="110"/>
      <c r="AM2940" s="110"/>
      <c r="AN2940" s="110"/>
      <c r="AO2940" s="110"/>
      <c r="AP2940" s="110"/>
      <c r="AQ2940" s="110"/>
      <c r="AR2940" s="110"/>
      <c r="AS2940" s="110"/>
      <c r="AT2940" s="110"/>
      <c r="AU2940" s="110"/>
      <c r="AV2940" s="110"/>
      <c r="AW2940" s="110"/>
      <c r="AX2940" s="110"/>
      <c r="AY2940" s="110"/>
      <c r="AZ2940" s="110"/>
      <c r="BA2940" s="110"/>
      <c r="BB2940" s="110"/>
      <c r="BC2940" s="110"/>
      <c r="BD2940" s="110"/>
      <c r="BE2940" s="110"/>
      <c r="BF2940" s="110"/>
      <c r="BG2940" s="110"/>
      <c r="BH2940" s="110"/>
    </row>
    <row r="2941" spans="3:60" x14ac:dyDescent="0.2">
      <c r="C2941" s="25"/>
      <c r="D2941" s="25"/>
      <c r="E2941" s="24"/>
      <c r="F2941" s="47"/>
      <c r="G2941" s="24"/>
      <c r="V2941" s="110"/>
      <c r="W2941" s="110"/>
      <c r="X2941" s="110"/>
      <c r="Y2941" s="110"/>
      <c r="Z2941" s="110"/>
      <c r="AA2941" s="110"/>
      <c r="AB2941" s="110"/>
      <c r="AC2941" s="110"/>
      <c r="AD2941" s="110"/>
      <c r="AE2941" s="110"/>
      <c r="AF2941" s="110"/>
      <c r="AG2941" s="110"/>
      <c r="AH2941" s="110"/>
      <c r="AI2941" s="110"/>
      <c r="AJ2941" s="110"/>
      <c r="AK2941" s="110"/>
      <c r="AL2941" s="110"/>
      <c r="AM2941" s="110"/>
      <c r="AN2941" s="110"/>
      <c r="AO2941" s="110"/>
      <c r="AP2941" s="110"/>
      <c r="AQ2941" s="110"/>
      <c r="AR2941" s="110"/>
      <c r="AS2941" s="110"/>
      <c r="AT2941" s="110"/>
      <c r="AU2941" s="110"/>
      <c r="AV2941" s="110"/>
      <c r="AW2941" s="110"/>
      <c r="AX2941" s="110"/>
      <c r="AY2941" s="110"/>
      <c r="AZ2941" s="110"/>
      <c r="BA2941" s="110"/>
      <c r="BB2941" s="110"/>
      <c r="BC2941" s="110"/>
      <c r="BD2941" s="110"/>
      <c r="BE2941" s="110"/>
      <c r="BF2941" s="110"/>
      <c r="BG2941" s="110"/>
      <c r="BH2941" s="110"/>
    </row>
    <row r="2942" spans="3:60" x14ac:dyDescent="0.2">
      <c r="C2942" s="25"/>
      <c r="D2942" s="25"/>
      <c r="E2942" s="24"/>
      <c r="F2942" s="47"/>
      <c r="G2942" s="24"/>
      <c r="V2942" s="110"/>
      <c r="W2942" s="110"/>
      <c r="X2942" s="110"/>
      <c r="Y2942" s="110"/>
      <c r="Z2942" s="110"/>
      <c r="AA2942" s="110"/>
      <c r="AB2942" s="110"/>
      <c r="AC2942" s="110"/>
      <c r="AD2942" s="110"/>
      <c r="AE2942" s="110"/>
      <c r="AF2942" s="110"/>
      <c r="AG2942" s="110"/>
      <c r="AH2942" s="110"/>
      <c r="AI2942" s="110"/>
      <c r="AJ2942" s="110"/>
      <c r="AK2942" s="110"/>
      <c r="AL2942" s="110"/>
      <c r="AM2942" s="110"/>
      <c r="AN2942" s="110"/>
      <c r="AO2942" s="110"/>
      <c r="AP2942" s="110"/>
      <c r="AQ2942" s="110"/>
      <c r="AR2942" s="110"/>
      <c r="AS2942" s="110"/>
      <c r="AT2942" s="110"/>
      <c r="AU2942" s="110"/>
      <c r="AV2942" s="110"/>
      <c r="AW2942" s="110"/>
      <c r="AX2942" s="110"/>
      <c r="AY2942" s="110"/>
      <c r="AZ2942" s="110"/>
      <c r="BA2942" s="110"/>
      <c r="BB2942" s="110"/>
      <c r="BC2942" s="110"/>
      <c r="BD2942" s="110"/>
      <c r="BE2942" s="110"/>
      <c r="BF2942" s="110"/>
      <c r="BG2942" s="110"/>
      <c r="BH2942" s="110"/>
    </row>
    <row r="2943" spans="3:60" x14ac:dyDescent="0.2">
      <c r="C2943" s="25"/>
      <c r="D2943" s="25"/>
      <c r="E2943" s="24"/>
      <c r="F2943" s="47"/>
      <c r="G2943" s="24"/>
      <c r="V2943" s="110"/>
      <c r="W2943" s="110"/>
      <c r="X2943" s="110"/>
      <c r="Y2943" s="110"/>
      <c r="Z2943" s="110"/>
      <c r="AA2943" s="110"/>
      <c r="AB2943" s="110"/>
      <c r="AC2943" s="110"/>
      <c r="AD2943" s="110"/>
      <c r="AE2943" s="110"/>
      <c r="AF2943" s="110"/>
      <c r="AG2943" s="110"/>
      <c r="AH2943" s="110"/>
      <c r="AI2943" s="110"/>
      <c r="AJ2943" s="110"/>
      <c r="AK2943" s="110"/>
      <c r="AL2943" s="110"/>
      <c r="AM2943" s="110"/>
      <c r="AN2943" s="110"/>
      <c r="AO2943" s="110"/>
      <c r="AP2943" s="110"/>
      <c r="AQ2943" s="110"/>
      <c r="AR2943" s="110"/>
      <c r="AS2943" s="110"/>
      <c r="AT2943" s="110"/>
      <c r="AU2943" s="110"/>
      <c r="AV2943" s="110"/>
      <c r="AW2943" s="110"/>
      <c r="AX2943" s="110"/>
      <c r="AY2943" s="110"/>
      <c r="AZ2943" s="110"/>
      <c r="BA2943" s="110"/>
      <c r="BB2943" s="110"/>
      <c r="BC2943" s="110"/>
      <c r="BD2943" s="110"/>
      <c r="BE2943" s="110"/>
      <c r="BF2943" s="110"/>
      <c r="BG2943" s="110"/>
      <c r="BH2943" s="110"/>
    </row>
    <row r="2944" spans="3:60" x14ac:dyDescent="0.2">
      <c r="C2944" s="25"/>
      <c r="D2944" s="25"/>
      <c r="E2944" s="24"/>
      <c r="F2944" s="47"/>
      <c r="G2944" s="24"/>
      <c r="V2944" s="110"/>
      <c r="W2944" s="110"/>
      <c r="X2944" s="110"/>
      <c r="Y2944" s="110"/>
      <c r="Z2944" s="110"/>
      <c r="AA2944" s="110"/>
      <c r="AB2944" s="110"/>
      <c r="AC2944" s="110"/>
      <c r="AD2944" s="110"/>
      <c r="AE2944" s="110"/>
      <c r="AF2944" s="110"/>
      <c r="AG2944" s="110"/>
      <c r="AH2944" s="110"/>
      <c r="AI2944" s="110"/>
      <c r="AJ2944" s="110"/>
      <c r="AK2944" s="110"/>
      <c r="AL2944" s="110"/>
      <c r="AM2944" s="110"/>
      <c r="AN2944" s="110"/>
      <c r="AO2944" s="110"/>
      <c r="AP2944" s="110"/>
      <c r="AQ2944" s="110"/>
      <c r="AR2944" s="110"/>
      <c r="AS2944" s="110"/>
      <c r="AT2944" s="110"/>
      <c r="AU2944" s="110"/>
      <c r="AV2944" s="110"/>
      <c r="AW2944" s="110"/>
      <c r="AX2944" s="110"/>
      <c r="AY2944" s="110"/>
      <c r="AZ2944" s="110"/>
      <c r="BA2944" s="110"/>
      <c r="BB2944" s="110"/>
      <c r="BC2944" s="110"/>
      <c r="BD2944" s="110"/>
      <c r="BE2944" s="110"/>
      <c r="BF2944" s="110"/>
      <c r="BG2944" s="110"/>
      <c r="BH2944" s="110"/>
    </row>
    <row r="2945" spans="3:60" x14ac:dyDescent="0.2">
      <c r="C2945" s="25"/>
      <c r="D2945" s="25"/>
      <c r="E2945" s="24"/>
      <c r="F2945" s="47"/>
      <c r="G2945" s="24"/>
      <c r="V2945" s="110"/>
      <c r="W2945" s="110"/>
      <c r="X2945" s="110"/>
      <c r="Y2945" s="110"/>
      <c r="Z2945" s="110"/>
      <c r="AA2945" s="110"/>
      <c r="AB2945" s="110"/>
      <c r="AC2945" s="110"/>
      <c r="AD2945" s="110"/>
      <c r="AE2945" s="110"/>
      <c r="AF2945" s="110"/>
      <c r="AG2945" s="110"/>
      <c r="AH2945" s="110"/>
      <c r="AI2945" s="110"/>
      <c r="AJ2945" s="110"/>
      <c r="AK2945" s="110"/>
      <c r="AL2945" s="110"/>
      <c r="AM2945" s="110"/>
      <c r="AN2945" s="110"/>
      <c r="AO2945" s="110"/>
      <c r="AP2945" s="110"/>
      <c r="AQ2945" s="110"/>
      <c r="AR2945" s="110"/>
      <c r="AS2945" s="110"/>
      <c r="AT2945" s="110"/>
      <c r="AU2945" s="110"/>
      <c r="AV2945" s="110"/>
      <c r="AW2945" s="110"/>
      <c r="AX2945" s="110"/>
      <c r="AY2945" s="110"/>
      <c r="AZ2945" s="110"/>
      <c r="BA2945" s="110"/>
      <c r="BB2945" s="110"/>
      <c r="BC2945" s="110"/>
      <c r="BD2945" s="110"/>
      <c r="BE2945" s="110"/>
      <c r="BF2945" s="110"/>
      <c r="BG2945" s="110"/>
      <c r="BH2945" s="110"/>
    </row>
    <row r="2946" spans="3:60" x14ac:dyDescent="0.2">
      <c r="C2946" s="25"/>
      <c r="D2946" s="25"/>
      <c r="E2946" s="24"/>
      <c r="F2946" s="47"/>
      <c r="G2946" s="24"/>
      <c r="V2946" s="110"/>
      <c r="W2946" s="110"/>
      <c r="X2946" s="110"/>
      <c r="Y2946" s="110"/>
      <c r="Z2946" s="110"/>
      <c r="AA2946" s="110"/>
      <c r="AB2946" s="110"/>
      <c r="AC2946" s="110"/>
      <c r="AD2946" s="110"/>
      <c r="AE2946" s="110"/>
      <c r="AF2946" s="110"/>
      <c r="AG2946" s="110"/>
      <c r="AH2946" s="110"/>
      <c r="AI2946" s="110"/>
      <c r="AJ2946" s="110"/>
      <c r="AK2946" s="110"/>
      <c r="AL2946" s="110"/>
      <c r="AM2946" s="110"/>
      <c r="AN2946" s="110"/>
      <c r="AO2946" s="110"/>
      <c r="AP2946" s="110"/>
      <c r="AQ2946" s="110"/>
      <c r="AR2946" s="110"/>
      <c r="AS2946" s="110"/>
      <c r="AT2946" s="110"/>
      <c r="AU2946" s="110"/>
      <c r="AV2946" s="110"/>
      <c r="AW2946" s="110"/>
      <c r="AX2946" s="110"/>
      <c r="AY2946" s="110"/>
      <c r="AZ2946" s="110"/>
      <c r="BA2946" s="110"/>
      <c r="BB2946" s="110"/>
      <c r="BC2946" s="110"/>
      <c r="BD2946" s="110"/>
      <c r="BE2946" s="110"/>
      <c r="BF2946" s="110"/>
      <c r="BG2946" s="110"/>
      <c r="BH2946" s="110"/>
    </row>
    <row r="2947" spans="3:60" x14ac:dyDescent="0.2">
      <c r="C2947" s="25"/>
      <c r="D2947" s="25"/>
      <c r="E2947" s="24"/>
      <c r="F2947" s="47"/>
      <c r="G2947" s="24"/>
      <c r="V2947" s="110"/>
      <c r="W2947" s="110"/>
      <c r="X2947" s="110"/>
      <c r="Y2947" s="110"/>
      <c r="Z2947" s="110"/>
      <c r="AA2947" s="110"/>
      <c r="AB2947" s="110"/>
      <c r="AC2947" s="110"/>
      <c r="AD2947" s="110"/>
      <c r="AE2947" s="110"/>
      <c r="AF2947" s="110"/>
      <c r="AG2947" s="110"/>
      <c r="AH2947" s="110"/>
      <c r="AI2947" s="110"/>
      <c r="AJ2947" s="110"/>
      <c r="AK2947" s="110"/>
      <c r="AL2947" s="110"/>
      <c r="AM2947" s="110"/>
      <c r="AN2947" s="110"/>
      <c r="AO2947" s="110"/>
      <c r="AP2947" s="110"/>
      <c r="AQ2947" s="110"/>
      <c r="AR2947" s="110"/>
      <c r="AS2947" s="110"/>
      <c r="AT2947" s="110"/>
      <c r="AU2947" s="110"/>
      <c r="AV2947" s="110"/>
      <c r="AW2947" s="110"/>
      <c r="AX2947" s="110"/>
      <c r="AY2947" s="110"/>
      <c r="AZ2947" s="110"/>
      <c r="BA2947" s="110"/>
      <c r="BB2947" s="110"/>
      <c r="BC2947" s="110"/>
      <c r="BD2947" s="110"/>
      <c r="BE2947" s="110"/>
      <c r="BF2947" s="110"/>
      <c r="BG2947" s="110"/>
      <c r="BH2947" s="110"/>
    </row>
    <row r="2948" spans="3:60" x14ac:dyDescent="0.2">
      <c r="C2948" s="25"/>
      <c r="D2948" s="25"/>
      <c r="E2948" s="24"/>
      <c r="F2948" s="47"/>
      <c r="G2948" s="24"/>
      <c r="V2948" s="110"/>
      <c r="W2948" s="110"/>
      <c r="X2948" s="110"/>
      <c r="Y2948" s="110"/>
      <c r="Z2948" s="110"/>
      <c r="AA2948" s="110"/>
      <c r="AB2948" s="110"/>
      <c r="AC2948" s="110"/>
      <c r="AD2948" s="110"/>
      <c r="AE2948" s="110"/>
      <c r="AF2948" s="110"/>
      <c r="AG2948" s="110"/>
      <c r="AH2948" s="110"/>
      <c r="AI2948" s="110"/>
      <c r="AJ2948" s="110"/>
      <c r="AK2948" s="110"/>
      <c r="AL2948" s="110"/>
      <c r="AM2948" s="110"/>
      <c r="AN2948" s="110"/>
      <c r="AO2948" s="110"/>
      <c r="AP2948" s="110"/>
      <c r="AQ2948" s="110"/>
      <c r="AR2948" s="110"/>
      <c r="AS2948" s="110"/>
      <c r="AT2948" s="110"/>
      <c r="AU2948" s="110"/>
      <c r="AV2948" s="110"/>
      <c r="AW2948" s="110"/>
      <c r="AX2948" s="110"/>
      <c r="AY2948" s="110"/>
      <c r="AZ2948" s="110"/>
      <c r="BA2948" s="110"/>
      <c r="BB2948" s="110"/>
      <c r="BC2948" s="110"/>
      <c r="BD2948" s="110"/>
      <c r="BE2948" s="110"/>
      <c r="BF2948" s="110"/>
      <c r="BG2948" s="110"/>
      <c r="BH2948" s="110"/>
    </row>
    <row r="2949" spans="3:60" x14ac:dyDescent="0.2">
      <c r="C2949" s="25"/>
      <c r="D2949" s="25"/>
      <c r="E2949" s="24"/>
      <c r="F2949" s="47"/>
      <c r="G2949" s="24"/>
      <c r="V2949" s="110"/>
      <c r="W2949" s="110"/>
      <c r="X2949" s="110"/>
      <c r="Y2949" s="110"/>
      <c r="Z2949" s="110"/>
      <c r="AA2949" s="110"/>
      <c r="AB2949" s="110"/>
      <c r="AC2949" s="110"/>
      <c r="AD2949" s="110"/>
      <c r="AE2949" s="110"/>
      <c r="AF2949" s="110"/>
      <c r="AG2949" s="110"/>
      <c r="AH2949" s="110"/>
      <c r="AI2949" s="110"/>
      <c r="AJ2949" s="110"/>
      <c r="AK2949" s="110"/>
      <c r="AL2949" s="110"/>
      <c r="AM2949" s="110"/>
      <c r="AN2949" s="110"/>
      <c r="AO2949" s="110"/>
      <c r="AP2949" s="110"/>
      <c r="AQ2949" s="110"/>
      <c r="AR2949" s="110"/>
      <c r="AS2949" s="110"/>
      <c r="AT2949" s="110"/>
      <c r="AU2949" s="110"/>
      <c r="AV2949" s="110"/>
      <c r="AW2949" s="110"/>
      <c r="AX2949" s="110"/>
      <c r="AY2949" s="110"/>
      <c r="AZ2949" s="110"/>
      <c r="BA2949" s="110"/>
      <c r="BB2949" s="110"/>
      <c r="BC2949" s="110"/>
      <c r="BD2949" s="110"/>
      <c r="BE2949" s="110"/>
      <c r="BF2949" s="110"/>
      <c r="BG2949" s="110"/>
      <c r="BH2949" s="110"/>
    </row>
    <row r="2950" spans="3:60" x14ac:dyDescent="0.2">
      <c r="C2950" s="25"/>
      <c r="D2950" s="25"/>
      <c r="E2950" s="24"/>
      <c r="F2950" s="47"/>
      <c r="G2950" s="24"/>
      <c r="V2950" s="110"/>
      <c r="W2950" s="110"/>
      <c r="X2950" s="110"/>
      <c r="Y2950" s="110"/>
      <c r="Z2950" s="110"/>
      <c r="AA2950" s="110"/>
      <c r="AB2950" s="110"/>
      <c r="AC2950" s="110"/>
      <c r="AD2950" s="110"/>
      <c r="AE2950" s="110"/>
      <c r="AF2950" s="110"/>
      <c r="AG2950" s="110"/>
      <c r="AH2950" s="110"/>
      <c r="AI2950" s="110"/>
      <c r="AJ2950" s="110"/>
      <c r="AK2950" s="110"/>
      <c r="AL2950" s="110"/>
      <c r="AM2950" s="110"/>
      <c r="AN2950" s="110"/>
      <c r="AO2950" s="110"/>
      <c r="AP2950" s="110"/>
      <c r="AQ2950" s="110"/>
      <c r="AR2950" s="110"/>
      <c r="AS2950" s="110"/>
      <c r="AT2950" s="110"/>
      <c r="AU2950" s="110"/>
      <c r="AV2950" s="110"/>
      <c r="AW2950" s="110"/>
      <c r="AX2950" s="110"/>
      <c r="AY2950" s="110"/>
      <c r="AZ2950" s="110"/>
      <c r="BA2950" s="110"/>
      <c r="BB2950" s="110"/>
      <c r="BC2950" s="110"/>
      <c r="BD2950" s="110"/>
      <c r="BE2950" s="110"/>
      <c r="BF2950" s="110"/>
      <c r="BG2950" s="110"/>
      <c r="BH2950" s="110"/>
    </row>
    <row r="2951" spans="3:60" x14ac:dyDescent="0.2">
      <c r="C2951" s="25"/>
      <c r="D2951" s="25"/>
      <c r="E2951" s="24"/>
      <c r="F2951" s="47"/>
      <c r="G2951" s="24"/>
      <c r="V2951" s="110"/>
      <c r="W2951" s="110"/>
      <c r="X2951" s="110"/>
      <c r="Y2951" s="110"/>
      <c r="Z2951" s="110"/>
      <c r="AA2951" s="110"/>
      <c r="AB2951" s="110"/>
      <c r="AC2951" s="110"/>
      <c r="AD2951" s="110"/>
      <c r="AE2951" s="110"/>
      <c r="AF2951" s="110"/>
      <c r="AG2951" s="110"/>
      <c r="AH2951" s="110"/>
      <c r="AI2951" s="110"/>
      <c r="AJ2951" s="110"/>
      <c r="AK2951" s="110"/>
      <c r="AL2951" s="110"/>
      <c r="AM2951" s="110"/>
      <c r="AN2951" s="110"/>
      <c r="AO2951" s="110"/>
      <c r="AP2951" s="110"/>
      <c r="AQ2951" s="110"/>
      <c r="AR2951" s="110"/>
      <c r="AS2951" s="110"/>
      <c r="AT2951" s="110"/>
      <c r="AU2951" s="110"/>
      <c r="AV2951" s="110"/>
      <c r="AW2951" s="110"/>
      <c r="AX2951" s="110"/>
      <c r="AY2951" s="110"/>
      <c r="AZ2951" s="110"/>
      <c r="BA2951" s="110"/>
      <c r="BB2951" s="110"/>
      <c r="BC2951" s="110"/>
      <c r="BD2951" s="110"/>
      <c r="BE2951" s="110"/>
      <c r="BF2951" s="110"/>
      <c r="BG2951" s="110"/>
      <c r="BH2951" s="110"/>
    </row>
    <row r="2952" spans="3:60" x14ac:dyDescent="0.2">
      <c r="C2952" s="25"/>
      <c r="D2952" s="25"/>
      <c r="E2952" s="24"/>
      <c r="F2952" s="47"/>
      <c r="G2952" s="24"/>
      <c r="V2952" s="110"/>
      <c r="W2952" s="110"/>
      <c r="X2952" s="110"/>
      <c r="Y2952" s="110"/>
      <c r="Z2952" s="110"/>
      <c r="AA2952" s="110"/>
      <c r="AB2952" s="110"/>
      <c r="AC2952" s="110"/>
      <c r="AD2952" s="110"/>
      <c r="AE2952" s="110"/>
      <c r="AF2952" s="110"/>
      <c r="AG2952" s="110"/>
      <c r="AH2952" s="110"/>
      <c r="AI2952" s="110"/>
      <c r="AJ2952" s="110"/>
      <c r="AK2952" s="110"/>
      <c r="AL2952" s="110"/>
      <c r="AM2952" s="110"/>
      <c r="AN2952" s="110"/>
      <c r="AO2952" s="110"/>
      <c r="AP2952" s="110"/>
      <c r="AQ2952" s="110"/>
      <c r="AR2952" s="110"/>
      <c r="AS2952" s="110"/>
      <c r="AT2952" s="110"/>
      <c r="AU2952" s="110"/>
      <c r="AV2952" s="110"/>
      <c r="AW2952" s="110"/>
      <c r="AX2952" s="110"/>
      <c r="AY2952" s="110"/>
      <c r="AZ2952" s="110"/>
      <c r="BA2952" s="110"/>
      <c r="BB2952" s="110"/>
      <c r="BC2952" s="110"/>
      <c r="BD2952" s="110"/>
      <c r="BE2952" s="110"/>
      <c r="BF2952" s="110"/>
      <c r="BG2952" s="110"/>
      <c r="BH2952" s="110"/>
    </row>
    <row r="2953" spans="3:60" x14ac:dyDescent="0.2">
      <c r="C2953" s="25"/>
      <c r="D2953" s="25"/>
      <c r="E2953" s="24"/>
      <c r="F2953" s="47"/>
      <c r="G2953" s="24"/>
      <c r="V2953" s="110"/>
      <c r="W2953" s="110"/>
      <c r="X2953" s="110"/>
      <c r="Y2953" s="110"/>
      <c r="Z2953" s="110"/>
      <c r="AA2953" s="110"/>
      <c r="AB2953" s="110"/>
      <c r="AC2953" s="110"/>
      <c r="AD2953" s="110"/>
      <c r="AE2953" s="110"/>
      <c r="AF2953" s="110"/>
      <c r="AG2953" s="110"/>
      <c r="AH2953" s="110"/>
      <c r="AI2953" s="110"/>
      <c r="AJ2953" s="110"/>
      <c r="AK2953" s="110"/>
      <c r="AL2953" s="110"/>
      <c r="AM2953" s="110"/>
      <c r="AN2953" s="110"/>
      <c r="AO2953" s="110"/>
      <c r="AP2953" s="110"/>
      <c r="AQ2953" s="110"/>
      <c r="AR2953" s="110"/>
      <c r="AS2953" s="110"/>
      <c r="AT2953" s="110"/>
      <c r="AU2953" s="110"/>
      <c r="AV2953" s="110"/>
      <c r="AW2953" s="110"/>
      <c r="AX2953" s="110"/>
      <c r="AY2953" s="110"/>
      <c r="AZ2953" s="110"/>
      <c r="BA2953" s="110"/>
      <c r="BB2953" s="110"/>
      <c r="BC2953" s="110"/>
      <c r="BD2953" s="110"/>
      <c r="BE2953" s="110"/>
      <c r="BF2953" s="110"/>
      <c r="BG2953" s="110"/>
      <c r="BH2953" s="110"/>
    </row>
    <row r="2954" spans="3:60" x14ac:dyDescent="0.2">
      <c r="C2954" s="25"/>
      <c r="D2954" s="25"/>
      <c r="E2954" s="24"/>
      <c r="F2954" s="47"/>
      <c r="G2954" s="24"/>
      <c r="V2954" s="110"/>
      <c r="W2954" s="110"/>
      <c r="X2954" s="110"/>
      <c r="Y2954" s="110"/>
      <c r="Z2954" s="110"/>
      <c r="AA2954" s="110"/>
      <c r="AB2954" s="110"/>
      <c r="AC2954" s="110"/>
      <c r="AD2954" s="110"/>
      <c r="AE2954" s="110"/>
      <c r="AF2954" s="110"/>
      <c r="AG2954" s="110"/>
      <c r="AH2954" s="110"/>
      <c r="AI2954" s="110"/>
      <c r="AJ2954" s="110"/>
      <c r="AK2954" s="110"/>
      <c r="AL2954" s="110"/>
      <c r="AM2954" s="110"/>
      <c r="AN2954" s="110"/>
      <c r="AO2954" s="110"/>
      <c r="AP2954" s="110"/>
      <c r="AQ2954" s="110"/>
      <c r="AR2954" s="110"/>
      <c r="AS2954" s="110"/>
      <c r="AT2954" s="110"/>
      <c r="AU2954" s="110"/>
      <c r="AV2954" s="110"/>
      <c r="AW2954" s="110"/>
      <c r="AX2954" s="110"/>
      <c r="AY2954" s="110"/>
      <c r="AZ2954" s="110"/>
      <c r="BA2954" s="110"/>
      <c r="BB2954" s="110"/>
      <c r="BC2954" s="110"/>
      <c r="BD2954" s="110"/>
      <c r="BE2954" s="110"/>
      <c r="BF2954" s="110"/>
      <c r="BG2954" s="110"/>
      <c r="BH2954" s="110"/>
    </row>
    <row r="2955" spans="3:60" x14ac:dyDescent="0.2">
      <c r="C2955" s="25"/>
      <c r="D2955" s="25"/>
      <c r="E2955" s="24"/>
      <c r="F2955" s="47"/>
      <c r="G2955" s="24"/>
      <c r="V2955" s="110"/>
      <c r="W2955" s="110"/>
      <c r="X2955" s="110"/>
      <c r="Y2955" s="110"/>
      <c r="Z2955" s="110"/>
      <c r="AA2955" s="110"/>
      <c r="AB2955" s="110"/>
      <c r="AC2955" s="110"/>
      <c r="AD2955" s="110"/>
      <c r="AE2955" s="110"/>
      <c r="AF2955" s="110"/>
      <c r="AG2955" s="110"/>
      <c r="AH2955" s="110"/>
      <c r="AI2955" s="110"/>
      <c r="AJ2955" s="110"/>
      <c r="AK2955" s="110"/>
      <c r="AL2955" s="110"/>
      <c r="AM2955" s="110"/>
      <c r="AN2955" s="110"/>
      <c r="AO2955" s="110"/>
      <c r="AP2955" s="110"/>
      <c r="AQ2955" s="110"/>
      <c r="AR2955" s="110"/>
      <c r="AS2955" s="110"/>
      <c r="AT2955" s="110"/>
      <c r="AU2955" s="110"/>
      <c r="AV2955" s="110"/>
      <c r="AW2955" s="110"/>
      <c r="AX2955" s="110"/>
      <c r="AY2955" s="110"/>
      <c r="AZ2955" s="110"/>
      <c r="BA2955" s="110"/>
      <c r="BB2955" s="110"/>
      <c r="BC2955" s="110"/>
      <c r="BD2955" s="110"/>
      <c r="BE2955" s="110"/>
      <c r="BF2955" s="110"/>
      <c r="BG2955" s="110"/>
      <c r="BH2955" s="110"/>
    </row>
    <row r="2956" spans="3:60" x14ac:dyDescent="0.2">
      <c r="C2956" s="25"/>
      <c r="D2956" s="25"/>
      <c r="E2956" s="24"/>
      <c r="F2956" s="47"/>
      <c r="G2956" s="24"/>
      <c r="V2956" s="110"/>
      <c r="W2956" s="110"/>
      <c r="X2956" s="110"/>
      <c r="Y2956" s="110"/>
      <c r="Z2956" s="110"/>
      <c r="AA2956" s="110"/>
      <c r="AB2956" s="110"/>
      <c r="AC2956" s="110"/>
      <c r="AD2956" s="110"/>
      <c r="AE2956" s="110"/>
      <c r="AF2956" s="110"/>
      <c r="AG2956" s="110"/>
      <c r="AH2956" s="110"/>
      <c r="AI2956" s="110"/>
      <c r="AJ2956" s="110"/>
      <c r="AK2956" s="110"/>
      <c r="AL2956" s="110"/>
      <c r="AM2956" s="110"/>
      <c r="AN2956" s="110"/>
      <c r="AO2956" s="110"/>
      <c r="AP2956" s="110"/>
      <c r="AQ2956" s="110"/>
      <c r="AR2956" s="110"/>
      <c r="AS2956" s="110"/>
      <c r="AT2956" s="110"/>
      <c r="AU2956" s="110"/>
      <c r="AV2956" s="110"/>
      <c r="AW2956" s="110"/>
      <c r="AX2956" s="110"/>
      <c r="AY2956" s="110"/>
      <c r="AZ2956" s="110"/>
      <c r="BA2956" s="110"/>
      <c r="BB2956" s="110"/>
      <c r="BC2956" s="110"/>
      <c r="BD2956" s="110"/>
      <c r="BE2956" s="110"/>
      <c r="BF2956" s="110"/>
      <c r="BG2956" s="110"/>
      <c r="BH2956" s="110"/>
    </row>
    <row r="2957" spans="3:60" x14ac:dyDescent="0.2">
      <c r="C2957" s="25"/>
      <c r="D2957" s="25"/>
      <c r="E2957" s="24"/>
      <c r="F2957" s="47"/>
      <c r="G2957" s="24"/>
      <c r="V2957" s="110"/>
      <c r="W2957" s="110"/>
      <c r="X2957" s="110"/>
      <c r="Y2957" s="110"/>
      <c r="Z2957" s="110"/>
      <c r="AA2957" s="110"/>
      <c r="AB2957" s="110"/>
      <c r="AC2957" s="110"/>
      <c r="AD2957" s="110"/>
      <c r="AE2957" s="110"/>
      <c r="AF2957" s="110"/>
      <c r="AG2957" s="110"/>
      <c r="AH2957" s="110"/>
      <c r="AI2957" s="110"/>
      <c r="AJ2957" s="110"/>
      <c r="AK2957" s="110"/>
      <c r="AL2957" s="110"/>
      <c r="AM2957" s="110"/>
      <c r="AN2957" s="110"/>
      <c r="AO2957" s="110"/>
      <c r="AP2957" s="110"/>
      <c r="AQ2957" s="110"/>
      <c r="AR2957" s="110"/>
      <c r="AS2957" s="110"/>
      <c r="AT2957" s="110"/>
      <c r="AU2957" s="110"/>
      <c r="AV2957" s="110"/>
      <c r="AW2957" s="110"/>
      <c r="AX2957" s="110"/>
      <c r="AY2957" s="110"/>
      <c r="AZ2957" s="110"/>
      <c r="BA2957" s="110"/>
      <c r="BB2957" s="110"/>
      <c r="BC2957" s="110"/>
      <c r="BD2957" s="110"/>
      <c r="BE2957" s="110"/>
      <c r="BF2957" s="110"/>
      <c r="BG2957" s="110"/>
      <c r="BH2957" s="110"/>
    </row>
    <row r="2958" spans="3:60" x14ac:dyDescent="0.2">
      <c r="C2958" s="25"/>
      <c r="D2958" s="25"/>
      <c r="E2958" s="24"/>
      <c r="F2958" s="47"/>
      <c r="G2958" s="24"/>
      <c r="V2958" s="110"/>
      <c r="W2958" s="110"/>
      <c r="X2958" s="110"/>
      <c r="Y2958" s="110"/>
      <c r="Z2958" s="110"/>
      <c r="AA2958" s="110"/>
      <c r="AB2958" s="110"/>
      <c r="AC2958" s="110"/>
      <c r="AD2958" s="110"/>
      <c r="AE2958" s="110"/>
      <c r="AF2958" s="110"/>
      <c r="AG2958" s="110"/>
      <c r="AH2958" s="110"/>
      <c r="AI2958" s="110"/>
      <c r="AJ2958" s="110"/>
      <c r="AK2958" s="110"/>
      <c r="AL2958" s="110"/>
      <c r="AM2958" s="110"/>
      <c r="AN2958" s="110"/>
      <c r="AO2958" s="110"/>
      <c r="AP2958" s="110"/>
      <c r="AQ2958" s="110"/>
      <c r="AR2958" s="110"/>
      <c r="AS2958" s="110"/>
      <c r="AT2958" s="110"/>
      <c r="AU2958" s="110"/>
      <c r="AV2958" s="110"/>
      <c r="AW2958" s="110"/>
      <c r="AX2958" s="110"/>
      <c r="AY2958" s="110"/>
      <c r="AZ2958" s="110"/>
      <c r="BA2958" s="110"/>
      <c r="BB2958" s="110"/>
      <c r="BC2958" s="110"/>
      <c r="BD2958" s="110"/>
      <c r="BE2958" s="110"/>
      <c r="BF2958" s="110"/>
      <c r="BG2958" s="110"/>
      <c r="BH2958" s="110"/>
    </row>
    <row r="2959" spans="3:60" x14ac:dyDescent="0.2">
      <c r="C2959" s="25"/>
      <c r="D2959" s="25"/>
      <c r="E2959" s="24"/>
      <c r="F2959" s="47"/>
      <c r="G2959" s="24"/>
      <c r="V2959" s="110"/>
      <c r="W2959" s="110"/>
      <c r="X2959" s="110"/>
      <c r="Y2959" s="110"/>
      <c r="Z2959" s="110"/>
      <c r="AA2959" s="110"/>
      <c r="AB2959" s="110"/>
      <c r="AC2959" s="110"/>
      <c r="AD2959" s="110"/>
      <c r="AE2959" s="110"/>
      <c r="AF2959" s="110"/>
      <c r="AG2959" s="110"/>
      <c r="AH2959" s="110"/>
      <c r="AI2959" s="110"/>
      <c r="AJ2959" s="110"/>
      <c r="AK2959" s="110"/>
      <c r="AL2959" s="110"/>
      <c r="AM2959" s="110"/>
      <c r="AN2959" s="110"/>
      <c r="AO2959" s="110"/>
      <c r="AP2959" s="110"/>
      <c r="AQ2959" s="110"/>
      <c r="AR2959" s="110"/>
      <c r="AS2959" s="110"/>
      <c r="AT2959" s="110"/>
      <c r="AU2959" s="110"/>
      <c r="AV2959" s="110"/>
      <c r="AW2959" s="110"/>
      <c r="AX2959" s="110"/>
      <c r="AY2959" s="110"/>
      <c r="AZ2959" s="110"/>
      <c r="BA2959" s="110"/>
      <c r="BB2959" s="110"/>
      <c r="BC2959" s="110"/>
      <c r="BD2959" s="110"/>
      <c r="BE2959" s="110"/>
      <c r="BF2959" s="110"/>
      <c r="BG2959" s="110"/>
      <c r="BH2959" s="110"/>
    </row>
    <row r="2960" spans="3:60" x14ac:dyDescent="0.2">
      <c r="C2960" s="25"/>
      <c r="D2960" s="25"/>
      <c r="E2960" s="24"/>
      <c r="F2960" s="47"/>
      <c r="G2960" s="24"/>
      <c r="V2960" s="110"/>
      <c r="W2960" s="110"/>
      <c r="X2960" s="110"/>
      <c r="Y2960" s="110"/>
      <c r="Z2960" s="110"/>
      <c r="AA2960" s="110"/>
      <c r="AB2960" s="110"/>
      <c r="AC2960" s="110"/>
      <c r="AD2960" s="110"/>
      <c r="AE2960" s="110"/>
      <c r="AF2960" s="110"/>
      <c r="AG2960" s="110"/>
      <c r="AH2960" s="110"/>
      <c r="AI2960" s="110"/>
      <c r="AJ2960" s="110"/>
      <c r="AK2960" s="110"/>
      <c r="AL2960" s="110"/>
      <c r="AM2960" s="110"/>
      <c r="AN2960" s="110"/>
      <c r="AO2960" s="110"/>
      <c r="AP2960" s="110"/>
      <c r="AQ2960" s="110"/>
      <c r="AR2960" s="110"/>
      <c r="AS2960" s="110"/>
      <c r="AT2960" s="110"/>
      <c r="AU2960" s="110"/>
      <c r="AV2960" s="110"/>
      <c r="AW2960" s="110"/>
      <c r="AX2960" s="110"/>
      <c r="AY2960" s="110"/>
      <c r="AZ2960" s="110"/>
      <c r="BA2960" s="110"/>
      <c r="BB2960" s="110"/>
      <c r="BC2960" s="110"/>
      <c r="BD2960" s="110"/>
      <c r="BE2960" s="110"/>
      <c r="BF2960" s="110"/>
      <c r="BG2960" s="110"/>
      <c r="BH2960" s="110"/>
    </row>
    <row r="2961" spans="3:60" x14ac:dyDescent="0.2">
      <c r="C2961" s="25"/>
      <c r="D2961" s="25"/>
      <c r="E2961" s="24"/>
      <c r="F2961" s="47"/>
      <c r="G2961" s="24"/>
      <c r="V2961" s="110"/>
      <c r="W2961" s="110"/>
      <c r="X2961" s="110"/>
      <c r="Y2961" s="110"/>
      <c r="Z2961" s="110"/>
      <c r="AA2961" s="110"/>
      <c r="AB2961" s="110"/>
      <c r="AC2961" s="110"/>
      <c r="AD2961" s="110"/>
      <c r="AE2961" s="110"/>
      <c r="AF2961" s="110"/>
      <c r="AG2961" s="110"/>
      <c r="AH2961" s="110"/>
      <c r="AI2961" s="110"/>
      <c r="AJ2961" s="110"/>
      <c r="AK2961" s="110"/>
      <c r="AL2961" s="110"/>
      <c r="AM2961" s="110"/>
      <c r="AN2961" s="110"/>
      <c r="AO2961" s="110"/>
      <c r="AP2961" s="110"/>
      <c r="AQ2961" s="110"/>
      <c r="AR2961" s="110"/>
      <c r="AS2961" s="110"/>
      <c r="AT2961" s="110"/>
      <c r="AU2961" s="110"/>
      <c r="AV2961" s="110"/>
      <c r="AW2961" s="110"/>
      <c r="AX2961" s="110"/>
      <c r="AY2961" s="110"/>
      <c r="AZ2961" s="110"/>
      <c r="BA2961" s="110"/>
      <c r="BB2961" s="110"/>
      <c r="BC2961" s="110"/>
      <c r="BD2961" s="110"/>
      <c r="BE2961" s="110"/>
      <c r="BF2961" s="110"/>
      <c r="BG2961" s="110"/>
      <c r="BH2961" s="110"/>
    </row>
    <row r="2962" spans="3:60" x14ac:dyDescent="0.2">
      <c r="C2962" s="25"/>
      <c r="D2962" s="25"/>
      <c r="E2962" s="24"/>
      <c r="F2962" s="47"/>
      <c r="G2962" s="24"/>
      <c r="V2962" s="110"/>
      <c r="W2962" s="110"/>
      <c r="X2962" s="110"/>
      <c r="Y2962" s="110"/>
      <c r="Z2962" s="110"/>
      <c r="AA2962" s="110"/>
      <c r="AB2962" s="110"/>
      <c r="AC2962" s="110"/>
      <c r="AD2962" s="110"/>
      <c r="AE2962" s="110"/>
      <c r="AF2962" s="110"/>
      <c r="AG2962" s="110"/>
      <c r="AH2962" s="110"/>
      <c r="AI2962" s="110"/>
      <c r="AJ2962" s="110"/>
      <c r="AK2962" s="110"/>
      <c r="AL2962" s="110"/>
      <c r="AM2962" s="110"/>
      <c r="AN2962" s="110"/>
      <c r="AO2962" s="110"/>
      <c r="AP2962" s="110"/>
      <c r="AQ2962" s="110"/>
      <c r="AR2962" s="110"/>
      <c r="AS2962" s="110"/>
      <c r="AT2962" s="110"/>
      <c r="AU2962" s="110"/>
      <c r="AV2962" s="110"/>
      <c r="AW2962" s="110"/>
      <c r="AX2962" s="110"/>
      <c r="AY2962" s="110"/>
      <c r="AZ2962" s="110"/>
      <c r="BA2962" s="110"/>
      <c r="BB2962" s="110"/>
      <c r="BC2962" s="110"/>
      <c r="BD2962" s="110"/>
      <c r="BE2962" s="110"/>
      <c r="BF2962" s="110"/>
      <c r="BG2962" s="110"/>
      <c r="BH2962" s="110"/>
    </row>
    <row r="2963" spans="3:60" x14ac:dyDescent="0.2">
      <c r="C2963" s="25"/>
      <c r="D2963" s="25"/>
      <c r="E2963" s="24"/>
      <c r="F2963" s="47"/>
      <c r="G2963" s="24"/>
      <c r="V2963" s="110"/>
      <c r="W2963" s="110"/>
      <c r="X2963" s="110"/>
      <c r="Y2963" s="110"/>
      <c r="Z2963" s="110"/>
      <c r="AA2963" s="110"/>
      <c r="AB2963" s="110"/>
      <c r="AC2963" s="110"/>
      <c r="AD2963" s="110"/>
      <c r="AE2963" s="110"/>
      <c r="AF2963" s="110"/>
      <c r="AG2963" s="110"/>
      <c r="AH2963" s="110"/>
      <c r="AI2963" s="110"/>
      <c r="AJ2963" s="110"/>
      <c r="AK2963" s="110"/>
      <c r="AL2963" s="110"/>
      <c r="AM2963" s="110"/>
      <c r="AN2963" s="110"/>
      <c r="AO2963" s="110"/>
      <c r="AP2963" s="110"/>
      <c r="AQ2963" s="110"/>
      <c r="AR2963" s="110"/>
      <c r="AS2963" s="110"/>
      <c r="AT2963" s="110"/>
      <c r="AU2963" s="110"/>
      <c r="AV2963" s="110"/>
      <c r="AW2963" s="110"/>
      <c r="AX2963" s="110"/>
      <c r="AY2963" s="110"/>
      <c r="AZ2963" s="110"/>
      <c r="BA2963" s="110"/>
      <c r="BB2963" s="110"/>
      <c r="BC2963" s="110"/>
      <c r="BD2963" s="110"/>
      <c r="BE2963" s="110"/>
      <c r="BF2963" s="110"/>
      <c r="BG2963" s="110"/>
      <c r="BH2963" s="110"/>
    </row>
    <row r="2964" spans="3:60" x14ac:dyDescent="0.2">
      <c r="C2964" s="25"/>
      <c r="D2964" s="25"/>
      <c r="E2964" s="24"/>
      <c r="F2964" s="47"/>
      <c r="G2964" s="24"/>
      <c r="V2964" s="110"/>
      <c r="W2964" s="110"/>
      <c r="X2964" s="110"/>
      <c r="Y2964" s="110"/>
      <c r="Z2964" s="110"/>
      <c r="AA2964" s="110"/>
      <c r="AB2964" s="110"/>
      <c r="AC2964" s="110"/>
      <c r="AD2964" s="110"/>
      <c r="AE2964" s="110"/>
      <c r="AF2964" s="110"/>
      <c r="AG2964" s="110"/>
      <c r="AH2964" s="110"/>
      <c r="AI2964" s="110"/>
      <c r="AJ2964" s="110"/>
      <c r="AK2964" s="110"/>
      <c r="AL2964" s="110"/>
      <c r="AM2964" s="110"/>
      <c r="AN2964" s="110"/>
      <c r="AO2964" s="110"/>
      <c r="AP2964" s="110"/>
      <c r="AQ2964" s="110"/>
      <c r="AR2964" s="110"/>
      <c r="AS2964" s="110"/>
      <c r="AT2964" s="110"/>
      <c r="AU2964" s="110"/>
      <c r="AV2964" s="110"/>
      <c r="AW2964" s="110"/>
      <c r="AX2964" s="110"/>
      <c r="AY2964" s="110"/>
      <c r="AZ2964" s="110"/>
      <c r="BA2964" s="110"/>
      <c r="BB2964" s="110"/>
      <c r="BC2964" s="110"/>
      <c r="BD2964" s="110"/>
      <c r="BE2964" s="110"/>
      <c r="BF2964" s="110"/>
      <c r="BG2964" s="110"/>
      <c r="BH2964" s="110"/>
    </row>
    <row r="2965" spans="3:60" x14ac:dyDescent="0.2">
      <c r="C2965" s="25"/>
      <c r="D2965" s="25"/>
      <c r="E2965" s="24"/>
      <c r="F2965" s="47"/>
      <c r="G2965" s="24"/>
      <c r="V2965" s="110"/>
      <c r="W2965" s="110"/>
      <c r="X2965" s="110"/>
      <c r="Y2965" s="110"/>
      <c r="Z2965" s="110"/>
      <c r="AA2965" s="110"/>
      <c r="AB2965" s="110"/>
      <c r="AC2965" s="110"/>
      <c r="AD2965" s="110"/>
      <c r="AE2965" s="110"/>
      <c r="AF2965" s="110"/>
      <c r="AG2965" s="110"/>
      <c r="AH2965" s="110"/>
      <c r="AI2965" s="110"/>
      <c r="AJ2965" s="110"/>
      <c r="AK2965" s="110"/>
      <c r="AL2965" s="110"/>
      <c r="AM2965" s="110"/>
      <c r="AN2965" s="110"/>
      <c r="AO2965" s="110"/>
      <c r="AP2965" s="110"/>
      <c r="AQ2965" s="110"/>
      <c r="AR2965" s="110"/>
      <c r="AS2965" s="110"/>
      <c r="AT2965" s="110"/>
      <c r="AU2965" s="110"/>
      <c r="AV2965" s="110"/>
      <c r="AW2965" s="110"/>
      <c r="AX2965" s="110"/>
      <c r="AY2965" s="110"/>
      <c r="AZ2965" s="110"/>
      <c r="BA2965" s="110"/>
      <c r="BB2965" s="110"/>
      <c r="BC2965" s="110"/>
      <c r="BD2965" s="110"/>
      <c r="BE2965" s="110"/>
      <c r="BF2965" s="110"/>
      <c r="BG2965" s="110"/>
      <c r="BH2965" s="110"/>
    </row>
    <row r="2966" spans="3:60" x14ac:dyDescent="0.2">
      <c r="C2966" s="25"/>
      <c r="D2966" s="25"/>
      <c r="E2966" s="24"/>
      <c r="F2966" s="47"/>
      <c r="G2966" s="24"/>
      <c r="V2966" s="110"/>
      <c r="W2966" s="110"/>
      <c r="X2966" s="110"/>
      <c r="Y2966" s="110"/>
      <c r="Z2966" s="110"/>
      <c r="AA2966" s="110"/>
      <c r="AB2966" s="110"/>
      <c r="AC2966" s="110"/>
      <c r="AD2966" s="110"/>
      <c r="AE2966" s="110"/>
      <c r="AF2966" s="110"/>
      <c r="AG2966" s="110"/>
      <c r="AH2966" s="110"/>
      <c r="AI2966" s="110"/>
      <c r="AJ2966" s="110"/>
      <c r="AK2966" s="110"/>
      <c r="AL2966" s="110"/>
      <c r="AM2966" s="110"/>
      <c r="AN2966" s="110"/>
      <c r="AO2966" s="110"/>
      <c r="AP2966" s="110"/>
      <c r="AQ2966" s="110"/>
      <c r="AR2966" s="110"/>
      <c r="AS2966" s="110"/>
      <c r="AT2966" s="110"/>
      <c r="AU2966" s="110"/>
      <c r="AV2966" s="110"/>
      <c r="AW2966" s="110"/>
      <c r="AX2966" s="110"/>
      <c r="AY2966" s="110"/>
      <c r="AZ2966" s="110"/>
      <c r="BA2966" s="110"/>
      <c r="BB2966" s="110"/>
      <c r="BC2966" s="110"/>
      <c r="BD2966" s="110"/>
      <c r="BE2966" s="110"/>
      <c r="BF2966" s="110"/>
      <c r="BG2966" s="110"/>
      <c r="BH2966" s="110"/>
    </row>
    <row r="2967" spans="3:60" x14ac:dyDescent="0.2">
      <c r="C2967" s="25"/>
      <c r="D2967" s="25"/>
      <c r="E2967" s="24"/>
      <c r="F2967" s="47"/>
      <c r="G2967" s="24"/>
      <c r="V2967" s="110"/>
      <c r="W2967" s="110"/>
      <c r="X2967" s="110"/>
      <c r="Y2967" s="110"/>
      <c r="Z2967" s="110"/>
      <c r="AA2967" s="110"/>
      <c r="AB2967" s="110"/>
      <c r="AC2967" s="110"/>
      <c r="AD2967" s="110"/>
      <c r="AE2967" s="110"/>
      <c r="AF2967" s="110"/>
      <c r="AG2967" s="110"/>
      <c r="AH2967" s="110"/>
      <c r="AI2967" s="110"/>
      <c r="AJ2967" s="110"/>
      <c r="AK2967" s="110"/>
      <c r="AL2967" s="110"/>
      <c r="AM2967" s="110"/>
      <c r="AN2967" s="110"/>
      <c r="AO2967" s="110"/>
      <c r="AP2967" s="110"/>
      <c r="AQ2967" s="110"/>
      <c r="AR2967" s="110"/>
      <c r="AS2967" s="110"/>
      <c r="AT2967" s="110"/>
      <c r="AU2967" s="110"/>
      <c r="AV2967" s="110"/>
      <c r="AW2967" s="110"/>
      <c r="AX2967" s="110"/>
      <c r="AY2967" s="110"/>
      <c r="AZ2967" s="110"/>
      <c r="BA2967" s="110"/>
      <c r="BB2967" s="110"/>
      <c r="BC2967" s="110"/>
      <c r="BD2967" s="110"/>
      <c r="BE2967" s="110"/>
      <c r="BF2967" s="110"/>
      <c r="BG2967" s="110"/>
      <c r="BH2967" s="110"/>
    </row>
    <row r="2968" spans="3:60" x14ac:dyDescent="0.2">
      <c r="C2968" s="25"/>
      <c r="D2968" s="25"/>
      <c r="E2968" s="24"/>
      <c r="F2968" s="47"/>
      <c r="G2968" s="24"/>
      <c r="V2968" s="110"/>
      <c r="W2968" s="110"/>
      <c r="X2968" s="110"/>
      <c r="Y2968" s="110"/>
      <c r="Z2968" s="110"/>
      <c r="AA2968" s="110"/>
      <c r="AB2968" s="110"/>
      <c r="AC2968" s="110"/>
      <c r="AD2968" s="110"/>
      <c r="AE2968" s="110"/>
      <c r="AF2968" s="110"/>
      <c r="AG2968" s="110"/>
      <c r="AH2968" s="110"/>
      <c r="AI2968" s="110"/>
      <c r="AJ2968" s="110"/>
      <c r="AK2968" s="110"/>
      <c r="AL2968" s="110"/>
      <c r="AM2968" s="110"/>
      <c r="AN2968" s="110"/>
      <c r="AO2968" s="110"/>
      <c r="AP2968" s="110"/>
      <c r="AQ2968" s="110"/>
      <c r="AR2968" s="110"/>
      <c r="AS2968" s="110"/>
      <c r="AT2968" s="110"/>
      <c r="AU2968" s="110"/>
      <c r="AV2968" s="110"/>
      <c r="AW2968" s="110"/>
      <c r="AX2968" s="110"/>
      <c r="AY2968" s="110"/>
      <c r="AZ2968" s="110"/>
      <c r="BA2968" s="110"/>
      <c r="BB2968" s="110"/>
      <c r="BC2968" s="110"/>
      <c r="BD2968" s="110"/>
      <c r="BE2968" s="110"/>
      <c r="BF2968" s="110"/>
      <c r="BG2968" s="110"/>
      <c r="BH2968" s="110"/>
    </row>
    <row r="2969" spans="3:60" x14ac:dyDescent="0.2">
      <c r="C2969" s="25"/>
      <c r="D2969" s="25"/>
      <c r="E2969" s="24"/>
      <c r="F2969" s="47"/>
      <c r="G2969" s="24"/>
      <c r="V2969" s="110"/>
      <c r="W2969" s="110"/>
      <c r="X2969" s="110"/>
      <c r="Y2969" s="110"/>
      <c r="Z2969" s="110"/>
      <c r="AA2969" s="110"/>
      <c r="AB2969" s="110"/>
      <c r="AC2969" s="110"/>
      <c r="AD2969" s="110"/>
      <c r="AE2969" s="110"/>
      <c r="AF2969" s="110"/>
      <c r="AG2969" s="110"/>
      <c r="AH2969" s="110"/>
      <c r="AI2969" s="110"/>
      <c r="AJ2969" s="110"/>
      <c r="AK2969" s="110"/>
      <c r="AL2969" s="110"/>
      <c r="AM2969" s="110"/>
      <c r="AN2969" s="110"/>
      <c r="AO2969" s="110"/>
      <c r="AP2969" s="110"/>
      <c r="AQ2969" s="110"/>
      <c r="AR2969" s="110"/>
      <c r="AS2969" s="110"/>
      <c r="AT2969" s="110"/>
      <c r="AU2969" s="110"/>
      <c r="AV2969" s="110"/>
      <c r="AW2969" s="110"/>
      <c r="AX2969" s="110"/>
      <c r="AY2969" s="110"/>
      <c r="AZ2969" s="110"/>
      <c r="BA2969" s="110"/>
      <c r="BB2969" s="110"/>
      <c r="BC2969" s="110"/>
      <c r="BD2969" s="110"/>
      <c r="BE2969" s="110"/>
      <c r="BF2969" s="110"/>
      <c r="BG2969" s="110"/>
      <c r="BH2969" s="110"/>
    </row>
    <row r="2970" spans="3:60" x14ac:dyDescent="0.2">
      <c r="C2970" s="25"/>
      <c r="D2970" s="25"/>
      <c r="E2970" s="24"/>
      <c r="F2970" s="47"/>
      <c r="G2970" s="24"/>
      <c r="V2970" s="110"/>
      <c r="W2970" s="110"/>
      <c r="X2970" s="110"/>
      <c r="Y2970" s="110"/>
      <c r="Z2970" s="110"/>
      <c r="AA2970" s="110"/>
      <c r="AB2970" s="110"/>
      <c r="AC2970" s="110"/>
      <c r="AD2970" s="110"/>
      <c r="AE2970" s="110"/>
      <c r="AF2970" s="110"/>
      <c r="AG2970" s="110"/>
      <c r="AH2970" s="110"/>
      <c r="AI2970" s="110"/>
      <c r="AJ2970" s="110"/>
      <c r="AK2970" s="110"/>
      <c r="AL2970" s="110"/>
      <c r="AM2970" s="110"/>
      <c r="AN2970" s="110"/>
      <c r="AO2970" s="110"/>
      <c r="AP2970" s="110"/>
      <c r="AQ2970" s="110"/>
      <c r="AR2970" s="110"/>
      <c r="AS2970" s="110"/>
      <c r="AT2970" s="110"/>
      <c r="AU2970" s="110"/>
      <c r="AV2970" s="110"/>
      <c r="AW2970" s="110"/>
      <c r="AX2970" s="110"/>
      <c r="AY2970" s="110"/>
      <c r="AZ2970" s="110"/>
      <c r="BA2970" s="110"/>
      <c r="BB2970" s="110"/>
      <c r="BC2970" s="110"/>
      <c r="BD2970" s="110"/>
      <c r="BE2970" s="110"/>
      <c r="BF2970" s="110"/>
      <c r="BG2970" s="110"/>
      <c r="BH2970" s="110"/>
    </row>
    <row r="2971" spans="3:60" x14ac:dyDescent="0.2">
      <c r="C2971" s="25"/>
      <c r="D2971" s="25"/>
      <c r="E2971" s="24"/>
      <c r="F2971" s="47"/>
      <c r="G2971" s="24"/>
      <c r="V2971" s="110"/>
      <c r="W2971" s="110"/>
      <c r="X2971" s="110"/>
      <c r="Y2971" s="110"/>
      <c r="Z2971" s="110"/>
      <c r="AA2971" s="110"/>
      <c r="AB2971" s="110"/>
      <c r="AC2971" s="110"/>
      <c r="AD2971" s="110"/>
      <c r="AE2971" s="110"/>
      <c r="AF2971" s="110"/>
      <c r="AG2971" s="110"/>
      <c r="AH2971" s="110"/>
      <c r="AI2971" s="110"/>
      <c r="AJ2971" s="110"/>
      <c r="AK2971" s="110"/>
      <c r="AL2971" s="110"/>
      <c r="AM2971" s="110"/>
      <c r="AN2971" s="110"/>
      <c r="AO2971" s="110"/>
      <c r="AP2971" s="110"/>
      <c r="AQ2971" s="110"/>
      <c r="AR2971" s="110"/>
      <c r="AS2971" s="110"/>
      <c r="AT2971" s="110"/>
      <c r="AU2971" s="110"/>
      <c r="AV2971" s="110"/>
      <c r="AW2971" s="110"/>
      <c r="AX2971" s="110"/>
      <c r="AY2971" s="110"/>
      <c r="AZ2971" s="110"/>
      <c r="BA2971" s="110"/>
      <c r="BB2971" s="110"/>
      <c r="BC2971" s="110"/>
      <c r="BD2971" s="110"/>
      <c r="BE2971" s="110"/>
      <c r="BF2971" s="110"/>
      <c r="BG2971" s="110"/>
      <c r="BH2971" s="110"/>
    </row>
    <row r="2972" spans="3:60" x14ac:dyDescent="0.2">
      <c r="C2972" s="25"/>
      <c r="D2972" s="25"/>
      <c r="E2972" s="24"/>
      <c r="F2972" s="47"/>
      <c r="G2972" s="24"/>
      <c r="V2972" s="110"/>
      <c r="W2972" s="110"/>
      <c r="X2972" s="110"/>
      <c r="Y2972" s="110"/>
      <c r="Z2972" s="110"/>
      <c r="AA2972" s="110"/>
      <c r="AB2972" s="110"/>
      <c r="AC2972" s="110"/>
      <c r="AD2972" s="110"/>
      <c r="AE2972" s="110"/>
      <c r="AF2972" s="110"/>
      <c r="AG2972" s="110"/>
      <c r="AH2972" s="110"/>
      <c r="AI2972" s="110"/>
      <c r="AJ2972" s="110"/>
      <c r="AK2972" s="110"/>
      <c r="AL2972" s="110"/>
      <c r="AM2972" s="110"/>
      <c r="AN2972" s="110"/>
      <c r="AO2972" s="110"/>
      <c r="AP2972" s="110"/>
      <c r="AQ2972" s="110"/>
      <c r="AR2972" s="110"/>
      <c r="AS2972" s="110"/>
      <c r="AT2972" s="110"/>
      <c r="AU2972" s="110"/>
      <c r="AV2972" s="110"/>
      <c r="AW2972" s="110"/>
      <c r="AX2972" s="110"/>
      <c r="AY2972" s="110"/>
      <c r="AZ2972" s="110"/>
      <c r="BA2972" s="110"/>
      <c r="BB2972" s="110"/>
      <c r="BC2972" s="110"/>
      <c r="BD2972" s="110"/>
      <c r="BE2972" s="110"/>
      <c r="BF2972" s="110"/>
      <c r="BG2972" s="110"/>
      <c r="BH2972" s="110"/>
    </row>
    <row r="2973" spans="3:60" x14ac:dyDescent="0.2">
      <c r="C2973" s="25"/>
      <c r="D2973" s="25"/>
      <c r="E2973" s="24"/>
      <c r="F2973" s="47"/>
      <c r="G2973" s="24"/>
      <c r="V2973" s="110"/>
      <c r="W2973" s="110"/>
      <c r="X2973" s="110"/>
      <c r="Y2973" s="110"/>
      <c r="Z2973" s="110"/>
      <c r="AA2973" s="110"/>
      <c r="AB2973" s="110"/>
      <c r="AC2973" s="110"/>
      <c r="AD2973" s="110"/>
      <c r="AE2973" s="110"/>
      <c r="AF2973" s="110"/>
      <c r="AG2973" s="110"/>
      <c r="AH2973" s="110"/>
      <c r="AI2973" s="110"/>
      <c r="AJ2973" s="110"/>
      <c r="AK2973" s="110"/>
      <c r="AL2973" s="110"/>
      <c r="AM2973" s="110"/>
      <c r="AN2973" s="110"/>
      <c r="AO2973" s="110"/>
      <c r="AP2973" s="110"/>
      <c r="AQ2973" s="110"/>
      <c r="AR2973" s="110"/>
      <c r="AS2973" s="110"/>
      <c r="AT2973" s="110"/>
      <c r="AU2973" s="110"/>
      <c r="AV2973" s="110"/>
      <c r="AW2973" s="110"/>
      <c r="AX2973" s="110"/>
      <c r="AY2973" s="110"/>
      <c r="AZ2973" s="110"/>
      <c r="BA2973" s="110"/>
      <c r="BB2973" s="110"/>
      <c r="BC2973" s="110"/>
      <c r="BD2973" s="110"/>
      <c r="BE2973" s="110"/>
      <c r="BF2973" s="110"/>
      <c r="BG2973" s="110"/>
      <c r="BH2973" s="110"/>
    </row>
    <row r="2974" spans="3:60" x14ac:dyDescent="0.2">
      <c r="C2974" s="25"/>
      <c r="D2974" s="25"/>
      <c r="E2974" s="24"/>
      <c r="F2974" s="47"/>
      <c r="G2974" s="24"/>
      <c r="V2974" s="110"/>
      <c r="W2974" s="110"/>
      <c r="X2974" s="110"/>
      <c r="Y2974" s="110"/>
      <c r="Z2974" s="110"/>
      <c r="AA2974" s="110"/>
      <c r="AB2974" s="110"/>
      <c r="AC2974" s="110"/>
      <c r="AD2974" s="110"/>
      <c r="AE2974" s="110"/>
      <c r="AF2974" s="110"/>
      <c r="AG2974" s="110"/>
      <c r="AH2974" s="110"/>
      <c r="AI2974" s="110"/>
      <c r="AJ2974" s="110"/>
      <c r="AK2974" s="110"/>
      <c r="AL2974" s="110"/>
      <c r="AM2974" s="110"/>
      <c r="AN2974" s="110"/>
      <c r="AO2974" s="110"/>
      <c r="AP2974" s="110"/>
      <c r="AQ2974" s="110"/>
      <c r="AR2974" s="110"/>
      <c r="AS2974" s="110"/>
      <c r="AT2974" s="110"/>
      <c r="AU2974" s="110"/>
      <c r="AV2974" s="110"/>
      <c r="AW2974" s="110"/>
      <c r="AX2974" s="110"/>
      <c r="AY2974" s="110"/>
      <c r="AZ2974" s="110"/>
      <c r="BA2974" s="110"/>
      <c r="BB2974" s="110"/>
      <c r="BC2974" s="110"/>
      <c r="BD2974" s="110"/>
      <c r="BE2974" s="110"/>
      <c r="BF2974" s="110"/>
      <c r="BG2974" s="110"/>
      <c r="BH2974" s="110"/>
    </row>
    <row r="2975" spans="3:60" x14ac:dyDescent="0.2">
      <c r="C2975" s="25"/>
      <c r="D2975" s="25"/>
      <c r="E2975" s="24"/>
      <c r="F2975" s="47"/>
      <c r="G2975" s="24"/>
      <c r="V2975" s="110"/>
      <c r="W2975" s="110"/>
      <c r="X2975" s="110"/>
      <c r="Y2975" s="110"/>
      <c r="Z2975" s="110"/>
      <c r="AA2975" s="110"/>
      <c r="AB2975" s="110"/>
      <c r="AC2975" s="110"/>
      <c r="AD2975" s="110"/>
      <c r="AE2975" s="110"/>
      <c r="AF2975" s="110"/>
      <c r="AG2975" s="110"/>
      <c r="AH2975" s="110"/>
      <c r="AI2975" s="110"/>
      <c r="AJ2975" s="110"/>
      <c r="AK2975" s="110"/>
      <c r="AL2975" s="110"/>
      <c r="AM2975" s="110"/>
      <c r="AN2975" s="110"/>
      <c r="AO2975" s="110"/>
      <c r="AP2975" s="110"/>
      <c r="AQ2975" s="110"/>
      <c r="AR2975" s="110"/>
      <c r="AS2975" s="110"/>
      <c r="AT2975" s="110"/>
      <c r="AU2975" s="110"/>
      <c r="AV2975" s="110"/>
      <c r="AW2975" s="110"/>
      <c r="AX2975" s="110"/>
      <c r="AY2975" s="110"/>
      <c r="AZ2975" s="110"/>
      <c r="BA2975" s="110"/>
      <c r="BB2975" s="110"/>
      <c r="BC2975" s="110"/>
      <c r="BD2975" s="110"/>
      <c r="BE2975" s="110"/>
      <c r="BF2975" s="110"/>
      <c r="BG2975" s="110"/>
      <c r="BH2975" s="110"/>
    </row>
    <row r="2976" spans="3:60" x14ac:dyDescent="0.2">
      <c r="C2976" s="25"/>
      <c r="D2976" s="25"/>
      <c r="E2976" s="24"/>
      <c r="F2976" s="47"/>
      <c r="G2976" s="24"/>
      <c r="V2976" s="110"/>
      <c r="W2976" s="110"/>
      <c r="X2976" s="110"/>
      <c r="Y2976" s="110"/>
      <c r="Z2976" s="110"/>
      <c r="AA2976" s="110"/>
      <c r="AB2976" s="110"/>
      <c r="AC2976" s="110"/>
      <c r="AD2976" s="110"/>
      <c r="AE2976" s="110"/>
      <c r="AF2976" s="110"/>
      <c r="AG2976" s="110"/>
      <c r="AH2976" s="110"/>
      <c r="AI2976" s="110"/>
      <c r="AJ2976" s="110"/>
      <c r="AK2976" s="110"/>
      <c r="AL2976" s="110"/>
      <c r="AM2976" s="110"/>
      <c r="AN2976" s="110"/>
      <c r="AO2976" s="110"/>
      <c r="AP2976" s="110"/>
      <c r="AQ2976" s="110"/>
      <c r="AR2976" s="110"/>
      <c r="AS2976" s="110"/>
      <c r="AT2976" s="110"/>
      <c r="AU2976" s="110"/>
      <c r="AV2976" s="110"/>
      <c r="AW2976" s="110"/>
      <c r="AX2976" s="110"/>
      <c r="AY2976" s="110"/>
      <c r="AZ2976" s="110"/>
      <c r="BA2976" s="110"/>
      <c r="BB2976" s="110"/>
      <c r="BC2976" s="110"/>
      <c r="BD2976" s="110"/>
      <c r="BE2976" s="110"/>
      <c r="BF2976" s="110"/>
      <c r="BG2976" s="110"/>
      <c r="BH2976" s="110"/>
    </row>
    <row r="2977" spans="3:60" x14ac:dyDescent="0.2">
      <c r="C2977" s="25"/>
      <c r="D2977" s="25"/>
      <c r="E2977" s="24"/>
      <c r="F2977" s="47"/>
      <c r="G2977" s="24"/>
      <c r="V2977" s="110"/>
      <c r="W2977" s="110"/>
      <c r="X2977" s="110"/>
      <c r="Y2977" s="110"/>
      <c r="Z2977" s="110"/>
      <c r="AA2977" s="110"/>
      <c r="AB2977" s="110"/>
      <c r="AC2977" s="110"/>
      <c r="AD2977" s="110"/>
      <c r="AE2977" s="110"/>
      <c r="AF2977" s="110"/>
      <c r="AG2977" s="110"/>
      <c r="AH2977" s="110"/>
      <c r="AI2977" s="110"/>
      <c r="AJ2977" s="110"/>
      <c r="AK2977" s="110"/>
      <c r="AL2977" s="110"/>
      <c r="AM2977" s="110"/>
      <c r="AN2977" s="110"/>
      <c r="AO2977" s="110"/>
      <c r="AP2977" s="110"/>
      <c r="AQ2977" s="110"/>
      <c r="AR2977" s="110"/>
      <c r="AS2977" s="110"/>
      <c r="AT2977" s="110"/>
      <c r="AU2977" s="110"/>
      <c r="AV2977" s="110"/>
      <c r="AW2977" s="110"/>
      <c r="AX2977" s="110"/>
      <c r="AY2977" s="110"/>
      <c r="AZ2977" s="110"/>
      <c r="BA2977" s="110"/>
      <c r="BB2977" s="110"/>
      <c r="BC2977" s="110"/>
      <c r="BD2977" s="110"/>
      <c r="BE2977" s="110"/>
      <c r="BF2977" s="110"/>
      <c r="BG2977" s="110"/>
      <c r="BH2977" s="110"/>
    </row>
    <row r="2978" spans="3:60" x14ac:dyDescent="0.2">
      <c r="C2978" s="25"/>
      <c r="D2978" s="25"/>
      <c r="E2978" s="24"/>
      <c r="F2978" s="47"/>
      <c r="G2978" s="24"/>
      <c r="V2978" s="110"/>
      <c r="W2978" s="110"/>
      <c r="X2978" s="110"/>
      <c r="Y2978" s="110"/>
      <c r="Z2978" s="110"/>
      <c r="AA2978" s="110"/>
      <c r="AB2978" s="110"/>
      <c r="AC2978" s="110"/>
      <c r="AD2978" s="110"/>
      <c r="AE2978" s="110"/>
      <c r="AF2978" s="110"/>
      <c r="AG2978" s="110"/>
      <c r="AH2978" s="110"/>
      <c r="AI2978" s="110"/>
      <c r="AJ2978" s="110"/>
      <c r="AK2978" s="110"/>
      <c r="AL2978" s="110"/>
      <c r="AM2978" s="110"/>
      <c r="AN2978" s="110"/>
      <c r="AO2978" s="110"/>
      <c r="AP2978" s="110"/>
      <c r="AQ2978" s="110"/>
      <c r="AR2978" s="110"/>
      <c r="AS2978" s="110"/>
      <c r="AT2978" s="110"/>
      <c r="AU2978" s="110"/>
      <c r="AV2978" s="110"/>
      <c r="AW2978" s="110"/>
      <c r="AX2978" s="110"/>
      <c r="AY2978" s="110"/>
      <c r="AZ2978" s="110"/>
      <c r="BA2978" s="110"/>
      <c r="BB2978" s="110"/>
      <c r="BC2978" s="110"/>
      <c r="BD2978" s="110"/>
      <c r="BE2978" s="110"/>
      <c r="BF2978" s="110"/>
      <c r="BG2978" s="110"/>
      <c r="BH2978" s="110"/>
    </row>
    <row r="2979" spans="3:60" x14ac:dyDescent="0.2">
      <c r="C2979" s="25"/>
      <c r="D2979" s="25"/>
      <c r="E2979" s="24"/>
      <c r="F2979" s="47"/>
      <c r="G2979" s="24"/>
      <c r="V2979" s="110"/>
      <c r="W2979" s="110"/>
      <c r="X2979" s="110"/>
      <c r="Y2979" s="110"/>
      <c r="Z2979" s="110"/>
      <c r="AA2979" s="110"/>
      <c r="AB2979" s="110"/>
      <c r="AC2979" s="110"/>
      <c r="AD2979" s="110"/>
      <c r="AE2979" s="110"/>
      <c r="AF2979" s="110"/>
      <c r="AG2979" s="110"/>
      <c r="AH2979" s="110"/>
      <c r="AI2979" s="110"/>
      <c r="AJ2979" s="110"/>
      <c r="AK2979" s="110"/>
      <c r="AL2979" s="110"/>
      <c r="AM2979" s="110"/>
      <c r="AN2979" s="110"/>
      <c r="AO2979" s="110"/>
      <c r="AP2979" s="110"/>
      <c r="AQ2979" s="110"/>
      <c r="AR2979" s="110"/>
      <c r="AS2979" s="110"/>
      <c r="AT2979" s="110"/>
      <c r="AU2979" s="110"/>
      <c r="AV2979" s="110"/>
      <c r="AW2979" s="110"/>
      <c r="AX2979" s="110"/>
      <c r="AY2979" s="110"/>
      <c r="AZ2979" s="110"/>
      <c r="BA2979" s="110"/>
      <c r="BB2979" s="110"/>
      <c r="BC2979" s="110"/>
      <c r="BD2979" s="110"/>
      <c r="BE2979" s="110"/>
      <c r="BF2979" s="110"/>
      <c r="BG2979" s="110"/>
      <c r="BH2979" s="110"/>
    </row>
    <row r="2980" spans="3:60" x14ac:dyDescent="0.2">
      <c r="C2980" s="25"/>
      <c r="D2980" s="25"/>
      <c r="E2980" s="24"/>
      <c r="F2980" s="47"/>
      <c r="G2980" s="24"/>
      <c r="V2980" s="110"/>
      <c r="W2980" s="110"/>
      <c r="X2980" s="110"/>
      <c r="Y2980" s="110"/>
      <c r="Z2980" s="110"/>
      <c r="AA2980" s="110"/>
      <c r="AB2980" s="110"/>
      <c r="AC2980" s="110"/>
      <c r="AD2980" s="110"/>
      <c r="AE2980" s="110"/>
      <c r="AF2980" s="110"/>
      <c r="AG2980" s="110"/>
      <c r="AH2980" s="110"/>
      <c r="AI2980" s="110"/>
      <c r="AJ2980" s="110"/>
      <c r="AK2980" s="110"/>
      <c r="AL2980" s="110"/>
      <c r="AM2980" s="110"/>
      <c r="AN2980" s="110"/>
      <c r="AO2980" s="110"/>
      <c r="AP2980" s="110"/>
      <c r="AQ2980" s="110"/>
      <c r="AR2980" s="110"/>
      <c r="AS2980" s="110"/>
      <c r="AT2980" s="110"/>
      <c r="AU2980" s="110"/>
      <c r="AV2980" s="110"/>
      <c r="AW2980" s="110"/>
      <c r="AX2980" s="110"/>
      <c r="AY2980" s="110"/>
      <c r="AZ2980" s="110"/>
      <c r="BA2980" s="110"/>
      <c r="BB2980" s="110"/>
      <c r="BC2980" s="110"/>
      <c r="BD2980" s="110"/>
      <c r="BE2980" s="110"/>
      <c r="BF2980" s="110"/>
      <c r="BG2980" s="110"/>
      <c r="BH2980" s="110"/>
    </row>
    <row r="2981" spans="3:60" x14ac:dyDescent="0.2">
      <c r="C2981" s="25"/>
      <c r="D2981" s="25"/>
      <c r="E2981" s="24"/>
      <c r="F2981" s="47"/>
      <c r="G2981" s="24"/>
      <c r="V2981" s="110"/>
      <c r="W2981" s="110"/>
      <c r="X2981" s="110"/>
      <c r="Y2981" s="110"/>
      <c r="Z2981" s="110"/>
      <c r="AA2981" s="110"/>
      <c r="AB2981" s="110"/>
      <c r="AC2981" s="110"/>
      <c r="AD2981" s="110"/>
      <c r="AE2981" s="110"/>
      <c r="AF2981" s="110"/>
      <c r="AG2981" s="110"/>
      <c r="AH2981" s="110"/>
      <c r="AI2981" s="110"/>
      <c r="AJ2981" s="110"/>
      <c r="AK2981" s="110"/>
      <c r="AL2981" s="110"/>
      <c r="AM2981" s="110"/>
      <c r="AN2981" s="110"/>
      <c r="AO2981" s="110"/>
      <c r="AP2981" s="110"/>
      <c r="AQ2981" s="110"/>
      <c r="AR2981" s="110"/>
      <c r="AS2981" s="110"/>
      <c r="AT2981" s="110"/>
      <c r="AU2981" s="110"/>
      <c r="AV2981" s="110"/>
      <c r="AW2981" s="110"/>
      <c r="AX2981" s="110"/>
      <c r="AY2981" s="110"/>
      <c r="AZ2981" s="110"/>
      <c r="BA2981" s="110"/>
      <c r="BB2981" s="110"/>
      <c r="BC2981" s="110"/>
      <c r="BD2981" s="110"/>
      <c r="BE2981" s="110"/>
      <c r="BF2981" s="110"/>
      <c r="BG2981" s="110"/>
      <c r="BH2981" s="110"/>
    </row>
    <row r="2982" spans="3:60" x14ac:dyDescent="0.2">
      <c r="C2982" s="25"/>
      <c r="D2982" s="25"/>
      <c r="E2982" s="24"/>
      <c r="F2982" s="47"/>
      <c r="G2982" s="24"/>
      <c r="V2982" s="110"/>
      <c r="W2982" s="110"/>
      <c r="X2982" s="110"/>
      <c r="Y2982" s="110"/>
      <c r="Z2982" s="110"/>
      <c r="AA2982" s="110"/>
      <c r="AB2982" s="110"/>
      <c r="AC2982" s="110"/>
      <c r="AD2982" s="110"/>
      <c r="AE2982" s="110"/>
      <c r="AF2982" s="110"/>
      <c r="AG2982" s="110"/>
      <c r="AH2982" s="110"/>
      <c r="AI2982" s="110"/>
      <c r="AJ2982" s="110"/>
      <c r="AK2982" s="110"/>
      <c r="AL2982" s="110"/>
      <c r="AM2982" s="110"/>
      <c r="AN2982" s="110"/>
      <c r="AO2982" s="110"/>
      <c r="AP2982" s="110"/>
      <c r="AQ2982" s="110"/>
      <c r="AR2982" s="110"/>
      <c r="AS2982" s="110"/>
      <c r="AT2982" s="110"/>
      <c r="AU2982" s="110"/>
      <c r="AV2982" s="110"/>
      <c r="AW2982" s="110"/>
      <c r="AX2982" s="110"/>
      <c r="AY2982" s="110"/>
      <c r="AZ2982" s="110"/>
      <c r="BA2982" s="110"/>
      <c r="BB2982" s="110"/>
      <c r="BC2982" s="110"/>
      <c r="BD2982" s="110"/>
      <c r="BE2982" s="110"/>
      <c r="BF2982" s="110"/>
      <c r="BG2982" s="110"/>
      <c r="BH2982" s="110"/>
    </row>
    <row r="2983" spans="3:60" x14ac:dyDescent="0.2">
      <c r="C2983" s="25"/>
      <c r="D2983" s="25"/>
      <c r="E2983" s="24"/>
      <c r="F2983" s="47"/>
      <c r="G2983" s="24"/>
      <c r="V2983" s="110"/>
      <c r="W2983" s="110"/>
      <c r="X2983" s="110"/>
      <c r="Y2983" s="110"/>
      <c r="Z2983" s="110"/>
      <c r="AA2983" s="110"/>
      <c r="AB2983" s="110"/>
      <c r="AC2983" s="110"/>
      <c r="AD2983" s="110"/>
      <c r="AE2983" s="110"/>
      <c r="AF2983" s="110"/>
      <c r="AG2983" s="110"/>
      <c r="AH2983" s="110"/>
      <c r="AI2983" s="110"/>
      <c r="AJ2983" s="110"/>
      <c r="AK2983" s="110"/>
      <c r="AL2983" s="110"/>
      <c r="AM2983" s="110"/>
      <c r="AN2983" s="110"/>
      <c r="AO2983" s="110"/>
      <c r="AP2983" s="110"/>
      <c r="AQ2983" s="110"/>
      <c r="AR2983" s="110"/>
      <c r="AS2983" s="110"/>
      <c r="AT2983" s="110"/>
      <c r="AU2983" s="110"/>
      <c r="AV2983" s="110"/>
      <c r="AW2983" s="110"/>
      <c r="AX2983" s="110"/>
      <c r="AY2983" s="110"/>
      <c r="AZ2983" s="110"/>
      <c r="BA2983" s="110"/>
      <c r="BB2983" s="110"/>
      <c r="BC2983" s="110"/>
      <c r="BD2983" s="110"/>
      <c r="BE2983" s="110"/>
      <c r="BF2983" s="110"/>
      <c r="BG2983" s="110"/>
      <c r="BH2983" s="110"/>
    </row>
    <row r="2984" spans="3:60" x14ac:dyDescent="0.2">
      <c r="C2984" s="25"/>
      <c r="D2984" s="25"/>
      <c r="E2984" s="24"/>
      <c r="F2984" s="47"/>
      <c r="G2984" s="24"/>
      <c r="V2984" s="110"/>
      <c r="W2984" s="110"/>
      <c r="X2984" s="110"/>
      <c r="Y2984" s="110"/>
      <c r="Z2984" s="110"/>
      <c r="AA2984" s="110"/>
      <c r="AB2984" s="110"/>
      <c r="AC2984" s="110"/>
      <c r="AD2984" s="110"/>
      <c r="AE2984" s="110"/>
      <c r="AF2984" s="110"/>
      <c r="AG2984" s="110"/>
      <c r="AH2984" s="110"/>
      <c r="AI2984" s="110"/>
      <c r="AJ2984" s="110"/>
      <c r="AK2984" s="110"/>
      <c r="AL2984" s="110"/>
      <c r="AM2984" s="110"/>
      <c r="AN2984" s="110"/>
      <c r="AO2984" s="110"/>
      <c r="AP2984" s="110"/>
      <c r="AQ2984" s="110"/>
      <c r="AR2984" s="110"/>
      <c r="AS2984" s="110"/>
      <c r="AT2984" s="110"/>
      <c r="AU2984" s="110"/>
      <c r="AV2984" s="110"/>
      <c r="AW2984" s="110"/>
      <c r="AX2984" s="110"/>
      <c r="AY2984" s="110"/>
      <c r="AZ2984" s="110"/>
      <c r="BA2984" s="110"/>
      <c r="BB2984" s="110"/>
      <c r="BC2984" s="110"/>
      <c r="BD2984" s="110"/>
      <c r="BE2984" s="110"/>
      <c r="BF2984" s="110"/>
      <c r="BG2984" s="110"/>
      <c r="BH2984" s="110"/>
    </row>
    <row r="2985" spans="3:60" x14ac:dyDescent="0.2">
      <c r="C2985" s="25"/>
      <c r="D2985" s="25"/>
      <c r="E2985" s="24"/>
      <c r="F2985" s="47"/>
      <c r="G2985" s="24"/>
      <c r="V2985" s="110"/>
      <c r="W2985" s="110"/>
      <c r="X2985" s="110"/>
      <c r="Y2985" s="110"/>
      <c r="Z2985" s="110"/>
      <c r="AA2985" s="110"/>
      <c r="AB2985" s="110"/>
      <c r="AC2985" s="110"/>
      <c r="AD2985" s="110"/>
      <c r="AE2985" s="110"/>
      <c r="AF2985" s="110"/>
      <c r="AG2985" s="110"/>
      <c r="AH2985" s="110"/>
      <c r="AI2985" s="110"/>
      <c r="AJ2985" s="110"/>
      <c r="AK2985" s="110"/>
      <c r="AL2985" s="110"/>
      <c r="AM2985" s="110"/>
      <c r="AN2985" s="110"/>
      <c r="AO2985" s="110"/>
      <c r="AP2985" s="110"/>
      <c r="AQ2985" s="110"/>
      <c r="AR2985" s="110"/>
      <c r="AS2985" s="110"/>
      <c r="AT2985" s="110"/>
      <c r="AU2985" s="110"/>
      <c r="AV2985" s="110"/>
      <c r="AW2985" s="110"/>
      <c r="AX2985" s="110"/>
      <c r="AY2985" s="110"/>
      <c r="AZ2985" s="110"/>
      <c r="BA2985" s="110"/>
      <c r="BB2985" s="110"/>
      <c r="BC2985" s="110"/>
      <c r="BD2985" s="110"/>
      <c r="BE2985" s="110"/>
      <c r="BF2985" s="110"/>
      <c r="BG2985" s="110"/>
      <c r="BH2985" s="110"/>
    </row>
    <row r="2986" spans="3:60" x14ac:dyDescent="0.2">
      <c r="C2986" s="25"/>
      <c r="D2986" s="25"/>
      <c r="E2986" s="24"/>
      <c r="F2986" s="47"/>
      <c r="G2986" s="24"/>
      <c r="V2986" s="110"/>
      <c r="W2986" s="110"/>
      <c r="X2986" s="110"/>
      <c r="Y2986" s="110"/>
      <c r="Z2986" s="110"/>
      <c r="AA2986" s="110"/>
      <c r="AB2986" s="110"/>
      <c r="AC2986" s="110"/>
      <c r="AD2986" s="110"/>
      <c r="AE2986" s="110"/>
      <c r="AF2986" s="110"/>
      <c r="AG2986" s="110"/>
      <c r="AH2986" s="110"/>
      <c r="AI2986" s="110"/>
      <c r="AJ2986" s="110"/>
      <c r="AK2986" s="110"/>
      <c r="AL2986" s="110"/>
      <c r="AM2986" s="110"/>
      <c r="AN2986" s="110"/>
      <c r="AO2986" s="110"/>
      <c r="AP2986" s="110"/>
      <c r="AQ2986" s="110"/>
      <c r="AR2986" s="110"/>
      <c r="AS2986" s="110"/>
      <c r="AT2986" s="110"/>
      <c r="AU2986" s="110"/>
      <c r="AV2986" s="110"/>
      <c r="AW2986" s="110"/>
      <c r="AX2986" s="110"/>
      <c r="AY2986" s="110"/>
      <c r="AZ2986" s="110"/>
      <c r="BA2986" s="110"/>
      <c r="BB2986" s="110"/>
      <c r="BC2986" s="110"/>
      <c r="BD2986" s="110"/>
      <c r="BE2986" s="110"/>
      <c r="BF2986" s="110"/>
      <c r="BG2986" s="110"/>
      <c r="BH2986" s="110"/>
    </row>
    <row r="2987" spans="3:60" x14ac:dyDescent="0.2">
      <c r="C2987" s="25"/>
      <c r="D2987" s="25"/>
      <c r="E2987" s="24"/>
      <c r="F2987" s="47"/>
      <c r="G2987" s="24"/>
      <c r="V2987" s="110"/>
      <c r="W2987" s="110"/>
      <c r="X2987" s="110"/>
      <c r="Y2987" s="110"/>
      <c r="Z2987" s="110"/>
      <c r="AA2987" s="110"/>
      <c r="AB2987" s="110"/>
      <c r="AC2987" s="110"/>
      <c r="AD2987" s="110"/>
      <c r="AE2987" s="110"/>
      <c r="AF2987" s="110"/>
      <c r="AG2987" s="110"/>
      <c r="AH2987" s="110"/>
      <c r="AI2987" s="110"/>
      <c r="AJ2987" s="110"/>
      <c r="AK2987" s="110"/>
      <c r="AL2987" s="110"/>
      <c r="AM2987" s="110"/>
      <c r="AN2987" s="110"/>
      <c r="AO2987" s="110"/>
      <c r="AP2987" s="110"/>
      <c r="AQ2987" s="110"/>
      <c r="AR2987" s="110"/>
      <c r="AS2987" s="110"/>
      <c r="AT2987" s="110"/>
      <c r="AU2987" s="110"/>
      <c r="AV2987" s="110"/>
      <c r="AW2987" s="110"/>
      <c r="AX2987" s="110"/>
      <c r="AY2987" s="110"/>
      <c r="AZ2987" s="110"/>
      <c r="BA2987" s="110"/>
      <c r="BB2987" s="110"/>
      <c r="BC2987" s="110"/>
      <c r="BD2987" s="110"/>
      <c r="BE2987" s="110"/>
      <c r="BF2987" s="110"/>
      <c r="BG2987" s="110"/>
      <c r="BH2987" s="110"/>
    </row>
    <row r="2988" spans="3:60" x14ac:dyDescent="0.2">
      <c r="C2988" s="25"/>
      <c r="D2988" s="25"/>
      <c r="E2988" s="24"/>
      <c r="F2988" s="47"/>
      <c r="G2988" s="24"/>
      <c r="V2988" s="110"/>
      <c r="W2988" s="110"/>
      <c r="X2988" s="110"/>
      <c r="Y2988" s="110"/>
      <c r="Z2988" s="110"/>
      <c r="AA2988" s="110"/>
      <c r="AB2988" s="110"/>
      <c r="AC2988" s="110"/>
      <c r="AD2988" s="110"/>
      <c r="AE2988" s="110"/>
      <c r="AF2988" s="110"/>
      <c r="AG2988" s="110"/>
      <c r="AH2988" s="110"/>
      <c r="AI2988" s="110"/>
      <c r="AJ2988" s="110"/>
      <c r="AK2988" s="110"/>
      <c r="AL2988" s="110"/>
      <c r="AM2988" s="110"/>
      <c r="AN2988" s="110"/>
      <c r="AO2988" s="110"/>
      <c r="AP2988" s="110"/>
      <c r="AQ2988" s="110"/>
      <c r="AR2988" s="110"/>
      <c r="AS2988" s="110"/>
      <c r="AT2988" s="110"/>
      <c r="AU2988" s="110"/>
      <c r="AV2988" s="110"/>
      <c r="AW2988" s="110"/>
      <c r="AX2988" s="110"/>
      <c r="AY2988" s="110"/>
      <c r="AZ2988" s="110"/>
      <c r="BA2988" s="110"/>
      <c r="BB2988" s="110"/>
      <c r="BC2988" s="110"/>
      <c r="BD2988" s="110"/>
      <c r="BE2988" s="110"/>
      <c r="BF2988" s="110"/>
      <c r="BG2988" s="110"/>
      <c r="BH2988" s="110"/>
    </row>
    <row r="2989" spans="3:60" x14ac:dyDescent="0.2">
      <c r="C2989" s="25"/>
      <c r="D2989" s="25"/>
      <c r="E2989" s="24"/>
      <c r="F2989" s="47"/>
      <c r="G2989" s="24"/>
      <c r="V2989" s="110"/>
      <c r="W2989" s="110"/>
      <c r="X2989" s="110"/>
      <c r="Y2989" s="110"/>
      <c r="Z2989" s="110"/>
      <c r="AA2989" s="110"/>
      <c r="AB2989" s="110"/>
      <c r="AC2989" s="110"/>
      <c r="AD2989" s="110"/>
      <c r="AE2989" s="110"/>
      <c r="AF2989" s="110"/>
      <c r="AG2989" s="110"/>
      <c r="AH2989" s="110"/>
      <c r="AI2989" s="110"/>
      <c r="AJ2989" s="110"/>
      <c r="AK2989" s="110"/>
      <c r="AL2989" s="110"/>
      <c r="AM2989" s="110"/>
      <c r="AN2989" s="110"/>
      <c r="AO2989" s="110"/>
      <c r="AP2989" s="110"/>
      <c r="AQ2989" s="110"/>
      <c r="AR2989" s="110"/>
      <c r="AS2989" s="110"/>
      <c r="AT2989" s="110"/>
      <c r="AU2989" s="110"/>
      <c r="AV2989" s="110"/>
      <c r="AW2989" s="110"/>
      <c r="AX2989" s="110"/>
      <c r="AY2989" s="110"/>
      <c r="AZ2989" s="110"/>
      <c r="BA2989" s="110"/>
      <c r="BB2989" s="110"/>
      <c r="BC2989" s="110"/>
      <c r="BD2989" s="110"/>
      <c r="BE2989" s="110"/>
      <c r="BF2989" s="110"/>
      <c r="BG2989" s="110"/>
      <c r="BH2989" s="110"/>
    </row>
    <row r="2990" spans="3:60" x14ac:dyDescent="0.2">
      <c r="C2990" s="25"/>
      <c r="D2990" s="25"/>
      <c r="E2990" s="24"/>
      <c r="F2990" s="47"/>
      <c r="G2990" s="24"/>
      <c r="V2990" s="110"/>
      <c r="W2990" s="110"/>
      <c r="X2990" s="110"/>
      <c r="Y2990" s="110"/>
      <c r="Z2990" s="110"/>
      <c r="AA2990" s="110"/>
      <c r="AB2990" s="110"/>
      <c r="AC2990" s="110"/>
      <c r="AD2990" s="110"/>
      <c r="AE2990" s="110"/>
      <c r="AF2990" s="110"/>
      <c r="AG2990" s="110"/>
      <c r="AH2990" s="110"/>
      <c r="AI2990" s="110"/>
      <c r="AJ2990" s="110"/>
      <c r="AK2990" s="110"/>
      <c r="AL2990" s="110"/>
      <c r="AM2990" s="110"/>
      <c r="AN2990" s="110"/>
      <c r="AO2990" s="110"/>
      <c r="AP2990" s="110"/>
      <c r="AQ2990" s="110"/>
      <c r="AR2990" s="110"/>
      <c r="AS2990" s="110"/>
      <c r="AT2990" s="110"/>
      <c r="AU2990" s="110"/>
      <c r="AV2990" s="110"/>
      <c r="AW2990" s="110"/>
      <c r="AX2990" s="110"/>
      <c r="AY2990" s="110"/>
      <c r="AZ2990" s="110"/>
      <c r="BA2990" s="110"/>
      <c r="BB2990" s="110"/>
      <c r="BC2990" s="110"/>
      <c r="BD2990" s="110"/>
      <c r="BE2990" s="110"/>
      <c r="BF2990" s="110"/>
      <c r="BG2990" s="110"/>
      <c r="BH2990" s="110"/>
    </row>
    <row r="2991" spans="3:60" x14ac:dyDescent="0.2">
      <c r="C2991" s="25"/>
      <c r="D2991" s="25"/>
      <c r="E2991" s="24"/>
      <c r="F2991" s="47"/>
      <c r="G2991" s="24"/>
      <c r="V2991" s="110"/>
      <c r="W2991" s="110"/>
      <c r="X2991" s="110"/>
      <c r="Y2991" s="110"/>
      <c r="Z2991" s="110"/>
      <c r="AA2991" s="110"/>
      <c r="AB2991" s="110"/>
      <c r="AC2991" s="110"/>
      <c r="AD2991" s="110"/>
      <c r="AE2991" s="110"/>
      <c r="AF2991" s="110"/>
      <c r="AG2991" s="110"/>
      <c r="AH2991" s="110"/>
      <c r="AI2991" s="110"/>
      <c r="AJ2991" s="110"/>
      <c r="AK2991" s="110"/>
      <c r="AL2991" s="110"/>
      <c r="AM2991" s="110"/>
      <c r="AN2991" s="110"/>
      <c r="AO2991" s="110"/>
      <c r="AP2991" s="110"/>
      <c r="AQ2991" s="110"/>
      <c r="AR2991" s="110"/>
      <c r="AS2991" s="110"/>
      <c r="AT2991" s="110"/>
      <c r="AU2991" s="110"/>
      <c r="AV2991" s="110"/>
      <c r="AW2991" s="110"/>
      <c r="AX2991" s="110"/>
      <c r="AY2991" s="110"/>
      <c r="AZ2991" s="110"/>
      <c r="BA2991" s="110"/>
      <c r="BB2991" s="110"/>
      <c r="BC2991" s="110"/>
      <c r="BD2991" s="110"/>
      <c r="BE2991" s="110"/>
      <c r="BF2991" s="110"/>
      <c r="BG2991" s="110"/>
      <c r="BH2991" s="110"/>
    </row>
    <row r="2992" spans="3:60" x14ac:dyDescent="0.2">
      <c r="C2992" s="25"/>
      <c r="D2992" s="25"/>
      <c r="E2992" s="24"/>
      <c r="F2992" s="47"/>
      <c r="G2992" s="24"/>
      <c r="V2992" s="110"/>
      <c r="W2992" s="110"/>
      <c r="X2992" s="110"/>
      <c r="Y2992" s="110"/>
      <c r="Z2992" s="110"/>
      <c r="AA2992" s="110"/>
      <c r="AB2992" s="110"/>
      <c r="AC2992" s="110"/>
      <c r="AD2992" s="110"/>
      <c r="AE2992" s="110"/>
      <c r="AF2992" s="110"/>
      <c r="AG2992" s="110"/>
      <c r="AH2992" s="110"/>
      <c r="AI2992" s="110"/>
      <c r="AJ2992" s="110"/>
      <c r="AK2992" s="110"/>
      <c r="AL2992" s="110"/>
      <c r="AM2992" s="110"/>
      <c r="AN2992" s="110"/>
      <c r="AO2992" s="110"/>
      <c r="AP2992" s="110"/>
      <c r="AQ2992" s="110"/>
      <c r="AR2992" s="110"/>
      <c r="AS2992" s="110"/>
      <c r="AT2992" s="110"/>
      <c r="AU2992" s="110"/>
      <c r="AV2992" s="110"/>
      <c r="AW2992" s="110"/>
      <c r="AX2992" s="110"/>
      <c r="AY2992" s="110"/>
      <c r="AZ2992" s="110"/>
      <c r="BA2992" s="110"/>
      <c r="BB2992" s="110"/>
      <c r="BC2992" s="110"/>
      <c r="BD2992" s="110"/>
      <c r="BE2992" s="110"/>
      <c r="BF2992" s="110"/>
      <c r="BG2992" s="110"/>
      <c r="BH2992" s="110"/>
    </row>
    <row r="2993" spans="3:60" x14ac:dyDescent="0.2">
      <c r="C2993" s="25"/>
      <c r="D2993" s="25"/>
      <c r="E2993" s="24"/>
      <c r="F2993" s="47"/>
      <c r="G2993" s="24"/>
      <c r="V2993" s="110"/>
      <c r="W2993" s="110"/>
      <c r="X2993" s="110"/>
      <c r="Y2993" s="110"/>
      <c r="Z2993" s="110"/>
      <c r="AA2993" s="110"/>
      <c r="AB2993" s="110"/>
      <c r="AC2993" s="110"/>
      <c r="AD2993" s="110"/>
      <c r="AE2993" s="110"/>
      <c r="AF2993" s="110"/>
      <c r="AG2993" s="110"/>
      <c r="AH2993" s="110"/>
      <c r="AI2993" s="110"/>
      <c r="AJ2993" s="110"/>
      <c r="AK2993" s="110"/>
      <c r="AL2993" s="110"/>
      <c r="AM2993" s="110"/>
      <c r="AN2993" s="110"/>
      <c r="AO2993" s="110"/>
      <c r="AP2993" s="110"/>
      <c r="AQ2993" s="110"/>
      <c r="AR2993" s="110"/>
      <c r="AS2993" s="110"/>
      <c r="AT2993" s="110"/>
      <c r="AU2993" s="110"/>
      <c r="AV2993" s="110"/>
      <c r="AW2993" s="110"/>
      <c r="AX2993" s="110"/>
      <c r="AY2993" s="110"/>
      <c r="AZ2993" s="110"/>
      <c r="BA2993" s="110"/>
      <c r="BB2993" s="110"/>
      <c r="BC2993" s="110"/>
      <c r="BD2993" s="110"/>
      <c r="BE2993" s="110"/>
      <c r="BF2993" s="110"/>
      <c r="BG2993" s="110"/>
      <c r="BH2993" s="110"/>
    </row>
    <row r="2994" spans="3:60" x14ac:dyDescent="0.2">
      <c r="C2994" s="25"/>
      <c r="D2994" s="25"/>
      <c r="E2994" s="24"/>
      <c r="F2994" s="47"/>
      <c r="G2994" s="24"/>
      <c r="V2994" s="110"/>
      <c r="W2994" s="110"/>
      <c r="X2994" s="110"/>
      <c r="Y2994" s="110"/>
      <c r="Z2994" s="110"/>
      <c r="AA2994" s="110"/>
      <c r="AB2994" s="110"/>
      <c r="AC2994" s="110"/>
      <c r="AD2994" s="110"/>
      <c r="AE2994" s="110"/>
      <c r="AF2994" s="110"/>
      <c r="AG2994" s="110"/>
      <c r="AH2994" s="110"/>
      <c r="AI2994" s="110"/>
      <c r="AJ2994" s="110"/>
      <c r="AK2994" s="110"/>
      <c r="AL2994" s="110"/>
      <c r="AM2994" s="110"/>
      <c r="AN2994" s="110"/>
      <c r="AO2994" s="110"/>
      <c r="AP2994" s="110"/>
      <c r="AQ2994" s="110"/>
      <c r="AR2994" s="110"/>
      <c r="AS2994" s="110"/>
      <c r="AT2994" s="110"/>
      <c r="AU2994" s="110"/>
      <c r="AV2994" s="110"/>
      <c r="AW2994" s="110"/>
      <c r="AX2994" s="110"/>
      <c r="AY2994" s="110"/>
      <c r="AZ2994" s="110"/>
      <c r="BA2994" s="110"/>
      <c r="BB2994" s="110"/>
      <c r="BC2994" s="110"/>
      <c r="BD2994" s="110"/>
      <c r="BE2994" s="110"/>
      <c r="BF2994" s="110"/>
      <c r="BG2994" s="110"/>
      <c r="BH2994" s="110"/>
    </row>
    <row r="2995" spans="3:60" x14ac:dyDescent="0.2">
      <c r="C2995" s="25"/>
      <c r="D2995" s="25"/>
      <c r="E2995" s="24"/>
      <c r="F2995" s="47"/>
      <c r="G2995" s="24"/>
      <c r="V2995" s="110"/>
      <c r="W2995" s="110"/>
      <c r="X2995" s="110"/>
      <c r="Y2995" s="110"/>
      <c r="Z2995" s="110"/>
      <c r="AA2995" s="110"/>
      <c r="AB2995" s="110"/>
      <c r="AC2995" s="110"/>
      <c r="AD2995" s="110"/>
      <c r="AE2995" s="110"/>
      <c r="AF2995" s="110"/>
      <c r="AG2995" s="110"/>
      <c r="AH2995" s="110"/>
      <c r="AI2995" s="110"/>
      <c r="AJ2995" s="110"/>
      <c r="AK2995" s="110"/>
      <c r="AL2995" s="110"/>
      <c r="AM2995" s="110"/>
      <c r="AN2995" s="110"/>
      <c r="AO2995" s="110"/>
      <c r="AP2995" s="110"/>
      <c r="AQ2995" s="110"/>
      <c r="AR2995" s="110"/>
      <c r="AS2995" s="110"/>
      <c r="AT2995" s="110"/>
      <c r="AU2995" s="110"/>
      <c r="AV2995" s="110"/>
      <c r="AW2995" s="110"/>
      <c r="AX2995" s="110"/>
      <c r="AY2995" s="110"/>
      <c r="AZ2995" s="110"/>
      <c r="BA2995" s="110"/>
      <c r="BB2995" s="110"/>
      <c r="BC2995" s="110"/>
      <c r="BD2995" s="110"/>
      <c r="BE2995" s="110"/>
      <c r="BF2995" s="110"/>
      <c r="BG2995" s="110"/>
      <c r="BH2995" s="110"/>
    </row>
    <row r="2996" spans="3:60" x14ac:dyDescent="0.2">
      <c r="C2996" s="25"/>
      <c r="D2996" s="25"/>
      <c r="E2996" s="24"/>
      <c r="F2996" s="47"/>
      <c r="G2996" s="24"/>
      <c r="V2996" s="110"/>
      <c r="W2996" s="110"/>
      <c r="X2996" s="110"/>
      <c r="Y2996" s="110"/>
      <c r="Z2996" s="110"/>
      <c r="AA2996" s="110"/>
      <c r="AB2996" s="110"/>
      <c r="AC2996" s="110"/>
      <c r="AD2996" s="110"/>
      <c r="AE2996" s="110"/>
      <c r="AF2996" s="110"/>
      <c r="AG2996" s="110"/>
      <c r="AH2996" s="110"/>
      <c r="AI2996" s="110"/>
      <c r="AJ2996" s="110"/>
      <c r="AK2996" s="110"/>
      <c r="AL2996" s="110"/>
      <c r="AM2996" s="110"/>
      <c r="AN2996" s="110"/>
      <c r="AO2996" s="110"/>
      <c r="AP2996" s="110"/>
      <c r="AQ2996" s="110"/>
      <c r="AR2996" s="110"/>
      <c r="AS2996" s="110"/>
      <c r="AT2996" s="110"/>
      <c r="AU2996" s="110"/>
      <c r="AV2996" s="110"/>
      <c r="AW2996" s="110"/>
      <c r="AX2996" s="110"/>
      <c r="AY2996" s="110"/>
      <c r="AZ2996" s="110"/>
      <c r="BA2996" s="110"/>
      <c r="BB2996" s="110"/>
      <c r="BC2996" s="110"/>
      <c r="BD2996" s="110"/>
      <c r="BE2996" s="110"/>
      <c r="BF2996" s="110"/>
      <c r="BG2996" s="110"/>
      <c r="BH2996" s="110"/>
    </row>
    <row r="2997" spans="3:60" x14ac:dyDescent="0.2">
      <c r="C2997" s="25"/>
      <c r="D2997" s="25"/>
      <c r="E2997" s="24"/>
      <c r="F2997" s="47"/>
      <c r="G2997" s="24"/>
      <c r="V2997" s="110"/>
      <c r="W2997" s="110"/>
      <c r="X2997" s="110"/>
      <c r="Y2997" s="110"/>
      <c r="Z2997" s="110"/>
      <c r="AA2997" s="110"/>
      <c r="AB2997" s="110"/>
      <c r="AC2997" s="110"/>
      <c r="AD2997" s="110"/>
      <c r="AE2997" s="110"/>
      <c r="AF2997" s="110"/>
      <c r="AG2997" s="110"/>
      <c r="AH2997" s="110"/>
      <c r="AI2997" s="110"/>
      <c r="AJ2997" s="110"/>
      <c r="AK2997" s="110"/>
      <c r="AL2997" s="110"/>
      <c r="AM2997" s="110"/>
      <c r="AN2997" s="110"/>
      <c r="AO2997" s="110"/>
      <c r="AP2997" s="110"/>
      <c r="AQ2997" s="110"/>
      <c r="AR2997" s="110"/>
      <c r="AS2997" s="110"/>
      <c r="AT2997" s="110"/>
      <c r="AU2997" s="110"/>
      <c r="AV2997" s="110"/>
      <c r="AW2997" s="110"/>
      <c r="AX2997" s="110"/>
      <c r="AY2997" s="110"/>
      <c r="AZ2997" s="110"/>
      <c r="BA2997" s="110"/>
      <c r="BB2997" s="110"/>
      <c r="BC2997" s="110"/>
      <c r="BD2997" s="110"/>
      <c r="BE2997" s="110"/>
      <c r="BF2997" s="110"/>
      <c r="BG2997" s="110"/>
      <c r="BH2997" s="110"/>
    </row>
    <row r="2998" spans="3:60" x14ac:dyDescent="0.2">
      <c r="C2998" s="25"/>
      <c r="D2998" s="25"/>
      <c r="E2998" s="24"/>
      <c r="F2998" s="47"/>
      <c r="G2998" s="24"/>
      <c r="V2998" s="110"/>
      <c r="W2998" s="110"/>
      <c r="X2998" s="110"/>
      <c r="Y2998" s="110"/>
      <c r="Z2998" s="110"/>
      <c r="AA2998" s="110"/>
      <c r="AB2998" s="110"/>
      <c r="AC2998" s="110"/>
      <c r="AD2998" s="110"/>
      <c r="AE2998" s="110"/>
      <c r="AF2998" s="110"/>
      <c r="AG2998" s="110"/>
      <c r="AH2998" s="110"/>
      <c r="AI2998" s="110"/>
      <c r="AJ2998" s="110"/>
      <c r="AK2998" s="110"/>
      <c r="AL2998" s="110"/>
      <c r="AM2998" s="110"/>
      <c r="AN2998" s="110"/>
      <c r="AO2998" s="110"/>
      <c r="AP2998" s="110"/>
      <c r="AQ2998" s="110"/>
      <c r="AR2998" s="110"/>
      <c r="AS2998" s="110"/>
      <c r="AT2998" s="110"/>
      <c r="AU2998" s="110"/>
      <c r="AV2998" s="110"/>
      <c r="AW2998" s="110"/>
      <c r="AX2998" s="110"/>
      <c r="AY2998" s="110"/>
      <c r="AZ2998" s="110"/>
      <c r="BA2998" s="110"/>
      <c r="BB2998" s="110"/>
      <c r="BC2998" s="110"/>
      <c r="BD2998" s="110"/>
      <c r="BE2998" s="110"/>
      <c r="BF2998" s="110"/>
      <c r="BG2998" s="110"/>
      <c r="BH2998" s="110"/>
    </row>
    <row r="2999" spans="3:60" x14ac:dyDescent="0.2">
      <c r="C2999" s="25"/>
      <c r="D2999" s="25"/>
      <c r="E2999" s="24"/>
      <c r="F2999" s="47"/>
      <c r="G2999" s="24"/>
      <c r="V2999" s="110"/>
      <c r="W2999" s="110"/>
      <c r="X2999" s="110"/>
      <c r="Y2999" s="110"/>
      <c r="Z2999" s="110"/>
      <c r="AA2999" s="110"/>
      <c r="AB2999" s="110"/>
      <c r="AC2999" s="110"/>
      <c r="AD2999" s="110"/>
      <c r="AE2999" s="110"/>
      <c r="AF2999" s="110"/>
      <c r="AG2999" s="110"/>
      <c r="AH2999" s="110"/>
      <c r="AI2999" s="110"/>
      <c r="AJ2999" s="110"/>
      <c r="AK2999" s="110"/>
      <c r="AL2999" s="110"/>
      <c r="AM2999" s="110"/>
      <c r="AN2999" s="110"/>
      <c r="AO2999" s="110"/>
      <c r="AP2999" s="110"/>
      <c r="AQ2999" s="110"/>
      <c r="AR2999" s="110"/>
      <c r="AS2999" s="110"/>
      <c r="AT2999" s="110"/>
      <c r="AU2999" s="110"/>
      <c r="AV2999" s="110"/>
      <c r="AW2999" s="110"/>
      <c r="AX2999" s="110"/>
      <c r="AY2999" s="110"/>
      <c r="AZ2999" s="110"/>
      <c r="BA2999" s="110"/>
      <c r="BB2999" s="110"/>
      <c r="BC2999" s="110"/>
      <c r="BD2999" s="110"/>
      <c r="BE2999" s="110"/>
      <c r="BF2999" s="110"/>
      <c r="BG2999" s="110"/>
      <c r="BH2999" s="110"/>
    </row>
    <row r="3000" spans="3:60" x14ac:dyDescent="0.2">
      <c r="C3000" s="25"/>
      <c r="D3000" s="25"/>
      <c r="E3000" s="24"/>
      <c r="F3000" s="47"/>
      <c r="G3000" s="24"/>
      <c r="V3000" s="110"/>
      <c r="W3000" s="110"/>
      <c r="X3000" s="110"/>
      <c r="Y3000" s="110"/>
      <c r="Z3000" s="110"/>
      <c r="AA3000" s="110"/>
      <c r="AB3000" s="110"/>
      <c r="AC3000" s="110"/>
      <c r="AD3000" s="110"/>
      <c r="AE3000" s="110"/>
      <c r="AF3000" s="110"/>
      <c r="AG3000" s="110"/>
      <c r="AH3000" s="110"/>
      <c r="AI3000" s="110"/>
      <c r="AJ3000" s="110"/>
      <c r="AK3000" s="110"/>
      <c r="AL3000" s="110"/>
      <c r="AM3000" s="110"/>
      <c r="AN3000" s="110"/>
      <c r="AO3000" s="110"/>
      <c r="AP3000" s="110"/>
      <c r="AQ3000" s="110"/>
      <c r="AR3000" s="110"/>
      <c r="AS3000" s="110"/>
      <c r="AT3000" s="110"/>
      <c r="AU3000" s="110"/>
      <c r="AV3000" s="110"/>
      <c r="AW3000" s="110"/>
      <c r="AX3000" s="110"/>
      <c r="AY3000" s="110"/>
      <c r="AZ3000" s="110"/>
      <c r="BA3000" s="110"/>
      <c r="BB3000" s="110"/>
      <c r="BC3000" s="110"/>
      <c r="BD3000" s="110"/>
      <c r="BE3000" s="110"/>
      <c r="BF3000" s="110"/>
      <c r="BG3000" s="110"/>
      <c r="BH3000" s="110"/>
    </row>
    <row r="3001" spans="3:60" x14ac:dyDescent="0.2">
      <c r="C3001" s="25"/>
      <c r="D3001" s="25"/>
      <c r="E3001" s="24"/>
      <c r="F3001" s="47"/>
      <c r="G3001" s="24"/>
      <c r="V3001" s="110"/>
      <c r="W3001" s="110"/>
      <c r="X3001" s="110"/>
      <c r="Y3001" s="110"/>
      <c r="Z3001" s="110"/>
      <c r="AA3001" s="110"/>
      <c r="AB3001" s="110"/>
      <c r="AC3001" s="110"/>
      <c r="AD3001" s="110"/>
      <c r="AE3001" s="110"/>
      <c r="AF3001" s="110"/>
      <c r="AG3001" s="110"/>
      <c r="AH3001" s="110"/>
      <c r="AI3001" s="110"/>
      <c r="AJ3001" s="110"/>
      <c r="AK3001" s="110"/>
      <c r="AL3001" s="110"/>
      <c r="AM3001" s="110"/>
      <c r="AN3001" s="110"/>
      <c r="AO3001" s="110"/>
      <c r="AP3001" s="110"/>
      <c r="AQ3001" s="110"/>
      <c r="AR3001" s="110"/>
      <c r="AS3001" s="110"/>
      <c r="AT3001" s="110"/>
      <c r="AU3001" s="110"/>
      <c r="AV3001" s="110"/>
      <c r="AW3001" s="110"/>
      <c r="AX3001" s="110"/>
      <c r="AY3001" s="110"/>
      <c r="AZ3001" s="110"/>
      <c r="BA3001" s="110"/>
      <c r="BB3001" s="110"/>
      <c r="BC3001" s="110"/>
      <c r="BD3001" s="110"/>
      <c r="BE3001" s="110"/>
      <c r="BF3001" s="110"/>
      <c r="BG3001" s="110"/>
      <c r="BH3001" s="110"/>
    </row>
    <row r="3002" spans="3:60" x14ac:dyDescent="0.2">
      <c r="C3002" s="25"/>
      <c r="D3002" s="25"/>
      <c r="E3002" s="24"/>
      <c r="F3002" s="47"/>
      <c r="G3002" s="24"/>
      <c r="V3002" s="110"/>
      <c r="W3002" s="110"/>
      <c r="X3002" s="110"/>
      <c r="Y3002" s="110"/>
      <c r="Z3002" s="110"/>
      <c r="AA3002" s="110"/>
      <c r="AB3002" s="110"/>
      <c r="AC3002" s="110"/>
      <c r="AD3002" s="110"/>
      <c r="AE3002" s="110"/>
      <c r="AF3002" s="110"/>
      <c r="AG3002" s="110"/>
      <c r="AH3002" s="110"/>
      <c r="AI3002" s="110"/>
      <c r="AJ3002" s="110"/>
      <c r="AK3002" s="110"/>
      <c r="AL3002" s="110"/>
      <c r="AM3002" s="110"/>
      <c r="AN3002" s="110"/>
      <c r="AO3002" s="110"/>
      <c r="AP3002" s="110"/>
      <c r="AQ3002" s="110"/>
      <c r="AR3002" s="110"/>
      <c r="AS3002" s="110"/>
      <c r="AT3002" s="110"/>
      <c r="AU3002" s="110"/>
      <c r="AV3002" s="110"/>
      <c r="AW3002" s="110"/>
      <c r="AX3002" s="110"/>
      <c r="AY3002" s="110"/>
      <c r="AZ3002" s="110"/>
      <c r="BA3002" s="110"/>
      <c r="BB3002" s="110"/>
      <c r="BC3002" s="110"/>
      <c r="BD3002" s="110"/>
      <c r="BE3002" s="110"/>
      <c r="BF3002" s="110"/>
      <c r="BG3002" s="110"/>
      <c r="BH3002" s="110"/>
    </row>
    <row r="3003" spans="3:60" x14ac:dyDescent="0.2">
      <c r="C3003" s="25"/>
      <c r="D3003" s="25"/>
      <c r="E3003" s="24"/>
      <c r="F3003" s="47"/>
      <c r="G3003" s="24"/>
      <c r="V3003" s="110"/>
      <c r="W3003" s="110"/>
      <c r="X3003" s="110"/>
      <c r="Y3003" s="110"/>
      <c r="Z3003" s="110"/>
      <c r="AA3003" s="110"/>
      <c r="AB3003" s="110"/>
      <c r="AC3003" s="110"/>
      <c r="AD3003" s="110"/>
      <c r="AE3003" s="110"/>
      <c r="AF3003" s="110"/>
      <c r="AG3003" s="110"/>
      <c r="AH3003" s="110"/>
      <c r="AI3003" s="110"/>
      <c r="AJ3003" s="110"/>
      <c r="AK3003" s="110"/>
      <c r="AL3003" s="110"/>
      <c r="AM3003" s="110"/>
      <c r="AN3003" s="110"/>
      <c r="AO3003" s="110"/>
      <c r="AP3003" s="110"/>
      <c r="AQ3003" s="110"/>
      <c r="AR3003" s="110"/>
      <c r="AS3003" s="110"/>
      <c r="AT3003" s="110"/>
      <c r="AU3003" s="110"/>
      <c r="AV3003" s="110"/>
      <c r="AW3003" s="110"/>
      <c r="AX3003" s="110"/>
      <c r="AY3003" s="110"/>
      <c r="AZ3003" s="110"/>
      <c r="BA3003" s="110"/>
      <c r="BB3003" s="110"/>
      <c r="BC3003" s="110"/>
      <c r="BD3003" s="110"/>
      <c r="BE3003" s="110"/>
      <c r="BF3003" s="110"/>
      <c r="BG3003" s="110"/>
      <c r="BH3003" s="110"/>
    </row>
    <row r="3004" spans="3:60" x14ac:dyDescent="0.2">
      <c r="C3004" s="25"/>
      <c r="D3004" s="25"/>
      <c r="E3004" s="24"/>
      <c r="F3004" s="47"/>
      <c r="G3004" s="24"/>
      <c r="V3004" s="110"/>
      <c r="W3004" s="110"/>
      <c r="X3004" s="110"/>
      <c r="Y3004" s="110"/>
      <c r="Z3004" s="110"/>
      <c r="AA3004" s="110"/>
      <c r="AB3004" s="110"/>
      <c r="AC3004" s="110"/>
      <c r="AD3004" s="110"/>
      <c r="AE3004" s="110"/>
      <c r="AF3004" s="110"/>
      <c r="AG3004" s="110"/>
      <c r="AH3004" s="110"/>
      <c r="AI3004" s="110"/>
      <c r="AJ3004" s="110"/>
      <c r="AK3004" s="110"/>
      <c r="AL3004" s="110"/>
      <c r="AM3004" s="110"/>
      <c r="AN3004" s="110"/>
      <c r="AO3004" s="110"/>
      <c r="AP3004" s="110"/>
      <c r="AQ3004" s="110"/>
      <c r="AR3004" s="110"/>
      <c r="AS3004" s="110"/>
      <c r="AT3004" s="110"/>
      <c r="AU3004" s="110"/>
      <c r="AV3004" s="110"/>
      <c r="AW3004" s="110"/>
      <c r="AX3004" s="110"/>
      <c r="AY3004" s="110"/>
      <c r="AZ3004" s="110"/>
      <c r="BA3004" s="110"/>
      <c r="BB3004" s="110"/>
      <c r="BC3004" s="110"/>
      <c r="BD3004" s="110"/>
      <c r="BE3004" s="110"/>
      <c r="BF3004" s="110"/>
      <c r="BG3004" s="110"/>
      <c r="BH3004" s="110"/>
    </row>
    <row r="3005" spans="3:60" x14ac:dyDescent="0.2">
      <c r="C3005" s="25"/>
      <c r="D3005" s="25"/>
      <c r="E3005" s="24"/>
      <c r="F3005" s="47"/>
      <c r="G3005" s="24"/>
      <c r="V3005" s="110"/>
      <c r="W3005" s="110"/>
      <c r="X3005" s="110"/>
      <c r="Y3005" s="110"/>
      <c r="Z3005" s="110"/>
      <c r="AA3005" s="110"/>
      <c r="AB3005" s="110"/>
      <c r="AC3005" s="110"/>
      <c r="AD3005" s="110"/>
      <c r="AE3005" s="110"/>
      <c r="AF3005" s="110"/>
      <c r="AG3005" s="110"/>
      <c r="AH3005" s="110"/>
      <c r="AI3005" s="110"/>
      <c r="AJ3005" s="110"/>
      <c r="AK3005" s="110"/>
      <c r="AL3005" s="110"/>
      <c r="AM3005" s="110"/>
      <c r="AN3005" s="110"/>
      <c r="AO3005" s="110"/>
      <c r="AP3005" s="110"/>
      <c r="AQ3005" s="110"/>
      <c r="AR3005" s="110"/>
      <c r="AS3005" s="110"/>
      <c r="AT3005" s="110"/>
      <c r="AU3005" s="110"/>
      <c r="AV3005" s="110"/>
      <c r="AW3005" s="110"/>
      <c r="AX3005" s="110"/>
      <c r="AY3005" s="110"/>
      <c r="AZ3005" s="110"/>
      <c r="BA3005" s="110"/>
      <c r="BB3005" s="110"/>
      <c r="BC3005" s="110"/>
      <c r="BD3005" s="110"/>
      <c r="BE3005" s="110"/>
      <c r="BF3005" s="110"/>
      <c r="BG3005" s="110"/>
      <c r="BH3005" s="110"/>
    </row>
    <row r="3006" spans="3:60" x14ac:dyDescent="0.2">
      <c r="C3006" s="25"/>
      <c r="D3006" s="25"/>
      <c r="E3006" s="24"/>
      <c r="F3006" s="47"/>
      <c r="G3006" s="24"/>
      <c r="V3006" s="110"/>
      <c r="W3006" s="110"/>
      <c r="X3006" s="110"/>
      <c r="Y3006" s="110"/>
      <c r="Z3006" s="110"/>
      <c r="AA3006" s="110"/>
      <c r="AB3006" s="110"/>
      <c r="AC3006" s="110"/>
      <c r="AD3006" s="110"/>
      <c r="AE3006" s="110"/>
      <c r="AF3006" s="110"/>
      <c r="AG3006" s="110"/>
      <c r="AH3006" s="110"/>
      <c r="AI3006" s="110"/>
      <c r="AJ3006" s="110"/>
      <c r="AK3006" s="110"/>
      <c r="AL3006" s="110"/>
      <c r="AM3006" s="110"/>
      <c r="AN3006" s="110"/>
      <c r="AO3006" s="110"/>
      <c r="AP3006" s="110"/>
      <c r="AQ3006" s="110"/>
      <c r="AR3006" s="110"/>
      <c r="AS3006" s="110"/>
      <c r="AT3006" s="110"/>
      <c r="AU3006" s="110"/>
      <c r="AV3006" s="110"/>
      <c r="AW3006" s="110"/>
      <c r="AX3006" s="110"/>
      <c r="AY3006" s="110"/>
      <c r="AZ3006" s="110"/>
      <c r="BA3006" s="110"/>
      <c r="BB3006" s="110"/>
      <c r="BC3006" s="110"/>
      <c r="BD3006" s="110"/>
      <c r="BE3006" s="110"/>
      <c r="BF3006" s="110"/>
      <c r="BG3006" s="110"/>
      <c r="BH3006" s="110"/>
    </row>
    <row r="3007" spans="3:60" x14ac:dyDescent="0.2">
      <c r="C3007" s="25"/>
      <c r="D3007" s="25"/>
      <c r="E3007" s="24"/>
      <c r="F3007" s="47"/>
      <c r="G3007" s="24"/>
      <c r="V3007" s="110"/>
      <c r="W3007" s="110"/>
      <c r="X3007" s="110"/>
      <c r="Y3007" s="110"/>
      <c r="Z3007" s="110"/>
      <c r="AA3007" s="110"/>
      <c r="AB3007" s="110"/>
      <c r="AC3007" s="110"/>
      <c r="AD3007" s="110"/>
      <c r="AE3007" s="110"/>
      <c r="AF3007" s="110"/>
      <c r="AG3007" s="110"/>
      <c r="AH3007" s="110"/>
      <c r="AI3007" s="110"/>
      <c r="AJ3007" s="110"/>
      <c r="AK3007" s="110"/>
      <c r="AL3007" s="110"/>
      <c r="AM3007" s="110"/>
      <c r="AN3007" s="110"/>
      <c r="AO3007" s="110"/>
      <c r="AP3007" s="110"/>
      <c r="AQ3007" s="110"/>
      <c r="AR3007" s="110"/>
      <c r="AS3007" s="110"/>
      <c r="AT3007" s="110"/>
      <c r="AU3007" s="110"/>
      <c r="AV3007" s="110"/>
      <c r="AW3007" s="110"/>
      <c r="AX3007" s="110"/>
      <c r="AY3007" s="110"/>
      <c r="AZ3007" s="110"/>
      <c r="BA3007" s="110"/>
      <c r="BB3007" s="110"/>
      <c r="BC3007" s="110"/>
      <c r="BD3007" s="110"/>
      <c r="BE3007" s="110"/>
      <c r="BF3007" s="110"/>
      <c r="BG3007" s="110"/>
      <c r="BH3007" s="110"/>
    </row>
    <row r="3008" spans="3:60" x14ac:dyDescent="0.2">
      <c r="C3008" s="25"/>
      <c r="D3008" s="25"/>
      <c r="E3008" s="24"/>
      <c r="F3008" s="47"/>
      <c r="G3008" s="24"/>
      <c r="V3008" s="110"/>
      <c r="W3008" s="110"/>
      <c r="X3008" s="110"/>
      <c r="Y3008" s="110"/>
      <c r="Z3008" s="110"/>
      <c r="AA3008" s="110"/>
      <c r="AB3008" s="110"/>
      <c r="AC3008" s="110"/>
      <c r="AD3008" s="110"/>
      <c r="AE3008" s="110"/>
      <c r="AF3008" s="110"/>
      <c r="AG3008" s="110"/>
      <c r="AH3008" s="110"/>
      <c r="AI3008" s="110"/>
      <c r="AJ3008" s="110"/>
      <c r="AK3008" s="110"/>
      <c r="AL3008" s="110"/>
      <c r="AM3008" s="110"/>
      <c r="AN3008" s="110"/>
      <c r="AO3008" s="110"/>
      <c r="AP3008" s="110"/>
      <c r="AQ3008" s="110"/>
      <c r="AR3008" s="110"/>
      <c r="AS3008" s="110"/>
      <c r="AT3008" s="110"/>
      <c r="AU3008" s="110"/>
      <c r="AV3008" s="110"/>
      <c r="AW3008" s="110"/>
      <c r="AX3008" s="110"/>
      <c r="AY3008" s="110"/>
      <c r="AZ3008" s="110"/>
      <c r="BA3008" s="110"/>
      <c r="BB3008" s="110"/>
      <c r="BC3008" s="110"/>
      <c r="BD3008" s="110"/>
      <c r="BE3008" s="110"/>
      <c r="BF3008" s="110"/>
      <c r="BG3008" s="110"/>
      <c r="BH3008" s="110"/>
    </row>
    <row r="3009" spans="3:60" x14ac:dyDescent="0.2">
      <c r="C3009" s="25"/>
      <c r="D3009" s="25"/>
      <c r="E3009" s="24"/>
      <c r="F3009" s="47"/>
      <c r="G3009" s="24"/>
      <c r="V3009" s="110"/>
      <c r="W3009" s="110"/>
      <c r="X3009" s="110"/>
      <c r="Y3009" s="110"/>
      <c r="Z3009" s="110"/>
      <c r="AA3009" s="110"/>
      <c r="AB3009" s="110"/>
      <c r="AC3009" s="110"/>
      <c r="AD3009" s="110"/>
      <c r="AE3009" s="110"/>
      <c r="AF3009" s="110"/>
      <c r="AG3009" s="110"/>
      <c r="AH3009" s="110"/>
      <c r="AI3009" s="110"/>
      <c r="AJ3009" s="110"/>
      <c r="AK3009" s="110"/>
      <c r="AL3009" s="110"/>
      <c r="AM3009" s="110"/>
      <c r="AN3009" s="110"/>
      <c r="AO3009" s="110"/>
      <c r="AP3009" s="110"/>
      <c r="AQ3009" s="110"/>
      <c r="AR3009" s="110"/>
      <c r="AS3009" s="110"/>
      <c r="AT3009" s="110"/>
      <c r="AU3009" s="110"/>
      <c r="AV3009" s="110"/>
      <c r="AW3009" s="110"/>
      <c r="AX3009" s="110"/>
      <c r="AY3009" s="110"/>
      <c r="AZ3009" s="110"/>
      <c r="BA3009" s="110"/>
      <c r="BB3009" s="110"/>
      <c r="BC3009" s="110"/>
      <c r="BD3009" s="110"/>
      <c r="BE3009" s="110"/>
      <c r="BF3009" s="110"/>
      <c r="BG3009" s="110"/>
      <c r="BH3009" s="110"/>
    </row>
    <row r="3010" spans="3:60" x14ac:dyDescent="0.2">
      <c r="C3010" s="25"/>
      <c r="D3010" s="25"/>
      <c r="E3010" s="24"/>
      <c r="F3010" s="47"/>
      <c r="G3010" s="24"/>
      <c r="V3010" s="110"/>
      <c r="W3010" s="110"/>
      <c r="X3010" s="110"/>
      <c r="Y3010" s="110"/>
      <c r="Z3010" s="110"/>
      <c r="AA3010" s="110"/>
      <c r="AB3010" s="110"/>
      <c r="AC3010" s="110"/>
      <c r="AD3010" s="110"/>
      <c r="AE3010" s="110"/>
      <c r="AF3010" s="110"/>
      <c r="AG3010" s="110"/>
      <c r="AH3010" s="110"/>
      <c r="AI3010" s="110"/>
      <c r="AJ3010" s="110"/>
      <c r="AK3010" s="110"/>
      <c r="AL3010" s="110"/>
      <c r="AM3010" s="110"/>
      <c r="AN3010" s="110"/>
      <c r="AO3010" s="110"/>
      <c r="AP3010" s="110"/>
      <c r="AQ3010" s="110"/>
      <c r="AR3010" s="110"/>
      <c r="AS3010" s="110"/>
      <c r="AT3010" s="110"/>
      <c r="AU3010" s="110"/>
      <c r="AV3010" s="110"/>
      <c r="AW3010" s="110"/>
      <c r="AX3010" s="110"/>
      <c r="AY3010" s="110"/>
      <c r="AZ3010" s="110"/>
      <c r="BA3010" s="110"/>
      <c r="BB3010" s="110"/>
      <c r="BC3010" s="110"/>
      <c r="BD3010" s="110"/>
      <c r="BE3010" s="110"/>
      <c r="BF3010" s="110"/>
      <c r="BG3010" s="110"/>
      <c r="BH3010" s="110"/>
    </row>
    <row r="3011" spans="3:60" x14ac:dyDescent="0.2">
      <c r="C3011" s="25"/>
      <c r="D3011" s="25"/>
      <c r="E3011" s="24"/>
      <c r="F3011" s="47"/>
      <c r="G3011" s="24"/>
      <c r="V3011" s="110"/>
      <c r="W3011" s="110"/>
      <c r="X3011" s="110"/>
      <c r="Y3011" s="110"/>
      <c r="Z3011" s="110"/>
      <c r="AA3011" s="110"/>
      <c r="AB3011" s="110"/>
      <c r="AC3011" s="110"/>
      <c r="AD3011" s="110"/>
      <c r="AE3011" s="110"/>
      <c r="AF3011" s="110"/>
      <c r="AG3011" s="110"/>
      <c r="AH3011" s="110"/>
      <c r="AI3011" s="110"/>
      <c r="AJ3011" s="110"/>
      <c r="AK3011" s="110"/>
      <c r="AL3011" s="110"/>
      <c r="AM3011" s="110"/>
      <c r="AN3011" s="110"/>
      <c r="AO3011" s="110"/>
      <c r="AP3011" s="110"/>
      <c r="AQ3011" s="110"/>
      <c r="AR3011" s="110"/>
      <c r="AS3011" s="110"/>
      <c r="AT3011" s="110"/>
      <c r="AU3011" s="110"/>
      <c r="AV3011" s="110"/>
      <c r="AW3011" s="110"/>
      <c r="AX3011" s="110"/>
      <c r="AY3011" s="110"/>
      <c r="AZ3011" s="110"/>
      <c r="BA3011" s="110"/>
      <c r="BB3011" s="110"/>
      <c r="BC3011" s="110"/>
      <c r="BD3011" s="110"/>
      <c r="BE3011" s="110"/>
      <c r="BF3011" s="110"/>
      <c r="BG3011" s="110"/>
      <c r="BH3011" s="110"/>
    </row>
    <row r="3012" spans="3:60" x14ac:dyDescent="0.2">
      <c r="C3012" s="25"/>
      <c r="D3012" s="25"/>
      <c r="E3012" s="24"/>
      <c r="F3012" s="47"/>
      <c r="G3012" s="24"/>
      <c r="V3012" s="110"/>
      <c r="W3012" s="110"/>
      <c r="X3012" s="110"/>
      <c r="Y3012" s="110"/>
      <c r="Z3012" s="110"/>
      <c r="AA3012" s="110"/>
      <c r="AB3012" s="110"/>
      <c r="AC3012" s="110"/>
      <c r="AD3012" s="110"/>
      <c r="AE3012" s="110"/>
      <c r="AF3012" s="110"/>
      <c r="AG3012" s="110"/>
      <c r="AH3012" s="110"/>
      <c r="AI3012" s="110"/>
      <c r="AJ3012" s="110"/>
      <c r="AK3012" s="110"/>
      <c r="AL3012" s="110"/>
      <c r="AM3012" s="110"/>
      <c r="AN3012" s="110"/>
      <c r="AO3012" s="110"/>
      <c r="AP3012" s="110"/>
      <c r="AQ3012" s="110"/>
      <c r="AR3012" s="110"/>
      <c r="AS3012" s="110"/>
      <c r="AT3012" s="110"/>
      <c r="AU3012" s="110"/>
      <c r="AV3012" s="110"/>
      <c r="AW3012" s="110"/>
      <c r="AX3012" s="110"/>
      <c r="AY3012" s="110"/>
      <c r="AZ3012" s="110"/>
      <c r="BA3012" s="110"/>
      <c r="BB3012" s="110"/>
      <c r="BC3012" s="110"/>
      <c r="BD3012" s="110"/>
      <c r="BE3012" s="110"/>
      <c r="BF3012" s="110"/>
      <c r="BG3012" s="110"/>
      <c r="BH3012" s="110"/>
    </row>
    <row r="3013" spans="3:60" x14ac:dyDescent="0.2">
      <c r="C3013" s="25"/>
      <c r="D3013" s="25"/>
      <c r="E3013" s="24"/>
      <c r="F3013" s="47"/>
      <c r="G3013" s="24"/>
      <c r="V3013" s="110"/>
      <c r="W3013" s="110"/>
      <c r="X3013" s="110"/>
      <c r="Y3013" s="110"/>
      <c r="Z3013" s="110"/>
      <c r="AA3013" s="110"/>
      <c r="AB3013" s="110"/>
      <c r="AC3013" s="110"/>
      <c r="AD3013" s="110"/>
      <c r="AE3013" s="110"/>
      <c r="AF3013" s="110"/>
      <c r="AG3013" s="110"/>
      <c r="AH3013" s="110"/>
      <c r="AI3013" s="110"/>
      <c r="AJ3013" s="110"/>
      <c r="AK3013" s="110"/>
      <c r="AL3013" s="110"/>
      <c r="AM3013" s="110"/>
      <c r="AN3013" s="110"/>
      <c r="AO3013" s="110"/>
      <c r="AP3013" s="110"/>
      <c r="AQ3013" s="110"/>
      <c r="AR3013" s="110"/>
      <c r="AS3013" s="110"/>
      <c r="AT3013" s="110"/>
      <c r="AU3013" s="110"/>
      <c r="AV3013" s="110"/>
      <c r="AW3013" s="110"/>
      <c r="AX3013" s="110"/>
      <c r="AY3013" s="110"/>
      <c r="AZ3013" s="110"/>
      <c r="BA3013" s="110"/>
      <c r="BB3013" s="110"/>
      <c r="BC3013" s="110"/>
      <c r="BD3013" s="110"/>
      <c r="BE3013" s="110"/>
      <c r="BF3013" s="110"/>
      <c r="BG3013" s="110"/>
      <c r="BH3013" s="110"/>
    </row>
    <row r="3014" spans="3:60" x14ac:dyDescent="0.2">
      <c r="C3014" s="25"/>
      <c r="D3014" s="25"/>
      <c r="E3014" s="24"/>
      <c r="F3014" s="47"/>
      <c r="G3014" s="24"/>
      <c r="V3014" s="110"/>
      <c r="W3014" s="110"/>
      <c r="X3014" s="110"/>
      <c r="Y3014" s="110"/>
      <c r="Z3014" s="110"/>
      <c r="AA3014" s="110"/>
      <c r="AB3014" s="110"/>
      <c r="AC3014" s="110"/>
      <c r="AD3014" s="110"/>
      <c r="AE3014" s="110"/>
      <c r="AF3014" s="110"/>
      <c r="AG3014" s="110"/>
      <c r="AH3014" s="110"/>
      <c r="AI3014" s="110"/>
      <c r="AJ3014" s="110"/>
      <c r="AK3014" s="110"/>
      <c r="AL3014" s="110"/>
      <c r="AM3014" s="110"/>
      <c r="AN3014" s="110"/>
      <c r="AO3014" s="110"/>
      <c r="AP3014" s="110"/>
      <c r="AQ3014" s="110"/>
      <c r="AR3014" s="110"/>
      <c r="AS3014" s="110"/>
      <c r="AT3014" s="110"/>
      <c r="AU3014" s="110"/>
      <c r="AV3014" s="110"/>
      <c r="AW3014" s="110"/>
      <c r="AX3014" s="110"/>
      <c r="AY3014" s="110"/>
      <c r="AZ3014" s="110"/>
      <c r="BA3014" s="110"/>
      <c r="BB3014" s="110"/>
      <c r="BC3014" s="110"/>
      <c r="BD3014" s="110"/>
      <c r="BE3014" s="110"/>
      <c r="BF3014" s="110"/>
      <c r="BG3014" s="110"/>
      <c r="BH3014" s="110"/>
    </row>
    <row r="3015" spans="3:60" x14ac:dyDescent="0.2">
      <c r="C3015" s="25"/>
      <c r="D3015" s="25"/>
      <c r="E3015" s="24"/>
      <c r="F3015" s="47"/>
      <c r="G3015" s="24"/>
      <c r="V3015" s="110"/>
      <c r="W3015" s="110"/>
      <c r="X3015" s="110"/>
      <c r="Y3015" s="110"/>
      <c r="Z3015" s="110"/>
      <c r="AA3015" s="110"/>
      <c r="AB3015" s="110"/>
      <c r="AC3015" s="110"/>
      <c r="AD3015" s="110"/>
      <c r="AE3015" s="110"/>
      <c r="AF3015" s="110"/>
      <c r="AG3015" s="110"/>
      <c r="AH3015" s="110"/>
      <c r="AI3015" s="110"/>
      <c r="AJ3015" s="110"/>
      <c r="AK3015" s="110"/>
      <c r="AL3015" s="110"/>
      <c r="AM3015" s="110"/>
      <c r="AN3015" s="110"/>
      <c r="AO3015" s="110"/>
      <c r="AP3015" s="110"/>
      <c r="AQ3015" s="110"/>
      <c r="AR3015" s="110"/>
      <c r="AS3015" s="110"/>
      <c r="AT3015" s="110"/>
      <c r="AU3015" s="110"/>
      <c r="AV3015" s="110"/>
      <c r="AW3015" s="110"/>
      <c r="AX3015" s="110"/>
      <c r="AY3015" s="110"/>
      <c r="AZ3015" s="110"/>
      <c r="BA3015" s="110"/>
      <c r="BB3015" s="110"/>
      <c r="BC3015" s="110"/>
      <c r="BD3015" s="110"/>
      <c r="BE3015" s="110"/>
      <c r="BF3015" s="110"/>
      <c r="BG3015" s="110"/>
      <c r="BH3015" s="110"/>
    </row>
    <row r="3016" spans="3:60" x14ac:dyDescent="0.2">
      <c r="C3016" s="25"/>
      <c r="D3016" s="25"/>
      <c r="E3016" s="24"/>
      <c r="F3016" s="47"/>
      <c r="G3016" s="24"/>
      <c r="V3016" s="110"/>
      <c r="W3016" s="110"/>
      <c r="X3016" s="110"/>
      <c r="Y3016" s="110"/>
      <c r="Z3016" s="110"/>
      <c r="AA3016" s="110"/>
      <c r="AB3016" s="110"/>
      <c r="AC3016" s="110"/>
      <c r="AD3016" s="110"/>
      <c r="AE3016" s="110"/>
      <c r="AF3016" s="110"/>
      <c r="AG3016" s="110"/>
      <c r="AH3016" s="110"/>
      <c r="AI3016" s="110"/>
      <c r="AJ3016" s="110"/>
      <c r="AK3016" s="110"/>
      <c r="AL3016" s="110"/>
      <c r="AM3016" s="110"/>
      <c r="AN3016" s="110"/>
      <c r="AO3016" s="110"/>
      <c r="AP3016" s="110"/>
      <c r="AQ3016" s="110"/>
      <c r="AR3016" s="110"/>
      <c r="AS3016" s="110"/>
      <c r="AT3016" s="110"/>
      <c r="AU3016" s="110"/>
      <c r="AV3016" s="110"/>
      <c r="AW3016" s="110"/>
      <c r="AX3016" s="110"/>
      <c r="AY3016" s="110"/>
      <c r="AZ3016" s="110"/>
      <c r="BA3016" s="110"/>
      <c r="BB3016" s="110"/>
      <c r="BC3016" s="110"/>
      <c r="BD3016" s="110"/>
      <c r="BE3016" s="110"/>
      <c r="BF3016" s="110"/>
      <c r="BG3016" s="110"/>
      <c r="BH3016" s="110"/>
    </row>
    <row r="3017" spans="3:60" x14ac:dyDescent="0.2">
      <c r="C3017" s="25"/>
      <c r="D3017" s="25"/>
      <c r="E3017" s="24"/>
      <c r="F3017" s="47"/>
      <c r="G3017" s="24"/>
      <c r="V3017" s="110"/>
      <c r="W3017" s="110"/>
      <c r="X3017" s="110"/>
      <c r="Y3017" s="110"/>
      <c r="Z3017" s="110"/>
      <c r="AA3017" s="110"/>
      <c r="AB3017" s="110"/>
      <c r="AC3017" s="110"/>
      <c r="AD3017" s="110"/>
      <c r="AE3017" s="110"/>
      <c r="AF3017" s="110"/>
      <c r="AG3017" s="110"/>
      <c r="AH3017" s="110"/>
      <c r="AI3017" s="110"/>
      <c r="AJ3017" s="110"/>
      <c r="AK3017" s="110"/>
      <c r="AL3017" s="110"/>
      <c r="AM3017" s="110"/>
      <c r="AN3017" s="110"/>
      <c r="AO3017" s="110"/>
      <c r="AP3017" s="110"/>
      <c r="AQ3017" s="110"/>
      <c r="AR3017" s="110"/>
      <c r="AS3017" s="110"/>
      <c r="AT3017" s="110"/>
      <c r="AU3017" s="110"/>
      <c r="AV3017" s="110"/>
      <c r="AW3017" s="110"/>
      <c r="AX3017" s="110"/>
      <c r="AY3017" s="110"/>
      <c r="AZ3017" s="110"/>
      <c r="BA3017" s="110"/>
      <c r="BB3017" s="110"/>
      <c r="BC3017" s="110"/>
      <c r="BD3017" s="110"/>
      <c r="BE3017" s="110"/>
      <c r="BF3017" s="110"/>
      <c r="BG3017" s="110"/>
      <c r="BH3017" s="110"/>
    </row>
    <row r="3018" spans="3:60" x14ac:dyDescent="0.2">
      <c r="C3018" s="25"/>
      <c r="D3018" s="25"/>
      <c r="E3018" s="24"/>
      <c r="F3018" s="47"/>
      <c r="G3018" s="24"/>
      <c r="V3018" s="110"/>
      <c r="W3018" s="110"/>
      <c r="X3018" s="110"/>
      <c r="Y3018" s="110"/>
      <c r="Z3018" s="110"/>
      <c r="AA3018" s="110"/>
      <c r="AB3018" s="110"/>
      <c r="AC3018" s="110"/>
      <c r="AD3018" s="110"/>
      <c r="AE3018" s="110"/>
      <c r="AF3018" s="110"/>
      <c r="AG3018" s="110"/>
      <c r="AH3018" s="110"/>
      <c r="AI3018" s="110"/>
      <c r="AJ3018" s="110"/>
      <c r="AK3018" s="110"/>
      <c r="AL3018" s="110"/>
      <c r="AM3018" s="110"/>
      <c r="AN3018" s="110"/>
      <c r="AO3018" s="110"/>
      <c r="AP3018" s="110"/>
      <c r="AQ3018" s="110"/>
      <c r="AR3018" s="110"/>
      <c r="AS3018" s="110"/>
      <c r="AT3018" s="110"/>
      <c r="AU3018" s="110"/>
      <c r="AV3018" s="110"/>
      <c r="AW3018" s="110"/>
      <c r="AX3018" s="110"/>
      <c r="AY3018" s="110"/>
      <c r="AZ3018" s="110"/>
      <c r="BA3018" s="110"/>
      <c r="BB3018" s="110"/>
      <c r="BC3018" s="110"/>
      <c r="BD3018" s="110"/>
      <c r="BE3018" s="110"/>
      <c r="BF3018" s="110"/>
      <c r="BG3018" s="110"/>
      <c r="BH3018" s="110"/>
    </row>
    <row r="3019" spans="3:60" x14ac:dyDescent="0.2">
      <c r="C3019" s="25"/>
      <c r="D3019" s="25"/>
      <c r="E3019" s="24"/>
      <c r="F3019" s="47"/>
      <c r="G3019" s="24"/>
      <c r="V3019" s="110"/>
      <c r="W3019" s="110"/>
      <c r="X3019" s="110"/>
      <c r="Y3019" s="110"/>
      <c r="Z3019" s="110"/>
      <c r="AA3019" s="110"/>
      <c r="AB3019" s="110"/>
      <c r="AC3019" s="110"/>
      <c r="AD3019" s="110"/>
      <c r="AE3019" s="110"/>
      <c r="AF3019" s="110"/>
      <c r="AG3019" s="110"/>
      <c r="AH3019" s="110"/>
      <c r="AI3019" s="110"/>
      <c r="AJ3019" s="110"/>
      <c r="AK3019" s="110"/>
      <c r="AL3019" s="110"/>
      <c r="AM3019" s="110"/>
      <c r="AN3019" s="110"/>
      <c r="AO3019" s="110"/>
      <c r="AP3019" s="110"/>
      <c r="AQ3019" s="110"/>
      <c r="AR3019" s="110"/>
      <c r="AS3019" s="110"/>
      <c r="AT3019" s="110"/>
      <c r="AU3019" s="110"/>
      <c r="AV3019" s="110"/>
      <c r="AW3019" s="110"/>
      <c r="AX3019" s="110"/>
      <c r="AY3019" s="110"/>
      <c r="AZ3019" s="110"/>
      <c r="BA3019" s="110"/>
      <c r="BB3019" s="110"/>
      <c r="BC3019" s="110"/>
      <c r="BD3019" s="110"/>
      <c r="BE3019" s="110"/>
      <c r="BF3019" s="110"/>
      <c r="BG3019" s="110"/>
      <c r="BH3019" s="110"/>
    </row>
    <row r="3020" spans="3:60" x14ac:dyDescent="0.2">
      <c r="C3020" s="25"/>
      <c r="D3020" s="25"/>
      <c r="E3020" s="24"/>
      <c r="F3020" s="47"/>
      <c r="G3020" s="24"/>
      <c r="V3020" s="110"/>
      <c r="W3020" s="110"/>
      <c r="X3020" s="110"/>
      <c r="Y3020" s="110"/>
      <c r="Z3020" s="110"/>
      <c r="AA3020" s="110"/>
      <c r="AB3020" s="110"/>
      <c r="AC3020" s="110"/>
      <c r="AD3020" s="110"/>
      <c r="AE3020" s="110"/>
      <c r="AF3020" s="110"/>
      <c r="AG3020" s="110"/>
      <c r="AH3020" s="110"/>
      <c r="AI3020" s="110"/>
      <c r="AJ3020" s="110"/>
      <c r="AK3020" s="110"/>
      <c r="AL3020" s="110"/>
      <c r="AM3020" s="110"/>
      <c r="AN3020" s="110"/>
      <c r="AO3020" s="110"/>
      <c r="AP3020" s="110"/>
      <c r="AQ3020" s="110"/>
      <c r="AR3020" s="110"/>
      <c r="AS3020" s="110"/>
      <c r="AT3020" s="110"/>
      <c r="AU3020" s="110"/>
      <c r="AV3020" s="110"/>
      <c r="AW3020" s="110"/>
      <c r="AX3020" s="110"/>
      <c r="AY3020" s="110"/>
      <c r="AZ3020" s="110"/>
      <c r="BA3020" s="110"/>
      <c r="BB3020" s="110"/>
      <c r="BC3020" s="110"/>
      <c r="BD3020" s="110"/>
      <c r="BE3020" s="110"/>
      <c r="BF3020" s="110"/>
      <c r="BG3020" s="110"/>
      <c r="BH3020" s="110"/>
    </row>
    <row r="3021" spans="3:60" x14ac:dyDescent="0.2">
      <c r="C3021" s="25"/>
      <c r="D3021" s="25"/>
      <c r="E3021" s="24"/>
      <c r="F3021" s="47"/>
      <c r="G3021" s="24"/>
      <c r="V3021" s="110"/>
      <c r="W3021" s="110"/>
      <c r="X3021" s="110"/>
      <c r="Y3021" s="110"/>
      <c r="Z3021" s="110"/>
      <c r="AA3021" s="110"/>
      <c r="AB3021" s="110"/>
      <c r="AC3021" s="110"/>
      <c r="AD3021" s="110"/>
      <c r="AE3021" s="110"/>
      <c r="AF3021" s="110"/>
      <c r="AG3021" s="110"/>
      <c r="AH3021" s="110"/>
      <c r="AI3021" s="110"/>
      <c r="AJ3021" s="110"/>
      <c r="AK3021" s="110"/>
      <c r="AL3021" s="110"/>
      <c r="AM3021" s="110"/>
      <c r="AN3021" s="110"/>
      <c r="AO3021" s="110"/>
      <c r="AP3021" s="110"/>
      <c r="AQ3021" s="110"/>
      <c r="AR3021" s="110"/>
      <c r="AS3021" s="110"/>
      <c r="AT3021" s="110"/>
      <c r="AU3021" s="110"/>
      <c r="AV3021" s="110"/>
      <c r="AW3021" s="110"/>
      <c r="AX3021" s="110"/>
      <c r="AY3021" s="110"/>
      <c r="AZ3021" s="110"/>
      <c r="BA3021" s="110"/>
      <c r="BB3021" s="110"/>
      <c r="BC3021" s="110"/>
      <c r="BD3021" s="110"/>
      <c r="BE3021" s="110"/>
      <c r="BF3021" s="110"/>
      <c r="BG3021" s="110"/>
      <c r="BH3021" s="110"/>
    </row>
    <row r="3022" spans="3:60" x14ac:dyDescent="0.2">
      <c r="C3022" s="25"/>
      <c r="D3022" s="25"/>
      <c r="E3022" s="24"/>
      <c r="F3022" s="47"/>
      <c r="G3022" s="24"/>
      <c r="V3022" s="110"/>
      <c r="W3022" s="110"/>
      <c r="X3022" s="110"/>
      <c r="Y3022" s="110"/>
      <c r="Z3022" s="110"/>
      <c r="AA3022" s="110"/>
      <c r="AB3022" s="110"/>
      <c r="AC3022" s="110"/>
      <c r="AD3022" s="110"/>
      <c r="AE3022" s="110"/>
      <c r="AF3022" s="110"/>
      <c r="AG3022" s="110"/>
      <c r="AH3022" s="110"/>
      <c r="AI3022" s="110"/>
      <c r="AJ3022" s="110"/>
      <c r="AK3022" s="110"/>
      <c r="AL3022" s="110"/>
      <c r="AM3022" s="110"/>
      <c r="AN3022" s="110"/>
      <c r="AO3022" s="110"/>
      <c r="AP3022" s="110"/>
      <c r="AQ3022" s="110"/>
      <c r="AR3022" s="110"/>
      <c r="AS3022" s="110"/>
      <c r="AT3022" s="110"/>
      <c r="AU3022" s="110"/>
      <c r="AV3022" s="110"/>
      <c r="AW3022" s="110"/>
      <c r="AX3022" s="110"/>
      <c r="AY3022" s="110"/>
      <c r="AZ3022" s="110"/>
      <c r="BA3022" s="110"/>
      <c r="BB3022" s="110"/>
      <c r="BC3022" s="110"/>
      <c r="BD3022" s="110"/>
      <c r="BE3022" s="110"/>
      <c r="BF3022" s="110"/>
      <c r="BG3022" s="110"/>
      <c r="BH3022" s="110"/>
    </row>
    <row r="3023" spans="3:60" x14ac:dyDescent="0.2">
      <c r="C3023" s="25"/>
      <c r="D3023" s="25"/>
      <c r="E3023" s="24"/>
      <c r="F3023" s="47"/>
      <c r="G3023" s="24"/>
      <c r="V3023" s="110"/>
      <c r="W3023" s="110"/>
      <c r="X3023" s="110"/>
      <c r="Y3023" s="110"/>
      <c r="Z3023" s="110"/>
      <c r="AA3023" s="110"/>
      <c r="AB3023" s="110"/>
      <c r="AC3023" s="110"/>
      <c r="AD3023" s="110"/>
      <c r="AE3023" s="110"/>
      <c r="AF3023" s="110"/>
      <c r="AG3023" s="110"/>
      <c r="AH3023" s="110"/>
      <c r="AI3023" s="110"/>
      <c r="AJ3023" s="110"/>
      <c r="AK3023" s="110"/>
      <c r="AL3023" s="110"/>
      <c r="AM3023" s="110"/>
      <c r="AN3023" s="110"/>
      <c r="AO3023" s="110"/>
      <c r="AP3023" s="110"/>
      <c r="AQ3023" s="110"/>
      <c r="AR3023" s="110"/>
      <c r="AS3023" s="110"/>
      <c r="AT3023" s="110"/>
      <c r="AU3023" s="110"/>
      <c r="AV3023" s="110"/>
      <c r="AW3023" s="110"/>
      <c r="AX3023" s="110"/>
      <c r="AY3023" s="110"/>
      <c r="AZ3023" s="110"/>
      <c r="BA3023" s="110"/>
      <c r="BB3023" s="110"/>
      <c r="BC3023" s="110"/>
      <c r="BD3023" s="110"/>
      <c r="BE3023" s="110"/>
      <c r="BF3023" s="110"/>
      <c r="BG3023" s="110"/>
      <c r="BH3023" s="110"/>
    </row>
    <row r="3024" spans="3:60" x14ac:dyDescent="0.2">
      <c r="C3024" s="25"/>
      <c r="D3024" s="25"/>
      <c r="E3024" s="24"/>
      <c r="F3024" s="47"/>
      <c r="G3024" s="24"/>
      <c r="V3024" s="110"/>
      <c r="W3024" s="110"/>
      <c r="X3024" s="110"/>
      <c r="Y3024" s="110"/>
      <c r="Z3024" s="110"/>
      <c r="AA3024" s="110"/>
      <c r="AB3024" s="110"/>
      <c r="AC3024" s="110"/>
      <c r="AD3024" s="110"/>
      <c r="AE3024" s="110"/>
      <c r="AF3024" s="110"/>
      <c r="AG3024" s="110"/>
      <c r="AH3024" s="110"/>
      <c r="AI3024" s="110"/>
      <c r="AJ3024" s="110"/>
      <c r="AK3024" s="110"/>
      <c r="AL3024" s="110"/>
      <c r="AM3024" s="110"/>
      <c r="AN3024" s="110"/>
      <c r="AO3024" s="110"/>
      <c r="AP3024" s="110"/>
      <c r="AQ3024" s="110"/>
      <c r="AR3024" s="110"/>
      <c r="AS3024" s="110"/>
      <c r="AT3024" s="110"/>
      <c r="AU3024" s="110"/>
      <c r="AV3024" s="110"/>
      <c r="AW3024" s="110"/>
      <c r="AX3024" s="110"/>
      <c r="AY3024" s="110"/>
      <c r="AZ3024" s="110"/>
      <c r="BA3024" s="110"/>
      <c r="BB3024" s="110"/>
      <c r="BC3024" s="110"/>
      <c r="BD3024" s="110"/>
      <c r="BE3024" s="110"/>
      <c r="BF3024" s="110"/>
      <c r="BG3024" s="110"/>
      <c r="BH3024" s="110"/>
    </row>
    <row r="3025" spans="3:60" x14ac:dyDescent="0.2">
      <c r="C3025" s="25"/>
      <c r="D3025" s="25"/>
      <c r="E3025" s="24"/>
      <c r="F3025" s="47"/>
      <c r="G3025" s="24"/>
      <c r="V3025" s="110"/>
      <c r="W3025" s="110"/>
      <c r="X3025" s="110"/>
      <c r="Y3025" s="110"/>
      <c r="Z3025" s="110"/>
      <c r="AA3025" s="110"/>
      <c r="AB3025" s="110"/>
      <c r="AC3025" s="110"/>
      <c r="AD3025" s="110"/>
      <c r="AE3025" s="110"/>
      <c r="AF3025" s="110"/>
      <c r="AG3025" s="110"/>
      <c r="AH3025" s="110"/>
      <c r="AI3025" s="110"/>
      <c r="AJ3025" s="110"/>
      <c r="AK3025" s="110"/>
      <c r="AL3025" s="110"/>
      <c r="AM3025" s="110"/>
      <c r="AN3025" s="110"/>
      <c r="AO3025" s="110"/>
      <c r="AP3025" s="110"/>
      <c r="AQ3025" s="110"/>
      <c r="AR3025" s="110"/>
      <c r="AS3025" s="110"/>
      <c r="AT3025" s="110"/>
      <c r="AU3025" s="110"/>
      <c r="AV3025" s="110"/>
      <c r="AW3025" s="110"/>
      <c r="AX3025" s="110"/>
      <c r="AY3025" s="110"/>
      <c r="AZ3025" s="110"/>
      <c r="BA3025" s="110"/>
      <c r="BB3025" s="110"/>
      <c r="BC3025" s="110"/>
      <c r="BD3025" s="110"/>
      <c r="BE3025" s="110"/>
      <c r="BF3025" s="110"/>
      <c r="BG3025" s="110"/>
      <c r="BH3025" s="110"/>
    </row>
    <row r="3026" spans="3:60" x14ac:dyDescent="0.2">
      <c r="C3026" s="25"/>
      <c r="D3026" s="25"/>
      <c r="E3026" s="24"/>
      <c r="F3026" s="47"/>
      <c r="G3026" s="24"/>
      <c r="V3026" s="110"/>
      <c r="W3026" s="110"/>
      <c r="X3026" s="110"/>
      <c r="Y3026" s="110"/>
      <c r="Z3026" s="110"/>
      <c r="AA3026" s="110"/>
      <c r="AB3026" s="110"/>
      <c r="AC3026" s="110"/>
      <c r="AD3026" s="110"/>
      <c r="AE3026" s="110"/>
      <c r="AF3026" s="110"/>
      <c r="AG3026" s="110"/>
      <c r="AH3026" s="110"/>
      <c r="AI3026" s="110"/>
      <c r="AJ3026" s="110"/>
      <c r="AK3026" s="110"/>
      <c r="AL3026" s="110"/>
      <c r="AM3026" s="110"/>
      <c r="AN3026" s="110"/>
      <c r="AO3026" s="110"/>
      <c r="AP3026" s="110"/>
      <c r="AQ3026" s="110"/>
      <c r="AR3026" s="110"/>
      <c r="AS3026" s="110"/>
      <c r="AT3026" s="110"/>
      <c r="AU3026" s="110"/>
      <c r="AV3026" s="110"/>
      <c r="AW3026" s="110"/>
      <c r="AX3026" s="110"/>
      <c r="AY3026" s="110"/>
      <c r="AZ3026" s="110"/>
      <c r="BA3026" s="110"/>
      <c r="BB3026" s="110"/>
      <c r="BC3026" s="110"/>
      <c r="BD3026" s="110"/>
      <c r="BE3026" s="110"/>
      <c r="BF3026" s="110"/>
      <c r="BG3026" s="110"/>
      <c r="BH3026" s="110"/>
    </row>
    <row r="3027" spans="3:60" x14ac:dyDescent="0.2">
      <c r="C3027" s="25"/>
      <c r="D3027" s="25"/>
      <c r="E3027" s="24"/>
      <c r="F3027" s="47"/>
      <c r="G3027" s="24"/>
      <c r="V3027" s="110"/>
      <c r="W3027" s="110"/>
      <c r="X3027" s="110"/>
      <c r="Y3027" s="110"/>
      <c r="Z3027" s="110"/>
      <c r="AA3027" s="110"/>
      <c r="AB3027" s="110"/>
      <c r="AC3027" s="110"/>
      <c r="AD3027" s="110"/>
      <c r="AE3027" s="110"/>
      <c r="AF3027" s="110"/>
      <c r="AG3027" s="110"/>
      <c r="AH3027" s="110"/>
      <c r="AI3027" s="110"/>
      <c r="AJ3027" s="110"/>
      <c r="AK3027" s="110"/>
      <c r="AL3027" s="110"/>
      <c r="AM3027" s="110"/>
      <c r="AN3027" s="110"/>
      <c r="AO3027" s="110"/>
      <c r="AP3027" s="110"/>
      <c r="AQ3027" s="110"/>
      <c r="AR3027" s="110"/>
      <c r="AS3027" s="110"/>
      <c r="AT3027" s="110"/>
      <c r="AU3027" s="110"/>
      <c r="AV3027" s="110"/>
      <c r="AW3027" s="110"/>
      <c r="AX3027" s="110"/>
      <c r="AY3027" s="110"/>
      <c r="AZ3027" s="110"/>
      <c r="BA3027" s="110"/>
      <c r="BB3027" s="110"/>
      <c r="BC3027" s="110"/>
      <c r="BD3027" s="110"/>
      <c r="BE3027" s="110"/>
      <c r="BF3027" s="110"/>
      <c r="BG3027" s="110"/>
      <c r="BH3027" s="110"/>
    </row>
    <row r="3028" spans="3:60" x14ac:dyDescent="0.2">
      <c r="C3028" s="25"/>
      <c r="D3028" s="25"/>
      <c r="E3028" s="24"/>
      <c r="F3028" s="47"/>
      <c r="G3028" s="24"/>
      <c r="V3028" s="110"/>
      <c r="W3028" s="110"/>
      <c r="X3028" s="110"/>
      <c r="Y3028" s="110"/>
      <c r="Z3028" s="110"/>
      <c r="AA3028" s="110"/>
      <c r="AB3028" s="110"/>
      <c r="AC3028" s="110"/>
      <c r="AD3028" s="110"/>
      <c r="AE3028" s="110"/>
      <c r="AF3028" s="110"/>
      <c r="AG3028" s="110"/>
      <c r="AH3028" s="110"/>
      <c r="AI3028" s="110"/>
      <c r="AJ3028" s="110"/>
      <c r="AK3028" s="110"/>
      <c r="AL3028" s="110"/>
      <c r="AM3028" s="110"/>
      <c r="AN3028" s="110"/>
      <c r="AO3028" s="110"/>
      <c r="AP3028" s="110"/>
      <c r="AQ3028" s="110"/>
      <c r="AR3028" s="110"/>
      <c r="AS3028" s="110"/>
      <c r="AT3028" s="110"/>
      <c r="AU3028" s="110"/>
      <c r="AV3028" s="110"/>
      <c r="AW3028" s="110"/>
      <c r="AX3028" s="110"/>
      <c r="AY3028" s="110"/>
      <c r="AZ3028" s="110"/>
      <c r="BA3028" s="110"/>
      <c r="BB3028" s="110"/>
      <c r="BC3028" s="110"/>
      <c r="BD3028" s="110"/>
      <c r="BE3028" s="110"/>
      <c r="BF3028" s="110"/>
      <c r="BG3028" s="110"/>
      <c r="BH3028" s="110"/>
    </row>
    <row r="3029" spans="3:60" x14ac:dyDescent="0.2">
      <c r="C3029" s="25"/>
      <c r="D3029" s="25"/>
      <c r="E3029" s="24"/>
      <c r="F3029" s="47"/>
      <c r="G3029" s="24"/>
      <c r="V3029" s="110"/>
      <c r="W3029" s="110"/>
      <c r="X3029" s="110"/>
      <c r="Y3029" s="110"/>
      <c r="Z3029" s="110"/>
      <c r="AA3029" s="110"/>
      <c r="AB3029" s="110"/>
      <c r="AC3029" s="110"/>
      <c r="AD3029" s="110"/>
      <c r="AE3029" s="110"/>
      <c r="AF3029" s="110"/>
      <c r="AG3029" s="110"/>
      <c r="AH3029" s="110"/>
      <c r="AI3029" s="110"/>
      <c r="AJ3029" s="110"/>
      <c r="AK3029" s="110"/>
      <c r="AL3029" s="110"/>
      <c r="AM3029" s="110"/>
      <c r="AN3029" s="110"/>
      <c r="AO3029" s="110"/>
      <c r="AP3029" s="110"/>
      <c r="AQ3029" s="110"/>
      <c r="AR3029" s="110"/>
      <c r="AS3029" s="110"/>
      <c r="AT3029" s="110"/>
      <c r="AU3029" s="110"/>
      <c r="AV3029" s="110"/>
      <c r="AW3029" s="110"/>
      <c r="AX3029" s="110"/>
      <c r="AY3029" s="110"/>
      <c r="AZ3029" s="110"/>
      <c r="BA3029" s="110"/>
      <c r="BB3029" s="110"/>
      <c r="BC3029" s="110"/>
      <c r="BD3029" s="110"/>
      <c r="BE3029" s="110"/>
      <c r="BF3029" s="110"/>
      <c r="BG3029" s="110"/>
      <c r="BH3029" s="110"/>
    </row>
    <row r="3030" spans="3:60" x14ac:dyDescent="0.2">
      <c r="C3030" s="25"/>
      <c r="D3030" s="25"/>
      <c r="E3030" s="24"/>
      <c r="F3030" s="47"/>
      <c r="G3030" s="24"/>
      <c r="V3030" s="110"/>
      <c r="W3030" s="110"/>
      <c r="X3030" s="110"/>
      <c r="Y3030" s="110"/>
      <c r="Z3030" s="110"/>
      <c r="AA3030" s="110"/>
      <c r="AB3030" s="110"/>
      <c r="AC3030" s="110"/>
      <c r="AD3030" s="110"/>
      <c r="AE3030" s="110"/>
      <c r="AF3030" s="110"/>
      <c r="AG3030" s="110"/>
      <c r="AH3030" s="110"/>
      <c r="AI3030" s="110"/>
      <c r="AJ3030" s="110"/>
      <c r="AK3030" s="110"/>
      <c r="AL3030" s="110"/>
      <c r="AM3030" s="110"/>
      <c r="AN3030" s="110"/>
      <c r="AO3030" s="110"/>
      <c r="AP3030" s="110"/>
      <c r="AQ3030" s="110"/>
      <c r="AR3030" s="110"/>
      <c r="AS3030" s="110"/>
      <c r="AT3030" s="110"/>
      <c r="AU3030" s="110"/>
      <c r="AV3030" s="110"/>
      <c r="AW3030" s="110"/>
      <c r="AX3030" s="110"/>
      <c r="AY3030" s="110"/>
      <c r="AZ3030" s="110"/>
      <c r="BA3030" s="110"/>
      <c r="BB3030" s="110"/>
      <c r="BC3030" s="110"/>
      <c r="BD3030" s="110"/>
      <c r="BE3030" s="110"/>
      <c r="BF3030" s="110"/>
      <c r="BG3030" s="110"/>
      <c r="BH3030" s="110"/>
    </row>
    <row r="3031" spans="3:60" x14ac:dyDescent="0.2">
      <c r="C3031" s="25"/>
      <c r="D3031" s="25"/>
      <c r="E3031" s="24"/>
      <c r="F3031" s="47"/>
      <c r="G3031" s="24"/>
      <c r="V3031" s="110"/>
      <c r="W3031" s="110"/>
      <c r="X3031" s="110"/>
      <c r="Y3031" s="110"/>
      <c r="Z3031" s="110"/>
      <c r="AA3031" s="110"/>
      <c r="AB3031" s="110"/>
      <c r="AC3031" s="110"/>
      <c r="AD3031" s="110"/>
      <c r="AE3031" s="110"/>
      <c r="AF3031" s="110"/>
      <c r="AG3031" s="110"/>
      <c r="AH3031" s="110"/>
      <c r="AI3031" s="110"/>
      <c r="AJ3031" s="110"/>
      <c r="AK3031" s="110"/>
      <c r="AL3031" s="110"/>
      <c r="AM3031" s="110"/>
      <c r="AN3031" s="110"/>
      <c r="AO3031" s="110"/>
      <c r="AP3031" s="110"/>
      <c r="AQ3031" s="110"/>
      <c r="AR3031" s="110"/>
      <c r="AS3031" s="110"/>
      <c r="AT3031" s="110"/>
      <c r="AU3031" s="110"/>
      <c r="AV3031" s="110"/>
      <c r="AW3031" s="110"/>
      <c r="AX3031" s="110"/>
      <c r="AY3031" s="110"/>
      <c r="AZ3031" s="110"/>
      <c r="BA3031" s="110"/>
      <c r="BB3031" s="110"/>
      <c r="BC3031" s="110"/>
      <c r="BD3031" s="110"/>
      <c r="BE3031" s="110"/>
      <c r="BF3031" s="110"/>
      <c r="BG3031" s="110"/>
      <c r="BH3031" s="110"/>
    </row>
    <row r="3032" spans="3:60" x14ac:dyDescent="0.2">
      <c r="C3032" s="25"/>
      <c r="D3032" s="25"/>
      <c r="E3032" s="24"/>
      <c r="F3032" s="47"/>
      <c r="G3032" s="24"/>
      <c r="V3032" s="110"/>
      <c r="W3032" s="110"/>
      <c r="X3032" s="110"/>
      <c r="Y3032" s="110"/>
      <c r="Z3032" s="110"/>
      <c r="AA3032" s="110"/>
      <c r="AB3032" s="110"/>
      <c r="AC3032" s="110"/>
      <c r="AD3032" s="110"/>
      <c r="AE3032" s="110"/>
      <c r="AF3032" s="110"/>
      <c r="AG3032" s="110"/>
      <c r="AH3032" s="110"/>
      <c r="AI3032" s="110"/>
      <c r="AJ3032" s="110"/>
      <c r="AK3032" s="110"/>
      <c r="AL3032" s="110"/>
      <c r="AM3032" s="110"/>
      <c r="AN3032" s="110"/>
      <c r="AO3032" s="110"/>
      <c r="AP3032" s="110"/>
      <c r="AQ3032" s="110"/>
      <c r="AR3032" s="110"/>
      <c r="AS3032" s="110"/>
      <c r="AT3032" s="110"/>
      <c r="AU3032" s="110"/>
      <c r="AV3032" s="110"/>
      <c r="AW3032" s="110"/>
      <c r="AX3032" s="110"/>
      <c r="AY3032" s="110"/>
      <c r="AZ3032" s="110"/>
      <c r="BA3032" s="110"/>
      <c r="BB3032" s="110"/>
      <c r="BC3032" s="110"/>
      <c r="BD3032" s="110"/>
      <c r="BE3032" s="110"/>
      <c r="BF3032" s="110"/>
      <c r="BG3032" s="110"/>
      <c r="BH3032" s="110"/>
    </row>
    <row r="3033" spans="3:60" x14ac:dyDescent="0.2">
      <c r="C3033" s="25"/>
      <c r="D3033" s="25"/>
      <c r="E3033" s="24"/>
      <c r="F3033" s="47"/>
      <c r="G3033" s="24"/>
      <c r="V3033" s="110"/>
      <c r="W3033" s="110"/>
      <c r="X3033" s="110"/>
      <c r="Y3033" s="110"/>
      <c r="Z3033" s="110"/>
      <c r="AA3033" s="110"/>
      <c r="AB3033" s="110"/>
      <c r="AC3033" s="110"/>
      <c r="AD3033" s="110"/>
      <c r="AE3033" s="110"/>
      <c r="AF3033" s="110"/>
      <c r="AG3033" s="110"/>
      <c r="AH3033" s="110"/>
      <c r="AI3033" s="110"/>
      <c r="AJ3033" s="110"/>
      <c r="AK3033" s="110"/>
      <c r="AL3033" s="110"/>
      <c r="AM3033" s="110"/>
      <c r="AN3033" s="110"/>
      <c r="AO3033" s="110"/>
      <c r="AP3033" s="110"/>
      <c r="AQ3033" s="110"/>
      <c r="AR3033" s="110"/>
      <c r="AS3033" s="110"/>
      <c r="AT3033" s="110"/>
      <c r="AU3033" s="110"/>
      <c r="AV3033" s="110"/>
      <c r="AW3033" s="110"/>
      <c r="AX3033" s="110"/>
      <c r="AY3033" s="110"/>
      <c r="AZ3033" s="110"/>
      <c r="BA3033" s="110"/>
      <c r="BB3033" s="110"/>
      <c r="BC3033" s="110"/>
      <c r="BD3033" s="110"/>
      <c r="BE3033" s="110"/>
      <c r="BF3033" s="110"/>
      <c r="BG3033" s="110"/>
      <c r="BH3033" s="110"/>
    </row>
    <row r="3034" spans="3:60" x14ac:dyDescent="0.2">
      <c r="C3034" s="25"/>
      <c r="D3034" s="25"/>
      <c r="E3034" s="24"/>
      <c r="F3034" s="47"/>
      <c r="G3034" s="24"/>
      <c r="V3034" s="110"/>
      <c r="W3034" s="110"/>
      <c r="X3034" s="110"/>
      <c r="Y3034" s="110"/>
      <c r="Z3034" s="110"/>
      <c r="AA3034" s="110"/>
      <c r="AB3034" s="110"/>
      <c r="AC3034" s="110"/>
      <c r="AD3034" s="110"/>
      <c r="AE3034" s="110"/>
      <c r="AF3034" s="110"/>
      <c r="AG3034" s="110"/>
      <c r="AH3034" s="110"/>
      <c r="AI3034" s="110"/>
      <c r="AJ3034" s="110"/>
      <c r="AK3034" s="110"/>
      <c r="AL3034" s="110"/>
      <c r="AM3034" s="110"/>
      <c r="AN3034" s="110"/>
      <c r="AO3034" s="110"/>
      <c r="AP3034" s="110"/>
      <c r="AQ3034" s="110"/>
      <c r="AR3034" s="110"/>
      <c r="AS3034" s="110"/>
      <c r="AT3034" s="110"/>
      <c r="AU3034" s="110"/>
      <c r="AV3034" s="110"/>
      <c r="AW3034" s="110"/>
      <c r="AX3034" s="110"/>
      <c r="AY3034" s="110"/>
      <c r="AZ3034" s="110"/>
      <c r="BA3034" s="110"/>
      <c r="BB3034" s="110"/>
      <c r="BC3034" s="110"/>
      <c r="BD3034" s="110"/>
      <c r="BE3034" s="110"/>
      <c r="BF3034" s="110"/>
      <c r="BG3034" s="110"/>
      <c r="BH3034" s="110"/>
    </row>
    <row r="3035" spans="3:60" x14ac:dyDescent="0.2">
      <c r="C3035" s="25"/>
      <c r="D3035" s="25"/>
      <c r="E3035" s="24"/>
      <c r="F3035" s="47"/>
      <c r="G3035" s="24"/>
      <c r="V3035" s="110"/>
      <c r="W3035" s="110"/>
      <c r="X3035" s="110"/>
      <c r="Y3035" s="110"/>
      <c r="Z3035" s="110"/>
      <c r="AA3035" s="110"/>
      <c r="AB3035" s="110"/>
      <c r="AC3035" s="110"/>
      <c r="AD3035" s="110"/>
      <c r="AE3035" s="110"/>
      <c r="AF3035" s="110"/>
      <c r="AG3035" s="110"/>
      <c r="AH3035" s="110"/>
      <c r="AI3035" s="110"/>
      <c r="AJ3035" s="110"/>
      <c r="AK3035" s="110"/>
      <c r="AL3035" s="110"/>
      <c r="AM3035" s="110"/>
      <c r="AN3035" s="110"/>
      <c r="AO3035" s="110"/>
      <c r="AP3035" s="110"/>
      <c r="AQ3035" s="110"/>
      <c r="AR3035" s="110"/>
      <c r="AS3035" s="110"/>
      <c r="AT3035" s="110"/>
      <c r="AU3035" s="110"/>
      <c r="AV3035" s="110"/>
      <c r="AW3035" s="110"/>
      <c r="AX3035" s="110"/>
      <c r="AY3035" s="110"/>
      <c r="AZ3035" s="110"/>
      <c r="BA3035" s="110"/>
      <c r="BB3035" s="110"/>
      <c r="BC3035" s="110"/>
      <c r="BD3035" s="110"/>
      <c r="BE3035" s="110"/>
      <c r="BF3035" s="110"/>
      <c r="BG3035" s="110"/>
      <c r="BH3035" s="110"/>
    </row>
    <row r="3036" spans="3:60" x14ac:dyDescent="0.2">
      <c r="C3036" s="25"/>
      <c r="D3036" s="25"/>
      <c r="E3036" s="24"/>
      <c r="F3036" s="47"/>
      <c r="G3036" s="24"/>
      <c r="V3036" s="110"/>
      <c r="W3036" s="110"/>
      <c r="X3036" s="110"/>
      <c r="Y3036" s="110"/>
      <c r="Z3036" s="110"/>
      <c r="AA3036" s="110"/>
      <c r="AB3036" s="110"/>
      <c r="AC3036" s="110"/>
      <c r="AD3036" s="110"/>
      <c r="AE3036" s="110"/>
      <c r="AF3036" s="110"/>
      <c r="AG3036" s="110"/>
      <c r="AH3036" s="110"/>
      <c r="AI3036" s="110"/>
      <c r="AJ3036" s="110"/>
      <c r="AK3036" s="110"/>
      <c r="AL3036" s="110"/>
      <c r="AM3036" s="110"/>
      <c r="AN3036" s="110"/>
      <c r="AO3036" s="110"/>
      <c r="AP3036" s="110"/>
      <c r="AQ3036" s="110"/>
      <c r="AR3036" s="110"/>
      <c r="AS3036" s="110"/>
      <c r="AT3036" s="110"/>
      <c r="AU3036" s="110"/>
      <c r="AV3036" s="110"/>
      <c r="AW3036" s="110"/>
      <c r="AX3036" s="110"/>
      <c r="AY3036" s="110"/>
      <c r="AZ3036" s="110"/>
      <c r="BA3036" s="110"/>
      <c r="BB3036" s="110"/>
      <c r="BC3036" s="110"/>
      <c r="BD3036" s="110"/>
      <c r="BE3036" s="110"/>
      <c r="BF3036" s="110"/>
      <c r="BG3036" s="110"/>
      <c r="BH3036" s="110"/>
    </row>
    <row r="3037" spans="3:60" x14ac:dyDescent="0.2">
      <c r="C3037" s="25"/>
      <c r="D3037" s="25"/>
      <c r="E3037" s="24"/>
      <c r="F3037" s="47"/>
      <c r="G3037" s="24"/>
      <c r="V3037" s="110"/>
      <c r="W3037" s="110"/>
      <c r="X3037" s="110"/>
      <c r="Y3037" s="110"/>
      <c r="Z3037" s="110"/>
      <c r="AA3037" s="110"/>
      <c r="AB3037" s="110"/>
      <c r="AC3037" s="110"/>
      <c r="AD3037" s="110"/>
      <c r="AE3037" s="110"/>
      <c r="AF3037" s="110"/>
      <c r="AG3037" s="110"/>
      <c r="AH3037" s="110"/>
      <c r="AI3037" s="110"/>
      <c r="AJ3037" s="110"/>
      <c r="AK3037" s="110"/>
      <c r="AL3037" s="110"/>
      <c r="AM3037" s="110"/>
      <c r="AN3037" s="110"/>
      <c r="AO3037" s="110"/>
      <c r="AP3037" s="110"/>
      <c r="AQ3037" s="110"/>
      <c r="AR3037" s="110"/>
      <c r="AS3037" s="110"/>
      <c r="AT3037" s="110"/>
      <c r="AU3037" s="110"/>
      <c r="AV3037" s="110"/>
      <c r="AW3037" s="110"/>
      <c r="AX3037" s="110"/>
      <c r="AY3037" s="110"/>
      <c r="AZ3037" s="110"/>
      <c r="BA3037" s="110"/>
      <c r="BB3037" s="110"/>
      <c r="BC3037" s="110"/>
      <c r="BD3037" s="110"/>
      <c r="BE3037" s="110"/>
      <c r="BF3037" s="110"/>
      <c r="BG3037" s="110"/>
      <c r="BH3037" s="110"/>
    </row>
    <row r="3038" spans="3:60" x14ac:dyDescent="0.2">
      <c r="C3038" s="25"/>
      <c r="D3038" s="25"/>
      <c r="E3038" s="24"/>
      <c r="F3038" s="47"/>
      <c r="G3038" s="24"/>
      <c r="V3038" s="110"/>
      <c r="W3038" s="110"/>
      <c r="X3038" s="110"/>
      <c r="Y3038" s="110"/>
      <c r="Z3038" s="110"/>
      <c r="AA3038" s="110"/>
      <c r="AB3038" s="110"/>
      <c r="AC3038" s="110"/>
      <c r="AD3038" s="110"/>
      <c r="AE3038" s="110"/>
      <c r="AF3038" s="110"/>
      <c r="AG3038" s="110"/>
      <c r="AH3038" s="110"/>
      <c r="AI3038" s="110"/>
      <c r="AJ3038" s="110"/>
      <c r="AK3038" s="110"/>
      <c r="AL3038" s="110"/>
      <c r="AM3038" s="110"/>
      <c r="AN3038" s="110"/>
      <c r="AO3038" s="110"/>
      <c r="AP3038" s="110"/>
      <c r="AQ3038" s="110"/>
      <c r="AR3038" s="110"/>
      <c r="AS3038" s="110"/>
      <c r="AT3038" s="110"/>
      <c r="AU3038" s="110"/>
      <c r="AV3038" s="110"/>
      <c r="AW3038" s="110"/>
      <c r="AX3038" s="110"/>
      <c r="AY3038" s="110"/>
      <c r="AZ3038" s="110"/>
      <c r="BA3038" s="110"/>
      <c r="BB3038" s="110"/>
      <c r="BC3038" s="110"/>
      <c r="BD3038" s="110"/>
      <c r="BE3038" s="110"/>
      <c r="BF3038" s="110"/>
      <c r="BG3038" s="110"/>
      <c r="BH3038" s="110"/>
    </row>
    <row r="3039" spans="3:60" x14ac:dyDescent="0.2">
      <c r="C3039" s="25"/>
      <c r="D3039" s="25"/>
      <c r="E3039" s="24"/>
      <c r="F3039" s="47"/>
      <c r="G3039" s="24"/>
      <c r="V3039" s="110"/>
      <c r="W3039" s="110"/>
      <c r="X3039" s="110"/>
      <c r="Y3039" s="110"/>
      <c r="Z3039" s="110"/>
      <c r="AA3039" s="110"/>
      <c r="AB3039" s="110"/>
      <c r="AC3039" s="110"/>
      <c r="AD3039" s="110"/>
      <c r="AE3039" s="110"/>
      <c r="AF3039" s="110"/>
      <c r="AG3039" s="110"/>
      <c r="AH3039" s="110"/>
      <c r="AI3039" s="110"/>
      <c r="AJ3039" s="110"/>
      <c r="AK3039" s="110"/>
      <c r="AL3039" s="110"/>
      <c r="AM3039" s="110"/>
      <c r="AN3039" s="110"/>
      <c r="AO3039" s="110"/>
      <c r="AP3039" s="110"/>
      <c r="AQ3039" s="110"/>
      <c r="AR3039" s="110"/>
      <c r="AS3039" s="110"/>
      <c r="AT3039" s="110"/>
      <c r="AU3039" s="110"/>
      <c r="AV3039" s="110"/>
      <c r="AW3039" s="110"/>
      <c r="AX3039" s="110"/>
      <c r="AY3039" s="110"/>
      <c r="AZ3039" s="110"/>
      <c r="BA3039" s="110"/>
      <c r="BB3039" s="110"/>
      <c r="BC3039" s="110"/>
      <c r="BD3039" s="110"/>
      <c r="BE3039" s="110"/>
      <c r="BF3039" s="110"/>
      <c r="BG3039" s="110"/>
      <c r="BH3039" s="110"/>
    </row>
    <row r="3040" spans="3:60" x14ac:dyDescent="0.2">
      <c r="C3040" s="25"/>
      <c r="D3040" s="25"/>
      <c r="E3040" s="24"/>
      <c r="F3040" s="47"/>
      <c r="G3040" s="24"/>
      <c r="V3040" s="110"/>
      <c r="W3040" s="110"/>
      <c r="X3040" s="110"/>
      <c r="Y3040" s="110"/>
      <c r="Z3040" s="110"/>
      <c r="AA3040" s="110"/>
      <c r="AB3040" s="110"/>
      <c r="AC3040" s="110"/>
      <c r="AD3040" s="110"/>
      <c r="AE3040" s="110"/>
      <c r="AF3040" s="110"/>
      <c r="AG3040" s="110"/>
      <c r="AH3040" s="110"/>
      <c r="AI3040" s="110"/>
      <c r="AJ3040" s="110"/>
      <c r="AK3040" s="110"/>
      <c r="AL3040" s="110"/>
      <c r="AM3040" s="110"/>
      <c r="AN3040" s="110"/>
      <c r="AO3040" s="110"/>
      <c r="AP3040" s="110"/>
      <c r="AQ3040" s="110"/>
      <c r="AR3040" s="110"/>
      <c r="AS3040" s="110"/>
      <c r="AT3040" s="110"/>
      <c r="AU3040" s="110"/>
      <c r="AV3040" s="110"/>
      <c r="AW3040" s="110"/>
      <c r="AX3040" s="110"/>
      <c r="AY3040" s="110"/>
      <c r="AZ3040" s="110"/>
      <c r="BA3040" s="110"/>
      <c r="BB3040" s="110"/>
      <c r="BC3040" s="110"/>
      <c r="BD3040" s="110"/>
      <c r="BE3040" s="110"/>
      <c r="BF3040" s="110"/>
      <c r="BG3040" s="110"/>
      <c r="BH3040" s="110"/>
    </row>
    <row r="3041" spans="3:60" x14ac:dyDescent="0.2">
      <c r="C3041" s="25"/>
      <c r="D3041" s="25"/>
      <c r="E3041" s="24"/>
      <c r="F3041" s="47"/>
      <c r="G3041" s="24"/>
      <c r="V3041" s="110"/>
      <c r="W3041" s="110"/>
      <c r="X3041" s="110"/>
      <c r="Y3041" s="110"/>
      <c r="Z3041" s="110"/>
      <c r="AA3041" s="110"/>
      <c r="AB3041" s="110"/>
      <c r="AC3041" s="110"/>
      <c r="AD3041" s="110"/>
      <c r="AE3041" s="110"/>
      <c r="AF3041" s="110"/>
      <c r="AG3041" s="110"/>
      <c r="AH3041" s="110"/>
      <c r="AI3041" s="110"/>
      <c r="AJ3041" s="110"/>
      <c r="AK3041" s="110"/>
      <c r="AL3041" s="110"/>
      <c r="AM3041" s="110"/>
      <c r="AN3041" s="110"/>
      <c r="AO3041" s="110"/>
      <c r="AP3041" s="110"/>
      <c r="AQ3041" s="110"/>
      <c r="AR3041" s="110"/>
      <c r="AS3041" s="110"/>
      <c r="AT3041" s="110"/>
      <c r="AU3041" s="110"/>
      <c r="AV3041" s="110"/>
      <c r="AW3041" s="110"/>
      <c r="AX3041" s="110"/>
      <c r="AY3041" s="110"/>
      <c r="AZ3041" s="110"/>
      <c r="BA3041" s="110"/>
      <c r="BB3041" s="110"/>
      <c r="BC3041" s="110"/>
      <c r="BD3041" s="110"/>
      <c r="BE3041" s="110"/>
      <c r="BF3041" s="110"/>
      <c r="BG3041" s="110"/>
      <c r="BH3041" s="110"/>
    </row>
    <row r="3042" spans="3:60" x14ac:dyDescent="0.2">
      <c r="C3042" s="25"/>
      <c r="D3042" s="25"/>
      <c r="E3042" s="24"/>
      <c r="F3042" s="47"/>
      <c r="G3042" s="24"/>
      <c r="V3042" s="110"/>
      <c r="W3042" s="110"/>
      <c r="X3042" s="110"/>
      <c r="Y3042" s="110"/>
      <c r="Z3042" s="110"/>
      <c r="AA3042" s="110"/>
      <c r="AB3042" s="110"/>
      <c r="AC3042" s="110"/>
      <c r="AD3042" s="110"/>
      <c r="AE3042" s="110"/>
      <c r="AF3042" s="110"/>
      <c r="AG3042" s="110"/>
      <c r="AH3042" s="110"/>
      <c r="AI3042" s="110"/>
      <c r="AJ3042" s="110"/>
      <c r="AK3042" s="110"/>
      <c r="AL3042" s="110"/>
      <c r="AM3042" s="110"/>
      <c r="AN3042" s="110"/>
      <c r="AO3042" s="110"/>
      <c r="AP3042" s="110"/>
      <c r="AQ3042" s="110"/>
      <c r="AR3042" s="110"/>
      <c r="AS3042" s="110"/>
      <c r="AT3042" s="110"/>
      <c r="AU3042" s="110"/>
      <c r="AV3042" s="110"/>
      <c r="AW3042" s="110"/>
      <c r="AX3042" s="110"/>
      <c r="AY3042" s="110"/>
      <c r="AZ3042" s="110"/>
      <c r="BA3042" s="110"/>
      <c r="BB3042" s="110"/>
      <c r="BC3042" s="110"/>
      <c r="BD3042" s="110"/>
      <c r="BE3042" s="110"/>
      <c r="BF3042" s="110"/>
      <c r="BG3042" s="110"/>
      <c r="BH3042" s="110"/>
    </row>
    <row r="3043" spans="3:60" x14ac:dyDescent="0.2">
      <c r="C3043" s="25"/>
      <c r="D3043" s="25"/>
      <c r="E3043" s="24"/>
      <c r="F3043" s="47"/>
      <c r="G3043" s="24"/>
      <c r="V3043" s="110"/>
      <c r="W3043" s="110"/>
      <c r="X3043" s="110"/>
      <c r="Y3043" s="110"/>
      <c r="Z3043" s="110"/>
      <c r="AA3043" s="110"/>
      <c r="AB3043" s="110"/>
      <c r="AC3043" s="110"/>
      <c r="AD3043" s="110"/>
      <c r="AE3043" s="110"/>
      <c r="AF3043" s="110"/>
      <c r="AG3043" s="110"/>
      <c r="AH3043" s="110"/>
      <c r="AI3043" s="110"/>
      <c r="AJ3043" s="110"/>
      <c r="AK3043" s="110"/>
      <c r="AL3043" s="110"/>
      <c r="AM3043" s="110"/>
      <c r="AN3043" s="110"/>
      <c r="AO3043" s="110"/>
      <c r="AP3043" s="110"/>
      <c r="AQ3043" s="110"/>
      <c r="AR3043" s="110"/>
      <c r="AS3043" s="110"/>
      <c r="AT3043" s="110"/>
      <c r="AU3043" s="110"/>
      <c r="AV3043" s="110"/>
      <c r="AW3043" s="110"/>
      <c r="AX3043" s="110"/>
      <c r="AY3043" s="110"/>
      <c r="AZ3043" s="110"/>
      <c r="BA3043" s="110"/>
      <c r="BB3043" s="110"/>
      <c r="BC3043" s="110"/>
      <c r="BD3043" s="110"/>
      <c r="BE3043" s="110"/>
      <c r="BF3043" s="110"/>
      <c r="BG3043" s="110"/>
      <c r="BH3043" s="110"/>
    </row>
    <row r="3044" spans="3:60" x14ac:dyDescent="0.2">
      <c r="C3044" s="25"/>
      <c r="D3044" s="25"/>
      <c r="E3044" s="24"/>
      <c r="F3044" s="47"/>
      <c r="G3044" s="24"/>
      <c r="V3044" s="110"/>
      <c r="W3044" s="110"/>
      <c r="X3044" s="110"/>
      <c r="Y3044" s="110"/>
      <c r="Z3044" s="110"/>
      <c r="AA3044" s="110"/>
      <c r="AB3044" s="110"/>
      <c r="AC3044" s="110"/>
      <c r="AD3044" s="110"/>
      <c r="AE3044" s="110"/>
      <c r="AF3044" s="110"/>
      <c r="AG3044" s="110"/>
      <c r="AH3044" s="110"/>
      <c r="AI3044" s="110"/>
      <c r="AJ3044" s="110"/>
      <c r="AK3044" s="110"/>
      <c r="AL3044" s="110"/>
      <c r="AM3044" s="110"/>
      <c r="AN3044" s="110"/>
      <c r="AO3044" s="110"/>
      <c r="AP3044" s="110"/>
      <c r="AQ3044" s="110"/>
      <c r="AR3044" s="110"/>
      <c r="AS3044" s="110"/>
      <c r="AT3044" s="110"/>
      <c r="AU3044" s="110"/>
      <c r="AV3044" s="110"/>
      <c r="AW3044" s="110"/>
      <c r="AX3044" s="110"/>
      <c r="AY3044" s="110"/>
      <c r="AZ3044" s="110"/>
      <c r="BA3044" s="110"/>
      <c r="BB3044" s="110"/>
      <c r="BC3044" s="110"/>
      <c r="BD3044" s="110"/>
      <c r="BE3044" s="110"/>
      <c r="BF3044" s="110"/>
      <c r="BG3044" s="110"/>
      <c r="BH3044" s="110"/>
    </row>
    <row r="3045" spans="3:60" x14ac:dyDescent="0.2">
      <c r="C3045" s="25"/>
      <c r="D3045" s="25"/>
      <c r="E3045" s="24"/>
      <c r="F3045" s="47"/>
      <c r="G3045" s="24"/>
      <c r="V3045" s="110"/>
      <c r="W3045" s="110"/>
      <c r="X3045" s="110"/>
      <c r="Y3045" s="110"/>
      <c r="Z3045" s="110"/>
      <c r="AA3045" s="110"/>
      <c r="AB3045" s="110"/>
      <c r="AC3045" s="110"/>
      <c r="AD3045" s="110"/>
      <c r="AE3045" s="110"/>
      <c r="AF3045" s="110"/>
      <c r="AG3045" s="110"/>
      <c r="AH3045" s="110"/>
      <c r="AI3045" s="110"/>
      <c r="AJ3045" s="110"/>
      <c r="AK3045" s="110"/>
      <c r="AL3045" s="110"/>
      <c r="AM3045" s="110"/>
      <c r="AN3045" s="110"/>
      <c r="AO3045" s="110"/>
      <c r="AP3045" s="110"/>
      <c r="AQ3045" s="110"/>
      <c r="AR3045" s="110"/>
      <c r="AS3045" s="110"/>
      <c r="AT3045" s="110"/>
      <c r="AU3045" s="110"/>
      <c r="AV3045" s="110"/>
      <c r="AW3045" s="110"/>
      <c r="AX3045" s="110"/>
      <c r="AY3045" s="110"/>
      <c r="AZ3045" s="110"/>
      <c r="BA3045" s="110"/>
      <c r="BB3045" s="110"/>
      <c r="BC3045" s="110"/>
      <c r="BD3045" s="110"/>
      <c r="BE3045" s="110"/>
      <c r="BF3045" s="110"/>
      <c r="BG3045" s="110"/>
      <c r="BH3045" s="110"/>
    </row>
    <row r="3046" spans="3:60" x14ac:dyDescent="0.2">
      <c r="C3046" s="25"/>
      <c r="D3046" s="25"/>
      <c r="E3046" s="24"/>
      <c r="F3046" s="47"/>
      <c r="G3046" s="24"/>
      <c r="V3046" s="110"/>
      <c r="W3046" s="110"/>
      <c r="X3046" s="110"/>
      <c r="Y3046" s="110"/>
      <c r="Z3046" s="110"/>
      <c r="AA3046" s="110"/>
      <c r="AB3046" s="110"/>
      <c r="AC3046" s="110"/>
      <c r="AD3046" s="110"/>
      <c r="AE3046" s="110"/>
      <c r="AF3046" s="110"/>
      <c r="AG3046" s="110"/>
      <c r="AH3046" s="110"/>
      <c r="AI3046" s="110"/>
      <c r="AJ3046" s="110"/>
      <c r="AK3046" s="110"/>
      <c r="AL3046" s="110"/>
      <c r="AM3046" s="110"/>
      <c r="AN3046" s="110"/>
      <c r="AO3046" s="110"/>
      <c r="AP3046" s="110"/>
      <c r="AQ3046" s="110"/>
      <c r="AR3046" s="110"/>
      <c r="AS3046" s="110"/>
      <c r="AT3046" s="110"/>
      <c r="AU3046" s="110"/>
      <c r="AV3046" s="110"/>
      <c r="AW3046" s="110"/>
      <c r="AX3046" s="110"/>
      <c r="AY3046" s="110"/>
      <c r="AZ3046" s="110"/>
      <c r="BA3046" s="110"/>
      <c r="BB3046" s="110"/>
      <c r="BC3046" s="110"/>
      <c r="BD3046" s="110"/>
      <c r="BE3046" s="110"/>
      <c r="BF3046" s="110"/>
      <c r="BG3046" s="110"/>
      <c r="BH3046" s="110"/>
    </row>
    <row r="3047" spans="3:60" x14ac:dyDescent="0.2">
      <c r="C3047" s="25"/>
      <c r="D3047" s="25"/>
      <c r="E3047" s="24"/>
      <c r="F3047" s="47"/>
      <c r="G3047" s="24"/>
      <c r="V3047" s="110"/>
      <c r="W3047" s="110"/>
      <c r="X3047" s="110"/>
      <c r="Y3047" s="110"/>
      <c r="Z3047" s="110"/>
      <c r="AA3047" s="110"/>
      <c r="AB3047" s="110"/>
      <c r="AC3047" s="110"/>
      <c r="AD3047" s="110"/>
      <c r="AE3047" s="110"/>
      <c r="AF3047" s="110"/>
      <c r="AG3047" s="110"/>
      <c r="AH3047" s="110"/>
      <c r="AI3047" s="110"/>
      <c r="AJ3047" s="110"/>
      <c r="AK3047" s="110"/>
      <c r="AL3047" s="110"/>
      <c r="AM3047" s="110"/>
      <c r="AN3047" s="110"/>
      <c r="AO3047" s="110"/>
      <c r="AP3047" s="110"/>
      <c r="AQ3047" s="110"/>
      <c r="AR3047" s="110"/>
      <c r="AS3047" s="110"/>
      <c r="AT3047" s="110"/>
      <c r="AU3047" s="110"/>
      <c r="AV3047" s="110"/>
      <c r="AW3047" s="110"/>
      <c r="AX3047" s="110"/>
      <c r="AY3047" s="110"/>
      <c r="AZ3047" s="110"/>
      <c r="BA3047" s="110"/>
      <c r="BB3047" s="110"/>
      <c r="BC3047" s="110"/>
      <c r="BD3047" s="110"/>
      <c r="BE3047" s="110"/>
      <c r="BF3047" s="110"/>
      <c r="BG3047" s="110"/>
      <c r="BH3047" s="110"/>
    </row>
    <row r="3048" spans="3:60" x14ac:dyDescent="0.2">
      <c r="C3048" s="25"/>
      <c r="D3048" s="25"/>
      <c r="E3048" s="24"/>
      <c r="F3048" s="47"/>
      <c r="G3048" s="24"/>
      <c r="V3048" s="110"/>
      <c r="W3048" s="110"/>
      <c r="X3048" s="110"/>
      <c r="Y3048" s="110"/>
      <c r="Z3048" s="110"/>
      <c r="AA3048" s="110"/>
      <c r="AB3048" s="110"/>
      <c r="AC3048" s="110"/>
      <c r="AD3048" s="110"/>
      <c r="AE3048" s="110"/>
      <c r="AF3048" s="110"/>
      <c r="AG3048" s="110"/>
      <c r="AH3048" s="110"/>
      <c r="AI3048" s="110"/>
      <c r="AJ3048" s="110"/>
      <c r="AK3048" s="110"/>
      <c r="AL3048" s="110"/>
      <c r="AM3048" s="110"/>
      <c r="AN3048" s="110"/>
      <c r="AO3048" s="110"/>
      <c r="AP3048" s="110"/>
      <c r="AQ3048" s="110"/>
      <c r="AR3048" s="110"/>
      <c r="AS3048" s="110"/>
      <c r="AT3048" s="110"/>
      <c r="AU3048" s="110"/>
      <c r="AV3048" s="110"/>
      <c r="AW3048" s="110"/>
      <c r="AX3048" s="110"/>
      <c r="AY3048" s="110"/>
      <c r="AZ3048" s="110"/>
      <c r="BA3048" s="110"/>
      <c r="BB3048" s="110"/>
      <c r="BC3048" s="110"/>
      <c r="BD3048" s="110"/>
      <c r="BE3048" s="110"/>
      <c r="BF3048" s="110"/>
      <c r="BG3048" s="110"/>
      <c r="BH3048" s="110"/>
    </row>
    <row r="3049" spans="3:60" x14ac:dyDescent="0.2">
      <c r="C3049" s="25"/>
      <c r="D3049" s="25"/>
      <c r="E3049" s="24"/>
      <c r="F3049" s="47"/>
      <c r="G3049" s="24"/>
      <c r="V3049" s="110"/>
      <c r="W3049" s="110"/>
      <c r="X3049" s="110"/>
      <c r="Y3049" s="110"/>
      <c r="Z3049" s="110"/>
      <c r="AA3049" s="110"/>
      <c r="AB3049" s="110"/>
      <c r="AC3049" s="110"/>
      <c r="AD3049" s="110"/>
      <c r="AE3049" s="110"/>
      <c r="AF3049" s="110"/>
      <c r="AG3049" s="110"/>
      <c r="AH3049" s="110"/>
      <c r="AI3049" s="110"/>
      <c r="AJ3049" s="110"/>
      <c r="AK3049" s="110"/>
      <c r="AL3049" s="110"/>
      <c r="AM3049" s="110"/>
      <c r="AN3049" s="110"/>
      <c r="AO3049" s="110"/>
      <c r="AP3049" s="110"/>
      <c r="AQ3049" s="110"/>
      <c r="AR3049" s="110"/>
      <c r="AS3049" s="110"/>
      <c r="AT3049" s="110"/>
      <c r="AU3049" s="110"/>
      <c r="AV3049" s="110"/>
      <c r="AW3049" s="110"/>
      <c r="AX3049" s="110"/>
      <c r="AY3049" s="110"/>
      <c r="AZ3049" s="110"/>
      <c r="BA3049" s="110"/>
      <c r="BB3049" s="110"/>
      <c r="BC3049" s="110"/>
      <c r="BD3049" s="110"/>
      <c r="BE3049" s="110"/>
      <c r="BF3049" s="110"/>
      <c r="BG3049" s="110"/>
      <c r="BH3049" s="110"/>
    </row>
    <row r="3050" spans="3:60" x14ac:dyDescent="0.2">
      <c r="C3050" s="25"/>
      <c r="D3050" s="25"/>
      <c r="E3050" s="24"/>
      <c r="F3050" s="47"/>
      <c r="G3050" s="24"/>
      <c r="V3050" s="110"/>
      <c r="W3050" s="110"/>
      <c r="X3050" s="110"/>
      <c r="Y3050" s="110"/>
      <c r="Z3050" s="110"/>
      <c r="AA3050" s="110"/>
      <c r="AB3050" s="110"/>
      <c r="AC3050" s="110"/>
      <c r="AD3050" s="110"/>
      <c r="AE3050" s="110"/>
      <c r="AF3050" s="110"/>
      <c r="AG3050" s="110"/>
      <c r="AH3050" s="110"/>
      <c r="AI3050" s="110"/>
      <c r="AJ3050" s="110"/>
      <c r="AK3050" s="110"/>
      <c r="AL3050" s="110"/>
      <c r="AM3050" s="110"/>
      <c r="AN3050" s="110"/>
      <c r="AO3050" s="110"/>
      <c r="AP3050" s="110"/>
      <c r="AQ3050" s="110"/>
      <c r="AR3050" s="110"/>
      <c r="AS3050" s="110"/>
      <c r="AT3050" s="110"/>
      <c r="AU3050" s="110"/>
      <c r="AV3050" s="110"/>
      <c r="AW3050" s="110"/>
      <c r="AX3050" s="110"/>
      <c r="AY3050" s="110"/>
      <c r="AZ3050" s="110"/>
      <c r="BA3050" s="110"/>
      <c r="BB3050" s="110"/>
      <c r="BC3050" s="110"/>
      <c r="BD3050" s="110"/>
      <c r="BE3050" s="110"/>
      <c r="BF3050" s="110"/>
      <c r="BG3050" s="110"/>
      <c r="BH3050" s="110"/>
    </row>
    <row r="3051" spans="3:60" x14ac:dyDescent="0.2">
      <c r="C3051" s="25"/>
      <c r="D3051" s="25"/>
      <c r="E3051" s="24"/>
      <c r="F3051" s="47"/>
      <c r="G3051" s="24"/>
      <c r="V3051" s="110"/>
      <c r="W3051" s="110"/>
      <c r="X3051" s="110"/>
      <c r="Y3051" s="110"/>
      <c r="Z3051" s="110"/>
      <c r="AA3051" s="110"/>
      <c r="AB3051" s="110"/>
      <c r="AC3051" s="110"/>
      <c r="AD3051" s="110"/>
      <c r="AE3051" s="110"/>
      <c r="AF3051" s="110"/>
      <c r="AG3051" s="110"/>
      <c r="AH3051" s="110"/>
      <c r="AI3051" s="110"/>
      <c r="AJ3051" s="110"/>
      <c r="AK3051" s="110"/>
      <c r="AL3051" s="110"/>
      <c r="AM3051" s="110"/>
      <c r="AN3051" s="110"/>
      <c r="AO3051" s="110"/>
      <c r="AP3051" s="110"/>
      <c r="AQ3051" s="110"/>
      <c r="AR3051" s="110"/>
      <c r="AS3051" s="110"/>
      <c r="AT3051" s="110"/>
      <c r="AU3051" s="110"/>
      <c r="AV3051" s="110"/>
      <c r="AW3051" s="110"/>
      <c r="AX3051" s="110"/>
      <c r="AY3051" s="110"/>
      <c r="AZ3051" s="110"/>
      <c r="BA3051" s="110"/>
      <c r="BB3051" s="110"/>
      <c r="BC3051" s="110"/>
      <c r="BD3051" s="110"/>
      <c r="BE3051" s="110"/>
      <c r="BF3051" s="110"/>
      <c r="BG3051" s="110"/>
      <c r="BH3051" s="110"/>
    </row>
    <row r="3052" spans="3:60" x14ac:dyDescent="0.2">
      <c r="C3052" s="25"/>
      <c r="D3052" s="25"/>
      <c r="E3052" s="24"/>
      <c r="F3052" s="47"/>
      <c r="G3052" s="24"/>
      <c r="V3052" s="110"/>
      <c r="W3052" s="110"/>
      <c r="X3052" s="110"/>
      <c r="Y3052" s="110"/>
      <c r="Z3052" s="110"/>
      <c r="AA3052" s="110"/>
      <c r="AB3052" s="110"/>
      <c r="AC3052" s="110"/>
      <c r="AD3052" s="110"/>
      <c r="AE3052" s="110"/>
      <c r="AF3052" s="110"/>
      <c r="AG3052" s="110"/>
      <c r="AH3052" s="110"/>
      <c r="AI3052" s="110"/>
      <c r="AJ3052" s="110"/>
      <c r="AK3052" s="110"/>
      <c r="AL3052" s="110"/>
      <c r="AM3052" s="110"/>
      <c r="AN3052" s="110"/>
      <c r="AO3052" s="110"/>
      <c r="AP3052" s="110"/>
      <c r="AQ3052" s="110"/>
      <c r="AR3052" s="110"/>
      <c r="AS3052" s="110"/>
      <c r="AT3052" s="110"/>
      <c r="AU3052" s="110"/>
      <c r="AV3052" s="110"/>
      <c r="AW3052" s="110"/>
      <c r="AX3052" s="110"/>
      <c r="AY3052" s="110"/>
      <c r="AZ3052" s="110"/>
      <c r="BA3052" s="110"/>
      <c r="BB3052" s="110"/>
      <c r="BC3052" s="110"/>
      <c r="BD3052" s="110"/>
      <c r="BE3052" s="110"/>
      <c r="BF3052" s="110"/>
      <c r="BG3052" s="110"/>
      <c r="BH3052" s="110"/>
    </row>
    <row r="3053" spans="3:60" x14ac:dyDescent="0.2">
      <c r="C3053" s="25"/>
      <c r="D3053" s="25"/>
      <c r="E3053" s="24"/>
      <c r="F3053" s="47"/>
      <c r="G3053" s="24"/>
      <c r="V3053" s="110"/>
      <c r="W3053" s="110"/>
      <c r="X3053" s="110"/>
      <c r="Y3053" s="110"/>
      <c r="Z3053" s="110"/>
      <c r="AA3053" s="110"/>
      <c r="AB3053" s="110"/>
      <c r="AC3053" s="110"/>
      <c r="AD3053" s="110"/>
      <c r="AE3053" s="110"/>
      <c r="AF3053" s="110"/>
      <c r="AG3053" s="110"/>
      <c r="AH3053" s="110"/>
      <c r="AI3053" s="110"/>
      <c r="AJ3053" s="110"/>
      <c r="AK3053" s="110"/>
      <c r="AL3053" s="110"/>
      <c r="AM3053" s="110"/>
      <c r="AN3053" s="110"/>
      <c r="AO3053" s="110"/>
      <c r="AP3053" s="110"/>
      <c r="AQ3053" s="110"/>
      <c r="AR3053" s="110"/>
      <c r="AS3053" s="110"/>
      <c r="AT3053" s="110"/>
      <c r="AU3053" s="110"/>
      <c r="AV3053" s="110"/>
      <c r="AW3053" s="110"/>
      <c r="AX3053" s="110"/>
      <c r="AY3053" s="110"/>
      <c r="AZ3053" s="110"/>
      <c r="BA3053" s="110"/>
      <c r="BB3053" s="110"/>
      <c r="BC3053" s="110"/>
      <c r="BD3053" s="110"/>
      <c r="BE3053" s="110"/>
      <c r="BF3053" s="110"/>
      <c r="BG3053" s="110"/>
      <c r="BH3053" s="110"/>
    </row>
    <row r="3054" spans="3:60" x14ac:dyDescent="0.2">
      <c r="C3054" s="25"/>
      <c r="D3054" s="25"/>
      <c r="E3054" s="24"/>
      <c r="F3054" s="47"/>
      <c r="G3054" s="24"/>
      <c r="V3054" s="110"/>
      <c r="W3054" s="110"/>
      <c r="X3054" s="110"/>
      <c r="Y3054" s="110"/>
      <c r="Z3054" s="110"/>
      <c r="AA3054" s="110"/>
      <c r="AB3054" s="110"/>
      <c r="AC3054" s="110"/>
      <c r="AD3054" s="110"/>
      <c r="AE3054" s="110"/>
      <c r="AF3054" s="110"/>
      <c r="AG3054" s="110"/>
      <c r="AH3054" s="110"/>
      <c r="AI3054" s="110"/>
      <c r="AJ3054" s="110"/>
      <c r="AK3054" s="110"/>
      <c r="AL3054" s="110"/>
      <c r="AM3054" s="110"/>
      <c r="AN3054" s="110"/>
      <c r="AO3054" s="110"/>
      <c r="AP3054" s="110"/>
      <c r="AQ3054" s="110"/>
      <c r="AR3054" s="110"/>
      <c r="AS3054" s="110"/>
      <c r="AT3054" s="110"/>
      <c r="AU3054" s="110"/>
      <c r="AV3054" s="110"/>
      <c r="AW3054" s="110"/>
      <c r="AX3054" s="110"/>
      <c r="AY3054" s="110"/>
      <c r="AZ3054" s="110"/>
      <c r="BA3054" s="110"/>
      <c r="BB3054" s="110"/>
      <c r="BC3054" s="110"/>
      <c r="BD3054" s="110"/>
      <c r="BE3054" s="110"/>
      <c r="BF3054" s="110"/>
      <c r="BG3054" s="110"/>
      <c r="BH3054" s="110"/>
    </row>
    <row r="3055" spans="3:60" x14ac:dyDescent="0.2">
      <c r="C3055" s="25"/>
      <c r="D3055" s="25"/>
      <c r="E3055" s="24"/>
      <c r="F3055" s="47"/>
      <c r="G3055" s="24"/>
      <c r="V3055" s="110"/>
      <c r="W3055" s="110"/>
      <c r="X3055" s="110"/>
      <c r="Y3055" s="110"/>
      <c r="Z3055" s="110"/>
      <c r="AA3055" s="110"/>
      <c r="AB3055" s="110"/>
      <c r="AC3055" s="110"/>
      <c r="AD3055" s="110"/>
      <c r="AE3055" s="110"/>
      <c r="AF3055" s="110"/>
      <c r="AG3055" s="110"/>
      <c r="AH3055" s="110"/>
      <c r="AI3055" s="110"/>
      <c r="AJ3055" s="110"/>
      <c r="AK3055" s="110"/>
      <c r="AL3055" s="110"/>
      <c r="AM3055" s="110"/>
      <c r="AN3055" s="110"/>
      <c r="AO3055" s="110"/>
      <c r="AP3055" s="110"/>
      <c r="AQ3055" s="110"/>
      <c r="AR3055" s="110"/>
      <c r="AS3055" s="110"/>
      <c r="AT3055" s="110"/>
      <c r="AU3055" s="110"/>
      <c r="AV3055" s="110"/>
      <c r="AW3055" s="110"/>
      <c r="AX3055" s="110"/>
      <c r="AY3055" s="110"/>
      <c r="AZ3055" s="110"/>
      <c r="BA3055" s="110"/>
      <c r="BB3055" s="110"/>
      <c r="BC3055" s="110"/>
      <c r="BD3055" s="110"/>
      <c r="BE3055" s="110"/>
      <c r="BF3055" s="110"/>
      <c r="BG3055" s="110"/>
      <c r="BH3055" s="110"/>
    </row>
    <row r="3056" spans="3:60" x14ac:dyDescent="0.2">
      <c r="C3056" s="25"/>
      <c r="D3056" s="25"/>
      <c r="E3056" s="24"/>
      <c r="F3056" s="47"/>
      <c r="G3056" s="24"/>
      <c r="V3056" s="110"/>
      <c r="W3056" s="110"/>
      <c r="X3056" s="110"/>
      <c r="Y3056" s="110"/>
      <c r="Z3056" s="110"/>
      <c r="AA3056" s="110"/>
      <c r="AB3056" s="110"/>
      <c r="AC3056" s="110"/>
      <c r="AD3056" s="110"/>
      <c r="AE3056" s="110"/>
      <c r="AF3056" s="110"/>
      <c r="AG3056" s="110"/>
      <c r="AH3056" s="110"/>
      <c r="AI3056" s="110"/>
      <c r="AJ3056" s="110"/>
      <c r="AK3056" s="110"/>
      <c r="AL3056" s="110"/>
      <c r="AM3056" s="110"/>
      <c r="AN3056" s="110"/>
      <c r="AO3056" s="110"/>
      <c r="AP3056" s="110"/>
      <c r="AQ3056" s="110"/>
      <c r="AR3056" s="110"/>
      <c r="AS3056" s="110"/>
      <c r="AT3056" s="110"/>
      <c r="AU3056" s="110"/>
      <c r="AV3056" s="110"/>
      <c r="AW3056" s="110"/>
      <c r="AX3056" s="110"/>
      <c r="AY3056" s="110"/>
      <c r="AZ3056" s="110"/>
      <c r="BA3056" s="110"/>
      <c r="BB3056" s="110"/>
      <c r="BC3056" s="110"/>
      <c r="BD3056" s="110"/>
      <c r="BE3056" s="110"/>
      <c r="BF3056" s="110"/>
      <c r="BG3056" s="110"/>
      <c r="BH3056" s="110"/>
    </row>
    <row r="3057" spans="3:60" x14ac:dyDescent="0.2">
      <c r="C3057" s="25"/>
      <c r="D3057" s="25"/>
      <c r="E3057" s="24"/>
      <c r="F3057" s="47"/>
      <c r="G3057" s="24"/>
      <c r="V3057" s="110"/>
      <c r="W3057" s="110"/>
      <c r="X3057" s="110"/>
      <c r="Y3057" s="110"/>
      <c r="Z3057" s="110"/>
      <c r="AA3057" s="110"/>
      <c r="AB3057" s="110"/>
      <c r="AC3057" s="110"/>
      <c r="AD3057" s="110"/>
      <c r="AE3057" s="110"/>
      <c r="AF3057" s="110"/>
      <c r="AG3057" s="110"/>
      <c r="AH3057" s="110"/>
      <c r="AI3057" s="110"/>
      <c r="AJ3057" s="110"/>
      <c r="AK3057" s="110"/>
      <c r="AL3057" s="110"/>
      <c r="AM3057" s="110"/>
      <c r="AN3057" s="110"/>
      <c r="AO3057" s="110"/>
      <c r="AP3057" s="110"/>
      <c r="AQ3057" s="110"/>
      <c r="AR3057" s="110"/>
      <c r="AS3057" s="110"/>
      <c r="AT3057" s="110"/>
      <c r="AU3057" s="110"/>
      <c r="AV3057" s="110"/>
      <c r="AW3057" s="110"/>
      <c r="AX3057" s="110"/>
      <c r="AY3057" s="110"/>
      <c r="AZ3057" s="110"/>
      <c r="BA3057" s="110"/>
      <c r="BB3057" s="110"/>
      <c r="BC3057" s="110"/>
      <c r="BD3057" s="110"/>
      <c r="BE3057" s="110"/>
      <c r="BF3057" s="110"/>
      <c r="BG3057" s="110"/>
      <c r="BH3057" s="110"/>
    </row>
    <row r="3058" spans="3:60" x14ac:dyDescent="0.2">
      <c r="C3058" s="25"/>
      <c r="D3058" s="25"/>
      <c r="E3058" s="24"/>
      <c r="F3058" s="47"/>
      <c r="G3058" s="24"/>
      <c r="V3058" s="110"/>
      <c r="W3058" s="110"/>
      <c r="X3058" s="110"/>
      <c r="Y3058" s="110"/>
      <c r="Z3058" s="110"/>
      <c r="AA3058" s="110"/>
      <c r="AB3058" s="110"/>
      <c r="AC3058" s="110"/>
      <c r="AD3058" s="110"/>
      <c r="AE3058" s="110"/>
      <c r="AF3058" s="110"/>
      <c r="AG3058" s="110"/>
      <c r="AH3058" s="110"/>
      <c r="AI3058" s="110"/>
      <c r="AJ3058" s="110"/>
      <c r="AK3058" s="110"/>
      <c r="AL3058" s="110"/>
      <c r="AM3058" s="110"/>
      <c r="AN3058" s="110"/>
      <c r="AO3058" s="110"/>
      <c r="AP3058" s="110"/>
      <c r="AQ3058" s="110"/>
      <c r="AR3058" s="110"/>
      <c r="AS3058" s="110"/>
      <c r="AT3058" s="110"/>
      <c r="AU3058" s="110"/>
      <c r="AV3058" s="110"/>
      <c r="AW3058" s="110"/>
      <c r="AX3058" s="110"/>
      <c r="AY3058" s="110"/>
      <c r="AZ3058" s="110"/>
      <c r="BA3058" s="110"/>
      <c r="BB3058" s="110"/>
      <c r="BC3058" s="110"/>
      <c r="BD3058" s="110"/>
      <c r="BE3058" s="110"/>
      <c r="BF3058" s="110"/>
      <c r="BG3058" s="110"/>
      <c r="BH3058" s="110"/>
    </row>
    <row r="3059" spans="3:60" x14ac:dyDescent="0.2">
      <c r="C3059" s="25"/>
      <c r="D3059" s="25"/>
      <c r="E3059" s="24"/>
      <c r="F3059" s="47"/>
      <c r="G3059" s="24"/>
      <c r="V3059" s="110"/>
      <c r="W3059" s="110"/>
      <c r="X3059" s="110"/>
      <c r="Y3059" s="110"/>
      <c r="Z3059" s="110"/>
      <c r="AA3059" s="110"/>
      <c r="AB3059" s="110"/>
      <c r="AC3059" s="110"/>
      <c r="AD3059" s="110"/>
      <c r="AE3059" s="110"/>
      <c r="AF3059" s="110"/>
      <c r="AG3059" s="110"/>
      <c r="AH3059" s="110"/>
      <c r="AI3059" s="110"/>
      <c r="AJ3059" s="110"/>
      <c r="AK3059" s="110"/>
      <c r="AL3059" s="110"/>
      <c r="AM3059" s="110"/>
      <c r="AN3059" s="110"/>
      <c r="AO3059" s="110"/>
      <c r="AP3059" s="110"/>
      <c r="AQ3059" s="110"/>
      <c r="AR3059" s="110"/>
      <c r="AS3059" s="110"/>
      <c r="AT3059" s="110"/>
      <c r="AU3059" s="110"/>
      <c r="AV3059" s="110"/>
      <c r="AW3059" s="110"/>
      <c r="AX3059" s="110"/>
      <c r="AY3059" s="110"/>
      <c r="AZ3059" s="110"/>
      <c r="BA3059" s="110"/>
      <c r="BB3059" s="110"/>
      <c r="BC3059" s="110"/>
      <c r="BD3059" s="110"/>
      <c r="BE3059" s="110"/>
      <c r="BF3059" s="110"/>
      <c r="BG3059" s="110"/>
      <c r="BH3059" s="110"/>
    </row>
    <row r="3060" spans="3:60" x14ac:dyDescent="0.2">
      <c r="C3060" s="25"/>
      <c r="D3060" s="25"/>
      <c r="E3060" s="24"/>
      <c r="F3060" s="47"/>
      <c r="G3060" s="24"/>
      <c r="V3060" s="110"/>
      <c r="W3060" s="110"/>
      <c r="X3060" s="110"/>
      <c r="Y3060" s="110"/>
      <c r="Z3060" s="110"/>
      <c r="AA3060" s="110"/>
      <c r="AB3060" s="110"/>
      <c r="AC3060" s="110"/>
      <c r="AD3060" s="110"/>
      <c r="AE3060" s="110"/>
      <c r="AF3060" s="110"/>
      <c r="AG3060" s="110"/>
      <c r="AH3060" s="110"/>
      <c r="AI3060" s="110"/>
      <c r="AJ3060" s="110"/>
      <c r="AK3060" s="110"/>
      <c r="AL3060" s="110"/>
      <c r="AM3060" s="110"/>
      <c r="AN3060" s="110"/>
      <c r="AO3060" s="110"/>
      <c r="AP3060" s="110"/>
      <c r="AQ3060" s="110"/>
      <c r="AR3060" s="110"/>
      <c r="AS3060" s="110"/>
      <c r="AT3060" s="110"/>
      <c r="AU3060" s="110"/>
      <c r="AV3060" s="110"/>
      <c r="AW3060" s="110"/>
      <c r="AX3060" s="110"/>
      <c r="AY3060" s="110"/>
      <c r="AZ3060" s="110"/>
      <c r="BA3060" s="110"/>
      <c r="BB3060" s="110"/>
      <c r="BC3060" s="110"/>
      <c r="BD3060" s="110"/>
      <c r="BE3060" s="110"/>
      <c r="BF3060" s="110"/>
      <c r="BG3060" s="110"/>
      <c r="BH3060" s="110"/>
    </row>
    <row r="3061" spans="3:60" x14ac:dyDescent="0.2">
      <c r="C3061" s="25"/>
      <c r="D3061" s="25"/>
      <c r="E3061" s="24"/>
      <c r="F3061" s="47"/>
      <c r="G3061" s="24"/>
      <c r="V3061" s="110"/>
      <c r="W3061" s="110"/>
      <c r="X3061" s="110"/>
      <c r="Y3061" s="110"/>
      <c r="Z3061" s="110"/>
      <c r="AA3061" s="110"/>
      <c r="AB3061" s="110"/>
      <c r="AC3061" s="110"/>
      <c r="AD3061" s="110"/>
      <c r="AE3061" s="110"/>
      <c r="AF3061" s="110"/>
      <c r="AG3061" s="110"/>
      <c r="AH3061" s="110"/>
      <c r="AI3061" s="110"/>
      <c r="AJ3061" s="110"/>
      <c r="AK3061" s="110"/>
      <c r="AL3061" s="110"/>
      <c r="AM3061" s="110"/>
      <c r="AN3061" s="110"/>
      <c r="AO3061" s="110"/>
      <c r="AP3061" s="110"/>
      <c r="AQ3061" s="110"/>
      <c r="AR3061" s="110"/>
      <c r="AS3061" s="110"/>
      <c r="AT3061" s="110"/>
      <c r="AU3061" s="110"/>
      <c r="AV3061" s="110"/>
      <c r="AW3061" s="110"/>
      <c r="AX3061" s="110"/>
      <c r="AY3061" s="110"/>
      <c r="AZ3061" s="110"/>
      <c r="BA3061" s="110"/>
      <c r="BB3061" s="110"/>
      <c r="BC3061" s="110"/>
      <c r="BD3061" s="110"/>
      <c r="BE3061" s="110"/>
      <c r="BF3061" s="110"/>
      <c r="BG3061" s="110"/>
      <c r="BH3061" s="110"/>
    </row>
    <row r="3062" spans="3:60" x14ac:dyDescent="0.2">
      <c r="C3062" s="25"/>
      <c r="D3062" s="25"/>
      <c r="E3062" s="24"/>
      <c r="F3062" s="47"/>
      <c r="G3062" s="24"/>
      <c r="V3062" s="110"/>
      <c r="W3062" s="110"/>
      <c r="X3062" s="110"/>
      <c r="Y3062" s="110"/>
      <c r="Z3062" s="110"/>
      <c r="AA3062" s="110"/>
      <c r="AB3062" s="110"/>
      <c r="AC3062" s="110"/>
      <c r="AD3062" s="110"/>
      <c r="AE3062" s="110"/>
      <c r="AF3062" s="110"/>
      <c r="AG3062" s="110"/>
      <c r="AH3062" s="110"/>
      <c r="AI3062" s="110"/>
      <c r="AJ3062" s="110"/>
      <c r="AK3062" s="110"/>
      <c r="AL3062" s="110"/>
      <c r="AM3062" s="110"/>
      <c r="AN3062" s="110"/>
      <c r="AO3062" s="110"/>
      <c r="AP3062" s="110"/>
      <c r="AQ3062" s="110"/>
      <c r="AR3062" s="110"/>
      <c r="AS3062" s="110"/>
      <c r="AT3062" s="110"/>
      <c r="AU3062" s="110"/>
      <c r="AV3062" s="110"/>
      <c r="AW3062" s="110"/>
      <c r="AX3062" s="110"/>
      <c r="AY3062" s="110"/>
      <c r="AZ3062" s="110"/>
      <c r="BA3062" s="110"/>
      <c r="BB3062" s="110"/>
      <c r="BC3062" s="110"/>
      <c r="BD3062" s="110"/>
      <c r="BE3062" s="110"/>
      <c r="BF3062" s="110"/>
      <c r="BG3062" s="110"/>
      <c r="BH3062" s="110"/>
    </row>
    <row r="3063" spans="3:60" x14ac:dyDescent="0.2">
      <c r="C3063" s="25"/>
      <c r="D3063" s="25"/>
      <c r="E3063" s="24"/>
      <c r="F3063" s="47"/>
      <c r="G3063" s="24"/>
      <c r="V3063" s="110"/>
      <c r="W3063" s="110"/>
      <c r="X3063" s="110"/>
      <c r="Y3063" s="110"/>
      <c r="Z3063" s="110"/>
      <c r="AA3063" s="110"/>
      <c r="AB3063" s="110"/>
      <c r="AC3063" s="110"/>
      <c r="AD3063" s="110"/>
      <c r="AE3063" s="110"/>
      <c r="AF3063" s="110"/>
      <c r="AG3063" s="110"/>
      <c r="AH3063" s="110"/>
      <c r="AI3063" s="110"/>
      <c r="AJ3063" s="110"/>
      <c r="AK3063" s="110"/>
      <c r="AL3063" s="110"/>
      <c r="AM3063" s="110"/>
      <c r="AN3063" s="110"/>
      <c r="AO3063" s="110"/>
      <c r="AP3063" s="110"/>
      <c r="AQ3063" s="110"/>
      <c r="AR3063" s="110"/>
      <c r="AS3063" s="110"/>
      <c r="AT3063" s="110"/>
      <c r="AU3063" s="110"/>
      <c r="AV3063" s="110"/>
      <c r="AW3063" s="110"/>
      <c r="AX3063" s="110"/>
      <c r="AY3063" s="110"/>
      <c r="AZ3063" s="110"/>
      <c r="BA3063" s="110"/>
      <c r="BB3063" s="110"/>
      <c r="BC3063" s="110"/>
      <c r="BD3063" s="110"/>
      <c r="BE3063" s="110"/>
      <c r="BF3063" s="110"/>
      <c r="BG3063" s="110"/>
      <c r="BH3063" s="110"/>
    </row>
    <row r="3064" spans="3:60" x14ac:dyDescent="0.2">
      <c r="C3064" s="25"/>
      <c r="D3064" s="25"/>
      <c r="E3064" s="24"/>
      <c r="F3064" s="47"/>
      <c r="G3064" s="24"/>
      <c r="V3064" s="110"/>
      <c r="W3064" s="110"/>
      <c r="X3064" s="110"/>
      <c r="Y3064" s="110"/>
      <c r="Z3064" s="110"/>
      <c r="AA3064" s="110"/>
      <c r="AB3064" s="110"/>
      <c r="AC3064" s="110"/>
      <c r="AD3064" s="110"/>
      <c r="AE3064" s="110"/>
      <c r="AF3064" s="110"/>
      <c r="AG3064" s="110"/>
      <c r="AH3064" s="110"/>
      <c r="AI3064" s="110"/>
      <c r="AJ3064" s="110"/>
      <c r="AK3064" s="110"/>
      <c r="AL3064" s="110"/>
      <c r="AM3064" s="110"/>
      <c r="AN3064" s="110"/>
      <c r="AO3064" s="110"/>
      <c r="AP3064" s="110"/>
      <c r="AQ3064" s="110"/>
      <c r="AR3064" s="110"/>
      <c r="AS3064" s="110"/>
      <c r="AT3064" s="110"/>
      <c r="AU3064" s="110"/>
      <c r="AV3064" s="110"/>
      <c r="AW3064" s="110"/>
      <c r="AX3064" s="110"/>
      <c r="AY3064" s="110"/>
      <c r="AZ3064" s="110"/>
      <c r="BA3064" s="110"/>
      <c r="BB3064" s="110"/>
      <c r="BC3064" s="110"/>
      <c r="BD3064" s="110"/>
      <c r="BE3064" s="110"/>
      <c r="BF3064" s="110"/>
      <c r="BG3064" s="110"/>
      <c r="BH3064" s="110"/>
    </row>
    <row r="3065" spans="3:60" x14ac:dyDescent="0.2">
      <c r="C3065" s="25"/>
      <c r="D3065" s="25"/>
      <c r="E3065" s="24"/>
      <c r="F3065" s="47"/>
      <c r="G3065" s="24"/>
      <c r="V3065" s="110"/>
      <c r="W3065" s="110"/>
      <c r="X3065" s="110"/>
      <c r="Y3065" s="110"/>
      <c r="Z3065" s="110"/>
      <c r="AA3065" s="110"/>
      <c r="AB3065" s="110"/>
      <c r="AC3065" s="110"/>
      <c r="AD3065" s="110"/>
      <c r="AE3065" s="110"/>
      <c r="AF3065" s="110"/>
      <c r="AG3065" s="110"/>
      <c r="AH3065" s="110"/>
      <c r="AI3065" s="110"/>
      <c r="AJ3065" s="110"/>
      <c r="AK3065" s="110"/>
      <c r="AL3065" s="110"/>
      <c r="AM3065" s="110"/>
      <c r="AN3065" s="110"/>
      <c r="AO3065" s="110"/>
      <c r="AP3065" s="110"/>
      <c r="AQ3065" s="110"/>
      <c r="AR3065" s="110"/>
      <c r="AS3065" s="110"/>
      <c r="AT3065" s="110"/>
      <c r="AU3065" s="110"/>
      <c r="AV3065" s="110"/>
      <c r="AW3065" s="110"/>
      <c r="AX3065" s="110"/>
      <c r="AY3065" s="110"/>
      <c r="AZ3065" s="110"/>
      <c r="BA3065" s="110"/>
      <c r="BB3065" s="110"/>
      <c r="BC3065" s="110"/>
      <c r="BD3065" s="110"/>
      <c r="BE3065" s="110"/>
      <c r="BF3065" s="110"/>
      <c r="BG3065" s="110"/>
      <c r="BH3065" s="110"/>
    </row>
    <row r="3066" spans="3:60" x14ac:dyDescent="0.2">
      <c r="C3066" s="25"/>
      <c r="D3066" s="25"/>
      <c r="E3066" s="24"/>
      <c r="F3066" s="47"/>
      <c r="G3066" s="24"/>
      <c r="V3066" s="110"/>
      <c r="W3066" s="110"/>
      <c r="X3066" s="110"/>
      <c r="Y3066" s="110"/>
      <c r="Z3066" s="110"/>
      <c r="AA3066" s="110"/>
      <c r="AB3066" s="110"/>
      <c r="AC3066" s="110"/>
      <c r="AD3066" s="110"/>
      <c r="AE3066" s="110"/>
      <c r="AF3066" s="110"/>
      <c r="AG3066" s="110"/>
      <c r="AH3066" s="110"/>
      <c r="AI3066" s="110"/>
      <c r="AJ3066" s="110"/>
      <c r="AK3066" s="110"/>
      <c r="AL3066" s="110"/>
      <c r="AM3066" s="110"/>
      <c r="AN3066" s="110"/>
      <c r="AO3066" s="110"/>
      <c r="AP3066" s="110"/>
      <c r="AQ3066" s="110"/>
      <c r="AR3066" s="110"/>
      <c r="AS3066" s="110"/>
      <c r="AT3066" s="110"/>
      <c r="AU3066" s="110"/>
      <c r="AV3066" s="110"/>
      <c r="AW3066" s="110"/>
      <c r="AX3066" s="110"/>
      <c r="AY3066" s="110"/>
      <c r="AZ3066" s="110"/>
      <c r="BA3066" s="110"/>
      <c r="BB3066" s="110"/>
      <c r="BC3066" s="110"/>
      <c r="BD3066" s="110"/>
      <c r="BE3066" s="110"/>
      <c r="BF3066" s="110"/>
      <c r="BG3066" s="110"/>
      <c r="BH3066" s="110"/>
    </row>
    <row r="3067" spans="3:60" x14ac:dyDescent="0.2">
      <c r="C3067" s="25"/>
      <c r="D3067" s="25"/>
      <c r="E3067" s="24"/>
      <c r="F3067" s="47"/>
      <c r="G3067" s="24"/>
      <c r="V3067" s="110"/>
      <c r="W3067" s="110"/>
      <c r="X3067" s="110"/>
      <c r="Y3067" s="110"/>
      <c r="Z3067" s="110"/>
      <c r="AA3067" s="110"/>
      <c r="AB3067" s="110"/>
      <c r="AC3067" s="110"/>
      <c r="AD3067" s="110"/>
      <c r="AE3067" s="110"/>
      <c r="AF3067" s="110"/>
      <c r="AG3067" s="110"/>
      <c r="AH3067" s="110"/>
      <c r="AI3067" s="110"/>
      <c r="AJ3067" s="110"/>
      <c r="AK3067" s="110"/>
      <c r="AL3067" s="110"/>
      <c r="AM3067" s="110"/>
      <c r="AN3067" s="110"/>
      <c r="AO3067" s="110"/>
      <c r="AP3067" s="110"/>
      <c r="AQ3067" s="110"/>
      <c r="AR3067" s="110"/>
      <c r="AS3067" s="110"/>
      <c r="AT3067" s="110"/>
      <c r="AU3067" s="110"/>
      <c r="AV3067" s="110"/>
      <c r="AW3067" s="110"/>
      <c r="AX3067" s="110"/>
      <c r="AY3067" s="110"/>
      <c r="AZ3067" s="110"/>
      <c r="BA3067" s="110"/>
      <c r="BB3067" s="110"/>
      <c r="BC3067" s="110"/>
      <c r="BD3067" s="110"/>
      <c r="BE3067" s="110"/>
      <c r="BF3067" s="110"/>
      <c r="BG3067" s="110"/>
      <c r="BH3067" s="110"/>
    </row>
    <row r="3068" spans="3:60" x14ac:dyDescent="0.2">
      <c r="C3068" s="25"/>
      <c r="D3068" s="25"/>
      <c r="E3068" s="24"/>
      <c r="F3068" s="47"/>
      <c r="G3068" s="24"/>
      <c r="V3068" s="110"/>
      <c r="W3068" s="110"/>
      <c r="X3068" s="110"/>
      <c r="Y3068" s="110"/>
      <c r="Z3068" s="110"/>
      <c r="AA3068" s="110"/>
      <c r="AB3068" s="110"/>
      <c r="AC3068" s="110"/>
      <c r="AD3068" s="110"/>
      <c r="AE3068" s="110"/>
      <c r="AF3068" s="110"/>
      <c r="AG3068" s="110"/>
      <c r="AH3068" s="110"/>
      <c r="AI3068" s="110"/>
      <c r="AJ3068" s="110"/>
      <c r="AK3068" s="110"/>
      <c r="AL3068" s="110"/>
      <c r="AM3068" s="110"/>
      <c r="AN3068" s="110"/>
      <c r="AO3068" s="110"/>
      <c r="AP3068" s="110"/>
      <c r="AQ3068" s="110"/>
      <c r="AR3068" s="110"/>
      <c r="AS3068" s="110"/>
      <c r="AT3068" s="110"/>
      <c r="AU3068" s="110"/>
      <c r="AV3068" s="110"/>
      <c r="AW3068" s="110"/>
      <c r="AX3068" s="110"/>
      <c r="AY3068" s="110"/>
      <c r="AZ3068" s="110"/>
      <c r="BA3068" s="110"/>
      <c r="BB3068" s="110"/>
      <c r="BC3068" s="110"/>
      <c r="BD3068" s="110"/>
      <c r="BE3068" s="110"/>
      <c r="BF3068" s="110"/>
      <c r="BG3068" s="110"/>
      <c r="BH3068" s="110"/>
    </row>
    <row r="3069" spans="3:60" x14ac:dyDescent="0.2">
      <c r="C3069" s="25"/>
      <c r="D3069" s="25"/>
      <c r="E3069" s="24"/>
      <c r="F3069" s="47"/>
      <c r="G3069" s="24"/>
      <c r="V3069" s="110"/>
      <c r="W3069" s="110"/>
      <c r="X3069" s="110"/>
      <c r="Y3069" s="110"/>
      <c r="Z3069" s="110"/>
      <c r="AA3069" s="110"/>
      <c r="AB3069" s="110"/>
      <c r="AC3069" s="110"/>
      <c r="AD3069" s="110"/>
      <c r="AE3069" s="110"/>
      <c r="AF3069" s="110"/>
      <c r="AG3069" s="110"/>
      <c r="AH3069" s="110"/>
      <c r="AI3069" s="110"/>
      <c r="AJ3069" s="110"/>
      <c r="AK3069" s="110"/>
      <c r="AL3069" s="110"/>
      <c r="AM3069" s="110"/>
      <c r="AN3069" s="110"/>
      <c r="AO3069" s="110"/>
      <c r="AP3069" s="110"/>
      <c r="AQ3069" s="110"/>
      <c r="AR3069" s="110"/>
      <c r="AS3069" s="110"/>
      <c r="AT3069" s="110"/>
      <c r="AU3069" s="110"/>
      <c r="AV3069" s="110"/>
      <c r="AW3069" s="110"/>
      <c r="AX3069" s="110"/>
      <c r="AY3069" s="110"/>
      <c r="AZ3069" s="110"/>
      <c r="BA3069" s="110"/>
      <c r="BB3069" s="110"/>
      <c r="BC3069" s="110"/>
      <c r="BD3069" s="110"/>
      <c r="BE3069" s="110"/>
      <c r="BF3069" s="110"/>
      <c r="BG3069" s="110"/>
      <c r="BH3069" s="110"/>
    </row>
    <row r="3070" spans="3:60" x14ac:dyDescent="0.2">
      <c r="C3070" s="25"/>
      <c r="D3070" s="25"/>
      <c r="E3070" s="24"/>
      <c r="F3070" s="47"/>
      <c r="G3070" s="24"/>
      <c r="V3070" s="110"/>
      <c r="W3070" s="110"/>
      <c r="X3070" s="110"/>
      <c r="Y3070" s="110"/>
      <c r="Z3070" s="110"/>
      <c r="AA3070" s="110"/>
      <c r="AB3070" s="110"/>
      <c r="AC3070" s="110"/>
      <c r="AD3070" s="110"/>
      <c r="AE3070" s="110"/>
      <c r="AF3070" s="110"/>
      <c r="AG3070" s="110"/>
      <c r="AH3070" s="110"/>
      <c r="AI3070" s="110"/>
      <c r="AJ3070" s="110"/>
      <c r="AK3070" s="110"/>
      <c r="AL3070" s="110"/>
      <c r="AM3070" s="110"/>
      <c r="AN3070" s="110"/>
      <c r="AO3070" s="110"/>
      <c r="AP3070" s="110"/>
      <c r="AQ3070" s="110"/>
      <c r="AR3070" s="110"/>
      <c r="AS3070" s="110"/>
      <c r="AT3070" s="110"/>
      <c r="AU3070" s="110"/>
      <c r="AV3070" s="110"/>
      <c r="AW3070" s="110"/>
      <c r="AX3070" s="110"/>
      <c r="AY3070" s="110"/>
      <c r="AZ3070" s="110"/>
      <c r="BA3070" s="110"/>
      <c r="BB3070" s="110"/>
      <c r="BC3070" s="110"/>
      <c r="BD3070" s="110"/>
      <c r="BE3070" s="110"/>
      <c r="BF3070" s="110"/>
      <c r="BG3070" s="110"/>
      <c r="BH3070" s="110"/>
    </row>
    <row r="3071" spans="3:60" x14ac:dyDescent="0.2">
      <c r="C3071" s="25"/>
      <c r="D3071" s="25"/>
      <c r="E3071" s="24"/>
      <c r="F3071" s="47"/>
      <c r="G3071" s="24"/>
      <c r="V3071" s="110"/>
      <c r="W3071" s="110"/>
      <c r="X3071" s="110"/>
      <c r="Y3071" s="110"/>
      <c r="Z3071" s="110"/>
      <c r="AA3071" s="110"/>
      <c r="AB3071" s="110"/>
      <c r="AC3071" s="110"/>
      <c r="AD3071" s="110"/>
      <c r="AE3071" s="110"/>
      <c r="AF3071" s="110"/>
      <c r="AG3071" s="110"/>
      <c r="AH3071" s="110"/>
      <c r="AI3071" s="110"/>
      <c r="AJ3071" s="110"/>
      <c r="AK3071" s="110"/>
      <c r="AL3071" s="110"/>
      <c r="AM3071" s="110"/>
      <c r="AN3071" s="110"/>
      <c r="AO3071" s="110"/>
      <c r="AP3071" s="110"/>
      <c r="AQ3071" s="110"/>
      <c r="AR3071" s="110"/>
      <c r="AS3071" s="110"/>
      <c r="AT3071" s="110"/>
      <c r="AU3071" s="110"/>
      <c r="AV3071" s="110"/>
      <c r="AW3071" s="110"/>
      <c r="AX3071" s="110"/>
      <c r="AY3071" s="110"/>
      <c r="AZ3071" s="110"/>
      <c r="BA3071" s="110"/>
      <c r="BB3071" s="110"/>
      <c r="BC3071" s="110"/>
      <c r="BD3071" s="110"/>
      <c r="BE3071" s="110"/>
      <c r="BF3071" s="110"/>
      <c r="BG3071" s="110"/>
      <c r="BH3071" s="110"/>
    </row>
    <row r="3072" spans="3:60" x14ac:dyDescent="0.2">
      <c r="C3072" s="25"/>
      <c r="D3072" s="25"/>
      <c r="E3072" s="24"/>
      <c r="F3072" s="47"/>
      <c r="G3072" s="24"/>
      <c r="V3072" s="110"/>
      <c r="W3072" s="110"/>
      <c r="X3072" s="110"/>
      <c r="Y3072" s="110"/>
      <c r="Z3072" s="110"/>
      <c r="AA3072" s="110"/>
      <c r="AB3072" s="110"/>
      <c r="AC3072" s="110"/>
      <c r="AD3072" s="110"/>
      <c r="AE3072" s="110"/>
      <c r="AF3072" s="110"/>
      <c r="AG3072" s="110"/>
      <c r="AH3072" s="110"/>
      <c r="AI3072" s="110"/>
      <c r="AJ3072" s="110"/>
      <c r="AK3072" s="110"/>
      <c r="AL3072" s="110"/>
      <c r="AM3072" s="110"/>
      <c r="AN3072" s="110"/>
      <c r="AO3072" s="110"/>
      <c r="AP3072" s="110"/>
      <c r="AQ3072" s="110"/>
      <c r="AR3072" s="110"/>
      <c r="AS3072" s="110"/>
      <c r="AT3072" s="110"/>
      <c r="AU3072" s="110"/>
      <c r="AV3072" s="110"/>
      <c r="AW3072" s="110"/>
      <c r="AX3072" s="110"/>
      <c r="AY3072" s="110"/>
      <c r="AZ3072" s="110"/>
      <c r="BA3072" s="110"/>
      <c r="BB3072" s="110"/>
      <c r="BC3072" s="110"/>
      <c r="BD3072" s="110"/>
      <c r="BE3072" s="110"/>
      <c r="BF3072" s="110"/>
      <c r="BG3072" s="110"/>
      <c r="BH3072" s="110"/>
    </row>
    <row r="3073" spans="3:60" x14ac:dyDescent="0.2">
      <c r="C3073" s="25"/>
      <c r="D3073" s="25"/>
      <c r="E3073" s="24"/>
      <c r="F3073" s="47"/>
      <c r="G3073" s="24"/>
      <c r="V3073" s="110"/>
      <c r="W3073" s="110"/>
      <c r="X3073" s="110"/>
      <c r="Y3073" s="110"/>
      <c r="Z3073" s="110"/>
      <c r="AA3073" s="110"/>
      <c r="AB3073" s="110"/>
      <c r="AC3073" s="110"/>
      <c r="AD3073" s="110"/>
      <c r="AE3073" s="110"/>
      <c r="AF3073" s="110"/>
      <c r="AG3073" s="110"/>
      <c r="AH3073" s="110"/>
      <c r="AI3073" s="110"/>
      <c r="AJ3073" s="110"/>
      <c r="AK3073" s="110"/>
      <c r="AL3073" s="110"/>
      <c r="AM3073" s="110"/>
      <c r="AN3073" s="110"/>
      <c r="AO3073" s="110"/>
      <c r="AP3073" s="110"/>
      <c r="AQ3073" s="110"/>
      <c r="AR3073" s="110"/>
      <c r="AS3073" s="110"/>
      <c r="AT3073" s="110"/>
      <c r="AU3073" s="110"/>
      <c r="AV3073" s="110"/>
      <c r="AW3073" s="110"/>
      <c r="AX3073" s="110"/>
      <c r="AY3073" s="110"/>
      <c r="AZ3073" s="110"/>
      <c r="BA3073" s="110"/>
      <c r="BB3073" s="110"/>
      <c r="BC3073" s="110"/>
      <c r="BD3073" s="110"/>
      <c r="BE3073" s="110"/>
      <c r="BF3073" s="110"/>
      <c r="BG3073" s="110"/>
      <c r="BH3073" s="110"/>
    </row>
    <row r="3074" spans="3:60" x14ac:dyDescent="0.2">
      <c r="C3074" s="25"/>
      <c r="D3074" s="25"/>
      <c r="E3074" s="24"/>
      <c r="F3074" s="47"/>
      <c r="G3074" s="24"/>
      <c r="V3074" s="110"/>
      <c r="W3074" s="110"/>
      <c r="X3074" s="110"/>
      <c r="Y3074" s="110"/>
      <c r="Z3074" s="110"/>
      <c r="AA3074" s="110"/>
      <c r="AB3074" s="110"/>
      <c r="AC3074" s="110"/>
      <c r="AD3074" s="110"/>
      <c r="AE3074" s="110"/>
      <c r="AF3074" s="110"/>
      <c r="AG3074" s="110"/>
      <c r="AH3074" s="110"/>
      <c r="AI3074" s="110"/>
      <c r="AJ3074" s="110"/>
      <c r="AK3074" s="110"/>
      <c r="AL3074" s="110"/>
      <c r="AM3074" s="110"/>
      <c r="AN3074" s="110"/>
      <c r="AO3074" s="110"/>
      <c r="AP3074" s="110"/>
      <c r="AQ3074" s="110"/>
      <c r="AR3074" s="110"/>
      <c r="AS3074" s="110"/>
      <c r="AT3074" s="110"/>
      <c r="AU3074" s="110"/>
      <c r="AV3074" s="110"/>
      <c r="AW3074" s="110"/>
      <c r="AX3074" s="110"/>
      <c r="AY3074" s="110"/>
      <c r="AZ3074" s="110"/>
      <c r="BA3074" s="110"/>
      <c r="BB3074" s="110"/>
      <c r="BC3074" s="110"/>
      <c r="BD3074" s="110"/>
      <c r="BE3074" s="110"/>
      <c r="BF3074" s="110"/>
      <c r="BG3074" s="110"/>
      <c r="BH3074" s="110"/>
    </row>
    <row r="3075" spans="3:60" x14ac:dyDescent="0.2">
      <c r="C3075" s="25"/>
      <c r="D3075" s="25"/>
      <c r="E3075" s="24"/>
      <c r="F3075" s="47"/>
      <c r="G3075" s="24"/>
      <c r="V3075" s="110"/>
      <c r="W3075" s="110"/>
      <c r="X3075" s="110"/>
      <c r="Y3075" s="110"/>
      <c r="Z3075" s="110"/>
      <c r="AA3075" s="110"/>
      <c r="AB3075" s="110"/>
      <c r="AC3075" s="110"/>
      <c r="AD3075" s="110"/>
      <c r="AE3075" s="110"/>
      <c r="AF3075" s="110"/>
      <c r="AG3075" s="110"/>
      <c r="AH3075" s="110"/>
      <c r="AI3075" s="110"/>
      <c r="AJ3075" s="110"/>
      <c r="AK3075" s="110"/>
      <c r="AL3075" s="110"/>
      <c r="AM3075" s="110"/>
      <c r="AN3075" s="110"/>
      <c r="AO3075" s="110"/>
      <c r="AP3075" s="110"/>
      <c r="AQ3075" s="110"/>
      <c r="AR3075" s="110"/>
      <c r="AS3075" s="110"/>
      <c r="AT3075" s="110"/>
      <c r="AU3075" s="110"/>
      <c r="AV3075" s="110"/>
      <c r="AW3075" s="110"/>
      <c r="AX3075" s="110"/>
      <c r="AY3075" s="110"/>
      <c r="AZ3075" s="110"/>
      <c r="BA3075" s="110"/>
      <c r="BB3075" s="110"/>
      <c r="BC3075" s="110"/>
      <c r="BD3075" s="110"/>
      <c r="BE3075" s="110"/>
      <c r="BF3075" s="110"/>
      <c r="BG3075" s="110"/>
      <c r="BH3075" s="110"/>
    </row>
    <row r="3076" spans="3:60" x14ac:dyDescent="0.2">
      <c r="C3076" s="25"/>
      <c r="D3076" s="25"/>
      <c r="E3076" s="24"/>
      <c r="F3076" s="47"/>
      <c r="G3076" s="24"/>
      <c r="V3076" s="110"/>
      <c r="W3076" s="110"/>
      <c r="X3076" s="110"/>
      <c r="Y3076" s="110"/>
      <c r="Z3076" s="110"/>
      <c r="AA3076" s="110"/>
      <c r="AB3076" s="110"/>
      <c r="AC3076" s="110"/>
      <c r="AD3076" s="110"/>
      <c r="AE3076" s="110"/>
      <c r="AF3076" s="110"/>
      <c r="AG3076" s="110"/>
      <c r="AH3076" s="110"/>
      <c r="AI3076" s="110"/>
      <c r="AJ3076" s="110"/>
      <c r="AK3076" s="110"/>
      <c r="AL3076" s="110"/>
      <c r="AM3076" s="110"/>
      <c r="AN3076" s="110"/>
      <c r="AO3076" s="110"/>
      <c r="AP3076" s="110"/>
      <c r="AQ3076" s="110"/>
      <c r="AR3076" s="110"/>
      <c r="AS3076" s="110"/>
      <c r="AT3076" s="110"/>
      <c r="AU3076" s="110"/>
      <c r="AV3076" s="110"/>
      <c r="AW3076" s="110"/>
      <c r="AX3076" s="110"/>
      <c r="AY3076" s="110"/>
      <c r="AZ3076" s="110"/>
      <c r="BA3076" s="110"/>
      <c r="BB3076" s="110"/>
      <c r="BC3076" s="110"/>
      <c r="BD3076" s="110"/>
      <c r="BE3076" s="110"/>
      <c r="BF3076" s="110"/>
      <c r="BG3076" s="110"/>
      <c r="BH3076" s="110"/>
    </row>
    <row r="3077" spans="3:60" x14ac:dyDescent="0.2">
      <c r="C3077" s="25"/>
      <c r="D3077" s="25"/>
      <c r="E3077" s="24"/>
      <c r="F3077" s="47"/>
      <c r="G3077" s="24"/>
      <c r="V3077" s="110"/>
      <c r="W3077" s="110"/>
      <c r="X3077" s="110"/>
      <c r="Y3077" s="110"/>
      <c r="Z3077" s="110"/>
      <c r="AA3077" s="110"/>
      <c r="AB3077" s="110"/>
      <c r="AC3077" s="110"/>
      <c r="AD3077" s="110"/>
      <c r="AE3077" s="110"/>
      <c r="AF3077" s="110"/>
      <c r="AG3077" s="110"/>
      <c r="AH3077" s="110"/>
      <c r="AI3077" s="110"/>
      <c r="AJ3077" s="110"/>
      <c r="AK3077" s="110"/>
      <c r="AL3077" s="110"/>
      <c r="AM3077" s="110"/>
      <c r="AN3077" s="110"/>
      <c r="AO3077" s="110"/>
      <c r="AP3077" s="110"/>
      <c r="AQ3077" s="110"/>
      <c r="AR3077" s="110"/>
      <c r="AS3077" s="110"/>
      <c r="AT3077" s="110"/>
      <c r="AU3077" s="110"/>
      <c r="AV3077" s="110"/>
      <c r="AW3077" s="110"/>
      <c r="AX3077" s="110"/>
      <c r="AY3077" s="110"/>
      <c r="AZ3077" s="110"/>
      <c r="BA3077" s="110"/>
      <c r="BB3077" s="110"/>
      <c r="BC3077" s="110"/>
      <c r="BD3077" s="110"/>
      <c r="BE3077" s="110"/>
      <c r="BF3077" s="110"/>
      <c r="BG3077" s="110"/>
      <c r="BH3077" s="110"/>
    </row>
    <row r="3078" spans="3:60" x14ac:dyDescent="0.2">
      <c r="C3078" s="25"/>
      <c r="D3078" s="25"/>
      <c r="E3078" s="24"/>
      <c r="F3078" s="47"/>
      <c r="G3078" s="24"/>
      <c r="V3078" s="110"/>
      <c r="W3078" s="110"/>
      <c r="X3078" s="110"/>
      <c r="Y3078" s="110"/>
      <c r="Z3078" s="110"/>
      <c r="AA3078" s="110"/>
      <c r="AB3078" s="110"/>
      <c r="AC3078" s="110"/>
      <c r="AD3078" s="110"/>
      <c r="AE3078" s="110"/>
      <c r="AF3078" s="110"/>
      <c r="AG3078" s="110"/>
      <c r="AH3078" s="110"/>
      <c r="AI3078" s="110"/>
      <c r="AJ3078" s="110"/>
      <c r="AK3078" s="110"/>
      <c r="AL3078" s="110"/>
      <c r="AM3078" s="110"/>
      <c r="AN3078" s="110"/>
      <c r="AO3078" s="110"/>
      <c r="AP3078" s="110"/>
      <c r="AQ3078" s="110"/>
      <c r="AR3078" s="110"/>
      <c r="AS3078" s="110"/>
      <c r="AT3078" s="110"/>
      <c r="AU3078" s="110"/>
      <c r="AV3078" s="110"/>
      <c r="AW3078" s="110"/>
      <c r="AX3078" s="110"/>
      <c r="AY3078" s="110"/>
      <c r="AZ3078" s="110"/>
      <c r="BA3078" s="110"/>
      <c r="BB3078" s="110"/>
      <c r="BC3078" s="110"/>
      <c r="BD3078" s="110"/>
      <c r="BE3078" s="110"/>
      <c r="BF3078" s="110"/>
      <c r="BG3078" s="110"/>
      <c r="BH3078" s="110"/>
    </row>
    <row r="3079" spans="3:60" x14ac:dyDescent="0.2">
      <c r="C3079" s="25"/>
      <c r="D3079" s="25"/>
      <c r="E3079" s="24"/>
      <c r="F3079" s="47"/>
      <c r="G3079" s="24"/>
      <c r="V3079" s="110"/>
      <c r="W3079" s="110"/>
      <c r="X3079" s="110"/>
      <c r="Y3079" s="110"/>
      <c r="Z3079" s="110"/>
      <c r="AA3079" s="110"/>
      <c r="AB3079" s="110"/>
      <c r="AC3079" s="110"/>
      <c r="AD3079" s="110"/>
      <c r="AE3079" s="110"/>
      <c r="AF3079" s="110"/>
      <c r="AG3079" s="110"/>
      <c r="AH3079" s="110"/>
      <c r="AI3079" s="110"/>
      <c r="AJ3079" s="110"/>
      <c r="AK3079" s="110"/>
      <c r="AL3079" s="110"/>
      <c r="AM3079" s="110"/>
      <c r="AN3079" s="110"/>
      <c r="AO3079" s="110"/>
      <c r="AP3079" s="110"/>
      <c r="AQ3079" s="110"/>
      <c r="AR3079" s="110"/>
      <c r="AS3079" s="110"/>
      <c r="AT3079" s="110"/>
      <c r="AU3079" s="110"/>
      <c r="AV3079" s="110"/>
      <c r="AW3079" s="110"/>
      <c r="AX3079" s="110"/>
      <c r="AY3079" s="110"/>
      <c r="AZ3079" s="110"/>
      <c r="BA3079" s="110"/>
      <c r="BB3079" s="110"/>
      <c r="BC3079" s="110"/>
      <c r="BD3079" s="110"/>
      <c r="BE3079" s="110"/>
      <c r="BF3079" s="110"/>
      <c r="BG3079" s="110"/>
      <c r="BH3079" s="110"/>
    </row>
    <row r="3080" spans="3:60" x14ac:dyDescent="0.2">
      <c r="C3080" s="25"/>
      <c r="D3080" s="25"/>
      <c r="E3080" s="24"/>
      <c r="F3080" s="47"/>
      <c r="G3080" s="24"/>
      <c r="V3080" s="110"/>
      <c r="W3080" s="110"/>
      <c r="X3080" s="110"/>
      <c r="Y3080" s="110"/>
      <c r="Z3080" s="110"/>
      <c r="AA3080" s="110"/>
      <c r="AB3080" s="110"/>
      <c r="AC3080" s="110"/>
      <c r="AD3080" s="110"/>
      <c r="AE3080" s="110"/>
      <c r="AF3080" s="110"/>
      <c r="AG3080" s="110"/>
      <c r="AH3080" s="110"/>
      <c r="AI3080" s="110"/>
      <c r="AJ3080" s="110"/>
      <c r="AK3080" s="110"/>
      <c r="AL3080" s="110"/>
      <c r="AM3080" s="110"/>
      <c r="AN3080" s="110"/>
      <c r="AO3080" s="110"/>
      <c r="AP3080" s="110"/>
      <c r="AQ3080" s="110"/>
      <c r="AR3080" s="110"/>
      <c r="AS3080" s="110"/>
      <c r="AT3080" s="110"/>
      <c r="AU3080" s="110"/>
      <c r="AV3080" s="110"/>
      <c r="AW3080" s="110"/>
      <c r="AX3080" s="110"/>
      <c r="AY3080" s="110"/>
      <c r="AZ3080" s="110"/>
      <c r="BA3080" s="110"/>
      <c r="BB3080" s="110"/>
      <c r="BC3080" s="110"/>
      <c r="BD3080" s="110"/>
      <c r="BE3080" s="110"/>
      <c r="BF3080" s="110"/>
      <c r="BG3080" s="110"/>
      <c r="BH3080" s="110"/>
    </row>
    <row r="3081" spans="3:60" x14ac:dyDescent="0.2">
      <c r="C3081" s="25"/>
      <c r="D3081" s="25"/>
      <c r="E3081" s="24"/>
      <c r="F3081" s="47"/>
      <c r="G3081" s="24"/>
      <c r="V3081" s="110"/>
      <c r="W3081" s="110"/>
      <c r="X3081" s="110"/>
      <c r="Y3081" s="110"/>
      <c r="Z3081" s="110"/>
      <c r="AA3081" s="110"/>
      <c r="AB3081" s="110"/>
      <c r="AC3081" s="110"/>
      <c r="AD3081" s="110"/>
      <c r="AE3081" s="110"/>
      <c r="AF3081" s="110"/>
      <c r="AG3081" s="110"/>
      <c r="AH3081" s="110"/>
      <c r="AI3081" s="110"/>
      <c r="AJ3081" s="110"/>
      <c r="AK3081" s="110"/>
      <c r="AL3081" s="110"/>
      <c r="AM3081" s="110"/>
      <c r="AN3081" s="110"/>
      <c r="AO3081" s="110"/>
      <c r="AP3081" s="110"/>
      <c r="AQ3081" s="110"/>
      <c r="AR3081" s="110"/>
      <c r="AS3081" s="110"/>
      <c r="AT3081" s="110"/>
      <c r="AU3081" s="110"/>
      <c r="AV3081" s="110"/>
      <c r="AW3081" s="110"/>
      <c r="AX3081" s="110"/>
      <c r="AY3081" s="110"/>
      <c r="AZ3081" s="110"/>
      <c r="BA3081" s="110"/>
      <c r="BB3081" s="110"/>
      <c r="BC3081" s="110"/>
      <c r="BD3081" s="110"/>
      <c r="BE3081" s="110"/>
      <c r="BF3081" s="110"/>
      <c r="BG3081" s="110"/>
      <c r="BH3081" s="110"/>
    </row>
    <row r="3082" spans="3:60" x14ac:dyDescent="0.2">
      <c r="C3082" s="25"/>
      <c r="D3082" s="25"/>
      <c r="E3082" s="24"/>
      <c r="F3082" s="47"/>
      <c r="G3082" s="24"/>
      <c r="V3082" s="110"/>
      <c r="W3082" s="110"/>
      <c r="X3082" s="110"/>
      <c r="Y3082" s="110"/>
      <c r="Z3082" s="110"/>
      <c r="AA3082" s="110"/>
      <c r="AB3082" s="110"/>
      <c r="AC3082" s="110"/>
      <c r="AD3082" s="110"/>
      <c r="AE3082" s="110"/>
      <c r="AF3082" s="110"/>
      <c r="AG3082" s="110"/>
      <c r="AH3082" s="110"/>
      <c r="AI3082" s="110"/>
      <c r="AJ3082" s="110"/>
      <c r="AK3082" s="110"/>
      <c r="AL3082" s="110"/>
      <c r="AM3082" s="110"/>
      <c r="AN3082" s="110"/>
      <c r="AO3082" s="110"/>
      <c r="AP3082" s="110"/>
      <c r="AQ3082" s="110"/>
      <c r="AR3082" s="110"/>
      <c r="AS3082" s="110"/>
      <c r="AT3082" s="110"/>
      <c r="AU3082" s="110"/>
      <c r="AV3082" s="110"/>
      <c r="AW3082" s="110"/>
      <c r="AX3082" s="110"/>
      <c r="AY3082" s="110"/>
      <c r="AZ3082" s="110"/>
      <c r="BA3082" s="110"/>
      <c r="BB3082" s="110"/>
      <c r="BC3082" s="110"/>
      <c r="BD3082" s="110"/>
      <c r="BE3082" s="110"/>
      <c r="BF3082" s="110"/>
      <c r="BG3082" s="110"/>
      <c r="BH3082" s="110"/>
    </row>
    <row r="3083" spans="3:60" x14ac:dyDescent="0.2">
      <c r="C3083" s="25"/>
      <c r="D3083" s="25"/>
      <c r="E3083" s="24"/>
      <c r="F3083" s="47"/>
      <c r="G3083" s="24"/>
      <c r="V3083" s="110"/>
      <c r="W3083" s="110"/>
      <c r="X3083" s="110"/>
      <c r="Y3083" s="110"/>
      <c r="Z3083" s="110"/>
      <c r="AA3083" s="110"/>
      <c r="AB3083" s="110"/>
      <c r="AC3083" s="110"/>
      <c r="AD3083" s="110"/>
      <c r="AE3083" s="110"/>
      <c r="AF3083" s="110"/>
      <c r="AG3083" s="110"/>
      <c r="AH3083" s="110"/>
      <c r="AI3083" s="110"/>
      <c r="AJ3083" s="110"/>
      <c r="AK3083" s="110"/>
      <c r="AL3083" s="110"/>
      <c r="AM3083" s="110"/>
      <c r="AN3083" s="110"/>
      <c r="AO3083" s="110"/>
      <c r="AP3083" s="110"/>
      <c r="AQ3083" s="110"/>
      <c r="AR3083" s="110"/>
      <c r="AS3083" s="110"/>
      <c r="AT3083" s="110"/>
      <c r="AU3083" s="110"/>
      <c r="AV3083" s="110"/>
      <c r="AW3083" s="110"/>
      <c r="AX3083" s="110"/>
      <c r="AY3083" s="110"/>
      <c r="AZ3083" s="110"/>
      <c r="BA3083" s="110"/>
      <c r="BB3083" s="110"/>
      <c r="BC3083" s="110"/>
      <c r="BD3083" s="110"/>
      <c r="BE3083" s="110"/>
      <c r="BF3083" s="110"/>
      <c r="BG3083" s="110"/>
      <c r="BH3083" s="110"/>
    </row>
    <row r="3084" spans="3:60" x14ac:dyDescent="0.2">
      <c r="C3084" s="25"/>
      <c r="D3084" s="25"/>
      <c r="E3084" s="24"/>
      <c r="F3084" s="47"/>
      <c r="G3084" s="24"/>
      <c r="V3084" s="110"/>
      <c r="W3084" s="110"/>
      <c r="X3084" s="110"/>
      <c r="Y3084" s="110"/>
      <c r="Z3084" s="110"/>
      <c r="AA3084" s="110"/>
      <c r="AB3084" s="110"/>
      <c r="AC3084" s="110"/>
      <c r="AD3084" s="110"/>
      <c r="AE3084" s="110"/>
      <c r="AF3084" s="110"/>
      <c r="AG3084" s="110"/>
      <c r="AH3084" s="110"/>
      <c r="AI3084" s="110"/>
      <c r="AJ3084" s="110"/>
      <c r="AK3084" s="110"/>
      <c r="AL3084" s="110"/>
      <c r="AM3084" s="110"/>
      <c r="AN3084" s="110"/>
      <c r="AO3084" s="110"/>
      <c r="AP3084" s="110"/>
      <c r="AQ3084" s="110"/>
      <c r="AR3084" s="110"/>
      <c r="AS3084" s="110"/>
      <c r="AT3084" s="110"/>
      <c r="AU3084" s="110"/>
      <c r="AV3084" s="110"/>
      <c r="AW3084" s="110"/>
      <c r="AX3084" s="110"/>
      <c r="AY3084" s="110"/>
      <c r="AZ3084" s="110"/>
      <c r="BA3084" s="110"/>
      <c r="BB3084" s="110"/>
      <c r="BC3084" s="110"/>
      <c r="BD3084" s="110"/>
      <c r="BE3084" s="110"/>
      <c r="BF3084" s="110"/>
      <c r="BG3084" s="110"/>
      <c r="BH3084" s="110"/>
    </row>
    <row r="3085" spans="3:60" x14ac:dyDescent="0.2">
      <c r="C3085" s="25"/>
      <c r="D3085" s="25"/>
      <c r="E3085" s="24"/>
      <c r="F3085" s="47"/>
      <c r="G3085" s="24"/>
      <c r="V3085" s="110"/>
      <c r="W3085" s="110"/>
      <c r="X3085" s="110"/>
      <c r="Y3085" s="110"/>
      <c r="Z3085" s="110"/>
      <c r="AA3085" s="110"/>
      <c r="AB3085" s="110"/>
      <c r="AC3085" s="110"/>
      <c r="AD3085" s="110"/>
      <c r="AE3085" s="110"/>
      <c r="AF3085" s="110"/>
      <c r="AG3085" s="110"/>
      <c r="AH3085" s="110"/>
      <c r="AI3085" s="110"/>
      <c r="AJ3085" s="110"/>
      <c r="AK3085" s="110"/>
      <c r="AL3085" s="110"/>
      <c r="AM3085" s="110"/>
      <c r="AN3085" s="110"/>
      <c r="AO3085" s="110"/>
      <c r="AP3085" s="110"/>
      <c r="AQ3085" s="110"/>
      <c r="AR3085" s="110"/>
      <c r="AS3085" s="110"/>
      <c r="AT3085" s="110"/>
      <c r="AU3085" s="110"/>
      <c r="AV3085" s="110"/>
      <c r="AW3085" s="110"/>
      <c r="AX3085" s="110"/>
      <c r="AY3085" s="110"/>
      <c r="AZ3085" s="110"/>
      <c r="BA3085" s="110"/>
      <c r="BB3085" s="110"/>
      <c r="BC3085" s="110"/>
      <c r="BD3085" s="110"/>
      <c r="BE3085" s="110"/>
      <c r="BF3085" s="110"/>
      <c r="BG3085" s="110"/>
      <c r="BH3085" s="110"/>
    </row>
    <row r="3086" spans="3:60" x14ac:dyDescent="0.2">
      <c r="C3086" s="25"/>
      <c r="D3086" s="25"/>
      <c r="E3086" s="24"/>
      <c r="F3086" s="47"/>
      <c r="G3086" s="24"/>
      <c r="V3086" s="110"/>
      <c r="W3086" s="110"/>
      <c r="X3086" s="110"/>
      <c r="Y3086" s="110"/>
      <c r="Z3086" s="110"/>
      <c r="AA3086" s="110"/>
      <c r="AB3086" s="110"/>
      <c r="AC3086" s="110"/>
      <c r="AD3086" s="110"/>
      <c r="AE3086" s="110"/>
      <c r="AF3086" s="110"/>
      <c r="AG3086" s="110"/>
      <c r="AH3086" s="110"/>
      <c r="AI3086" s="110"/>
      <c r="AJ3086" s="110"/>
      <c r="AK3086" s="110"/>
      <c r="AL3086" s="110"/>
      <c r="AM3086" s="110"/>
      <c r="AN3086" s="110"/>
      <c r="AO3086" s="110"/>
      <c r="AP3086" s="110"/>
      <c r="AQ3086" s="110"/>
      <c r="AR3086" s="110"/>
      <c r="AS3086" s="110"/>
      <c r="AT3086" s="110"/>
      <c r="AU3086" s="110"/>
      <c r="AV3086" s="110"/>
      <c r="AW3086" s="110"/>
      <c r="AX3086" s="110"/>
      <c r="AY3086" s="110"/>
      <c r="AZ3086" s="110"/>
      <c r="BA3086" s="110"/>
      <c r="BB3086" s="110"/>
      <c r="BC3086" s="110"/>
      <c r="BD3086" s="110"/>
      <c r="BE3086" s="110"/>
      <c r="BF3086" s="110"/>
      <c r="BG3086" s="110"/>
      <c r="BH3086" s="110"/>
    </row>
    <row r="3087" spans="3:60" x14ac:dyDescent="0.2">
      <c r="C3087" s="25"/>
      <c r="D3087" s="25"/>
      <c r="E3087" s="24"/>
      <c r="F3087" s="47"/>
      <c r="G3087" s="24"/>
      <c r="V3087" s="110"/>
      <c r="W3087" s="110"/>
      <c r="X3087" s="110"/>
      <c r="Y3087" s="110"/>
      <c r="Z3087" s="110"/>
      <c r="AA3087" s="110"/>
      <c r="AB3087" s="110"/>
      <c r="AC3087" s="110"/>
      <c r="AD3087" s="110"/>
      <c r="AE3087" s="110"/>
      <c r="AF3087" s="110"/>
      <c r="AG3087" s="110"/>
      <c r="AH3087" s="110"/>
      <c r="AI3087" s="110"/>
      <c r="AJ3087" s="110"/>
      <c r="AK3087" s="110"/>
      <c r="AL3087" s="110"/>
      <c r="AM3087" s="110"/>
      <c r="AN3087" s="110"/>
      <c r="AO3087" s="110"/>
      <c r="AP3087" s="110"/>
      <c r="AQ3087" s="110"/>
      <c r="AR3087" s="110"/>
      <c r="AS3087" s="110"/>
      <c r="AT3087" s="110"/>
      <c r="AU3087" s="110"/>
      <c r="AV3087" s="110"/>
      <c r="AW3087" s="110"/>
      <c r="AX3087" s="110"/>
      <c r="AY3087" s="110"/>
      <c r="AZ3087" s="110"/>
      <c r="BA3087" s="110"/>
      <c r="BB3087" s="110"/>
      <c r="BC3087" s="110"/>
      <c r="BD3087" s="110"/>
      <c r="BE3087" s="110"/>
      <c r="BF3087" s="110"/>
      <c r="BG3087" s="110"/>
      <c r="BH3087" s="110"/>
    </row>
    <row r="3088" spans="3:60" x14ac:dyDescent="0.2">
      <c r="C3088" s="25"/>
      <c r="D3088" s="25"/>
      <c r="E3088" s="24"/>
      <c r="F3088" s="47"/>
      <c r="G3088" s="24"/>
      <c r="V3088" s="110"/>
      <c r="W3088" s="110"/>
      <c r="X3088" s="110"/>
      <c r="Y3088" s="110"/>
      <c r="Z3088" s="110"/>
      <c r="AA3088" s="110"/>
      <c r="AB3088" s="110"/>
      <c r="AC3088" s="110"/>
      <c r="AD3088" s="110"/>
      <c r="AE3088" s="110"/>
      <c r="AF3088" s="110"/>
      <c r="AG3088" s="110"/>
      <c r="AH3088" s="110"/>
      <c r="AI3088" s="110"/>
      <c r="AJ3088" s="110"/>
      <c r="AK3088" s="110"/>
      <c r="AL3088" s="110"/>
      <c r="AM3088" s="110"/>
      <c r="AN3088" s="110"/>
      <c r="AO3088" s="110"/>
      <c r="AP3088" s="110"/>
      <c r="AQ3088" s="110"/>
      <c r="AR3088" s="110"/>
      <c r="AS3088" s="110"/>
      <c r="AT3088" s="110"/>
      <c r="AU3088" s="110"/>
      <c r="AV3088" s="110"/>
      <c r="AW3088" s="110"/>
      <c r="AX3088" s="110"/>
      <c r="AY3088" s="110"/>
      <c r="AZ3088" s="110"/>
      <c r="BA3088" s="110"/>
      <c r="BB3088" s="110"/>
      <c r="BC3088" s="110"/>
      <c r="BD3088" s="110"/>
      <c r="BE3088" s="110"/>
      <c r="BF3088" s="110"/>
      <c r="BG3088" s="110"/>
      <c r="BH3088" s="110"/>
    </row>
    <row r="3089" spans="3:60" x14ac:dyDescent="0.2">
      <c r="C3089" s="25"/>
      <c r="D3089" s="25"/>
      <c r="E3089" s="24"/>
      <c r="F3089" s="47"/>
      <c r="G3089" s="24"/>
      <c r="V3089" s="110"/>
      <c r="W3089" s="110"/>
      <c r="X3089" s="110"/>
      <c r="Y3089" s="110"/>
      <c r="Z3089" s="110"/>
      <c r="AA3089" s="110"/>
      <c r="AB3089" s="110"/>
      <c r="AC3089" s="110"/>
      <c r="AD3089" s="110"/>
      <c r="AE3089" s="110"/>
      <c r="AF3089" s="110"/>
      <c r="AG3089" s="110"/>
      <c r="AH3089" s="110"/>
      <c r="AI3089" s="110"/>
      <c r="AJ3089" s="110"/>
      <c r="AK3089" s="110"/>
      <c r="AL3089" s="110"/>
      <c r="AM3089" s="110"/>
      <c r="AN3089" s="110"/>
      <c r="AO3089" s="110"/>
      <c r="AP3089" s="110"/>
      <c r="AQ3089" s="110"/>
      <c r="AR3089" s="110"/>
      <c r="AS3089" s="110"/>
      <c r="AT3089" s="110"/>
      <c r="AU3089" s="110"/>
      <c r="AV3089" s="110"/>
      <c r="AW3089" s="110"/>
      <c r="AX3089" s="110"/>
      <c r="AY3089" s="110"/>
      <c r="AZ3089" s="110"/>
      <c r="BA3089" s="110"/>
      <c r="BB3089" s="110"/>
      <c r="BC3089" s="110"/>
      <c r="BD3089" s="110"/>
      <c r="BE3089" s="110"/>
      <c r="BF3089" s="110"/>
      <c r="BG3089" s="110"/>
      <c r="BH3089" s="110"/>
    </row>
    <row r="3090" spans="3:60" x14ac:dyDescent="0.2">
      <c r="C3090" s="25"/>
      <c r="D3090" s="25"/>
      <c r="E3090" s="24"/>
      <c r="F3090" s="47"/>
      <c r="G3090" s="24"/>
      <c r="V3090" s="110"/>
      <c r="W3090" s="110"/>
      <c r="X3090" s="110"/>
      <c r="Y3090" s="110"/>
      <c r="Z3090" s="110"/>
      <c r="AA3090" s="110"/>
      <c r="AB3090" s="110"/>
      <c r="AC3090" s="110"/>
      <c r="AD3090" s="110"/>
      <c r="AE3090" s="110"/>
      <c r="AF3090" s="110"/>
      <c r="AG3090" s="110"/>
      <c r="AH3090" s="110"/>
      <c r="AI3090" s="110"/>
      <c r="AJ3090" s="110"/>
      <c r="AK3090" s="110"/>
      <c r="AL3090" s="110"/>
      <c r="AM3090" s="110"/>
      <c r="AN3090" s="110"/>
      <c r="AO3090" s="110"/>
      <c r="AP3090" s="110"/>
      <c r="AQ3090" s="110"/>
      <c r="AR3090" s="110"/>
      <c r="AS3090" s="110"/>
      <c r="AT3090" s="110"/>
      <c r="AU3090" s="110"/>
      <c r="AV3090" s="110"/>
      <c r="AW3090" s="110"/>
      <c r="AX3090" s="110"/>
      <c r="AY3090" s="110"/>
      <c r="AZ3090" s="110"/>
      <c r="BA3090" s="110"/>
      <c r="BB3090" s="110"/>
      <c r="BC3090" s="110"/>
      <c r="BD3090" s="110"/>
      <c r="BE3090" s="110"/>
      <c r="BF3090" s="110"/>
      <c r="BG3090" s="110"/>
      <c r="BH3090" s="110"/>
    </row>
    <row r="3091" spans="3:60" x14ac:dyDescent="0.2">
      <c r="C3091" s="25"/>
      <c r="D3091" s="25"/>
      <c r="E3091" s="24"/>
      <c r="F3091" s="47"/>
      <c r="G3091" s="24"/>
      <c r="V3091" s="110"/>
      <c r="W3091" s="110"/>
      <c r="X3091" s="110"/>
      <c r="Y3091" s="110"/>
      <c r="Z3091" s="110"/>
      <c r="AA3091" s="110"/>
      <c r="AB3091" s="110"/>
      <c r="AC3091" s="110"/>
      <c r="AD3091" s="110"/>
      <c r="AE3091" s="110"/>
      <c r="AF3091" s="110"/>
      <c r="AG3091" s="110"/>
      <c r="AH3091" s="110"/>
      <c r="AI3091" s="110"/>
      <c r="AJ3091" s="110"/>
      <c r="AK3091" s="110"/>
      <c r="AL3091" s="110"/>
      <c r="AM3091" s="110"/>
      <c r="AN3091" s="110"/>
      <c r="AO3091" s="110"/>
      <c r="AP3091" s="110"/>
      <c r="AQ3091" s="110"/>
      <c r="AR3091" s="110"/>
      <c r="AS3091" s="110"/>
      <c r="AT3091" s="110"/>
      <c r="AU3091" s="110"/>
      <c r="AV3091" s="110"/>
      <c r="AW3091" s="110"/>
      <c r="AX3091" s="110"/>
      <c r="AY3091" s="110"/>
      <c r="AZ3091" s="110"/>
      <c r="BA3091" s="110"/>
      <c r="BB3091" s="110"/>
      <c r="BC3091" s="110"/>
      <c r="BD3091" s="110"/>
      <c r="BE3091" s="110"/>
      <c r="BF3091" s="110"/>
      <c r="BG3091" s="110"/>
      <c r="BH3091" s="110"/>
    </row>
    <row r="3092" spans="3:60" x14ac:dyDescent="0.2">
      <c r="C3092" s="25"/>
      <c r="D3092" s="25"/>
      <c r="E3092" s="24"/>
      <c r="F3092" s="47"/>
      <c r="G3092" s="24"/>
      <c r="V3092" s="110"/>
      <c r="W3092" s="110"/>
      <c r="X3092" s="110"/>
      <c r="Y3092" s="110"/>
      <c r="Z3092" s="110"/>
      <c r="AA3092" s="110"/>
      <c r="AB3092" s="110"/>
      <c r="AC3092" s="110"/>
      <c r="AD3092" s="110"/>
      <c r="AE3092" s="110"/>
      <c r="AF3092" s="110"/>
      <c r="AG3092" s="110"/>
      <c r="AH3092" s="110"/>
      <c r="AI3092" s="110"/>
      <c r="AJ3092" s="110"/>
      <c r="AK3092" s="110"/>
      <c r="AL3092" s="110"/>
      <c r="AM3092" s="110"/>
      <c r="AN3092" s="110"/>
      <c r="AO3092" s="110"/>
      <c r="AP3092" s="110"/>
      <c r="AQ3092" s="110"/>
      <c r="AR3092" s="110"/>
      <c r="AS3092" s="110"/>
      <c r="AT3092" s="110"/>
      <c r="AU3092" s="110"/>
      <c r="AV3092" s="110"/>
      <c r="AW3092" s="110"/>
      <c r="AX3092" s="110"/>
      <c r="AY3092" s="110"/>
      <c r="AZ3092" s="110"/>
      <c r="BA3092" s="110"/>
      <c r="BB3092" s="110"/>
      <c r="BC3092" s="110"/>
      <c r="BD3092" s="110"/>
      <c r="BE3092" s="110"/>
      <c r="BF3092" s="110"/>
      <c r="BG3092" s="110"/>
      <c r="BH3092" s="110"/>
    </row>
    <row r="3093" spans="3:60" x14ac:dyDescent="0.2">
      <c r="C3093" s="25"/>
      <c r="D3093" s="25"/>
      <c r="E3093" s="24"/>
      <c r="F3093" s="47"/>
      <c r="G3093" s="24"/>
      <c r="AD3093" s="110"/>
      <c r="AE3093" s="110"/>
      <c r="AF3093" s="110"/>
      <c r="AG3093" s="110"/>
      <c r="AH3093" s="110"/>
      <c r="AI3093" s="110"/>
      <c r="AJ3093" s="110"/>
      <c r="AK3093" s="110"/>
      <c r="AL3093" s="110"/>
      <c r="AM3093" s="110"/>
      <c r="AN3093" s="110"/>
      <c r="AO3093" s="110"/>
      <c r="AP3093" s="110"/>
      <c r="AQ3093" s="110"/>
      <c r="AR3093" s="110"/>
      <c r="AS3093" s="110"/>
      <c r="AT3093" s="110"/>
      <c r="AU3093" s="110"/>
      <c r="AV3093" s="110"/>
      <c r="AW3093" s="110"/>
      <c r="AX3093" s="110"/>
      <c r="AY3093" s="110"/>
      <c r="AZ3093" s="110"/>
      <c r="BA3093" s="110"/>
      <c r="BB3093" s="110"/>
      <c r="BC3093" s="110"/>
      <c r="BD3093" s="110"/>
      <c r="BE3093" s="110"/>
      <c r="BF3093" s="110"/>
      <c r="BG3093" s="110"/>
      <c r="BH3093" s="110"/>
    </row>
    <row r="3094" spans="3:60" x14ac:dyDescent="0.2">
      <c r="C3094" s="25"/>
      <c r="D3094" s="25"/>
      <c r="E3094" s="24"/>
      <c r="F3094" s="47"/>
      <c r="G3094" s="24"/>
      <c r="AD3094" s="110"/>
      <c r="AE3094" s="110"/>
      <c r="AF3094" s="110"/>
      <c r="AG3094" s="110"/>
      <c r="AH3094" s="110"/>
      <c r="AI3094" s="110"/>
      <c r="AJ3094" s="110"/>
      <c r="AK3094" s="110"/>
      <c r="AL3094" s="110"/>
      <c r="AM3094" s="110"/>
      <c r="AN3094" s="110"/>
      <c r="AO3094" s="110"/>
      <c r="AP3094" s="110"/>
      <c r="AQ3094" s="110"/>
      <c r="AR3094" s="110"/>
      <c r="AS3094" s="110"/>
      <c r="AT3094" s="110"/>
      <c r="AU3094" s="110"/>
      <c r="AV3094" s="110"/>
      <c r="AW3094" s="110"/>
      <c r="AX3094" s="110"/>
      <c r="AY3094" s="110"/>
      <c r="AZ3094" s="110"/>
      <c r="BA3094" s="110"/>
      <c r="BB3094" s="110"/>
      <c r="BC3094" s="110"/>
      <c r="BD3094" s="110"/>
      <c r="BE3094" s="110"/>
      <c r="BF3094" s="110"/>
      <c r="BG3094" s="110"/>
      <c r="BH3094" s="110"/>
    </row>
    <row r="3095" spans="3:60" x14ac:dyDescent="0.2">
      <c r="C3095" s="25"/>
      <c r="D3095" s="25"/>
      <c r="E3095" s="24"/>
      <c r="F3095" s="47"/>
      <c r="G3095" s="24"/>
      <c r="AD3095" s="110"/>
      <c r="AE3095" s="110"/>
      <c r="AF3095" s="110"/>
      <c r="AG3095" s="110"/>
      <c r="AH3095" s="110"/>
      <c r="AI3095" s="110"/>
      <c r="AJ3095" s="110"/>
      <c r="AK3095" s="110"/>
      <c r="AL3095" s="110"/>
      <c r="AM3095" s="110"/>
      <c r="AN3095" s="110"/>
      <c r="AO3095" s="110"/>
      <c r="AP3095" s="110"/>
      <c r="AQ3095" s="110"/>
      <c r="AR3095" s="110"/>
      <c r="AS3095" s="110"/>
      <c r="AT3095" s="110"/>
      <c r="AU3095" s="110"/>
      <c r="AV3095" s="110"/>
      <c r="AW3095" s="110"/>
      <c r="AX3095" s="110"/>
      <c r="AY3095" s="110"/>
      <c r="AZ3095" s="110"/>
      <c r="BA3095" s="110"/>
      <c r="BB3095" s="110"/>
      <c r="BC3095" s="110"/>
      <c r="BD3095" s="110"/>
      <c r="BE3095" s="110"/>
      <c r="BF3095" s="110"/>
      <c r="BG3095" s="110"/>
      <c r="BH3095" s="110"/>
    </row>
    <row r="3096" spans="3:60" x14ac:dyDescent="0.2">
      <c r="C3096" s="25"/>
      <c r="D3096" s="25"/>
      <c r="E3096" s="24"/>
      <c r="F3096" s="47"/>
      <c r="G3096" s="24"/>
      <c r="AD3096" s="110"/>
      <c r="AE3096" s="110"/>
      <c r="AF3096" s="110"/>
      <c r="AG3096" s="110"/>
      <c r="AH3096" s="110"/>
      <c r="AI3096" s="110"/>
      <c r="AJ3096" s="110"/>
      <c r="AK3096" s="110"/>
      <c r="AL3096" s="110"/>
      <c r="AM3096" s="110"/>
      <c r="AN3096" s="110"/>
      <c r="AO3096" s="110"/>
      <c r="AP3096" s="110"/>
      <c r="AQ3096" s="110"/>
      <c r="AR3096" s="110"/>
      <c r="AS3096" s="110"/>
      <c r="AT3096" s="110"/>
      <c r="AU3096" s="110"/>
      <c r="AV3096" s="110"/>
      <c r="AW3096" s="110"/>
      <c r="AX3096" s="110"/>
      <c r="AY3096" s="110"/>
      <c r="AZ3096" s="110"/>
      <c r="BA3096" s="110"/>
      <c r="BB3096" s="110"/>
      <c r="BC3096" s="110"/>
      <c r="BD3096" s="110"/>
      <c r="BE3096" s="110"/>
      <c r="BF3096" s="110"/>
      <c r="BG3096" s="110"/>
      <c r="BH3096" s="110"/>
    </row>
    <row r="3097" spans="3:60" x14ac:dyDescent="0.2">
      <c r="C3097" s="25"/>
      <c r="D3097" s="25"/>
      <c r="E3097" s="24"/>
      <c r="F3097" s="47"/>
      <c r="G3097" s="24"/>
      <c r="AD3097" s="110"/>
      <c r="AE3097" s="110"/>
      <c r="AF3097" s="110"/>
      <c r="AG3097" s="110"/>
      <c r="AH3097" s="110"/>
      <c r="AI3097" s="110"/>
      <c r="AJ3097" s="110"/>
      <c r="AK3097" s="110"/>
      <c r="AL3097" s="110"/>
      <c r="AM3097" s="110"/>
      <c r="AN3097" s="110"/>
      <c r="AO3097" s="110"/>
      <c r="AP3097" s="110"/>
      <c r="AQ3097" s="110"/>
      <c r="AR3097" s="110"/>
      <c r="AS3097" s="110"/>
      <c r="AT3097" s="110"/>
      <c r="AU3097" s="110"/>
      <c r="AV3097" s="110"/>
      <c r="AW3097" s="110"/>
      <c r="AX3097" s="110"/>
      <c r="AY3097" s="110"/>
      <c r="AZ3097" s="110"/>
      <c r="BA3097" s="110"/>
      <c r="BB3097" s="110"/>
      <c r="BC3097" s="110"/>
      <c r="BD3097" s="110"/>
      <c r="BE3097" s="110"/>
      <c r="BF3097" s="110"/>
      <c r="BG3097" s="110"/>
      <c r="BH3097" s="110"/>
    </row>
    <row r="3098" spans="3:60" x14ac:dyDescent="0.2">
      <c r="C3098" s="25"/>
      <c r="D3098" s="25"/>
      <c r="E3098" s="24"/>
      <c r="F3098" s="47"/>
      <c r="G3098" s="24"/>
      <c r="AD3098" s="110"/>
      <c r="AE3098" s="110"/>
      <c r="AF3098" s="110"/>
      <c r="AG3098" s="110"/>
      <c r="AH3098" s="110"/>
      <c r="AI3098" s="110"/>
      <c r="AJ3098" s="110"/>
      <c r="AK3098" s="110"/>
      <c r="AL3098" s="110"/>
      <c r="AM3098" s="110"/>
      <c r="AN3098" s="110"/>
      <c r="AO3098" s="110"/>
      <c r="AP3098" s="110"/>
      <c r="AQ3098" s="110"/>
      <c r="AR3098" s="110"/>
      <c r="AS3098" s="110"/>
      <c r="AT3098" s="110"/>
      <c r="AU3098" s="110"/>
      <c r="AV3098" s="110"/>
      <c r="AW3098" s="110"/>
      <c r="AX3098" s="110"/>
      <c r="AY3098" s="110"/>
      <c r="AZ3098" s="110"/>
      <c r="BA3098" s="110"/>
      <c r="BB3098" s="110"/>
      <c r="BC3098" s="110"/>
      <c r="BD3098" s="110"/>
      <c r="BE3098" s="110"/>
      <c r="BF3098" s="110"/>
      <c r="BG3098" s="110"/>
      <c r="BH3098" s="110"/>
    </row>
    <row r="3099" spans="3:60" x14ac:dyDescent="0.2">
      <c r="C3099" s="25"/>
      <c r="D3099" s="25"/>
      <c r="E3099" s="24"/>
      <c r="F3099" s="47"/>
      <c r="G3099" s="24"/>
      <c r="AD3099" s="110"/>
      <c r="AE3099" s="110"/>
      <c r="AF3099" s="110"/>
      <c r="AG3099" s="110"/>
      <c r="AH3099" s="110"/>
      <c r="AI3099" s="110"/>
      <c r="AJ3099" s="110"/>
      <c r="AK3099" s="110"/>
      <c r="AL3099" s="110"/>
      <c r="AM3099" s="110"/>
      <c r="AN3099" s="110"/>
      <c r="AO3099" s="110"/>
      <c r="AP3099" s="110"/>
      <c r="AQ3099" s="110"/>
      <c r="AR3099" s="110"/>
      <c r="AS3099" s="110"/>
      <c r="AT3099" s="110"/>
      <c r="AU3099" s="110"/>
      <c r="AV3099" s="110"/>
      <c r="AW3099" s="110"/>
      <c r="AX3099" s="110"/>
      <c r="AY3099" s="110"/>
      <c r="AZ3099" s="110"/>
      <c r="BA3099" s="110"/>
      <c r="BB3099" s="110"/>
      <c r="BC3099" s="110"/>
      <c r="BD3099" s="110"/>
      <c r="BE3099" s="110"/>
      <c r="BF3099" s="110"/>
      <c r="BG3099" s="110"/>
      <c r="BH3099" s="110"/>
    </row>
    <row r="3100" spans="3:60" x14ac:dyDescent="0.2">
      <c r="C3100" s="25"/>
      <c r="D3100" s="25"/>
      <c r="E3100" s="24"/>
      <c r="F3100" s="47"/>
      <c r="G3100" s="24"/>
      <c r="AD3100" s="110"/>
      <c r="AE3100" s="110"/>
      <c r="AF3100" s="110"/>
      <c r="AG3100" s="110"/>
      <c r="AH3100" s="110"/>
      <c r="AI3100" s="110"/>
      <c r="AJ3100" s="110"/>
      <c r="AK3100" s="110"/>
      <c r="AL3100" s="110"/>
      <c r="AM3100" s="110"/>
      <c r="AN3100" s="110"/>
      <c r="AO3100" s="110"/>
      <c r="AP3100" s="110"/>
      <c r="AQ3100" s="110"/>
      <c r="AR3100" s="110"/>
      <c r="AS3100" s="110"/>
      <c r="AT3100" s="110"/>
      <c r="AU3100" s="110"/>
      <c r="AV3100" s="110"/>
      <c r="AW3100" s="110"/>
      <c r="AX3100" s="110"/>
      <c r="AY3100" s="110"/>
      <c r="AZ3100" s="110"/>
      <c r="BA3100" s="110"/>
      <c r="BB3100" s="110"/>
      <c r="BC3100" s="110"/>
      <c r="BD3100" s="110"/>
      <c r="BE3100" s="110"/>
      <c r="BF3100" s="110"/>
      <c r="BG3100" s="110"/>
      <c r="BH3100" s="110"/>
    </row>
    <row r="3101" spans="3:60" x14ac:dyDescent="0.2">
      <c r="C3101" s="25"/>
      <c r="D3101" s="25"/>
      <c r="E3101" s="24"/>
      <c r="F3101" s="47"/>
      <c r="G3101" s="24"/>
      <c r="AD3101" s="110"/>
      <c r="AE3101" s="110"/>
      <c r="AF3101" s="110"/>
      <c r="AG3101" s="110"/>
      <c r="AH3101" s="110"/>
      <c r="AI3101" s="110"/>
      <c r="AJ3101" s="110"/>
      <c r="AK3101" s="110"/>
      <c r="AL3101" s="110"/>
      <c r="AM3101" s="110"/>
      <c r="AN3101" s="110"/>
      <c r="AO3101" s="110"/>
      <c r="AP3101" s="110"/>
      <c r="AQ3101" s="110"/>
      <c r="AR3101" s="110"/>
      <c r="AS3101" s="110"/>
      <c r="AT3101" s="110"/>
      <c r="AU3101" s="110"/>
      <c r="AV3101" s="110"/>
      <c r="AW3101" s="110"/>
      <c r="AX3101" s="110"/>
      <c r="AY3101" s="110"/>
      <c r="AZ3101" s="110"/>
      <c r="BA3101" s="110"/>
      <c r="BB3101" s="110"/>
      <c r="BC3101" s="110"/>
      <c r="BD3101" s="110"/>
      <c r="BE3101" s="110"/>
      <c r="BF3101" s="110"/>
      <c r="BG3101" s="110"/>
      <c r="BH3101" s="110"/>
    </row>
    <row r="3102" spans="3:60" x14ac:dyDescent="0.2">
      <c r="C3102" s="25"/>
      <c r="D3102" s="25"/>
      <c r="E3102" s="24"/>
      <c r="F3102" s="47"/>
      <c r="G3102" s="24"/>
      <c r="AD3102" s="110"/>
      <c r="AE3102" s="110"/>
      <c r="AF3102" s="110"/>
      <c r="AG3102" s="110"/>
      <c r="AH3102" s="110"/>
      <c r="AI3102" s="110"/>
      <c r="AJ3102" s="110"/>
      <c r="AK3102" s="110"/>
      <c r="AL3102" s="110"/>
      <c r="AM3102" s="110"/>
      <c r="AN3102" s="110"/>
      <c r="AO3102" s="110"/>
      <c r="AP3102" s="110"/>
      <c r="AQ3102" s="110"/>
      <c r="AR3102" s="110"/>
      <c r="AS3102" s="110"/>
      <c r="AT3102" s="110"/>
      <c r="AU3102" s="110"/>
      <c r="AV3102" s="110"/>
      <c r="AW3102" s="110"/>
      <c r="AX3102" s="110"/>
      <c r="AY3102" s="110"/>
      <c r="AZ3102" s="110"/>
      <c r="BA3102" s="110"/>
      <c r="BB3102" s="110"/>
      <c r="BC3102" s="110"/>
      <c r="BD3102" s="110"/>
      <c r="BE3102" s="110"/>
      <c r="BF3102" s="110"/>
      <c r="BG3102" s="110"/>
      <c r="BH3102" s="110"/>
    </row>
    <row r="3103" spans="3:60" x14ac:dyDescent="0.2">
      <c r="C3103" s="25"/>
      <c r="D3103" s="25"/>
      <c r="E3103" s="24"/>
      <c r="F3103" s="47"/>
      <c r="G3103" s="24"/>
      <c r="AD3103" s="110"/>
      <c r="AE3103" s="110"/>
      <c r="AF3103" s="110"/>
      <c r="AG3103" s="110"/>
      <c r="AH3103" s="110"/>
      <c r="AI3103" s="110"/>
      <c r="AJ3103" s="110"/>
      <c r="AK3103" s="110"/>
      <c r="AL3103" s="110"/>
      <c r="AM3103" s="110"/>
      <c r="AN3103" s="110"/>
      <c r="AO3103" s="110"/>
      <c r="AP3103" s="110"/>
      <c r="AQ3103" s="110"/>
      <c r="AR3103" s="110"/>
      <c r="AS3103" s="110"/>
      <c r="AT3103" s="110"/>
      <c r="AU3103" s="110"/>
      <c r="AV3103" s="110"/>
      <c r="AW3103" s="110"/>
      <c r="AX3103" s="110"/>
      <c r="AY3103" s="110"/>
      <c r="AZ3103" s="110"/>
      <c r="BA3103" s="110"/>
      <c r="BB3103" s="110"/>
      <c r="BC3103" s="110"/>
      <c r="BD3103" s="110"/>
      <c r="BE3103" s="110"/>
      <c r="BF3103" s="110"/>
      <c r="BG3103" s="110"/>
      <c r="BH3103" s="110"/>
    </row>
    <row r="3104" spans="3:60" x14ac:dyDescent="0.2">
      <c r="C3104" s="25"/>
      <c r="D3104" s="25"/>
      <c r="E3104" s="24"/>
      <c r="F3104" s="47"/>
      <c r="G3104" s="24"/>
      <c r="AD3104" s="110"/>
      <c r="AE3104" s="110"/>
      <c r="AF3104" s="110"/>
      <c r="AG3104" s="110"/>
      <c r="AH3104" s="110"/>
      <c r="AI3104" s="110"/>
      <c r="AJ3104" s="110"/>
      <c r="AK3104" s="110"/>
      <c r="AL3104" s="110"/>
      <c r="AM3104" s="110"/>
      <c r="AN3104" s="110"/>
      <c r="AO3104" s="110"/>
      <c r="AP3104" s="110"/>
      <c r="AQ3104" s="110"/>
      <c r="AR3104" s="110"/>
      <c r="AS3104" s="110"/>
      <c r="AT3104" s="110"/>
      <c r="AU3104" s="110"/>
      <c r="AV3104" s="110"/>
      <c r="AW3104" s="110"/>
      <c r="AX3104" s="110"/>
      <c r="AY3104" s="110"/>
      <c r="AZ3104" s="110"/>
      <c r="BA3104" s="110"/>
      <c r="BB3104" s="110"/>
      <c r="BC3104" s="110"/>
      <c r="BD3104" s="110"/>
      <c r="BE3104" s="110"/>
      <c r="BF3104" s="110"/>
      <c r="BG3104" s="110"/>
      <c r="BH3104" s="110"/>
    </row>
    <row r="3105" spans="3:60" x14ac:dyDescent="0.2">
      <c r="C3105" s="25"/>
      <c r="D3105" s="25"/>
      <c r="E3105" s="24"/>
      <c r="F3105" s="47"/>
      <c r="G3105" s="24"/>
      <c r="AD3105" s="110"/>
      <c r="AE3105" s="110"/>
      <c r="AF3105" s="110"/>
      <c r="AG3105" s="110"/>
      <c r="AH3105" s="110"/>
      <c r="AI3105" s="110"/>
      <c r="AJ3105" s="110"/>
      <c r="AK3105" s="110"/>
      <c r="AL3105" s="110"/>
      <c r="AM3105" s="110"/>
      <c r="AN3105" s="110"/>
      <c r="AO3105" s="110"/>
      <c r="AP3105" s="110"/>
      <c r="AQ3105" s="110"/>
      <c r="AR3105" s="110"/>
      <c r="AS3105" s="110"/>
      <c r="AT3105" s="110"/>
      <c r="AU3105" s="110"/>
      <c r="AV3105" s="110"/>
      <c r="AW3105" s="110"/>
      <c r="AX3105" s="110"/>
      <c r="AY3105" s="110"/>
      <c r="AZ3105" s="110"/>
      <c r="BA3105" s="110"/>
      <c r="BB3105" s="110"/>
      <c r="BC3105" s="110"/>
      <c r="BD3105" s="110"/>
      <c r="BE3105" s="110"/>
      <c r="BF3105" s="110"/>
      <c r="BG3105" s="110"/>
      <c r="BH3105" s="110"/>
    </row>
    <row r="3106" spans="3:60" x14ac:dyDescent="0.2">
      <c r="C3106" s="25"/>
      <c r="D3106" s="25"/>
      <c r="E3106" s="24"/>
      <c r="F3106" s="47"/>
      <c r="G3106" s="24"/>
      <c r="AD3106" s="110"/>
      <c r="AE3106" s="110"/>
      <c r="AF3106" s="110"/>
      <c r="AG3106" s="110"/>
      <c r="AH3106" s="110"/>
      <c r="AI3106" s="110"/>
      <c r="AJ3106" s="110"/>
      <c r="AK3106" s="110"/>
      <c r="AL3106" s="110"/>
      <c r="AM3106" s="110"/>
      <c r="AN3106" s="110"/>
      <c r="AO3106" s="110"/>
      <c r="AP3106" s="110"/>
      <c r="AQ3106" s="110"/>
      <c r="AR3106" s="110"/>
      <c r="AS3106" s="110"/>
      <c r="AT3106" s="110"/>
      <c r="AU3106" s="110"/>
      <c r="AV3106" s="110"/>
      <c r="AW3106" s="110"/>
      <c r="AX3106" s="110"/>
      <c r="AY3106" s="110"/>
      <c r="AZ3106" s="110"/>
      <c r="BA3106" s="110"/>
      <c r="BB3106" s="110"/>
      <c r="BC3106" s="110"/>
      <c r="BD3106" s="110"/>
      <c r="BE3106" s="110"/>
      <c r="BF3106" s="110"/>
      <c r="BG3106" s="110"/>
      <c r="BH3106" s="110"/>
    </row>
    <row r="3107" spans="3:60" x14ac:dyDescent="0.2">
      <c r="C3107" s="25"/>
      <c r="D3107" s="25"/>
      <c r="E3107" s="24"/>
      <c r="F3107" s="47"/>
      <c r="G3107" s="24"/>
      <c r="AD3107" s="110"/>
      <c r="AE3107" s="110"/>
      <c r="AF3107" s="110"/>
      <c r="AG3107" s="110"/>
      <c r="AH3107" s="110"/>
      <c r="AI3107" s="110"/>
      <c r="AJ3107" s="110"/>
      <c r="AK3107" s="110"/>
      <c r="AL3107" s="110"/>
      <c r="AM3107" s="110"/>
      <c r="AN3107" s="110"/>
      <c r="AO3107" s="110"/>
      <c r="AP3107" s="110"/>
      <c r="AQ3107" s="110"/>
      <c r="AR3107" s="110"/>
      <c r="AS3107" s="110"/>
      <c r="AT3107" s="110"/>
      <c r="AU3107" s="110"/>
      <c r="AV3107" s="110"/>
      <c r="AW3107" s="110"/>
      <c r="AX3107" s="110"/>
      <c r="AY3107" s="110"/>
      <c r="AZ3107" s="110"/>
      <c r="BA3107" s="110"/>
      <c r="BB3107" s="110"/>
      <c r="BC3107" s="110"/>
      <c r="BD3107" s="110"/>
      <c r="BE3107" s="110"/>
      <c r="BF3107" s="110"/>
      <c r="BG3107" s="110"/>
      <c r="BH3107" s="110"/>
    </row>
    <row r="3108" spans="3:60" x14ac:dyDescent="0.2">
      <c r="C3108" s="25"/>
      <c r="D3108" s="25"/>
      <c r="E3108" s="24"/>
      <c r="F3108" s="47"/>
      <c r="G3108" s="24"/>
      <c r="AD3108" s="110"/>
      <c r="AE3108" s="110"/>
      <c r="AF3108" s="110"/>
      <c r="AG3108" s="110"/>
      <c r="AH3108" s="110"/>
      <c r="AI3108" s="110"/>
      <c r="AJ3108" s="110"/>
      <c r="AK3108" s="110"/>
      <c r="AL3108" s="110"/>
      <c r="AM3108" s="110"/>
      <c r="AN3108" s="110"/>
      <c r="AO3108" s="110"/>
      <c r="AP3108" s="110"/>
      <c r="AQ3108" s="110"/>
      <c r="AR3108" s="110"/>
      <c r="AS3108" s="110"/>
      <c r="AT3108" s="110"/>
      <c r="AU3108" s="110"/>
      <c r="AV3108" s="110"/>
      <c r="AW3108" s="110"/>
      <c r="AX3108" s="110"/>
      <c r="AY3108" s="110"/>
      <c r="AZ3108" s="110"/>
      <c r="BA3108" s="110"/>
      <c r="BB3108" s="110"/>
      <c r="BC3108" s="110"/>
      <c r="BD3108" s="110"/>
      <c r="BE3108" s="110"/>
      <c r="BF3108" s="110"/>
      <c r="BG3108" s="110"/>
      <c r="BH3108" s="110"/>
    </row>
    <row r="3109" spans="3:60" x14ac:dyDescent="0.2">
      <c r="C3109" s="25"/>
      <c r="D3109" s="25"/>
      <c r="E3109" s="24"/>
      <c r="F3109" s="47"/>
      <c r="G3109" s="24"/>
      <c r="AD3109" s="110"/>
      <c r="AE3109" s="110"/>
      <c r="AF3109" s="110"/>
      <c r="AG3109" s="110"/>
      <c r="AH3109" s="110"/>
      <c r="AI3109" s="110"/>
      <c r="AJ3109" s="110"/>
      <c r="AK3109" s="110"/>
      <c r="AL3109" s="110"/>
      <c r="AM3109" s="110"/>
      <c r="AN3109" s="110"/>
      <c r="AO3109" s="110"/>
      <c r="AP3109" s="110"/>
      <c r="AQ3109" s="110"/>
      <c r="AR3109" s="110"/>
      <c r="AS3109" s="110"/>
      <c r="AT3109" s="110"/>
      <c r="AU3109" s="110"/>
      <c r="AV3109" s="110"/>
      <c r="AW3109" s="110"/>
      <c r="AX3109" s="110"/>
      <c r="AY3109" s="110"/>
      <c r="AZ3109" s="110"/>
      <c r="BA3109" s="110"/>
      <c r="BB3109" s="110"/>
      <c r="BC3109" s="110"/>
      <c r="BD3109" s="110"/>
      <c r="BE3109" s="110"/>
      <c r="BF3109" s="110"/>
      <c r="BG3109" s="110"/>
      <c r="BH3109" s="110"/>
    </row>
    <row r="3110" spans="3:60" x14ac:dyDescent="0.2">
      <c r="C3110" s="25"/>
      <c r="D3110" s="25"/>
      <c r="E3110" s="24"/>
      <c r="F3110" s="47"/>
      <c r="G3110" s="24"/>
      <c r="AD3110" s="110"/>
      <c r="AE3110" s="110"/>
      <c r="AF3110" s="110"/>
      <c r="AG3110" s="110"/>
      <c r="AH3110" s="110"/>
      <c r="AI3110" s="110"/>
      <c r="AJ3110" s="110"/>
      <c r="AK3110" s="110"/>
      <c r="AL3110" s="110"/>
      <c r="AM3110" s="110"/>
      <c r="AN3110" s="110"/>
      <c r="AO3110" s="110"/>
      <c r="AP3110" s="110"/>
      <c r="AQ3110" s="110"/>
      <c r="AR3110" s="110"/>
      <c r="AS3110" s="110"/>
      <c r="AT3110" s="110"/>
      <c r="AU3110" s="110"/>
      <c r="AV3110" s="110"/>
      <c r="AW3110" s="110"/>
      <c r="AX3110" s="110"/>
      <c r="AY3110" s="110"/>
      <c r="AZ3110" s="110"/>
      <c r="BA3110" s="110"/>
      <c r="BB3110" s="110"/>
      <c r="BC3110" s="110"/>
      <c r="BD3110" s="110"/>
      <c r="BE3110" s="110"/>
      <c r="BF3110" s="110"/>
      <c r="BG3110" s="110"/>
      <c r="BH3110" s="110"/>
    </row>
    <row r="3111" spans="3:60" x14ac:dyDescent="0.2">
      <c r="C3111" s="25"/>
      <c r="D3111" s="25"/>
      <c r="E3111" s="24"/>
      <c r="F3111" s="47"/>
      <c r="G3111" s="24"/>
      <c r="AD3111" s="110"/>
      <c r="AE3111" s="110"/>
      <c r="AF3111" s="110"/>
      <c r="AG3111" s="110"/>
      <c r="AH3111" s="110"/>
      <c r="AI3111" s="110"/>
      <c r="AJ3111" s="110"/>
      <c r="AK3111" s="110"/>
      <c r="AL3111" s="110"/>
      <c r="AM3111" s="110"/>
      <c r="AN3111" s="110"/>
      <c r="AO3111" s="110"/>
      <c r="AP3111" s="110"/>
      <c r="AQ3111" s="110"/>
      <c r="AR3111" s="110"/>
      <c r="AS3111" s="110"/>
      <c r="AT3111" s="110"/>
      <c r="AU3111" s="110"/>
      <c r="AV3111" s="110"/>
      <c r="AW3111" s="110"/>
      <c r="AX3111" s="110"/>
      <c r="AY3111" s="110"/>
      <c r="AZ3111" s="110"/>
      <c r="BA3111" s="110"/>
      <c r="BB3111" s="110"/>
      <c r="BC3111" s="110"/>
      <c r="BD3111" s="110"/>
      <c r="BE3111" s="110"/>
      <c r="BF3111" s="110"/>
      <c r="BG3111" s="110"/>
      <c r="BH3111" s="110"/>
    </row>
    <row r="3112" spans="3:60" x14ac:dyDescent="0.2">
      <c r="C3112" s="25"/>
      <c r="D3112" s="25"/>
      <c r="E3112" s="24"/>
      <c r="F3112" s="47"/>
      <c r="G3112" s="24"/>
      <c r="AD3112" s="110"/>
      <c r="AE3112" s="110"/>
      <c r="AF3112" s="110"/>
      <c r="AG3112" s="110"/>
      <c r="AH3112" s="110"/>
      <c r="AI3112" s="110"/>
      <c r="AJ3112" s="110"/>
      <c r="AK3112" s="110"/>
      <c r="AL3112" s="110"/>
      <c r="AM3112" s="110"/>
      <c r="AN3112" s="110"/>
      <c r="AO3112" s="110"/>
      <c r="AP3112" s="110"/>
      <c r="AQ3112" s="110"/>
      <c r="AR3112" s="110"/>
      <c r="AS3112" s="110"/>
      <c r="AT3112" s="110"/>
      <c r="AU3112" s="110"/>
      <c r="AV3112" s="110"/>
      <c r="AW3112" s="110"/>
      <c r="AX3112" s="110"/>
      <c r="AY3112" s="110"/>
      <c r="AZ3112" s="110"/>
      <c r="BA3112" s="110"/>
      <c r="BB3112" s="110"/>
      <c r="BC3112" s="110"/>
      <c r="BD3112" s="110"/>
      <c r="BE3112" s="110"/>
      <c r="BF3112" s="110"/>
      <c r="BG3112" s="110"/>
      <c r="BH3112" s="110"/>
    </row>
    <row r="3113" spans="3:60" x14ac:dyDescent="0.2">
      <c r="C3113" s="25"/>
      <c r="D3113" s="25"/>
      <c r="E3113" s="24"/>
      <c r="F3113" s="47"/>
      <c r="G3113" s="24"/>
      <c r="AD3113" s="110"/>
      <c r="AE3113" s="110"/>
      <c r="AF3113" s="110"/>
      <c r="AG3113" s="110"/>
      <c r="AH3113" s="110"/>
      <c r="AI3113" s="110"/>
      <c r="AJ3113" s="110"/>
      <c r="AK3113" s="110"/>
      <c r="AL3113" s="110"/>
      <c r="AM3113" s="110"/>
      <c r="AN3113" s="110"/>
      <c r="AO3113" s="110"/>
      <c r="AP3113" s="110"/>
      <c r="AQ3113" s="110"/>
      <c r="AR3113" s="110"/>
      <c r="AS3113" s="110"/>
      <c r="AT3113" s="110"/>
      <c r="AU3113" s="110"/>
      <c r="AV3113" s="110"/>
      <c r="AW3113" s="110"/>
      <c r="AX3113" s="110"/>
      <c r="AY3113" s="110"/>
      <c r="AZ3113" s="110"/>
      <c r="BA3113" s="110"/>
      <c r="BB3113" s="110"/>
      <c r="BC3113" s="110"/>
      <c r="BD3113" s="110"/>
      <c r="BE3113" s="110"/>
      <c r="BF3113" s="110"/>
      <c r="BG3113" s="110"/>
      <c r="BH3113" s="110"/>
    </row>
    <row r="3114" spans="3:60" x14ac:dyDescent="0.2">
      <c r="C3114" s="25"/>
      <c r="D3114" s="25"/>
      <c r="E3114" s="24"/>
      <c r="F3114" s="47"/>
      <c r="G3114" s="24"/>
      <c r="AD3114" s="110"/>
      <c r="AE3114" s="110"/>
      <c r="AF3114" s="110"/>
      <c r="AG3114" s="110"/>
      <c r="AH3114" s="110"/>
      <c r="AI3114" s="110"/>
      <c r="AJ3114" s="110"/>
      <c r="AK3114" s="110"/>
      <c r="AL3114" s="110"/>
      <c r="AM3114" s="110"/>
      <c r="AN3114" s="110"/>
      <c r="AO3114" s="110"/>
      <c r="AP3114" s="110"/>
      <c r="AQ3114" s="110"/>
      <c r="AR3114" s="110"/>
      <c r="AS3114" s="110"/>
      <c r="AT3114" s="110"/>
      <c r="AU3114" s="110"/>
      <c r="AV3114" s="110"/>
      <c r="AW3114" s="110"/>
      <c r="AX3114" s="110"/>
      <c r="AY3114" s="110"/>
      <c r="AZ3114" s="110"/>
      <c r="BA3114" s="110"/>
      <c r="BB3114" s="110"/>
      <c r="BC3114" s="110"/>
      <c r="BD3114" s="110"/>
      <c r="BE3114" s="110"/>
      <c r="BF3114" s="110"/>
      <c r="BG3114" s="110"/>
      <c r="BH3114" s="110"/>
    </row>
    <row r="3115" spans="3:60" x14ac:dyDescent="0.2">
      <c r="C3115" s="25"/>
      <c r="D3115" s="25"/>
      <c r="E3115" s="24"/>
      <c r="F3115" s="47"/>
      <c r="G3115" s="24"/>
      <c r="AD3115" s="110"/>
      <c r="AE3115" s="110"/>
      <c r="AF3115" s="110"/>
      <c r="AG3115" s="110"/>
      <c r="AH3115" s="110"/>
      <c r="AI3115" s="110"/>
      <c r="AJ3115" s="110"/>
      <c r="AK3115" s="110"/>
      <c r="AL3115" s="110"/>
      <c r="AM3115" s="110"/>
      <c r="AN3115" s="110"/>
      <c r="AO3115" s="110"/>
      <c r="AP3115" s="110"/>
      <c r="AQ3115" s="110"/>
      <c r="AR3115" s="110"/>
      <c r="AS3115" s="110"/>
      <c r="AT3115" s="110"/>
      <c r="AU3115" s="110"/>
      <c r="AV3115" s="110"/>
      <c r="AW3115" s="110"/>
      <c r="AX3115" s="110"/>
      <c r="AY3115" s="110"/>
      <c r="AZ3115" s="110"/>
      <c r="BA3115" s="110"/>
      <c r="BB3115" s="110"/>
      <c r="BC3115" s="110"/>
      <c r="BD3115" s="110"/>
      <c r="BE3115" s="110"/>
      <c r="BF3115" s="110"/>
      <c r="BG3115" s="110"/>
      <c r="BH3115" s="110"/>
    </row>
    <row r="3116" spans="3:60" x14ac:dyDescent="0.2">
      <c r="C3116" s="25"/>
      <c r="D3116" s="25"/>
      <c r="E3116" s="24"/>
      <c r="F3116" s="47"/>
      <c r="G3116" s="24"/>
      <c r="AD3116" s="110"/>
      <c r="AE3116" s="110"/>
      <c r="AF3116" s="110"/>
      <c r="AG3116" s="110"/>
      <c r="AH3116" s="110"/>
      <c r="AI3116" s="110"/>
      <c r="AJ3116" s="110"/>
      <c r="AK3116" s="110"/>
      <c r="AL3116" s="110"/>
      <c r="AM3116" s="110"/>
      <c r="AN3116" s="110"/>
      <c r="AO3116" s="110"/>
      <c r="AP3116" s="110"/>
      <c r="AQ3116" s="110"/>
      <c r="AR3116" s="110"/>
      <c r="AS3116" s="110"/>
      <c r="AT3116" s="110"/>
      <c r="AU3116" s="110"/>
      <c r="AV3116" s="110"/>
      <c r="AW3116" s="110"/>
      <c r="AX3116" s="110"/>
      <c r="AY3116" s="110"/>
      <c r="AZ3116" s="110"/>
      <c r="BA3116" s="110"/>
      <c r="BB3116" s="110"/>
      <c r="BC3116" s="110"/>
      <c r="BD3116" s="110"/>
      <c r="BE3116" s="110"/>
      <c r="BF3116" s="110"/>
      <c r="BG3116" s="110"/>
      <c r="BH3116" s="110"/>
    </row>
    <row r="3117" spans="3:60" x14ac:dyDescent="0.2">
      <c r="C3117" s="25"/>
      <c r="D3117" s="25"/>
      <c r="E3117" s="24"/>
      <c r="F3117" s="47"/>
      <c r="G3117" s="24"/>
      <c r="AD3117" s="110"/>
      <c r="AE3117" s="110"/>
      <c r="AF3117" s="110"/>
      <c r="AG3117" s="110"/>
      <c r="AH3117" s="110"/>
      <c r="AI3117" s="110"/>
      <c r="AJ3117" s="110"/>
      <c r="AK3117" s="110"/>
      <c r="AL3117" s="110"/>
      <c r="AM3117" s="110"/>
      <c r="AN3117" s="110"/>
      <c r="AO3117" s="110"/>
      <c r="AP3117" s="110"/>
      <c r="AQ3117" s="110"/>
      <c r="AR3117" s="110"/>
      <c r="AS3117" s="110"/>
      <c r="AT3117" s="110"/>
      <c r="AU3117" s="110"/>
      <c r="AV3117" s="110"/>
      <c r="AW3117" s="110"/>
      <c r="AX3117" s="110"/>
      <c r="AY3117" s="110"/>
      <c r="AZ3117" s="110"/>
      <c r="BA3117" s="110"/>
      <c r="BB3117" s="110"/>
      <c r="BC3117" s="110"/>
      <c r="BD3117" s="110"/>
      <c r="BE3117" s="110"/>
      <c r="BF3117" s="110"/>
      <c r="BG3117" s="110"/>
      <c r="BH3117" s="110"/>
    </row>
    <row r="3118" spans="3:60" x14ac:dyDescent="0.2">
      <c r="C3118" s="25"/>
      <c r="D3118" s="25"/>
      <c r="E3118" s="24"/>
      <c r="F3118" s="47"/>
      <c r="G3118" s="24"/>
      <c r="AD3118" s="110"/>
      <c r="AE3118" s="110"/>
      <c r="AF3118" s="110"/>
      <c r="AG3118" s="110"/>
      <c r="AH3118" s="110"/>
      <c r="AI3118" s="110"/>
      <c r="AJ3118" s="110"/>
      <c r="AK3118" s="110"/>
      <c r="AL3118" s="110"/>
      <c r="AM3118" s="110"/>
      <c r="AN3118" s="110"/>
      <c r="AO3118" s="110"/>
      <c r="AP3118" s="110"/>
      <c r="AQ3118" s="110"/>
      <c r="AR3118" s="110"/>
      <c r="AS3118" s="110"/>
      <c r="AT3118" s="110"/>
      <c r="AU3118" s="110"/>
      <c r="AV3118" s="110"/>
      <c r="AW3118" s="110"/>
      <c r="AX3118" s="110"/>
      <c r="AY3118" s="110"/>
      <c r="AZ3118" s="110"/>
      <c r="BA3118" s="110"/>
      <c r="BB3118" s="110"/>
      <c r="BC3118" s="110"/>
      <c r="BD3118" s="110"/>
      <c r="BE3118" s="110"/>
      <c r="BF3118" s="110"/>
      <c r="BG3118" s="110"/>
      <c r="BH3118" s="110"/>
    </row>
    <row r="3119" spans="3:60" x14ac:dyDescent="0.2">
      <c r="C3119" s="25"/>
      <c r="D3119" s="25"/>
      <c r="E3119" s="24"/>
      <c r="F3119" s="47"/>
      <c r="G3119" s="24"/>
      <c r="AD3119" s="110"/>
      <c r="AE3119" s="110"/>
      <c r="AF3119" s="110"/>
      <c r="AG3119" s="110"/>
      <c r="AH3119" s="110"/>
      <c r="AI3119" s="110"/>
      <c r="AJ3119" s="110"/>
      <c r="AK3119" s="110"/>
      <c r="AL3119" s="110"/>
      <c r="AM3119" s="110"/>
      <c r="AN3119" s="110"/>
      <c r="AO3119" s="110"/>
      <c r="AP3119" s="110"/>
      <c r="AQ3119" s="110"/>
      <c r="AR3119" s="110"/>
      <c r="AS3119" s="110"/>
      <c r="AT3119" s="110"/>
      <c r="AU3119" s="110"/>
      <c r="AV3119" s="110"/>
      <c r="AW3119" s="110"/>
      <c r="AX3119" s="110"/>
      <c r="AY3119" s="110"/>
      <c r="AZ3119" s="110"/>
      <c r="BA3119" s="110"/>
      <c r="BB3119" s="110"/>
      <c r="BC3119" s="110"/>
      <c r="BD3119" s="110"/>
      <c r="BE3119" s="110"/>
      <c r="BF3119" s="110"/>
      <c r="BG3119" s="110"/>
      <c r="BH3119" s="110"/>
    </row>
    <row r="3120" spans="3:60" x14ac:dyDescent="0.2">
      <c r="C3120" s="25"/>
      <c r="D3120" s="25"/>
      <c r="E3120" s="24"/>
      <c r="F3120" s="47"/>
      <c r="G3120" s="24"/>
      <c r="AD3120" s="110"/>
      <c r="AE3120" s="110"/>
      <c r="AF3120" s="110"/>
      <c r="AG3120" s="110"/>
      <c r="AH3120" s="110"/>
      <c r="AI3120" s="110"/>
      <c r="AJ3120" s="110"/>
      <c r="AK3120" s="110"/>
      <c r="AL3120" s="110"/>
      <c r="AM3120" s="110"/>
      <c r="AN3120" s="110"/>
      <c r="AO3120" s="110"/>
      <c r="AP3120" s="110"/>
      <c r="AQ3120" s="110"/>
      <c r="AR3120" s="110"/>
      <c r="AS3120" s="110"/>
      <c r="AT3120" s="110"/>
      <c r="AU3120" s="110"/>
      <c r="AV3120" s="110"/>
      <c r="AW3120" s="110"/>
      <c r="AX3120" s="110"/>
      <c r="AY3120" s="110"/>
      <c r="AZ3120" s="110"/>
      <c r="BA3120" s="110"/>
      <c r="BB3120" s="110"/>
      <c r="BC3120" s="110"/>
      <c r="BD3120" s="110"/>
      <c r="BE3120" s="110"/>
      <c r="BF3120" s="110"/>
      <c r="BG3120" s="110"/>
      <c r="BH3120" s="110"/>
    </row>
    <row r="3121" spans="3:60" x14ac:dyDescent="0.2">
      <c r="C3121" s="25"/>
      <c r="D3121" s="25"/>
      <c r="E3121" s="24"/>
      <c r="F3121" s="47"/>
      <c r="G3121" s="24"/>
      <c r="AD3121" s="110"/>
      <c r="AE3121" s="110"/>
      <c r="AF3121" s="110"/>
      <c r="AG3121" s="110"/>
      <c r="AH3121" s="110"/>
      <c r="AI3121" s="110"/>
      <c r="AJ3121" s="110"/>
      <c r="AK3121" s="110"/>
      <c r="AL3121" s="110"/>
      <c r="AM3121" s="110"/>
      <c r="AN3121" s="110"/>
      <c r="AO3121" s="110"/>
      <c r="AP3121" s="110"/>
      <c r="AQ3121" s="110"/>
      <c r="AR3121" s="110"/>
      <c r="AS3121" s="110"/>
      <c r="AT3121" s="110"/>
      <c r="AU3121" s="110"/>
      <c r="AV3121" s="110"/>
      <c r="AW3121" s="110"/>
      <c r="AX3121" s="110"/>
      <c r="AY3121" s="110"/>
      <c r="AZ3121" s="110"/>
      <c r="BA3121" s="110"/>
      <c r="BB3121" s="110"/>
      <c r="BC3121" s="110"/>
      <c r="BD3121" s="110"/>
      <c r="BE3121" s="110"/>
      <c r="BF3121" s="110"/>
      <c r="BG3121" s="110"/>
      <c r="BH3121" s="110"/>
    </row>
    <row r="3122" spans="3:60" x14ac:dyDescent="0.2">
      <c r="C3122" s="25"/>
      <c r="D3122" s="25"/>
      <c r="E3122" s="24"/>
      <c r="F3122" s="47"/>
      <c r="G3122" s="24"/>
      <c r="AD3122" s="110"/>
      <c r="AE3122" s="110"/>
      <c r="AF3122" s="110"/>
      <c r="AG3122" s="110"/>
      <c r="AH3122" s="110"/>
      <c r="AI3122" s="110"/>
      <c r="AJ3122" s="110"/>
      <c r="AK3122" s="110"/>
      <c r="AL3122" s="110"/>
      <c r="AM3122" s="110"/>
      <c r="AN3122" s="110"/>
      <c r="AO3122" s="110"/>
      <c r="AP3122" s="110"/>
      <c r="AQ3122" s="110"/>
      <c r="AR3122" s="110"/>
      <c r="AS3122" s="110"/>
      <c r="AT3122" s="110"/>
      <c r="AU3122" s="110"/>
      <c r="AV3122" s="110"/>
      <c r="AW3122" s="110"/>
      <c r="AX3122" s="110"/>
      <c r="AY3122" s="110"/>
      <c r="AZ3122" s="110"/>
      <c r="BA3122" s="110"/>
      <c r="BB3122" s="110"/>
      <c r="BC3122" s="110"/>
      <c r="BD3122" s="110"/>
      <c r="BE3122" s="110"/>
      <c r="BF3122" s="110"/>
      <c r="BG3122" s="110"/>
      <c r="BH3122" s="110"/>
    </row>
    <row r="3123" spans="3:60" x14ac:dyDescent="0.2">
      <c r="C3123" s="25"/>
      <c r="D3123" s="25"/>
      <c r="E3123" s="24"/>
      <c r="F3123" s="47"/>
      <c r="G3123" s="24"/>
      <c r="AD3123" s="110"/>
      <c r="AE3123" s="110"/>
      <c r="AF3123" s="110"/>
      <c r="AG3123" s="110"/>
      <c r="AH3123" s="110"/>
      <c r="AI3123" s="110"/>
      <c r="AJ3123" s="110"/>
      <c r="AK3123" s="110"/>
      <c r="AL3123" s="110"/>
      <c r="AM3123" s="110"/>
      <c r="AN3123" s="110"/>
      <c r="AO3123" s="110"/>
      <c r="AP3123" s="110"/>
      <c r="AQ3123" s="110"/>
      <c r="AR3123" s="110"/>
      <c r="AS3123" s="110"/>
      <c r="AT3123" s="110"/>
      <c r="AU3123" s="110"/>
      <c r="AV3123" s="110"/>
      <c r="AW3123" s="110"/>
      <c r="AX3123" s="110"/>
      <c r="AY3123" s="110"/>
      <c r="AZ3123" s="110"/>
      <c r="BA3123" s="110"/>
      <c r="BB3123" s="110"/>
      <c r="BC3123" s="110"/>
      <c r="BD3123" s="110"/>
      <c r="BE3123" s="110"/>
      <c r="BF3123" s="110"/>
      <c r="BG3123" s="110"/>
      <c r="BH3123" s="110"/>
    </row>
    <row r="3124" spans="3:60" x14ac:dyDescent="0.2">
      <c r="C3124" s="25"/>
      <c r="D3124" s="25"/>
      <c r="E3124" s="24"/>
      <c r="F3124" s="47"/>
      <c r="G3124" s="24"/>
      <c r="AD3124" s="110"/>
      <c r="AE3124" s="110"/>
      <c r="AF3124" s="110"/>
      <c r="AG3124" s="110"/>
      <c r="AH3124" s="110"/>
      <c r="AI3124" s="110"/>
      <c r="AJ3124" s="110"/>
      <c r="AK3124" s="110"/>
      <c r="AL3124" s="110"/>
      <c r="AM3124" s="110"/>
      <c r="AN3124" s="110"/>
      <c r="AO3124" s="110"/>
      <c r="AP3124" s="110"/>
      <c r="AQ3124" s="110"/>
      <c r="AR3124" s="110"/>
      <c r="AS3124" s="110"/>
      <c r="AT3124" s="110"/>
      <c r="AU3124" s="110"/>
      <c r="AV3124" s="110"/>
      <c r="AW3124" s="110"/>
      <c r="AX3124" s="110"/>
      <c r="AY3124" s="110"/>
      <c r="AZ3124" s="110"/>
      <c r="BA3124" s="110"/>
      <c r="BB3124" s="110"/>
      <c r="BC3124" s="110"/>
      <c r="BD3124" s="110"/>
      <c r="BE3124" s="110"/>
      <c r="BF3124" s="110"/>
      <c r="BG3124" s="110"/>
      <c r="BH3124" s="110"/>
    </row>
    <row r="3125" spans="3:60" x14ac:dyDescent="0.2">
      <c r="C3125" s="25"/>
      <c r="D3125" s="25"/>
      <c r="E3125" s="24"/>
      <c r="F3125" s="47"/>
      <c r="G3125" s="24"/>
      <c r="AD3125" s="110"/>
      <c r="AE3125" s="110"/>
      <c r="AF3125" s="110"/>
      <c r="AG3125" s="110"/>
      <c r="AH3125" s="110"/>
      <c r="AI3125" s="110"/>
      <c r="AJ3125" s="110"/>
      <c r="AK3125" s="110"/>
      <c r="AL3125" s="110"/>
      <c r="AM3125" s="110"/>
      <c r="AN3125" s="110"/>
      <c r="AO3125" s="110"/>
      <c r="AP3125" s="110"/>
      <c r="AQ3125" s="110"/>
      <c r="AR3125" s="110"/>
      <c r="AS3125" s="110"/>
      <c r="AT3125" s="110"/>
      <c r="AU3125" s="110"/>
      <c r="AV3125" s="110"/>
      <c r="AW3125" s="110"/>
      <c r="AX3125" s="110"/>
      <c r="AY3125" s="110"/>
      <c r="AZ3125" s="110"/>
      <c r="BA3125" s="110"/>
      <c r="BB3125" s="110"/>
      <c r="BC3125" s="110"/>
      <c r="BD3125" s="110"/>
      <c r="BE3125" s="110"/>
      <c r="BF3125" s="110"/>
      <c r="BG3125" s="110"/>
      <c r="BH3125" s="110"/>
    </row>
    <row r="3126" spans="3:60" x14ac:dyDescent="0.2">
      <c r="C3126" s="25"/>
      <c r="D3126" s="25"/>
      <c r="E3126" s="24"/>
      <c r="F3126" s="47"/>
      <c r="G3126" s="24"/>
      <c r="AD3126" s="110"/>
      <c r="AE3126" s="110"/>
      <c r="AF3126" s="110"/>
      <c r="AG3126" s="110"/>
      <c r="AH3126" s="110"/>
      <c r="AI3126" s="110"/>
      <c r="AJ3126" s="110"/>
      <c r="AK3126" s="110"/>
      <c r="AL3126" s="110"/>
      <c r="AM3126" s="110"/>
      <c r="AN3126" s="110"/>
      <c r="AO3126" s="110"/>
      <c r="AP3126" s="110"/>
      <c r="AQ3126" s="110"/>
      <c r="AR3126" s="110"/>
      <c r="AS3126" s="110"/>
      <c r="AT3126" s="110"/>
      <c r="AU3126" s="110"/>
      <c r="AV3126" s="110"/>
      <c r="AW3126" s="110"/>
      <c r="AX3126" s="110"/>
      <c r="AY3126" s="110"/>
      <c r="AZ3126" s="110"/>
      <c r="BA3126" s="110"/>
      <c r="BB3126" s="110"/>
      <c r="BC3126" s="110"/>
      <c r="BD3126" s="110"/>
      <c r="BE3126" s="110"/>
      <c r="BF3126" s="110"/>
      <c r="BG3126" s="110"/>
      <c r="BH3126" s="110"/>
    </row>
    <row r="3127" spans="3:60" x14ac:dyDescent="0.2">
      <c r="C3127" s="25"/>
      <c r="D3127" s="25"/>
      <c r="E3127" s="24"/>
      <c r="F3127" s="47"/>
      <c r="G3127" s="24"/>
      <c r="AD3127" s="110"/>
      <c r="AE3127" s="110"/>
      <c r="AF3127" s="110"/>
      <c r="AG3127" s="110"/>
      <c r="AH3127" s="110"/>
      <c r="AI3127" s="110"/>
      <c r="AJ3127" s="110"/>
      <c r="AK3127" s="110"/>
      <c r="AL3127" s="110"/>
      <c r="AM3127" s="110"/>
      <c r="AN3127" s="110"/>
      <c r="AO3127" s="110"/>
      <c r="AP3127" s="110"/>
      <c r="AQ3127" s="110"/>
      <c r="AR3127" s="110"/>
      <c r="AS3127" s="110"/>
      <c r="AT3127" s="110"/>
      <c r="AU3127" s="110"/>
      <c r="AV3127" s="110"/>
      <c r="AW3127" s="110"/>
      <c r="AX3127" s="110"/>
      <c r="AY3127" s="110"/>
      <c r="AZ3127" s="110"/>
      <c r="BA3127" s="110"/>
      <c r="BB3127" s="110"/>
      <c r="BC3127" s="110"/>
      <c r="BD3127" s="110"/>
      <c r="BE3127" s="110"/>
      <c r="BF3127" s="110"/>
      <c r="BG3127" s="110"/>
      <c r="BH3127" s="110"/>
    </row>
    <row r="3128" spans="3:60" x14ac:dyDescent="0.2">
      <c r="C3128" s="25"/>
      <c r="D3128" s="25"/>
      <c r="E3128" s="24"/>
      <c r="F3128" s="47"/>
      <c r="G3128" s="24"/>
      <c r="AD3128" s="110"/>
      <c r="AE3128" s="110"/>
      <c r="AF3128" s="110"/>
      <c r="AG3128" s="110"/>
      <c r="AH3128" s="110"/>
      <c r="AI3128" s="110"/>
      <c r="AJ3128" s="110"/>
      <c r="AK3128" s="110"/>
      <c r="AL3128" s="110"/>
      <c r="AM3128" s="110"/>
      <c r="AN3128" s="110"/>
      <c r="AO3128" s="110"/>
      <c r="AP3128" s="110"/>
      <c r="AQ3128" s="110"/>
      <c r="AR3128" s="110"/>
      <c r="AS3128" s="110"/>
      <c r="AT3128" s="110"/>
      <c r="AU3128" s="110"/>
      <c r="AV3128" s="110"/>
      <c r="AW3128" s="110"/>
      <c r="AX3128" s="110"/>
      <c r="AY3128" s="110"/>
      <c r="AZ3128" s="110"/>
      <c r="BA3128" s="110"/>
      <c r="BB3128" s="110"/>
      <c r="BC3128" s="110"/>
      <c r="BD3128" s="110"/>
      <c r="BE3128" s="110"/>
      <c r="BF3128" s="110"/>
      <c r="BG3128" s="110"/>
      <c r="BH3128" s="110"/>
    </row>
    <row r="3129" spans="3:60" x14ac:dyDescent="0.2">
      <c r="C3129" s="25"/>
      <c r="D3129" s="25"/>
      <c r="E3129" s="24"/>
      <c r="F3129" s="47"/>
      <c r="G3129" s="24"/>
      <c r="AD3129" s="110"/>
      <c r="AE3129" s="110"/>
      <c r="AF3129" s="110"/>
      <c r="AG3129" s="110"/>
      <c r="AH3129" s="110"/>
      <c r="AI3129" s="110"/>
      <c r="AJ3129" s="110"/>
      <c r="AK3129" s="110"/>
      <c r="AL3129" s="110"/>
      <c r="AM3129" s="110"/>
      <c r="AN3129" s="110"/>
      <c r="AO3129" s="110"/>
      <c r="AP3129" s="110"/>
      <c r="AQ3129" s="110"/>
      <c r="AR3129" s="110"/>
      <c r="AS3129" s="110"/>
      <c r="AT3129" s="110"/>
      <c r="AU3129" s="110"/>
      <c r="AV3129" s="110"/>
      <c r="AW3129" s="110"/>
      <c r="AX3129" s="110"/>
      <c r="AY3129" s="110"/>
      <c r="AZ3129" s="110"/>
      <c r="BA3129" s="110"/>
      <c r="BB3129" s="110"/>
      <c r="BC3129" s="110"/>
      <c r="BD3129" s="110"/>
      <c r="BE3129" s="110"/>
      <c r="BF3129" s="110"/>
      <c r="BG3129" s="110"/>
      <c r="BH3129" s="110"/>
    </row>
    <row r="3130" spans="3:60" x14ac:dyDescent="0.2">
      <c r="C3130" s="25"/>
      <c r="D3130" s="25"/>
      <c r="E3130" s="24"/>
      <c r="F3130" s="47"/>
      <c r="G3130" s="24"/>
      <c r="AD3130" s="110"/>
      <c r="AE3130" s="110"/>
      <c r="AF3130" s="110"/>
      <c r="AG3130" s="110"/>
      <c r="AH3130" s="110"/>
      <c r="AI3130" s="110"/>
      <c r="AJ3130" s="110"/>
      <c r="AK3130" s="110"/>
      <c r="AL3130" s="110"/>
      <c r="AM3130" s="110"/>
      <c r="AN3130" s="110"/>
      <c r="AO3130" s="110"/>
      <c r="AP3130" s="110"/>
      <c r="AQ3130" s="110"/>
      <c r="AR3130" s="110"/>
      <c r="AS3130" s="110"/>
      <c r="AT3130" s="110"/>
      <c r="AU3130" s="110"/>
      <c r="AV3130" s="110"/>
      <c r="AW3130" s="110"/>
      <c r="AX3130" s="110"/>
      <c r="AY3130" s="110"/>
      <c r="AZ3130" s="110"/>
      <c r="BA3130" s="110"/>
      <c r="BB3130" s="110"/>
      <c r="BC3130" s="110"/>
      <c r="BD3130" s="110"/>
      <c r="BE3130" s="110"/>
      <c r="BF3130" s="110"/>
      <c r="BG3130" s="110"/>
      <c r="BH3130" s="110"/>
    </row>
    <row r="3131" spans="3:60" x14ac:dyDescent="0.2">
      <c r="C3131" s="25"/>
      <c r="D3131" s="25"/>
      <c r="E3131" s="24"/>
      <c r="F3131" s="47"/>
      <c r="G3131" s="24"/>
      <c r="AD3131" s="110"/>
      <c r="AE3131" s="110"/>
      <c r="AF3131" s="110"/>
      <c r="AG3131" s="110"/>
      <c r="AH3131" s="110"/>
      <c r="AI3131" s="110"/>
      <c r="AJ3131" s="110"/>
      <c r="AK3131" s="110"/>
      <c r="AL3131" s="110"/>
      <c r="AM3131" s="110"/>
      <c r="AN3131" s="110"/>
      <c r="AO3131" s="110"/>
      <c r="AP3131" s="110"/>
      <c r="AQ3131" s="110"/>
      <c r="AR3131" s="110"/>
      <c r="AS3131" s="110"/>
      <c r="AT3131" s="110"/>
      <c r="AU3131" s="110"/>
      <c r="AV3131" s="110"/>
      <c r="AW3131" s="110"/>
      <c r="AX3131" s="110"/>
      <c r="AY3131" s="110"/>
      <c r="AZ3131" s="110"/>
      <c r="BA3131" s="110"/>
      <c r="BB3131" s="110"/>
      <c r="BC3131" s="110"/>
      <c r="BD3131" s="110"/>
      <c r="BE3131" s="110"/>
      <c r="BF3131" s="110"/>
      <c r="BG3131" s="110"/>
      <c r="BH3131" s="110"/>
    </row>
    <row r="3132" spans="3:60" x14ac:dyDescent="0.2">
      <c r="C3132" s="25"/>
      <c r="D3132" s="25"/>
      <c r="E3132" s="24"/>
      <c r="F3132" s="47"/>
      <c r="G3132" s="24"/>
      <c r="AD3132" s="110"/>
      <c r="AE3132" s="110"/>
      <c r="AF3132" s="110"/>
      <c r="AG3132" s="110"/>
      <c r="AH3132" s="110"/>
      <c r="AI3132" s="110"/>
      <c r="AJ3132" s="110"/>
      <c r="AK3132" s="110"/>
      <c r="AL3132" s="110"/>
      <c r="AM3132" s="110"/>
      <c r="AN3132" s="110"/>
      <c r="AO3132" s="110"/>
      <c r="AP3132" s="110"/>
      <c r="AQ3132" s="110"/>
      <c r="AR3132" s="110"/>
      <c r="AS3132" s="110"/>
      <c r="AT3132" s="110"/>
      <c r="AU3132" s="110"/>
      <c r="AV3132" s="110"/>
      <c r="AW3132" s="110"/>
      <c r="AX3132" s="110"/>
      <c r="AY3132" s="110"/>
      <c r="AZ3132" s="110"/>
      <c r="BA3132" s="110"/>
      <c r="BB3132" s="110"/>
      <c r="BC3132" s="110"/>
      <c r="BD3132" s="110"/>
      <c r="BE3132" s="110"/>
      <c r="BF3132" s="110"/>
      <c r="BG3132" s="110"/>
      <c r="BH3132" s="110"/>
    </row>
    <row r="3133" spans="3:60" x14ac:dyDescent="0.2">
      <c r="C3133" s="25"/>
      <c r="D3133" s="25"/>
      <c r="E3133" s="24"/>
      <c r="F3133" s="47"/>
      <c r="G3133" s="24"/>
      <c r="AD3133" s="110"/>
      <c r="AE3133" s="110"/>
      <c r="AF3133" s="110"/>
      <c r="AG3133" s="110"/>
      <c r="AH3133" s="110"/>
      <c r="AI3133" s="110"/>
      <c r="AJ3133" s="110"/>
      <c r="AK3133" s="110"/>
      <c r="AL3133" s="110"/>
      <c r="AM3133" s="110"/>
      <c r="AN3133" s="110"/>
      <c r="AO3133" s="110"/>
      <c r="AP3133" s="110"/>
      <c r="AQ3133" s="110"/>
      <c r="AR3133" s="110"/>
      <c r="AS3133" s="110"/>
      <c r="AT3133" s="110"/>
      <c r="AU3133" s="110"/>
      <c r="AV3133" s="110"/>
      <c r="AW3133" s="110"/>
      <c r="AX3133" s="110"/>
      <c r="AY3133" s="110"/>
      <c r="AZ3133" s="110"/>
      <c r="BA3133" s="110"/>
      <c r="BB3133" s="110"/>
      <c r="BC3133" s="110"/>
      <c r="BD3133" s="110"/>
      <c r="BE3133" s="110"/>
      <c r="BF3133" s="110"/>
      <c r="BG3133" s="110"/>
      <c r="BH3133" s="110"/>
    </row>
    <row r="3134" spans="3:60" x14ac:dyDescent="0.2">
      <c r="C3134" s="25"/>
      <c r="D3134" s="25"/>
      <c r="E3134" s="24"/>
      <c r="F3134" s="47"/>
      <c r="G3134" s="24"/>
      <c r="AD3134" s="110"/>
      <c r="AE3134" s="110"/>
      <c r="AF3134" s="110"/>
      <c r="AG3134" s="110"/>
      <c r="AH3134" s="110"/>
      <c r="AI3134" s="110"/>
      <c r="AJ3134" s="110"/>
      <c r="AK3134" s="110"/>
      <c r="AL3134" s="110"/>
      <c r="AM3134" s="110"/>
      <c r="AN3134" s="110"/>
      <c r="AO3134" s="110"/>
      <c r="AP3134" s="110"/>
      <c r="AQ3134" s="110"/>
      <c r="AR3134" s="110"/>
      <c r="AS3134" s="110"/>
      <c r="AT3134" s="110"/>
      <c r="AU3134" s="110"/>
      <c r="AV3134" s="110"/>
      <c r="AW3134" s="110"/>
      <c r="AX3134" s="110"/>
      <c r="AY3134" s="110"/>
      <c r="AZ3134" s="110"/>
      <c r="BA3134" s="110"/>
      <c r="BB3134" s="110"/>
      <c r="BC3134" s="110"/>
      <c r="BD3134" s="110"/>
      <c r="BE3134" s="110"/>
      <c r="BF3134" s="110"/>
      <c r="BG3134" s="110"/>
      <c r="BH3134" s="110"/>
    </row>
    <row r="3135" spans="3:60" x14ac:dyDescent="0.2">
      <c r="C3135" s="25"/>
      <c r="D3135" s="25"/>
      <c r="E3135" s="24"/>
      <c r="F3135" s="47"/>
      <c r="G3135" s="24"/>
      <c r="AD3135" s="110"/>
      <c r="AE3135" s="110"/>
      <c r="AF3135" s="110"/>
      <c r="AG3135" s="110"/>
      <c r="AH3135" s="110"/>
      <c r="AI3135" s="110"/>
      <c r="AJ3135" s="110"/>
      <c r="AK3135" s="110"/>
      <c r="AL3135" s="110"/>
      <c r="AM3135" s="110"/>
      <c r="AN3135" s="110"/>
      <c r="AO3135" s="110"/>
      <c r="AP3135" s="110"/>
      <c r="AQ3135" s="110"/>
      <c r="AR3135" s="110"/>
      <c r="AS3135" s="110"/>
      <c r="AT3135" s="110"/>
      <c r="AU3135" s="110"/>
      <c r="AV3135" s="110"/>
      <c r="AW3135" s="110"/>
      <c r="AX3135" s="110"/>
      <c r="AY3135" s="110"/>
      <c r="AZ3135" s="110"/>
      <c r="BA3135" s="110"/>
      <c r="BB3135" s="110"/>
      <c r="BC3135" s="110"/>
      <c r="BD3135" s="110"/>
      <c r="BE3135" s="110"/>
      <c r="BF3135" s="110"/>
      <c r="BG3135" s="110"/>
      <c r="BH3135" s="110"/>
    </row>
    <row r="3136" spans="3:60" x14ac:dyDescent="0.2">
      <c r="C3136" s="25"/>
      <c r="D3136" s="25"/>
      <c r="E3136" s="24"/>
      <c r="F3136" s="47"/>
      <c r="G3136" s="24"/>
      <c r="AD3136" s="110"/>
      <c r="AE3136" s="110"/>
      <c r="AF3136" s="110"/>
      <c r="AG3136" s="110"/>
      <c r="AH3136" s="110"/>
      <c r="AI3136" s="110"/>
      <c r="AJ3136" s="110"/>
      <c r="AK3136" s="110"/>
      <c r="AL3136" s="110"/>
      <c r="AM3136" s="110"/>
      <c r="AN3136" s="110"/>
      <c r="AO3136" s="110"/>
      <c r="AP3136" s="110"/>
      <c r="AQ3136" s="110"/>
      <c r="AR3136" s="110"/>
      <c r="AS3136" s="110"/>
      <c r="AT3136" s="110"/>
      <c r="AU3136" s="110"/>
      <c r="AV3136" s="110"/>
      <c r="AW3136" s="110"/>
      <c r="AX3136" s="110"/>
      <c r="AY3136" s="110"/>
      <c r="AZ3136" s="110"/>
      <c r="BA3136" s="110"/>
      <c r="BB3136" s="110"/>
      <c r="BC3136" s="110"/>
      <c r="BD3136" s="110"/>
      <c r="BE3136" s="110"/>
      <c r="BF3136" s="110"/>
      <c r="BG3136" s="110"/>
      <c r="BH3136" s="110"/>
    </row>
    <row r="3137" spans="3:60" x14ac:dyDescent="0.2">
      <c r="C3137" s="25"/>
      <c r="D3137" s="25"/>
      <c r="E3137" s="24"/>
      <c r="F3137" s="47"/>
      <c r="G3137" s="24"/>
      <c r="AD3137" s="110"/>
      <c r="AE3137" s="110"/>
      <c r="AF3137" s="110"/>
      <c r="AG3137" s="110"/>
      <c r="AH3137" s="110"/>
      <c r="AI3137" s="110"/>
      <c r="AJ3137" s="110"/>
      <c r="AK3137" s="110"/>
      <c r="AL3137" s="110"/>
      <c r="AM3137" s="110"/>
      <c r="AN3137" s="110"/>
      <c r="AO3137" s="110"/>
      <c r="AP3137" s="110"/>
      <c r="AQ3137" s="110"/>
      <c r="AR3137" s="110"/>
      <c r="AS3137" s="110"/>
      <c r="AT3137" s="110"/>
      <c r="AU3137" s="110"/>
      <c r="AV3137" s="110"/>
      <c r="AW3137" s="110"/>
      <c r="AX3137" s="110"/>
      <c r="AY3137" s="110"/>
      <c r="AZ3137" s="110"/>
      <c r="BA3137" s="110"/>
      <c r="BB3137" s="110"/>
      <c r="BC3137" s="110"/>
      <c r="BD3137" s="110"/>
      <c r="BE3137" s="110"/>
      <c r="BF3137" s="110"/>
      <c r="BG3137" s="110"/>
      <c r="BH3137" s="110"/>
    </row>
    <row r="3138" spans="3:60" x14ac:dyDescent="0.2">
      <c r="C3138" s="25"/>
      <c r="D3138" s="25"/>
      <c r="E3138" s="24"/>
      <c r="F3138" s="47"/>
      <c r="G3138" s="24"/>
      <c r="AD3138" s="110"/>
      <c r="AE3138" s="110"/>
      <c r="AF3138" s="110"/>
      <c r="AG3138" s="110"/>
      <c r="AH3138" s="110"/>
      <c r="AI3138" s="110"/>
      <c r="AJ3138" s="110"/>
      <c r="AK3138" s="110"/>
      <c r="AL3138" s="110"/>
      <c r="AM3138" s="110"/>
      <c r="AN3138" s="110"/>
      <c r="AO3138" s="110"/>
      <c r="AP3138" s="110"/>
      <c r="AQ3138" s="110"/>
      <c r="AR3138" s="110"/>
      <c r="AS3138" s="110"/>
      <c r="AT3138" s="110"/>
      <c r="AU3138" s="110"/>
      <c r="AV3138" s="110"/>
      <c r="AW3138" s="110"/>
      <c r="AX3138" s="110"/>
      <c r="AY3138" s="110"/>
      <c r="AZ3138" s="110"/>
      <c r="BA3138" s="110"/>
      <c r="BB3138" s="110"/>
      <c r="BC3138" s="110"/>
      <c r="BD3138" s="110"/>
      <c r="BE3138" s="110"/>
      <c r="BF3138" s="110"/>
      <c r="BG3138" s="110"/>
      <c r="BH3138" s="110"/>
    </row>
    <row r="3139" spans="3:60" x14ac:dyDescent="0.2">
      <c r="C3139" s="25"/>
      <c r="D3139" s="25"/>
      <c r="E3139" s="24"/>
      <c r="F3139" s="47"/>
      <c r="G3139" s="24"/>
      <c r="AD3139" s="110"/>
      <c r="AE3139" s="110"/>
      <c r="AF3139" s="110"/>
      <c r="AG3139" s="110"/>
      <c r="AH3139" s="110"/>
      <c r="AI3139" s="110"/>
      <c r="AJ3139" s="110"/>
      <c r="AK3139" s="110"/>
      <c r="AL3139" s="110"/>
      <c r="AM3139" s="110"/>
      <c r="AN3139" s="110"/>
      <c r="AO3139" s="110"/>
      <c r="AP3139" s="110"/>
      <c r="AQ3139" s="110"/>
      <c r="AR3139" s="110"/>
      <c r="AS3139" s="110"/>
      <c r="AT3139" s="110"/>
      <c r="AU3139" s="110"/>
      <c r="AV3139" s="110"/>
      <c r="AW3139" s="110"/>
      <c r="AX3139" s="110"/>
      <c r="AY3139" s="110"/>
      <c r="AZ3139" s="110"/>
      <c r="BA3139" s="110"/>
      <c r="BB3139" s="110"/>
      <c r="BC3139" s="110"/>
      <c r="BD3139" s="110"/>
      <c r="BE3139" s="110"/>
      <c r="BF3139" s="110"/>
      <c r="BG3139" s="110"/>
      <c r="BH3139" s="110"/>
    </row>
    <row r="3140" spans="3:60" x14ac:dyDescent="0.2">
      <c r="C3140" s="25"/>
      <c r="D3140" s="25"/>
      <c r="E3140" s="24"/>
      <c r="F3140" s="47"/>
      <c r="G3140" s="24"/>
      <c r="AD3140" s="110"/>
      <c r="AE3140" s="110"/>
      <c r="AF3140" s="110"/>
      <c r="AG3140" s="110"/>
      <c r="AH3140" s="110"/>
      <c r="AI3140" s="110"/>
      <c r="AJ3140" s="110"/>
      <c r="AK3140" s="110"/>
      <c r="AL3140" s="110"/>
      <c r="AM3140" s="110"/>
      <c r="AN3140" s="110"/>
      <c r="AO3140" s="110"/>
      <c r="AP3140" s="110"/>
      <c r="AQ3140" s="110"/>
      <c r="AR3140" s="110"/>
      <c r="AS3140" s="110"/>
      <c r="AT3140" s="110"/>
      <c r="AU3140" s="110"/>
      <c r="AV3140" s="110"/>
      <c r="AW3140" s="110"/>
      <c r="AX3140" s="110"/>
      <c r="AY3140" s="110"/>
      <c r="AZ3140" s="110"/>
      <c r="BA3140" s="110"/>
      <c r="BB3140" s="110"/>
      <c r="BC3140" s="110"/>
      <c r="BD3140" s="110"/>
      <c r="BE3140" s="110"/>
      <c r="BF3140" s="110"/>
      <c r="BG3140" s="110"/>
      <c r="BH3140" s="110"/>
    </row>
    <row r="3141" spans="3:60" x14ac:dyDescent="0.2">
      <c r="C3141" s="25"/>
      <c r="D3141" s="25"/>
      <c r="E3141" s="24"/>
      <c r="F3141" s="47"/>
      <c r="G3141" s="24"/>
      <c r="AD3141" s="110"/>
      <c r="AE3141" s="110"/>
      <c r="AF3141" s="110"/>
      <c r="AG3141" s="110"/>
      <c r="AH3141" s="110"/>
      <c r="AI3141" s="110"/>
      <c r="AJ3141" s="110"/>
      <c r="AK3141" s="110"/>
      <c r="AL3141" s="110"/>
      <c r="AM3141" s="110"/>
      <c r="AN3141" s="110"/>
      <c r="AO3141" s="110"/>
      <c r="AP3141" s="110"/>
      <c r="AQ3141" s="110"/>
      <c r="AR3141" s="110"/>
      <c r="AS3141" s="110"/>
      <c r="AT3141" s="110"/>
      <c r="AU3141" s="110"/>
      <c r="AV3141" s="110"/>
      <c r="AW3141" s="110"/>
      <c r="AX3141" s="110"/>
      <c r="AY3141" s="110"/>
      <c r="AZ3141" s="110"/>
      <c r="BA3141" s="110"/>
      <c r="BB3141" s="110"/>
      <c r="BC3141" s="110"/>
      <c r="BD3141" s="110"/>
      <c r="BE3141" s="110"/>
      <c r="BF3141" s="110"/>
      <c r="BG3141" s="110"/>
      <c r="BH3141" s="110"/>
    </row>
    <row r="3142" spans="3:60" x14ac:dyDescent="0.2">
      <c r="C3142" s="25"/>
      <c r="D3142" s="25"/>
      <c r="E3142" s="24"/>
      <c r="F3142" s="47"/>
      <c r="G3142" s="24"/>
      <c r="AD3142" s="110"/>
      <c r="AE3142" s="110"/>
      <c r="AF3142" s="110"/>
      <c r="AG3142" s="110"/>
      <c r="AH3142" s="110"/>
      <c r="AI3142" s="110"/>
      <c r="AJ3142" s="110"/>
      <c r="AK3142" s="110"/>
      <c r="AL3142" s="110"/>
      <c r="AM3142" s="110"/>
      <c r="AN3142" s="110"/>
      <c r="AO3142" s="110"/>
      <c r="AP3142" s="110"/>
      <c r="AQ3142" s="110"/>
      <c r="AR3142" s="110"/>
      <c r="AS3142" s="110"/>
      <c r="AT3142" s="110"/>
      <c r="AU3142" s="110"/>
      <c r="AV3142" s="110"/>
      <c r="AW3142" s="110"/>
      <c r="AX3142" s="110"/>
      <c r="AY3142" s="110"/>
      <c r="AZ3142" s="110"/>
      <c r="BA3142" s="110"/>
      <c r="BB3142" s="110"/>
      <c r="BC3142" s="110"/>
      <c r="BD3142" s="110"/>
      <c r="BE3142" s="110"/>
      <c r="BF3142" s="110"/>
      <c r="BG3142" s="110"/>
      <c r="BH3142" s="110"/>
    </row>
    <row r="3143" spans="3:60" x14ac:dyDescent="0.2">
      <c r="C3143" s="25"/>
      <c r="D3143" s="25"/>
      <c r="E3143" s="24"/>
      <c r="F3143" s="47"/>
      <c r="G3143" s="24"/>
      <c r="AD3143" s="110"/>
      <c r="AE3143" s="110"/>
      <c r="AF3143" s="110"/>
      <c r="AG3143" s="110"/>
      <c r="AH3143" s="110"/>
      <c r="AI3143" s="110"/>
      <c r="AJ3143" s="110"/>
      <c r="AK3143" s="110"/>
      <c r="AL3143" s="110"/>
      <c r="AM3143" s="110"/>
      <c r="AN3143" s="110"/>
      <c r="AO3143" s="110"/>
      <c r="AP3143" s="110"/>
      <c r="AQ3143" s="110"/>
      <c r="AR3143" s="110"/>
      <c r="AS3143" s="110"/>
      <c r="AT3143" s="110"/>
      <c r="AU3143" s="110"/>
      <c r="AV3143" s="110"/>
      <c r="AW3143" s="110"/>
      <c r="AX3143" s="110"/>
      <c r="AY3143" s="110"/>
      <c r="AZ3143" s="110"/>
      <c r="BA3143" s="110"/>
      <c r="BB3143" s="110"/>
      <c r="BC3143" s="110"/>
      <c r="BD3143" s="110"/>
      <c r="BE3143" s="110"/>
      <c r="BF3143" s="110"/>
      <c r="BG3143" s="110"/>
      <c r="BH3143" s="110"/>
    </row>
    <row r="3144" spans="3:60" x14ac:dyDescent="0.2">
      <c r="C3144" s="25"/>
      <c r="D3144" s="25"/>
      <c r="E3144" s="24"/>
      <c r="F3144" s="47"/>
      <c r="G3144" s="24"/>
      <c r="AD3144" s="110"/>
      <c r="AE3144" s="110"/>
      <c r="AF3144" s="110"/>
      <c r="AG3144" s="110"/>
      <c r="AH3144" s="110"/>
      <c r="AI3144" s="110"/>
      <c r="AJ3144" s="110"/>
      <c r="AK3144" s="110"/>
      <c r="AL3144" s="110"/>
      <c r="AM3144" s="110"/>
      <c r="AN3144" s="110"/>
      <c r="AO3144" s="110"/>
      <c r="AP3144" s="110"/>
      <c r="AQ3144" s="110"/>
      <c r="AR3144" s="110"/>
      <c r="AS3144" s="110"/>
      <c r="AT3144" s="110"/>
      <c r="AU3144" s="110"/>
      <c r="AV3144" s="110"/>
      <c r="AW3144" s="110"/>
      <c r="AX3144" s="110"/>
      <c r="AY3144" s="110"/>
      <c r="AZ3144" s="110"/>
      <c r="BA3144" s="110"/>
      <c r="BB3144" s="110"/>
      <c r="BC3144" s="110"/>
      <c r="BD3144" s="110"/>
      <c r="BE3144" s="110"/>
      <c r="BF3144" s="110"/>
      <c r="BG3144" s="110"/>
      <c r="BH3144" s="110"/>
    </row>
    <row r="3145" spans="3:60" x14ac:dyDescent="0.2">
      <c r="C3145" s="25"/>
      <c r="D3145" s="25"/>
      <c r="E3145" s="24"/>
      <c r="F3145" s="47"/>
      <c r="G3145" s="24"/>
      <c r="AD3145" s="110"/>
      <c r="AE3145" s="110"/>
      <c r="AF3145" s="110"/>
      <c r="AG3145" s="110"/>
      <c r="AH3145" s="110"/>
      <c r="AI3145" s="110"/>
      <c r="AJ3145" s="110"/>
      <c r="AK3145" s="110"/>
      <c r="AL3145" s="110"/>
      <c r="AM3145" s="110"/>
      <c r="AN3145" s="110"/>
      <c r="AO3145" s="110"/>
      <c r="AP3145" s="110"/>
      <c r="AQ3145" s="110"/>
      <c r="AR3145" s="110"/>
      <c r="AS3145" s="110"/>
      <c r="AT3145" s="110"/>
      <c r="AU3145" s="110"/>
      <c r="AV3145" s="110"/>
      <c r="AW3145" s="110"/>
      <c r="AX3145" s="110"/>
      <c r="AY3145" s="110"/>
      <c r="AZ3145" s="110"/>
      <c r="BA3145" s="110"/>
      <c r="BB3145" s="110"/>
      <c r="BC3145" s="110"/>
      <c r="BD3145" s="110"/>
      <c r="BE3145" s="110"/>
      <c r="BF3145" s="110"/>
      <c r="BG3145" s="110"/>
      <c r="BH3145" s="110"/>
    </row>
    <row r="3146" spans="3:60" x14ac:dyDescent="0.2">
      <c r="C3146" s="25"/>
      <c r="D3146" s="25"/>
      <c r="E3146" s="24"/>
      <c r="F3146" s="47"/>
      <c r="G3146" s="24"/>
      <c r="AD3146" s="110"/>
      <c r="AE3146" s="110"/>
      <c r="AF3146" s="110"/>
      <c r="AG3146" s="110"/>
      <c r="AH3146" s="110"/>
      <c r="AI3146" s="110"/>
      <c r="AJ3146" s="110"/>
      <c r="AK3146" s="110"/>
      <c r="AL3146" s="110"/>
      <c r="AM3146" s="110"/>
      <c r="AN3146" s="110"/>
      <c r="AO3146" s="110"/>
      <c r="AP3146" s="110"/>
      <c r="AQ3146" s="110"/>
      <c r="AR3146" s="110"/>
      <c r="AS3146" s="110"/>
      <c r="AT3146" s="110"/>
      <c r="AU3146" s="110"/>
      <c r="AV3146" s="110"/>
      <c r="AW3146" s="110"/>
      <c r="AX3146" s="110"/>
      <c r="AY3146" s="110"/>
      <c r="AZ3146" s="110"/>
      <c r="BA3146" s="110"/>
      <c r="BB3146" s="110"/>
      <c r="BC3146" s="110"/>
      <c r="BD3146" s="110"/>
      <c r="BE3146" s="110"/>
      <c r="BF3146" s="110"/>
      <c r="BG3146" s="110"/>
      <c r="BH3146" s="110"/>
    </row>
    <row r="3147" spans="3:60" x14ac:dyDescent="0.2">
      <c r="C3147" s="25"/>
      <c r="D3147" s="25"/>
      <c r="E3147" s="24"/>
      <c r="F3147" s="47"/>
      <c r="G3147" s="24"/>
      <c r="AD3147" s="110"/>
      <c r="AE3147" s="110"/>
      <c r="AF3147" s="110"/>
      <c r="AG3147" s="110"/>
      <c r="AH3147" s="110"/>
      <c r="AI3147" s="110"/>
      <c r="AJ3147" s="110"/>
      <c r="AK3147" s="110"/>
      <c r="AL3147" s="110"/>
      <c r="AM3147" s="110"/>
      <c r="AN3147" s="110"/>
      <c r="AO3147" s="110"/>
      <c r="AP3147" s="110"/>
      <c r="AQ3147" s="110"/>
      <c r="AR3147" s="110"/>
      <c r="AS3147" s="110"/>
      <c r="AT3147" s="110"/>
      <c r="AU3147" s="110"/>
      <c r="AV3147" s="110"/>
      <c r="AW3147" s="110"/>
      <c r="AX3147" s="110"/>
      <c r="AY3147" s="110"/>
      <c r="AZ3147" s="110"/>
      <c r="BA3147" s="110"/>
      <c r="BB3147" s="110"/>
      <c r="BC3147" s="110"/>
      <c r="BD3147" s="110"/>
      <c r="BE3147" s="110"/>
      <c r="BF3147" s="110"/>
      <c r="BG3147" s="110"/>
      <c r="BH3147" s="110"/>
    </row>
    <row r="3148" spans="3:60" x14ac:dyDescent="0.2">
      <c r="C3148" s="25"/>
      <c r="D3148" s="25"/>
      <c r="E3148" s="24"/>
      <c r="F3148" s="47"/>
      <c r="G3148" s="24"/>
      <c r="AD3148" s="110"/>
      <c r="AE3148" s="110"/>
      <c r="AF3148" s="110"/>
      <c r="AG3148" s="110"/>
      <c r="AH3148" s="110"/>
      <c r="AI3148" s="110"/>
      <c r="AJ3148" s="110"/>
      <c r="AK3148" s="110"/>
      <c r="AL3148" s="110"/>
      <c r="AM3148" s="110"/>
      <c r="AN3148" s="110"/>
      <c r="AO3148" s="110"/>
      <c r="AP3148" s="110"/>
      <c r="AQ3148" s="110"/>
      <c r="AR3148" s="110"/>
      <c r="AS3148" s="110"/>
      <c r="AT3148" s="110"/>
      <c r="AU3148" s="110"/>
      <c r="AV3148" s="110"/>
      <c r="AW3148" s="110"/>
      <c r="AX3148" s="110"/>
      <c r="AY3148" s="110"/>
      <c r="AZ3148" s="110"/>
      <c r="BA3148" s="110"/>
      <c r="BB3148" s="110"/>
      <c r="BC3148" s="110"/>
      <c r="BD3148" s="110"/>
      <c r="BE3148" s="110"/>
      <c r="BF3148" s="110"/>
      <c r="BG3148" s="110"/>
      <c r="BH3148" s="110"/>
    </row>
    <row r="3149" spans="3:60" x14ac:dyDescent="0.2">
      <c r="C3149" s="25"/>
      <c r="D3149" s="25"/>
      <c r="E3149" s="24"/>
      <c r="F3149" s="47"/>
      <c r="G3149" s="24"/>
      <c r="AD3149" s="110"/>
      <c r="AE3149" s="110"/>
      <c r="AF3149" s="110"/>
      <c r="AG3149" s="110"/>
      <c r="AH3149" s="110"/>
      <c r="AI3149" s="110"/>
      <c r="AJ3149" s="110"/>
      <c r="AK3149" s="110"/>
      <c r="AL3149" s="110"/>
      <c r="AM3149" s="110"/>
      <c r="AN3149" s="110"/>
      <c r="AO3149" s="110"/>
      <c r="AP3149" s="110"/>
      <c r="AQ3149" s="110"/>
      <c r="AR3149" s="110"/>
      <c r="AS3149" s="110"/>
      <c r="AT3149" s="110"/>
      <c r="AU3149" s="110"/>
      <c r="AV3149" s="110"/>
      <c r="AW3149" s="110"/>
      <c r="AX3149" s="110"/>
      <c r="AY3149" s="110"/>
      <c r="AZ3149" s="110"/>
      <c r="BA3149" s="110"/>
      <c r="BB3149" s="110"/>
      <c r="BC3149" s="110"/>
      <c r="BD3149" s="110"/>
      <c r="BE3149" s="110"/>
      <c r="BF3149" s="110"/>
      <c r="BG3149" s="110"/>
      <c r="BH3149" s="110"/>
    </row>
    <row r="3150" spans="3:60" x14ac:dyDescent="0.2">
      <c r="C3150" s="25"/>
      <c r="D3150" s="25"/>
      <c r="E3150" s="24"/>
      <c r="F3150" s="47"/>
      <c r="G3150" s="24"/>
      <c r="AD3150" s="110"/>
      <c r="AE3150" s="110"/>
      <c r="AF3150" s="110"/>
      <c r="AG3150" s="110"/>
      <c r="AH3150" s="110"/>
      <c r="AI3150" s="110"/>
      <c r="AJ3150" s="110"/>
      <c r="AK3150" s="110"/>
      <c r="AL3150" s="110"/>
      <c r="AM3150" s="110"/>
      <c r="AN3150" s="110"/>
      <c r="AO3150" s="110"/>
      <c r="AP3150" s="110"/>
      <c r="AQ3150" s="110"/>
      <c r="AR3150" s="110"/>
      <c r="AS3150" s="110"/>
      <c r="AT3150" s="110"/>
      <c r="AU3150" s="110"/>
      <c r="AV3150" s="110"/>
      <c r="AW3150" s="110"/>
      <c r="AX3150" s="110"/>
      <c r="AY3150" s="110"/>
      <c r="AZ3150" s="110"/>
      <c r="BA3150" s="110"/>
      <c r="BB3150" s="110"/>
      <c r="BC3150" s="110"/>
      <c r="BD3150" s="110"/>
      <c r="BE3150" s="110"/>
      <c r="BF3150" s="110"/>
      <c r="BG3150" s="110"/>
      <c r="BH3150" s="110"/>
    </row>
    <row r="3151" spans="3:60" x14ac:dyDescent="0.2">
      <c r="C3151" s="25"/>
      <c r="D3151" s="25"/>
      <c r="E3151" s="24"/>
      <c r="F3151" s="47"/>
      <c r="G3151" s="24"/>
      <c r="AD3151" s="110"/>
      <c r="AE3151" s="110"/>
      <c r="AF3151" s="110"/>
      <c r="AG3151" s="110"/>
      <c r="AH3151" s="110"/>
      <c r="AI3151" s="110"/>
      <c r="AJ3151" s="110"/>
      <c r="AK3151" s="110"/>
      <c r="AL3151" s="110"/>
      <c r="AM3151" s="110"/>
      <c r="AN3151" s="110"/>
      <c r="AO3151" s="110"/>
      <c r="AP3151" s="110"/>
      <c r="AQ3151" s="110"/>
      <c r="AR3151" s="110"/>
      <c r="AS3151" s="110"/>
      <c r="AT3151" s="110"/>
      <c r="AU3151" s="110"/>
      <c r="AV3151" s="110"/>
      <c r="AW3151" s="110"/>
      <c r="AX3151" s="110"/>
      <c r="AY3151" s="110"/>
      <c r="AZ3151" s="110"/>
      <c r="BA3151" s="110"/>
      <c r="BB3151" s="110"/>
      <c r="BC3151" s="110"/>
      <c r="BD3151" s="110"/>
      <c r="BE3151" s="110"/>
      <c r="BF3151" s="110"/>
      <c r="BG3151" s="110"/>
      <c r="BH3151" s="110"/>
    </row>
    <row r="3152" spans="3:60" x14ac:dyDescent="0.2">
      <c r="C3152" s="25"/>
      <c r="D3152" s="25"/>
      <c r="E3152" s="24"/>
      <c r="F3152" s="47"/>
      <c r="G3152" s="24"/>
      <c r="AD3152" s="110"/>
      <c r="AE3152" s="110"/>
      <c r="AF3152" s="110"/>
      <c r="AG3152" s="110"/>
      <c r="AH3152" s="110"/>
      <c r="AI3152" s="110"/>
      <c r="AJ3152" s="110"/>
      <c r="AK3152" s="110"/>
      <c r="AL3152" s="110"/>
      <c r="AM3152" s="110"/>
      <c r="AN3152" s="110"/>
      <c r="AO3152" s="110"/>
      <c r="AP3152" s="110"/>
      <c r="AQ3152" s="110"/>
      <c r="AR3152" s="110"/>
      <c r="AS3152" s="110"/>
      <c r="AT3152" s="110"/>
      <c r="AU3152" s="110"/>
      <c r="AV3152" s="110"/>
      <c r="AW3152" s="110"/>
      <c r="AX3152" s="110"/>
      <c r="AY3152" s="110"/>
      <c r="AZ3152" s="110"/>
      <c r="BA3152" s="110"/>
      <c r="BB3152" s="110"/>
      <c r="BC3152" s="110"/>
      <c r="BD3152" s="110"/>
      <c r="BE3152" s="110"/>
      <c r="BF3152" s="110"/>
      <c r="BG3152" s="110"/>
      <c r="BH3152" s="110"/>
    </row>
    <row r="3153" spans="3:60" x14ac:dyDescent="0.2">
      <c r="C3153" s="25"/>
      <c r="D3153" s="25"/>
      <c r="E3153" s="24"/>
      <c r="F3153" s="47"/>
      <c r="G3153" s="24"/>
      <c r="AD3153" s="110"/>
      <c r="AE3153" s="110"/>
      <c r="AF3153" s="110"/>
      <c r="AG3153" s="110"/>
      <c r="AH3153" s="110"/>
      <c r="AI3153" s="110"/>
      <c r="AJ3153" s="110"/>
      <c r="AK3153" s="110"/>
      <c r="AL3153" s="110"/>
      <c r="AM3153" s="110"/>
      <c r="AN3153" s="110"/>
      <c r="AO3153" s="110"/>
      <c r="AP3153" s="110"/>
      <c r="AQ3153" s="110"/>
      <c r="AR3153" s="110"/>
      <c r="AS3153" s="110"/>
      <c r="AT3153" s="110"/>
      <c r="AU3153" s="110"/>
      <c r="AV3153" s="110"/>
      <c r="AW3153" s="110"/>
      <c r="AX3153" s="110"/>
      <c r="AY3153" s="110"/>
      <c r="AZ3153" s="110"/>
      <c r="BA3153" s="110"/>
      <c r="BB3153" s="110"/>
      <c r="BC3153" s="110"/>
      <c r="BD3153" s="110"/>
      <c r="BE3153" s="110"/>
      <c r="BF3153" s="110"/>
      <c r="BG3153" s="110"/>
      <c r="BH3153" s="110"/>
    </row>
    <row r="3154" spans="3:60" x14ac:dyDescent="0.2">
      <c r="C3154" s="25"/>
      <c r="D3154" s="25"/>
      <c r="E3154" s="24"/>
      <c r="F3154" s="47"/>
      <c r="G3154" s="24"/>
      <c r="AD3154" s="110"/>
      <c r="AE3154" s="110"/>
      <c r="AF3154" s="110"/>
      <c r="AG3154" s="110"/>
      <c r="AH3154" s="110"/>
      <c r="AI3154" s="110"/>
      <c r="AJ3154" s="110"/>
      <c r="AK3154" s="110"/>
      <c r="AL3154" s="110"/>
      <c r="AM3154" s="110"/>
      <c r="AN3154" s="110"/>
      <c r="AO3154" s="110"/>
      <c r="AP3154" s="110"/>
      <c r="AQ3154" s="110"/>
      <c r="AR3154" s="110"/>
      <c r="AS3154" s="110"/>
      <c r="AT3154" s="110"/>
      <c r="AU3154" s="110"/>
      <c r="AV3154" s="110"/>
      <c r="AW3154" s="110"/>
      <c r="AX3154" s="110"/>
      <c r="AY3154" s="110"/>
      <c r="AZ3154" s="110"/>
      <c r="BA3154" s="110"/>
      <c r="BB3154" s="110"/>
      <c r="BC3154" s="110"/>
      <c r="BD3154" s="110"/>
      <c r="BE3154" s="110"/>
      <c r="BF3154" s="110"/>
      <c r="BG3154" s="110"/>
      <c r="BH3154" s="110"/>
    </row>
    <row r="3155" spans="3:60" x14ac:dyDescent="0.2">
      <c r="C3155" s="25"/>
      <c r="D3155" s="25"/>
      <c r="E3155" s="24"/>
      <c r="F3155" s="47"/>
      <c r="G3155" s="24"/>
      <c r="AD3155" s="110"/>
      <c r="AE3155" s="110"/>
      <c r="AF3155" s="110"/>
      <c r="AG3155" s="110"/>
      <c r="AH3155" s="110"/>
      <c r="AI3155" s="110"/>
      <c r="AJ3155" s="110"/>
      <c r="AK3155" s="110"/>
      <c r="AL3155" s="110"/>
      <c r="AM3155" s="110"/>
      <c r="AN3155" s="110"/>
      <c r="AO3155" s="110"/>
      <c r="AP3155" s="110"/>
      <c r="AQ3155" s="110"/>
      <c r="AR3155" s="110"/>
      <c r="AS3155" s="110"/>
      <c r="AT3155" s="110"/>
      <c r="AU3155" s="110"/>
      <c r="AV3155" s="110"/>
      <c r="AW3155" s="110"/>
      <c r="AX3155" s="110"/>
      <c r="AY3155" s="110"/>
      <c r="AZ3155" s="110"/>
      <c r="BA3155" s="110"/>
      <c r="BB3155" s="110"/>
      <c r="BC3155" s="110"/>
      <c r="BD3155" s="110"/>
      <c r="BE3155" s="110"/>
      <c r="BF3155" s="110"/>
      <c r="BG3155" s="110"/>
      <c r="BH3155" s="110"/>
    </row>
    <row r="3156" spans="3:60" x14ac:dyDescent="0.2">
      <c r="C3156" s="25"/>
      <c r="D3156" s="25"/>
      <c r="E3156" s="24"/>
      <c r="F3156" s="47"/>
      <c r="G3156" s="24"/>
      <c r="AD3156" s="110"/>
      <c r="AE3156" s="110"/>
      <c r="AF3156" s="110"/>
      <c r="AG3156" s="110"/>
      <c r="AH3156" s="110"/>
      <c r="AI3156" s="110"/>
      <c r="AJ3156" s="110"/>
      <c r="AK3156" s="110"/>
      <c r="AL3156" s="110"/>
      <c r="AM3156" s="110"/>
      <c r="AN3156" s="110"/>
      <c r="AO3156" s="110"/>
      <c r="AP3156" s="110"/>
      <c r="AQ3156" s="110"/>
      <c r="AR3156" s="110"/>
      <c r="AS3156" s="110"/>
      <c r="AT3156" s="110"/>
      <c r="AU3156" s="110"/>
      <c r="AV3156" s="110"/>
      <c r="AW3156" s="110"/>
      <c r="AX3156" s="110"/>
      <c r="AY3156" s="110"/>
      <c r="AZ3156" s="110"/>
      <c r="BA3156" s="110"/>
      <c r="BB3156" s="110"/>
      <c r="BC3156" s="110"/>
      <c r="BD3156" s="110"/>
      <c r="BE3156" s="110"/>
      <c r="BF3156" s="110"/>
      <c r="BG3156" s="110"/>
      <c r="BH3156" s="110"/>
    </row>
    <row r="3157" spans="3:60" x14ac:dyDescent="0.2">
      <c r="C3157" s="25"/>
      <c r="D3157" s="25"/>
      <c r="E3157" s="24"/>
      <c r="F3157" s="47"/>
      <c r="G3157" s="24"/>
      <c r="AD3157" s="110"/>
      <c r="AE3157" s="110"/>
      <c r="AF3157" s="110"/>
      <c r="AG3157" s="110"/>
      <c r="AH3157" s="110"/>
      <c r="AI3157" s="110"/>
      <c r="AJ3157" s="110"/>
      <c r="AK3157" s="110"/>
      <c r="AL3157" s="110"/>
      <c r="AM3157" s="110"/>
      <c r="AN3157" s="110"/>
      <c r="AO3157" s="110"/>
      <c r="AP3157" s="110"/>
      <c r="AQ3157" s="110"/>
      <c r="AR3157" s="110"/>
      <c r="AS3157" s="110"/>
      <c r="AT3157" s="110"/>
      <c r="AU3157" s="110"/>
      <c r="AV3157" s="110"/>
      <c r="AW3157" s="110"/>
      <c r="AX3157" s="110"/>
      <c r="AY3157" s="110"/>
      <c r="AZ3157" s="110"/>
      <c r="BA3157" s="110"/>
      <c r="BB3157" s="110"/>
      <c r="BC3157" s="110"/>
      <c r="BD3157" s="110"/>
      <c r="BE3157" s="110"/>
      <c r="BF3157" s="110"/>
      <c r="BG3157" s="110"/>
      <c r="BH3157" s="110"/>
    </row>
    <row r="3158" spans="3:60" x14ac:dyDescent="0.2">
      <c r="C3158" s="25"/>
      <c r="D3158" s="25"/>
      <c r="E3158" s="24"/>
      <c r="F3158" s="47"/>
      <c r="G3158" s="24"/>
      <c r="AD3158" s="110"/>
      <c r="AE3158" s="110"/>
      <c r="AF3158" s="110"/>
      <c r="AG3158" s="110"/>
      <c r="AH3158" s="110"/>
      <c r="AI3158" s="110"/>
      <c r="AJ3158" s="110"/>
      <c r="AK3158" s="110"/>
      <c r="AL3158" s="110"/>
      <c r="AM3158" s="110"/>
      <c r="AN3158" s="110"/>
      <c r="AO3158" s="110"/>
      <c r="AP3158" s="110"/>
      <c r="AQ3158" s="110"/>
      <c r="AR3158" s="110"/>
      <c r="AS3158" s="110"/>
      <c r="AT3158" s="110"/>
      <c r="AU3158" s="110"/>
      <c r="AV3158" s="110"/>
      <c r="AW3158" s="110"/>
      <c r="AX3158" s="110"/>
      <c r="AY3158" s="110"/>
      <c r="AZ3158" s="110"/>
      <c r="BA3158" s="110"/>
      <c r="BB3158" s="110"/>
      <c r="BC3158" s="110"/>
      <c r="BD3158" s="110"/>
      <c r="BE3158" s="110"/>
      <c r="BF3158" s="110"/>
      <c r="BG3158" s="110"/>
      <c r="BH3158" s="110"/>
    </row>
    <row r="3159" spans="3:60" x14ac:dyDescent="0.2">
      <c r="C3159" s="25"/>
      <c r="D3159" s="25"/>
      <c r="E3159" s="24"/>
      <c r="F3159" s="47"/>
      <c r="G3159" s="24"/>
      <c r="AD3159" s="110"/>
      <c r="AE3159" s="110"/>
      <c r="AF3159" s="110"/>
      <c r="AG3159" s="110"/>
      <c r="AH3159" s="110"/>
      <c r="AI3159" s="110"/>
      <c r="AJ3159" s="110"/>
      <c r="AK3159" s="110"/>
      <c r="AL3159" s="110"/>
      <c r="AM3159" s="110"/>
      <c r="AN3159" s="110"/>
      <c r="AO3159" s="110"/>
      <c r="AP3159" s="110"/>
      <c r="AQ3159" s="110"/>
      <c r="AR3159" s="110"/>
      <c r="AS3159" s="110"/>
      <c r="AT3159" s="110"/>
      <c r="AU3159" s="110"/>
      <c r="AV3159" s="110"/>
      <c r="AW3159" s="110"/>
      <c r="AX3159" s="110"/>
      <c r="AY3159" s="110"/>
      <c r="AZ3159" s="110"/>
      <c r="BA3159" s="110"/>
      <c r="BB3159" s="110"/>
      <c r="BC3159" s="110"/>
      <c r="BD3159" s="110"/>
      <c r="BE3159" s="110"/>
      <c r="BF3159" s="110"/>
      <c r="BG3159" s="110"/>
      <c r="BH3159" s="110"/>
    </row>
    <row r="3160" spans="3:60" x14ac:dyDescent="0.2">
      <c r="C3160" s="25"/>
      <c r="D3160" s="25"/>
      <c r="E3160" s="24"/>
      <c r="F3160" s="47"/>
      <c r="G3160" s="24"/>
      <c r="AD3160" s="110"/>
      <c r="AE3160" s="110"/>
      <c r="AF3160" s="110"/>
      <c r="AG3160" s="110"/>
      <c r="AH3160" s="110"/>
      <c r="AI3160" s="110"/>
      <c r="AJ3160" s="110"/>
      <c r="AK3160" s="110"/>
      <c r="AL3160" s="110"/>
      <c r="AM3160" s="110"/>
      <c r="AN3160" s="110"/>
      <c r="AO3160" s="110"/>
      <c r="AP3160" s="110"/>
      <c r="AQ3160" s="110"/>
      <c r="AR3160" s="110"/>
      <c r="AS3160" s="110"/>
      <c r="AT3160" s="110"/>
      <c r="AU3160" s="110"/>
      <c r="AV3160" s="110"/>
      <c r="AW3160" s="110"/>
      <c r="AX3160" s="110"/>
      <c r="AY3160" s="110"/>
      <c r="AZ3160" s="110"/>
      <c r="BA3160" s="110"/>
      <c r="BB3160" s="110"/>
      <c r="BC3160" s="110"/>
      <c r="BD3160" s="110"/>
      <c r="BE3160" s="110"/>
      <c r="BF3160" s="110"/>
      <c r="BG3160" s="110"/>
      <c r="BH3160" s="110"/>
    </row>
    <row r="3161" spans="3:60" x14ac:dyDescent="0.2">
      <c r="C3161" s="25"/>
      <c r="D3161" s="25"/>
      <c r="E3161" s="24"/>
      <c r="F3161" s="47"/>
      <c r="G3161" s="24"/>
      <c r="AD3161" s="110"/>
      <c r="AE3161" s="110"/>
      <c r="AF3161" s="110"/>
      <c r="AG3161" s="110"/>
      <c r="AH3161" s="110"/>
      <c r="AI3161" s="110"/>
      <c r="AJ3161" s="110"/>
      <c r="AK3161" s="110"/>
      <c r="AL3161" s="110"/>
      <c r="AM3161" s="110"/>
      <c r="AN3161" s="110"/>
      <c r="AO3161" s="110"/>
      <c r="AP3161" s="110"/>
      <c r="AQ3161" s="110"/>
      <c r="AR3161" s="110"/>
      <c r="AS3161" s="110"/>
      <c r="AT3161" s="110"/>
      <c r="AU3161" s="110"/>
      <c r="AV3161" s="110"/>
      <c r="AW3161" s="110"/>
      <c r="AX3161" s="110"/>
      <c r="AY3161" s="110"/>
      <c r="AZ3161" s="110"/>
      <c r="BA3161" s="110"/>
      <c r="BB3161" s="110"/>
      <c r="BC3161" s="110"/>
      <c r="BD3161" s="110"/>
      <c r="BE3161" s="110"/>
      <c r="BF3161" s="110"/>
      <c r="BG3161" s="110"/>
      <c r="BH3161" s="110"/>
    </row>
    <row r="3162" spans="3:60" x14ac:dyDescent="0.2">
      <c r="C3162" s="25"/>
      <c r="D3162" s="25"/>
      <c r="E3162" s="24"/>
      <c r="F3162" s="47"/>
      <c r="G3162" s="24"/>
      <c r="AD3162" s="110"/>
      <c r="AE3162" s="110"/>
      <c r="AF3162" s="110"/>
      <c r="AG3162" s="110"/>
      <c r="AH3162" s="110"/>
      <c r="AI3162" s="110"/>
      <c r="AJ3162" s="110"/>
      <c r="AK3162" s="110"/>
      <c r="AL3162" s="110"/>
      <c r="AM3162" s="110"/>
      <c r="AN3162" s="110"/>
      <c r="AO3162" s="110"/>
      <c r="AP3162" s="110"/>
      <c r="AQ3162" s="110"/>
      <c r="AR3162" s="110"/>
      <c r="AS3162" s="110"/>
      <c r="AT3162" s="110"/>
      <c r="AU3162" s="110"/>
      <c r="AV3162" s="110"/>
      <c r="AW3162" s="110"/>
      <c r="AX3162" s="110"/>
      <c r="AY3162" s="110"/>
      <c r="AZ3162" s="110"/>
      <c r="BA3162" s="110"/>
      <c r="BB3162" s="110"/>
      <c r="BC3162" s="110"/>
      <c r="BD3162" s="110"/>
      <c r="BE3162" s="110"/>
      <c r="BF3162" s="110"/>
      <c r="BG3162" s="110"/>
      <c r="BH3162" s="110"/>
    </row>
    <row r="3163" spans="3:60" x14ac:dyDescent="0.2">
      <c r="C3163" s="25"/>
      <c r="D3163" s="25"/>
      <c r="E3163" s="24"/>
      <c r="F3163" s="47"/>
      <c r="G3163" s="24"/>
      <c r="AD3163" s="110"/>
      <c r="AE3163" s="110"/>
      <c r="AF3163" s="110"/>
      <c r="AG3163" s="110"/>
      <c r="AH3163" s="110"/>
      <c r="AI3163" s="110"/>
      <c r="AJ3163" s="110"/>
      <c r="AK3163" s="110"/>
      <c r="AL3163" s="110"/>
      <c r="AM3163" s="110"/>
      <c r="AN3163" s="110"/>
      <c r="AO3163" s="110"/>
      <c r="AP3163" s="110"/>
      <c r="AQ3163" s="110"/>
      <c r="AR3163" s="110"/>
      <c r="AS3163" s="110"/>
      <c r="AT3163" s="110"/>
      <c r="AU3163" s="110"/>
      <c r="AV3163" s="110"/>
      <c r="AW3163" s="110"/>
      <c r="AX3163" s="110"/>
      <c r="AY3163" s="110"/>
      <c r="AZ3163" s="110"/>
      <c r="BA3163" s="110"/>
      <c r="BB3163" s="110"/>
      <c r="BC3163" s="110"/>
      <c r="BD3163" s="110"/>
      <c r="BE3163" s="110"/>
      <c r="BF3163" s="110"/>
      <c r="BG3163" s="110"/>
      <c r="BH3163" s="110"/>
    </row>
    <row r="3164" spans="3:60" x14ac:dyDescent="0.2">
      <c r="C3164" s="25"/>
      <c r="D3164" s="25"/>
      <c r="E3164" s="24"/>
      <c r="F3164" s="47"/>
      <c r="G3164" s="24"/>
      <c r="AD3164" s="110"/>
      <c r="AE3164" s="110"/>
      <c r="AF3164" s="110"/>
      <c r="AG3164" s="110"/>
      <c r="AH3164" s="110"/>
      <c r="AI3164" s="110"/>
      <c r="AJ3164" s="110"/>
      <c r="AK3164" s="110"/>
      <c r="AL3164" s="110"/>
      <c r="AM3164" s="110"/>
      <c r="AN3164" s="110"/>
      <c r="AO3164" s="110"/>
      <c r="AP3164" s="110"/>
      <c r="AQ3164" s="110"/>
      <c r="AR3164" s="110"/>
      <c r="AS3164" s="110"/>
      <c r="AT3164" s="110"/>
      <c r="AU3164" s="110"/>
      <c r="AV3164" s="110"/>
      <c r="AW3164" s="110"/>
      <c r="AX3164" s="110"/>
      <c r="AY3164" s="110"/>
      <c r="AZ3164" s="110"/>
      <c r="BA3164" s="110"/>
      <c r="BB3164" s="110"/>
      <c r="BC3164" s="110"/>
      <c r="BD3164" s="110"/>
      <c r="BE3164" s="110"/>
      <c r="BF3164" s="110"/>
      <c r="BG3164" s="110"/>
      <c r="BH3164" s="110"/>
    </row>
    <row r="3165" spans="3:60" x14ac:dyDescent="0.2">
      <c r="C3165" s="25"/>
      <c r="D3165" s="25"/>
      <c r="E3165" s="24"/>
      <c r="F3165" s="47"/>
      <c r="G3165" s="24"/>
      <c r="AD3165" s="110"/>
      <c r="AE3165" s="110"/>
      <c r="AF3165" s="110"/>
      <c r="AG3165" s="110"/>
      <c r="AH3165" s="110"/>
      <c r="AI3165" s="110"/>
      <c r="AJ3165" s="110"/>
      <c r="AK3165" s="110"/>
      <c r="AL3165" s="110"/>
      <c r="AM3165" s="110"/>
      <c r="AN3165" s="110"/>
      <c r="AO3165" s="110"/>
      <c r="AP3165" s="110"/>
      <c r="AQ3165" s="110"/>
      <c r="AR3165" s="110"/>
      <c r="AS3165" s="110"/>
      <c r="AT3165" s="110"/>
      <c r="AU3165" s="110"/>
      <c r="AV3165" s="110"/>
      <c r="AW3165" s="110"/>
      <c r="AX3165" s="110"/>
      <c r="AY3165" s="110"/>
      <c r="AZ3165" s="110"/>
      <c r="BA3165" s="110"/>
      <c r="BB3165" s="110"/>
      <c r="BC3165" s="110"/>
      <c r="BD3165" s="110"/>
      <c r="BE3165" s="110"/>
      <c r="BF3165" s="110"/>
      <c r="BG3165" s="110"/>
      <c r="BH3165" s="110"/>
    </row>
    <row r="3166" spans="3:60" x14ac:dyDescent="0.2">
      <c r="C3166" s="25"/>
      <c r="D3166" s="25"/>
      <c r="E3166" s="24"/>
      <c r="F3166" s="47"/>
      <c r="G3166" s="24"/>
      <c r="AD3166" s="110"/>
      <c r="AE3166" s="110"/>
      <c r="AF3166" s="110"/>
      <c r="AG3166" s="110"/>
      <c r="AH3166" s="110"/>
      <c r="AI3166" s="110"/>
      <c r="AJ3166" s="110"/>
      <c r="AK3166" s="110"/>
      <c r="AL3166" s="110"/>
      <c r="AM3166" s="110"/>
      <c r="AN3166" s="110"/>
      <c r="AO3166" s="110"/>
      <c r="AP3166" s="110"/>
      <c r="AQ3166" s="110"/>
      <c r="AR3166" s="110"/>
      <c r="AS3166" s="110"/>
      <c r="AT3166" s="110"/>
      <c r="AU3166" s="110"/>
      <c r="AV3166" s="110"/>
      <c r="AW3166" s="110"/>
      <c r="AX3166" s="110"/>
      <c r="AY3166" s="110"/>
      <c r="AZ3166" s="110"/>
      <c r="BA3166" s="110"/>
      <c r="BB3166" s="110"/>
      <c r="BC3166" s="110"/>
      <c r="BD3166" s="110"/>
      <c r="BE3166" s="110"/>
      <c r="BF3166" s="110"/>
      <c r="BG3166" s="110"/>
      <c r="BH3166" s="110"/>
    </row>
    <row r="3167" spans="3:60" x14ac:dyDescent="0.2">
      <c r="C3167" s="25"/>
      <c r="D3167" s="25"/>
      <c r="E3167" s="24"/>
      <c r="F3167" s="47"/>
      <c r="G3167" s="24"/>
      <c r="AD3167" s="110"/>
      <c r="AE3167" s="110"/>
      <c r="AF3167" s="110"/>
      <c r="AG3167" s="110"/>
      <c r="AH3167" s="110"/>
      <c r="AI3167" s="110"/>
      <c r="AJ3167" s="110"/>
      <c r="AK3167" s="110"/>
      <c r="AL3167" s="110"/>
      <c r="AM3167" s="110"/>
      <c r="AN3167" s="110"/>
      <c r="AO3167" s="110"/>
      <c r="AP3167" s="110"/>
      <c r="AQ3167" s="110"/>
      <c r="AR3167" s="110"/>
      <c r="AS3167" s="110"/>
      <c r="AT3167" s="110"/>
      <c r="AU3167" s="110"/>
      <c r="AV3167" s="110"/>
      <c r="AW3167" s="110"/>
      <c r="AX3167" s="110"/>
      <c r="AY3167" s="110"/>
      <c r="AZ3167" s="110"/>
      <c r="BA3167" s="110"/>
      <c r="BB3167" s="110"/>
      <c r="BC3167" s="110"/>
      <c r="BD3167" s="110"/>
      <c r="BE3167" s="110"/>
      <c r="BF3167" s="110"/>
      <c r="BG3167" s="110"/>
      <c r="BH3167" s="110"/>
    </row>
    <row r="3168" spans="3:60" x14ac:dyDescent="0.2">
      <c r="C3168" s="25"/>
      <c r="D3168" s="25"/>
      <c r="E3168" s="24"/>
      <c r="F3168" s="47"/>
      <c r="G3168" s="24"/>
      <c r="AD3168" s="110"/>
      <c r="AE3168" s="110"/>
      <c r="AF3168" s="110"/>
      <c r="AG3168" s="110"/>
      <c r="AH3168" s="110"/>
      <c r="AI3168" s="110"/>
      <c r="AJ3168" s="110"/>
      <c r="AK3168" s="110"/>
      <c r="AL3168" s="110"/>
      <c r="AM3168" s="110"/>
      <c r="AN3168" s="110"/>
      <c r="AO3168" s="110"/>
      <c r="AP3168" s="110"/>
      <c r="AQ3168" s="110"/>
      <c r="AR3168" s="110"/>
      <c r="AS3168" s="110"/>
      <c r="AT3168" s="110"/>
      <c r="AU3168" s="110"/>
      <c r="AV3168" s="110"/>
      <c r="AW3168" s="110"/>
      <c r="AX3168" s="110"/>
      <c r="AY3168" s="110"/>
      <c r="AZ3168" s="110"/>
      <c r="BA3168" s="110"/>
      <c r="BB3168" s="110"/>
      <c r="BC3168" s="110"/>
      <c r="BD3168" s="110"/>
      <c r="BE3168" s="110"/>
      <c r="BF3168" s="110"/>
      <c r="BG3168" s="110"/>
      <c r="BH3168" s="110"/>
    </row>
    <row r="3169" spans="3:60" x14ac:dyDescent="0.2">
      <c r="C3169" s="25"/>
      <c r="D3169" s="25"/>
      <c r="E3169" s="24"/>
      <c r="F3169" s="47"/>
      <c r="G3169" s="24"/>
      <c r="AD3169" s="110"/>
      <c r="AE3169" s="110"/>
      <c r="AF3169" s="110"/>
      <c r="AG3169" s="110"/>
      <c r="AH3169" s="110"/>
      <c r="AI3169" s="110"/>
      <c r="AJ3169" s="110"/>
      <c r="AK3169" s="110"/>
      <c r="AL3169" s="110"/>
      <c r="AM3169" s="110"/>
      <c r="AN3169" s="110"/>
      <c r="AO3169" s="110"/>
      <c r="AP3169" s="110"/>
      <c r="AQ3169" s="110"/>
      <c r="AR3169" s="110"/>
      <c r="AS3169" s="110"/>
      <c r="AT3169" s="110"/>
      <c r="AU3169" s="110"/>
      <c r="AV3169" s="110"/>
      <c r="AW3169" s="110"/>
      <c r="AX3169" s="110"/>
      <c r="AY3169" s="110"/>
      <c r="AZ3169" s="110"/>
      <c r="BA3169" s="110"/>
      <c r="BB3169" s="110"/>
      <c r="BC3169" s="110"/>
      <c r="BD3169" s="110"/>
      <c r="BE3169" s="110"/>
      <c r="BF3169" s="110"/>
      <c r="BG3169" s="110"/>
      <c r="BH3169" s="110"/>
    </row>
    <row r="3170" spans="3:60" x14ac:dyDescent="0.2">
      <c r="C3170" s="25"/>
      <c r="D3170" s="25"/>
      <c r="E3170" s="24"/>
      <c r="F3170" s="47"/>
      <c r="G3170" s="24"/>
      <c r="AD3170" s="110"/>
      <c r="AE3170" s="110"/>
      <c r="AF3170" s="110"/>
      <c r="AG3170" s="110"/>
      <c r="AH3170" s="110"/>
      <c r="AI3170" s="110"/>
      <c r="AJ3170" s="110"/>
      <c r="AK3170" s="110"/>
      <c r="AL3170" s="110"/>
      <c r="AM3170" s="110"/>
      <c r="AN3170" s="110"/>
      <c r="AO3170" s="110"/>
      <c r="AP3170" s="110"/>
      <c r="AQ3170" s="110"/>
      <c r="AR3170" s="110"/>
      <c r="AS3170" s="110"/>
      <c r="AT3170" s="110"/>
      <c r="AU3170" s="110"/>
      <c r="AV3170" s="110"/>
      <c r="AW3170" s="110"/>
      <c r="AX3170" s="110"/>
      <c r="AY3170" s="110"/>
      <c r="AZ3170" s="110"/>
      <c r="BA3170" s="110"/>
      <c r="BB3170" s="110"/>
      <c r="BC3170" s="110"/>
      <c r="BD3170" s="110"/>
      <c r="BE3170" s="110"/>
      <c r="BF3170" s="110"/>
      <c r="BG3170" s="110"/>
      <c r="BH3170" s="110"/>
    </row>
    <row r="3171" spans="3:60" x14ac:dyDescent="0.2">
      <c r="C3171" s="25"/>
      <c r="D3171" s="25"/>
      <c r="E3171" s="24"/>
      <c r="F3171" s="47"/>
      <c r="G3171" s="24"/>
      <c r="AD3171" s="110"/>
      <c r="AE3171" s="110"/>
      <c r="AF3171" s="110"/>
      <c r="AG3171" s="110"/>
      <c r="AH3171" s="110"/>
      <c r="AI3171" s="110"/>
      <c r="AJ3171" s="110"/>
      <c r="AK3171" s="110"/>
      <c r="AL3171" s="110"/>
      <c r="AM3171" s="110"/>
      <c r="AN3171" s="110"/>
      <c r="AO3171" s="110"/>
      <c r="AP3171" s="110"/>
      <c r="AQ3171" s="110"/>
      <c r="AR3171" s="110"/>
      <c r="AS3171" s="110"/>
      <c r="AT3171" s="110"/>
      <c r="AU3171" s="110"/>
      <c r="AV3171" s="110"/>
      <c r="AW3171" s="110"/>
      <c r="AX3171" s="110"/>
      <c r="AY3171" s="110"/>
      <c r="AZ3171" s="110"/>
      <c r="BA3171" s="110"/>
      <c r="BB3171" s="110"/>
      <c r="BC3171" s="110"/>
      <c r="BD3171" s="110"/>
      <c r="BE3171" s="110"/>
      <c r="BF3171" s="110"/>
      <c r="BG3171" s="110"/>
      <c r="BH3171" s="110"/>
    </row>
    <row r="3172" spans="3:60" x14ac:dyDescent="0.2">
      <c r="C3172" s="25"/>
      <c r="D3172" s="25"/>
      <c r="E3172" s="24"/>
      <c r="F3172" s="47"/>
      <c r="G3172" s="24"/>
      <c r="AD3172" s="110"/>
      <c r="AE3172" s="110"/>
      <c r="AF3172" s="110"/>
      <c r="AG3172" s="110"/>
      <c r="AH3172" s="110"/>
      <c r="AI3172" s="110"/>
      <c r="AJ3172" s="110"/>
      <c r="AK3172" s="110"/>
      <c r="AL3172" s="110"/>
      <c r="AM3172" s="110"/>
      <c r="AN3172" s="110"/>
      <c r="AO3172" s="110"/>
      <c r="AP3172" s="110"/>
      <c r="AQ3172" s="110"/>
      <c r="AR3172" s="110"/>
      <c r="AS3172" s="110"/>
      <c r="AT3172" s="110"/>
      <c r="AU3172" s="110"/>
      <c r="AV3172" s="110"/>
      <c r="AW3172" s="110"/>
      <c r="AX3172" s="110"/>
      <c r="AY3172" s="110"/>
      <c r="AZ3172" s="110"/>
      <c r="BA3172" s="110"/>
      <c r="BB3172" s="110"/>
      <c r="BC3172" s="110"/>
      <c r="BD3172" s="110"/>
      <c r="BE3172" s="110"/>
      <c r="BF3172" s="110"/>
      <c r="BG3172" s="110"/>
      <c r="BH3172" s="110"/>
    </row>
    <row r="3173" spans="3:60" x14ac:dyDescent="0.2">
      <c r="C3173" s="25"/>
      <c r="D3173" s="25"/>
      <c r="E3173" s="24"/>
      <c r="F3173" s="47"/>
      <c r="G3173" s="24"/>
      <c r="AD3173" s="110"/>
      <c r="AE3173" s="110"/>
      <c r="AF3173" s="110"/>
      <c r="AG3173" s="110"/>
      <c r="AH3173" s="110"/>
      <c r="AI3173" s="110"/>
      <c r="AJ3173" s="110"/>
      <c r="AK3173" s="110"/>
      <c r="AL3173" s="110"/>
      <c r="AM3173" s="110"/>
      <c r="AN3173" s="110"/>
      <c r="AO3173" s="110"/>
      <c r="AP3173" s="110"/>
      <c r="AQ3173" s="110"/>
      <c r="AR3173" s="110"/>
      <c r="AS3173" s="110"/>
      <c r="AT3173" s="110"/>
      <c r="AU3173" s="110"/>
      <c r="AV3173" s="110"/>
      <c r="AW3173" s="110"/>
      <c r="AX3173" s="110"/>
      <c r="AY3173" s="110"/>
      <c r="AZ3173" s="110"/>
      <c r="BA3173" s="110"/>
      <c r="BB3173" s="110"/>
      <c r="BC3173" s="110"/>
      <c r="BD3173" s="110"/>
      <c r="BE3173" s="110"/>
      <c r="BF3173" s="110"/>
      <c r="BG3173" s="110"/>
      <c r="BH3173" s="110"/>
    </row>
    <row r="3174" spans="3:60" x14ac:dyDescent="0.2">
      <c r="C3174" s="25"/>
      <c r="D3174" s="25"/>
      <c r="E3174" s="24"/>
      <c r="F3174" s="47"/>
      <c r="G3174" s="24"/>
      <c r="AD3174" s="110"/>
      <c r="AE3174" s="110"/>
      <c r="AF3174" s="110"/>
      <c r="AG3174" s="110"/>
      <c r="AH3174" s="110"/>
      <c r="AI3174" s="110"/>
      <c r="AJ3174" s="110"/>
      <c r="AK3174" s="110"/>
      <c r="AL3174" s="110"/>
      <c r="AM3174" s="110"/>
      <c r="AN3174" s="110"/>
      <c r="AO3174" s="110"/>
      <c r="AP3174" s="110"/>
      <c r="AQ3174" s="110"/>
      <c r="AR3174" s="110"/>
      <c r="AS3174" s="110"/>
      <c r="AT3174" s="110"/>
      <c r="AU3174" s="110"/>
      <c r="AV3174" s="110"/>
      <c r="AW3174" s="110"/>
      <c r="AX3174" s="110"/>
      <c r="AY3174" s="110"/>
      <c r="AZ3174" s="110"/>
      <c r="BA3174" s="110"/>
      <c r="BB3174" s="110"/>
      <c r="BC3174" s="110"/>
      <c r="BD3174" s="110"/>
      <c r="BE3174" s="110"/>
      <c r="BF3174" s="110"/>
      <c r="BG3174" s="110"/>
      <c r="BH3174" s="110"/>
    </row>
    <row r="3175" spans="3:60" x14ac:dyDescent="0.2">
      <c r="C3175" s="25"/>
      <c r="D3175" s="25"/>
      <c r="E3175" s="24"/>
      <c r="F3175" s="47"/>
      <c r="G3175" s="24"/>
      <c r="AD3175" s="110"/>
      <c r="AE3175" s="110"/>
      <c r="AF3175" s="110"/>
      <c r="AG3175" s="110"/>
      <c r="AH3175" s="110"/>
      <c r="AI3175" s="110"/>
      <c r="AJ3175" s="110"/>
      <c r="AK3175" s="110"/>
      <c r="AL3175" s="110"/>
      <c r="AM3175" s="110"/>
      <c r="AN3175" s="110"/>
      <c r="AO3175" s="110"/>
      <c r="AP3175" s="110"/>
      <c r="AQ3175" s="110"/>
      <c r="AR3175" s="110"/>
      <c r="AS3175" s="110"/>
      <c r="AT3175" s="110"/>
      <c r="AU3175" s="110"/>
      <c r="AV3175" s="110"/>
      <c r="AW3175" s="110"/>
      <c r="AX3175" s="110"/>
      <c r="AY3175" s="110"/>
      <c r="AZ3175" s="110"/>
      <c r="BA3175" s="110"/>
      <c r="BB3175" s="110"/>
      <c r="BC3175" s="110"/>
      <c r="BD3175" s="110"/>
      <c r="BE3175" s="110"/>
      <c r="BF3175" s="110"/>
      <c r="BG3175" s="110"/>
      <c r="BH3175" s="110"/>
    </row>
    <row r="3176" spans="3:60" x14ac:dyDescent="0.2">
      <c r="C3176" s="25"/>
      <c r="D3176" s="25"/>
      <c r="E3176" s="24"/>
      <c r="F3176" s="47"/>
      <c r="G3176" s="24"/>
      <c r="AD3176" s="110"/>
      <c r="AE3176" s="110"/>
      <c r="AF3176" s="110"/>
      <c r="AG3176" s="110"/>
      <c r="AH3176" s="110"/>
      <c r="AI3176" s="110"/>
      <c r="AJ3176" s="110"/>
      <c r="AK3176" s="110"/>
      <c r="AL3176" s="110"/>
      <c r="AM3176" s="110"/>
      <c r="AN3176" s="110"/>
      <c r="AO3176" s="110"/>
      <c r="AP3176" s="110"/>
      <c r="AQ3176" s="110"/>
      <c r="AR3176" s="110"/>
      <c r="AS3176" s="110"/>
      <c r="AT3176" s="110"/>
      <c r="AU3176" s="110"/>
      <c r="AV3176" s="110"/>
      <c r="AW3176" s="110"/>
      <c r="AX3176" s="110"/>
      <c r="AY3176" s="110"/>
      <c r="AZ3176" s="110"/>
      <c r="BA3176" s="110"/>
      <c r="BB3176" s="110"/>
      <c r="BC3176" s="110"/>
      <c r="BD3176" s="110"/>
      <c r="BE3176" s="110"/>
      <c r="BF3176" s="110"/>
      <c r="BG3176" s="110"/>
      <c r="BH3176" s="110"/>
    </row>
    <row r="3177" spans="3:60" x14ac:dyDescent="0.2">
      <c r="C3177" s="25"/>
      <c r="D3177" s="25"/>
      <c r="E3177" s="24"/>
      <c r="F3177" s="47"/>
      <c r="G3177" s="24"/>
      <c r="AD3177" s="110"/>
      <c r="AE3177" s="110"/>
      <c r="AF3177" s="110"/>
      <c r="AG3177" s="110"/>
      <c r="AH3177" s="110"/>
      <c r="AI3177" s="110"/>
      <c r="AJ3177" s="110"/>
      <c r="AK3177" s="110"/>
      <c r="AL3177" s="110"/>
      <c r="AM3177" s="110"/>
      <c r="AN3177" s="110"/>
      <c r="AO3177" s="110"/>
      <c r="AP3177" s="110"/>
      <c r="AQ3177" s="110"/>
      <c r="AR3177" s="110"/>
      <c r="AS3177" s="110"/>
      <c r="AT3177" s="110"/>
      <c r="AU3177" s="110"/>
      <c r="AV3177" s="110"/>
      <c r="AW3177" s="110"/>
      <c r="AX3177" s="110"/>
      <c r="AY3177" s="110"/>
      <c r="AZ3177" s="110"/>
      <c r="BA3177" s="110"/>
      <c r="BB3177" s="110"/>
      <c r="BC3177" s="110"/>
      <c r="BD3177" s="110"/>
      <c r="BE3177" s="110"/>
      <c r="BF3177" s="110"/>
      <c r="BG3177" s="110"/>
      <c r="BH3177" s="110"/>
    </row>
    <row r="3178" spans="3:60" x14ac:dyDescent="0.2">
      <c r="C3178" s="25"/>
      <c r="D3178" s="25"/>
      <c r="E3178" s="24"/>
      <c r="F3178" s="47"/>
      <c r="G3178" s="24"/>
      <c r="AD3178" s="110"/>
      <c r="AE3178" s="110"/>
      <c r="AF3178" s="110"/>
      <c r="AG3178" s="110"/>
      <c r="AH3178" s="110"/>
      <c r="AI3178" s="110"/>
      <c r="AJ3178" s="110"/>
      <c r="AK3178" s="110"/>
      <c r="AL3178" s="110"/>
      <c r="AM3178" s="110"/>
      <c r="AN3178" s="110"/>
      <c r="AO3178" s="110"/>
      <c r="AP3178" s="110"/>
      <c r="AQ3178" s="110"/>
      <c r="AR3178" s="110"/>
      <c r="AS3178" s="110"/>
      <c r="AT3178" s="110"/>
      <c r="AU3178" s="110"/>
      <c r="AV3178" s="110"/>
      <c r="AW3178" s="110"/>
      <c r="AX3178" s="110"/>
      <c r="AY3178" s="110"/>
      <c r="AZ3178" s="110"/>
      <c r="BA3178" s="110"/>
      <c r="BB3178" s="110"/>
      <c r="BC3178" s="110"/>
      <c r="BD3178" s="110"/>
      <c r="BE3178" s="110"/>
      <c r="BF3178" s="110"/>
      <c r="BG3178" s="110"/>
      <c r="BH3178" s="110"/>
    </row>
    <row r="3179" spans="3:60" x14ac:dyDescent="0.2">
      <c r="C3179" s="25"/>
      <c r="D3179" s="25"/>
      <c r="E3179" s="24"/>
      <c r="F3179" s="47"/>
      <c r="G3179" s="24"/>
      <c r="AD3179" s="110"/>
      <c r="AE3179" s="110"/>
      <c r="AF3179" s="110"/>
      <c r="AG3179" s="110"/>
      <c r="AH3179" s="110"/>
      <c r="AI3179" s="110"/>
      <c r="AJ3179" s="110"/>
      <c r="AK3179" s="110"/>
      <c r="AL3179" s="110"/>
      <c r="AM3179" s="110"/>
      <c r="AN3179" s="110"/>
      <c r="AO3179" s="110"/>
      <c r="AP3179" s="110"/>
      <c r="AQ3179" s="110"/>
      <c r="AR3179" s="110"/>
      <c r="AS3179" s="110"/>
      <c r="AT3179" s="110"/>
      <c r="AU3179" s="110"/>
      <c r="AV3179" s="110"/>
      <c r="AW3179" s="110"/>
      <c r="AX3179" s="110"/>
      <c r="AY3179" s="110"/>
      <c r="AZ3179" s="110"/>
      <c r="BA3179" s="110"/>
      <c r="BB3179" s="110"/>
      <c r="BC3179" s="110"/>
      <c r="BD3179" s="110"/>
      <c r="BE3179" s="110"/>
      <c r="BF3179" s="110"/>
      <c r="BG3179" s="110"/>
      <c r="BH3179" s="110"/>
    </row>
    <row r="3180" spans="3:60" x14ac:dyDescent="0.2">
      <c r="C3180" s="25"/>
      <c r="D3180" s="25"/>
      <c r="E3180" s="24"/>
      <c r="F3180" s="47"/>
      <c r="G3180" s="24"/>
      <c r="AD3180" s="110"/>
      <c r="AE3180" s="110"/>
      <c r="AF3180" s="110"/>
      <c r="AG3180" s="110"/>
      <c r="AH3180" s="110"/>
      <c r="AI3180" s="110"/>
      <c r="AJ3180" s="110"/>
      <c r="AK3180" s="110"/>
      <c r="AL3180" s="110"/>
      <c r="AM3180" s="110"/>
      <c r="AN3180" s="110"/>
      <c r="AO3180" s="110"/>
      <c r="AP3180" s="110"/>
      <c r="AQ3180" s="110"/>
      <c r="AR3180" s="110"/>
      <c r="AS3180" s="110"/>
      <c r="AT3180" s="110"/>
      <c r="AU3180" s="110"/>
      <c r="AV3180" s="110"/>
      <c r="AW3180" s="110"/>
      <c r="AX3180" s="110"/>
      <c r="AY3180" s="110"/>
      <c r="AZ3180" s="110"/>
      <c r="BA3180" s="110"/>
      <c r="BB3180" s="110"/>
      <c r="BC3180" s="110"/>
      <c r="BD3180" s="110"/>
      <c r="BE3180" s="110"/>
      <c r="BF3180" s="110"/>
      <c r="BG3180" s="110"/>
      <c r="BH3180" s="110"/>
    </row>
    <row r="3181" spans="3:60" x14ac:dyDescent="0.2">
      <c r="C3181" s="25"/>
      <c r="D3181" s="25"/>
      <c r="E3181" s="24"/>
      <c r="F3181" s="47"/>
      <c r="G3181" s="24"/>
      <c r="AD3181" s="110"/>
      <c r="AE3181" s="110"/>
      <c r="AF3181" s="110"/>
      <c r="AG3181" s="110"/>
      <c r="AH3181" s="110"/>
      <c r="AI3181" s="110"/>
      <c r="AJ3181" s="110"/>
      <c r="AK3181" s="110"/>
      <c r="AL3181" s="110"/>
      <c r="AM3181" s="110"/>
      <c r="AN3181" s="110"/>
      <c r="AO3181" s="110"/>
      <c r="AP3181" s="110"/>
      <c r="AQ3181" s="110"/>
      <c r="AR3181" s="110"/>
      <c r="AS3181" s="110"/>
      <c r="AT3181" s="110"/>
      <c r="AU3181" s="110"/>
      <c r="AV3181" s="110"/>
      <c r="AW3181" s="110"/>
      <c r="AX3181" s="110"/>
      <c r="AY3181" s="110"/>
      <c r="AZ3181" s="110"/>
      <c r="BA3181" s="110"/>
      <c r="BB3181" s="110"/>
      <c r="BC3181" s="110"/>
      <c r="BD3181" s="110"/>
      <c r="BE3181" s="110"/>
      <c r="BF3181" s="110"/>
      <c r="BG3181" s="110"/>
      <c r="BH3181" s="110"/>
    </row>
    <row r="3182" spans="3:60" x14ac:dyDescent="0.2">
      <c r="C3182" s="25"/>
      <c r="D3182" s="25"/>
      <c r="E3182" s="24"/>
      <c r="F3182" s="47"/>
      <c r="G3182" s="24"/>
      <c r="AD3182" s="110"/>
      <c r="AE3182" s="110"/>
      <c r="AF3182" s="110"/>
      <c r="AG3182" s="110"/>
      <c r="AH3182" s="110"/>
      <c r="AI3182" s="110"/>
      <c r="AJ3182" s="110"/>
      <c r="AK3182" s="110"/>
      <c r="AL3182" s="110"/>
      <c r="AM3182" s="110"/>
      <c r="AN3182" s="110"/>
      <c r="AO3182" s="110"/>
      <c r="AP3182" s="110"/>
      <c r="AQ3182" s="110"/>
      <c r="AR3182" s="110"/>
      <c r="AS3182" s="110"/>
      <c r="AT3182" s="110"/>
      <c r="AU3182" s="110"/>
      <c r="AV3182" s="110"/>
      <c r="AW3182" s="110"/>
      <c r="AX3182" s="110"/>
      <c r="AY3182" s="110"/>
      <c r="AZ3182" s="110"/>
      <c r="BA3182" s="110"/>
      <c r="BB3182" s="110"/>
      <c r="BC3182" s="110"/>
      <c r="BD3182" s="110"/>
      <c r="BE3182" s="110"/>
      <c r="BF3182" s="110"/>
      <c r="BG3182" s="110"/>
      <c r="BH3182" s="110"/>
    </row>
    <row r="3183" spans="3:60" x14ac:dyDescent="0.2">
      <c r="C3183" s="25"/>
      <c r="D3183" s="25"/>
      <c r="E3183" s="24"/>
      <c r="F3183" s="47"/>
      <c r="G3183" s="24"/>
      <c r="AD3183" s="110"/>
      <c r="AE3183" s="110"/>
      <c r="AF3183" s="110"/>
      <c r="AG3183" s="110"/>
      <c r="AH3183" s="110"/>
      <c r="AI3183" s="110"/>
      <c r="AJ3183" s="110"/>
      <c r="AK3183" s="110"/>
      <c r="AL3183" s="110"/>
      <c r="AM3183" s="110"/>
      <c r="AN3183" s="110"/>
      <c r="AO3183" s="110"/>
      <c r="AP3183" s="110"/>
      <c r="AQ3183" s="110"/>
      <c r="AR3183" s="110"/>
      <c r="AS3183" s="110"/>
      <c r="AT3183" s="110"/>
      <c r="AU3183" s="110"/>
      <c r="AV3183" s="110"/>
      <c r="AW3183" s="110"/>
      <c r="AX3183" s="110"/>
      <c r="AY3183" s="110"/>
      <c r="AZ3183" s="110"/>
      <c r="BA3183" s="110"/>
      <c r="BB3183" s="110"/>
      <c r="BC3183" s="110"/>
      <c r="BD3183" s="110"/>
      <c r="BE3183" s="110"/>
      <c r="BF3183" s="110"/>
      <c r="BG3183" s="110"/>
      <c r="BH3183" s="110"/>
    </row>
    <row r="3184" spans="3:60" x14ac:dyDescent="0.2">
      <c r="C3184" s="25"/>
      <c r="D3184" s="25"/>
      <c r="E3184" s="24"/>
      <c r="F3184" s="47"/>
      <c r="G3184" s="24"/>
      <c r="AD3184" s="110"/>
      <c r="AE3184" s="110"/>
      <c r="AF3184" s="110"/>
      <c r="AG3184" s="110"/>
      <c r="AH3184" s="110"/>
      <c r="AI3184" s="110"/>
      <c r="AJ3184" s="110"/>
      <c r="AK3184" s="110"/>
      <c r="AL3184" s="110"/>
      <c r="AM3184" s="110"/>
      <c r="AN3184" s="110"/>
      <c r="AO3184" s="110"/>
      <c r="AP3184" s="110"/>
      <c r="AQ3184" s="110"/>
      <c r="AR3184" s="110"/>
      <c r="AS3184" s="110"/>
      <c r="AT3184" s="110"/>
      <c r="AU3184" s="110"/>
      <c r="AV3184" s="110"/>
      <c r="AW3184" s="110"/>
      <c r="AX3184" s="110"/>
      <c r="AY3184" s="110"/>
      <c r="AZ3184" s="110"/>
      <c r="BA3184" s="110"/>
      <c r="BB3184" s="110"/>
      <c r="BC3184" s="110"/>
      <c r="BD3184" s="110"/>
      <c r="BE3184" s="110"/>
      <c r="BF3184" s="110"/>
      <c r="BG3184" s="110"/>
      <c r="BH3184" s="110"/>
    </row>
    <row r="3185" spans="3:60" x14ac:dyDescent="0.2">
      <c r="C3185" s="25"/>
      <c r="D3185" s="25"/>
      <c r="E3185" s="24"/>
      <c r="F3185" s="47"/>
      <c r="G3185" s="24"/>
      <c r="AD3185" s="110"/>
      <c r="AE3185" s="110"/>
      <c r="AF3185" s="110"/>
      <c r="AG3185" s="110"/>
      <c r="AH3185" s="110"/>
      <c r="AI3185" s="110"/>
      <c r="AJ3185" s="110"/>
      <c r="AK3185" s="110"/>
      <c r="AL3185" s="110"/>
      <c r="AM3185" s="110"/>
      <c r="AN3185" s="110"/>
      <c r="AO3185" s="110"/>
      <c r="AP3185" s="110"/>
      <c r="AQ3185" s="110"/>
      <c r="AR3185" s="110"/>
      <c r="AS3185" s="110"/>
      <c r="AT3185" s="110"/>
      <c r="AU3185" s="110"/>
      <c r="AV3185" s="110"/>
      <c r="AW3185" s="110"/>
      <c r="AX3185" s="110"/>
      <c r="AY3185" s="110"/>
      <c r="AZ3185" s="110"/>
      <c r="BA3185" s="110"/>
      <c r="BB3185" s="110"/>
      <c r="BC3185" s="110"/>
      <c r="BD3185" s="110"/>
      <c r="BE3185" s="110"/>
      <c r="BF3185" s="110"/>
      <c r="BG3185" s="110"/>
      <c r="BH3185" s="110"/>
    </row>
    <row r="3186" spans="3:60" x14ac:dyDescent="0.2">
      <c r="C3186" s="25"/>
      <c r="D3186" s="25"/>
      <c r="E3186" s="24"/>
      <c r="F3186" s="47"/>
      <c r="G3186" s="24"/>
      <c r="AD3186" s="110"/>
      <c r="AE3186" s="110"/>
      <c r="AF3186" s="110"/>
      <c r="AG3186" s="110"/>
      <c r="AH3186" s="110"/>
      <c r="AI3186" s="110"/>
      <c r="AJ3186" s="110"/>
      <c r="AK3186" s="110"/>
      <c r="AL3186" s="110"/>
      <c r="AM3186" s="110"/>
      <c r="AN3186" s="110"/>
      <c r="AO3186" s="110"/>
      <c r="AP3186" s="110"/>
      <c r="AQ3186" s="110"/>
      <c r="AR3186" s="110"/>
      <c r="AS3186" s="110"/>
      <c r="AT3186" s="110"/>
      <c r="AU3186" s="110"/>
      <c r="AV3186" s="110"/>
      <c r="AW3186" s="110"/>
      <c r="AX3186" s="110"/>
      <c r="AY3186" s="110"/>
      <c r="AZ3186" s="110"/>
      <c r="BA3186" s="110"/>
      <c r="BB3186" s="110"/>
      <c r="BC3186" s="110"/>
      <c r="BD3186" s="110"/>
      <c r="BE3186" s="110"/>
      <c r="BF3186" s="110"/>
      <c r="BG3186" s="110"/>
      <c r="BH3186" s="110"/>
    </row>
    <row r="3187" spans="3:60" x14ac:dyDescent="0.2">
      <c r="C3187" s="25"/>
      <c r="D3187" s="25"/>
      <c r="E3187" s="24"/>
      <c r="F3187" s="47"/>
      <c r="G3187" s="24"/>
      <c r="AD3187" s="110"/>
      <c r="AE3187" s="110"/>
      <c r="AF3187" s="110"/>
      <c r="AG3187" s="110"/>
      <c r="AH3187" s="110"/>
      <c r="AI3187" s="110"/>
      <c r="AJ3187" s="110"/>
      <c r="AK3187" s="110"/>
      <c r="AL3187" s="110"/>
      <c r="AM3187" s="110"/>
      <c r="AN3187" s="110"/>
      <c r="AO3187" s="110"/>
      <c r="AP3187" s="110"/>
      <c r="AQ3187" s="110"/>
      <c r="AR3187" s="110"/>
      <c r="AS3187" s="110"/>
      <c r="AT3187" s="110"/>
      <c r="AU3187" s="110"/>
      <c r="AV3187" s="110"/>
      <c r="AW3187" s="110"/>
      <c r="AX3187" s="110"/>
      <c r="AY3187" s="110"/>
      <c r="AZ3187" s="110"/>
      <c r="BA3187" s="110"/>
      <c r="BB3187" s="110"/>
      <c r="BC3187" s="110"/>
      <c r="BD3187" s="110"/>
      <c r="BE3187" s="110"/>
      <c r="BF3187" s="110"/>
      <c r="BG3187" s="110"/>
      <c r="BH3187" s="110"/>
    </row>
    <row r="3188" spans="3:60" x14ac:dyDescent="0.2">
      <c r="C3188" s="25"/>
      <c r="D3188" s="25"/>
      <c r="E3188" s="24"/>
      <c r="F3188" s="47"/>
      <c r="G3188" s="24"/>
      <c r="AD3188" s="110"/>
      <c r="AE3188" s="110"/>
      <c r="AF3188" s="110"/>
      <c r="AG3188" s="110"/>
      <c r="AH3188" s="110"/>
      <c r="AI3188" s="110"/>
      <c r="AJ3188" s="110"/>
      <c r="AK3188" s="110"/>
      <c r="AL3188" s="110"/>
      <c r="AM3188" s="110"/>
      <c r="AN3188" s="110"/>
      <c r="AO3188" s="110"/>
      <c r="AP3188" s="110"/>
      <c r="AQ3188" s="110"/>
      <c r="AR3188" s="110"/>
      <c r="AS3188" s="110"/>
      <c r="AT3188" s="110"/>
      <c r="AU3188" s="110"/>
      <c r="AV3188" s="110"/>
      <c r="AW3188" s="110"/>
      <c r="AX3188" s="110"/>
      <c r="AY3188" s="110"/>
      <c r="AZ3188" s="110"/>
      <c r="BA3188" s="110"/>
      <c r="BB3188" s="110"/>
      <c r="BC3188" s="110"/>
      <c r="BD3188" s="110"/>
      <c r="BE3188" s="110"/>
      <c r="BF3188" s="110"/>
      <c r="BG3188" s="110"/>
      <c r="BH3188" s="110"/>
    </row>
    <row r="3189" spans="3:60" x14ac:dyDescent="0.2">
      <c r="C3189" s="25"/>
      <c r="D3189" s="25"/>
      <c r="E3189" s="24"/>
      <c r="F3189" s="47"/>
      <c r="G3189" s="24"/>
      <c r="AD3189" s="110"/>
      <c r="AE3189" s="110"/>
      <c r="AF3189" s="110"/>
      <c r="AG3189" s="110"/>
      <c r="AH3189" s="110"/>
      <c r="AI3189" s="110"/>
      <c r="AJ3189" s="110"/>
      <c r="AK3189" s="110"/>
      <c r="AL3189" s="110"/>
      <c r="AM3189" s="110"/>
      <c r="AN3189" s="110"/>
      <c r="AO3189" s="110"/>
      <c r="AP3189" s="110"/>
      <c r="AQ3189" s="110"/>
      <c r="AR3189" s="110"/>
      <c r="AS3189" s="110"/>
      <c r="AT3189" s="110"/>
      <c r="AU3189" s="110"/>
      <c r="AV3189" s="110"/>
      <c r="AW3189" s="110"/>
      <c r="AX3189" s="110"/>
      <c r="AY3189" s="110"/>
      <c r="AZ3189" s="110"/>
      <c r="BA3189" s="110"/>
      <c r="BB3189" s="110"/>
      <c r="BC3189" s="110"/>
      <c r="BD3189" s="110"/>
      <c r="BE3189" s="110"/>
      <c r="BF3189" s="110"/>
      <c r="BG3189" s="110"/>
      <c r="BH3189" s="110"/>
    </row>
    <row r="3190" spans="3:60" x14ac:dyDescent="0.2">
      <c r="C3190" s="25"/>
      <c r="D3190" s="25"/>
      <c r="E3190" s="24"/>
      <c r="F3190" s="47"/>
      <c r="G3190" s="24"/>
      <c r="AD3190" s="110"/>
      <c r="AE3190" s="110"/>
      <c r="AF3190" s="110"/>
      <c r="AG3190" s="110"/>
      <c r="AH3190" s="110"/>
      <c r="AI3190" s="110"/>
      <c r="AJ3190" s="110"/>
      <c r="AK3190" s="110"/>
      <c r="AL3190" s="110"/>
      <c r="AM3190" s="110"/>
      <c r="AN3190" s="110"/>
      <c r="AO3190" s="110"/>
      <c r="AP3190" s="110"/>
      <c r="AQ3190" s="110"/>
      <c r="AR3190" s="110"/>
      <c r="AS3190" s="110"/>
      <c r="AT3190" s="110"/>
      <c r="AU3190" s="110"/>
      <c r="AV3190" s="110"/>
      <c r="AW3190" s="110"/>
      <c r="AX3190" s="110"/>
      <c r="AY3190" s="110"/>
      <c r="AZ3190" s="110"/>
      <c r="BA3190" s="110"/>
      <c r="BB3190" s="110"/>
      <c r="BC3190" s="110"/>
      <c r="BD3190" s="110"/>
      <c r="BE3190" s="110"/>
      <c r="BF3190" s="110"/>
      <c r="BG3190" s="110"/>
      <c r="BH3190" s="110"/>
    </row>
    <row r="3191" spans="3:60" x14ac:dyDescent="0.2">
      <c r="C3191" s="25"/>
      <c r="D3191" s="25"/>
      <c r="E3191" s="24"/>
      <c r="F3191" s="47"/>
      <c r="G3191" s="24"/>
      <c r="AD3191" s="110"/>
      <c r="AE3191" s="110"/>
      <c r="AF3191" s="110"/>
      <c r="AG3191" s="110"/>
      <c r="AH3191" s="110"/>
      <c r="AI3191" s="110"/>
      <c r="AJ3191" s="110"/>
      <c r="AK3191" s="110"/>
      <c r="AL3191" s="110"/>
      <c r="AM3191" s="110"/>
      <c r="AN3191" s="110"/>
      <c r="AO3191" s="110"/>
      <c r="AP3191" s="110"/>
      <c r="AQ3191" s="110"/>
      <c r="AR3191" s="110"/>
      <c r="AS3191" s="110"/>
      <c r="AT3191" s="110"/>
      <c r="AU3191" s="110"/>
      <c r="AV3191" s="110"/>
      <c r="AW3191" s="110"/>
      <c r="AX3191" s="110"/>
      <c r="AY3191" s="110"/>
      <c r="AZ3191" s="110"/>
      <c r="BA3191" s="110"/>
      <c r="BB3191" s="110"/>
      <c r="BC3191" s="110"/>
      <c r="BD3191" s="110"/>
      <c r="BE3191" s="110"/>
      <c r="BF3191" s="110"/>
      <c r="BG3191" s="110"/>
      <c r="BH3191" s="110"/>
    </row>
    <row r="3192" spans="3:60" x14ac:dyDescent="0.2">
      <c r="C3192" s="25"/>
      <c r="D3192" s="25"/>
      <c r="E3192" s="24"/>
      <c r="F3192" s="47"/>
      <c r="G3192" s="24"/>
      <c r="AD3192" s="110"/>
      <c r="AE3192" s="110"/>
      <c r="AF3192" s="110"/>
      <c r="AG3192" s="110"/>
      <c r="AH3192" s="110"/>
      <c r="AI3192" s="110"/>
      <c r="AJ3192" s="110"/>
      <c r="AK3192" s="110"/>
      <c r="AL3192" s="110"/>
      <c r="AM3192" s="110"/>
      <c r="AN3192" s="110"/>
      <c r="AO3192" s="110"/>
      <c r="AP3192" s="110"/>
      <c r="AQ3192" s="110"/>
      <c r="AR3192" s="110"/>
      <c r="AS3192" s="110"/>
      <c r="AT3192" s="110"/>
      <c r="AU3192" s="110"/>
      <c r="AV3192" s="110"/>
      <c r="AW3192" s="110"/>
      <c r="AX3192" s="110"/>
      <c r="AY3192" s="110"/>
      <c r="AZ3192" s="110"/>
      <c r="BA3192" s="110"/>
      <c r="BB3192" s="110"/>
      <c r="BC3192" s="110"/>
      <c r="BD3192" s="110"/>
      <c r="BE3192" s="110"/>
      <c r="BF3192" s="110"/>
      <c r="BG3192" s="110"/>
      <c r="BH3192" s="110"/>
    </row>
    <row r="3193" spans="3:60" x14ac:dyDescent="0.2">
      <c r="C3193" s="25"/>
      <c r="D3193" s="25"/>
      <c r="E3193" s="24"/>
      <c r="F3193" s="47"/>
      <c r="G3193" s="24"/>
      <c r="AD3193" s="110"/>
      <c r="AE3193" s="110"/>
      <c r="AF3193" s="110"/>
      <c r="AG3193" s="110"/>
      <c r="AH3193" s="110"/>
      <c r="AI3193" s="110"/>
      <c r="AJ3193" s="110"/>
      <c r="AK3193" s="110"/>
      <c r="AL3193" s="110"/>
      <c r="AM3193" s="110"/>
      <c r="AN3193" s="110"/>
      <c r="AO3193" s="110"/>
      <c r="AP3193" s="110"/>
      <c r="AQ3193" s="110"/>
      <c r="AR3193" s="110"/>
      <c r="AS3193" s="110"/>
      <c r="AT3193" s="110"/>
      <c r="AU3193" s="110"/>
      <c r="AV3193" s="110"/>
      <c r="AW3193" s="110"/>
      <c r="AX3193" s="110"/>
      <c r="AY3193" s="110"/>
      <c r="AZ3193" s="110"/>
      <c r="BA3193" s="110"/>
      <c r="BB3193" s="110"/>
      <c r="BC3193" s="110"/>
      <c r="BD3193" s="110"/>
      <c r="BE3193" s="110"/>
      <c r="BF3193" s="110"/>
      <c r="BG3193" s="110"/>
      <c r="BH3193" s="110"/>
    </row>
    <row r="3194" spans="3:60" x14ac:dyDescent="0.2">
      <c r="C3194" s="25"/>
      <c r="D3194" s="25"/>
      <c r="E3194" s="24"/>
      <c r="F3194" s="47"/>
      <c r="G3194" s="24"/>
      <c r="AD3194" s="110"/>
      <c r="AE3194" s="110"/>
      <c r="AF3194" s="110"/>
      <c r="AG3194" s="110"/>
      <c r="AH3194" s="110"/>
      <c r="AI3194" s="110"/>
      <c r="AJ3194" s="110"/>
      <c r="AK3194" s="110"/>
      <c r="AL3194" s="110"/>
      <c r="AM3194" s="110"/>
      <c r="AN3194" s="110"/>
      <c r="AO3194" s="110"/>
      <c r="AP3194" s="110"/>
      <c r="AQ3194" s="110"/>
      <c r="AR3194" s="110"/>
      <c r="AS3194" s="110"/>
      <c r="AT3194" s="110"/>
      <c r="AU3194" s="110"/>
      <c r="AV3194" s="110"/>
      <c r="AW3194" s="110"/>
      <c r="AX3194" s="110"/>
      <c r="AY3194" s="110"/>
      <c r="AZ3194" s="110"/>
      <c r="BA3194" s="110"/>
      <c r="BB3194" s="110"/>
      <c r="BC3194" s="110"/>
      <c r="BD3194" s="110"/>
      <c r="BE3194" s="110"/>
      <c r="BF3194" s="110"/>
      <c r="BG3194" s="110"/>
      <c r="BH3194" s="110"/>
    </row>
    <row r="3195" spans="3:60" x14ac:dyDescent="0.2">
      <c r="C3195" s="25"/>
      <c r="D3195" s="25"/>
      <c r="E3195" s="24"/>
      <c r="F3195" s="47"/>
      <c r="G3195" s="24"/>
      <c r="AD3195" s="110"/>
      <c r="AE3195" s="110"/>
      <c r="AF3195" s="110"/>
      <c r="AG3195" s="110"/>
      <c r="AH3195" s="110"/>
      <c r="AI3195" s="110"/>
      <c r="AJ3195" s="110"/>
      <c r="AK3195" s="110"/>
      <c r="AL3195" s="110"/>
      <c r="AM3195" s="110"/>
      <c r="AN3195" s="110"/>
      <c r="AO3195" s="110"/>
      <c r="AP3195" s="110"/>
      <c r="AQ3195" s="110"/>
      <c r="AR3195" s="110"/>
      <c r="AS3195" s="110"/>
      <c r="AT3195" s="110"/>
      <c r="AU3195" s="110"/>
      <c r="AV3195" s="110"/>
      <c r="AW3195" s="110"/>
      <c r="AX3195" s="110"/>
      <c r="AY3195" s="110"/>
      <c r="AZ3195" s="110"/>
      <c r="BA3195" s="110"/>
      <c r="BB3195" s="110"/>
      <c r="BC3195" s="110"/>
      <c r="BD3195" s="110"/>
      <c r="BE3195" s="110"/>
      <c r="BF3195" s="110"/>
      <c r="BG3195" s="110"/>
      <c r="BH3195" s="110"/>
    </row>
    <row r="3196" spans="3:60" x14ac:dyDescent="0.2">
      <c r="C3196" s="25"/>
      <c r="D3196" s="25"/>
      <c r="E3196" s="24"/>
      <c r="F3196" s="47"/>
      <c r="G3196" s="24"/>
      <c r="AD3196" s="110"/>
      <c r="AE3196" s="110"/>
      <c r="AF3196" s="110"/>
      <c r="AG3196" s="110"/>
      <c r="AH3196" s="110"/>
      <c r="AI3196" s="110"/>
      <c r="AJ3196" s="110"/>
      <c r="AK3196" s="110"/>
      <c r="AL3196" s="110"/>
      <c r="AM3196" s="110"/>
      <c r="AN3196" s="110"/>
      <c r="AO3196" s="110"/>
      <c r="AP3196" s="110"/>
      <c r="AQ3196" s="110"/>
      <c r="AR3196" s="110"/>
      <c r="AS3196" s="110"/>
      <c r="AT3196" s="110"/>
      <c r="AU3196" s="110"/>
      <c r="AV3196" s="110"/>
      <c r="AW3196" s="110"/>
      <c r="AX3196" s="110"/>
      <c r="AY3196" s="110"/>
      <c r="AZ3196" s="110"/>
      <c r="BA3196" s="110"/>
      <c r="BB3196" s="110"/>
      <c r="BC3196" s="110"/>
      <c r="BD3196" s="110"/>
      <c r="BE3196" s="110"/>
      <c r="BF3196" s="110"/>
      <c r="BG3196" s="110"/>
      <c r="BH3196" s="110"/>
    </row>
    <row r="3197" spans="3:60" x14ac:dyDescent="0.2">
      <c r="C3197" s="25"/>
      <c r="D3197" s="25"/>
      <c r="E3197" s="24"/>
      <c r="F3197" s="47"/>
      <c r="G3197" s="24"/>
      <c r="AD3197" s="110"/>
      <c r="AE3197" s="110"/>
      <c r="AF3197" s="110"/>
      <c r="AG3197" s="110"/>
      <c r="AH3197" s="110"/>
      <c r="AI3197" s="110"/>
      <c r="AJ3197" s="110"/>
      <c r="AK3197" s="110"/>
      <c r="AL3197" s="110"/>
      <c r="AM3197" s="110"/>
      <c r="AN3197" s="110"/>
      <c r="AO3197" s="110"/>
      <c r="AP3197" s="110"/>
      <c r="AQ3197" s="110"/>
      <c r="AR3197" s="110"/>
      <c r="AS3197" s="110"/>
      <c r="AT3197" s="110"/>
      <c r="AU3197" s="110"/>
      <c r="AV3197" s="110"/>
      <c r="AW3197" s="110"/>
      <c r="AX3197" s="110"/>
      <c r="AY3197" s="110"/>
      <c r="AZ3197" s="110"/>
      <c r="BA3197" s="110"/>
      <c r="BB3197" s="110"/>
      <c r="BC3197" s="110"/>
      <c r="BD3197" s="110"/>
      <c r="BE3197" s="110"/>
      <c r="BF3197" s="110"/>
      <c r="BG3197" s="110"/>
      <c r="BH3197" s="110"/>
    </row>
    <row r="3198" spans="3:60" x14ac:dyDescent="0.2">
      <c r="C3198" s="25"/>
      <c r="D3198" s="25"/>
      <c r="E3198" s="24"/>
      <c r="F3198" s="47"/>
      <c r="G3198" s="24"/>
      <c r="AD3198" s="110"/>
      <c r="AE3198" s="110"/>
      <c r="AF3198" s="110"/>
      <c r="AG3198" s="110"/>
      <c r="AH3198" s="110"/>
      <c r="AI3198" s="110"/>
      <c r="AJ3198" s="110"/>
      <c r="AK3198" s="110"/>
      <c r="AL3198" s="110"/>
      <c r="AM3198" s="110"/>
      <c r="AN3198" s="110"/>
      <c r="AO3198" s="110"/>
      <c r="AP3198" s="110"/>
      <c r="AQ3198" s="110"/>
      <c r="AR3198" s="110"/>
      <c r="AS3198" s="110"/>
      <c r="AT3198" s="110"/>
      <c r="AU3198" s="110"/>
      <c r="AV3198" s="110"/>
      <c r="AW3198" s="110"/>
      <c r="AX3198" s="110"/>
      <c r="AY3198" s="110"/>
      <c r="AZ3198" s="110"/>
      <c r="BA3198" s="110"/>
      <c r="BB3198" s="110"/>
      <c r="BC3198" s="110"/>
      <c r="BD3198" s="110"/>
      <c r="BE3198" s="110"/>
      <c r="BF3198" s="110"/>
      <c r="BG3198" s="110"/>
      <c r="BH3198" s="110"/>
    </row>
    <row r="3199" spans="3:60" x14ac:dyDescent="0.2">
      <c r="C3199" s="25"/>
      <c r="D3199" s="25"/>
      <c r="E3199" s="24"/>
      <c r="F3199" s="47"/>
      <c r="G3199" s="24"/>
      <c r="AD3199" s="110"/>
      <c r="AE3199" s="110"/>
      <c r="AF3199" s="110"/>
      <c r="AG3199" s="110"/>
      <c r="AH3199" s="110"/>
      <c r="AI3199" s="110"/>
      <c r="AJ3199" s="110"/>
      <c r="AK3199" s="110"/>
      <c r="AL3199" s="110"/>
      <c r="AM3199" s="110"/>
      <c r="AN3199" s="110"/>
      <c r="AO3199" s="110"/>
      <c r="AP3199" s="110"/>
      <c r="AQ3199" s="110"/>
      <c r="AR3199" s="110"/>
      <c r="AS3199" s="110"/>
      <c r="AT3199" s="110"/>
      <c r="AU3199" s="110"/>
      <c r="AV3199" s="110"/>
      <c r="AW3199" s="110"/>
      <c r="AX3199" s="110"/>
      <c r="AY3199" s="110"/>
      <c r="AZ3199" s="110"/>
      <c r="BA3199" s="110"/>
      <c r="BB3199" s="110"/>
      <c r="BC3199" s="110"/>
      <c r="BD3199" s="110"/>
      <c r="BE3199" s="110"/>
      <c r="BF3199" s="110"/>
      <c r="BG3199" s="110"/>
      <c r="BH3199" s="110"/>
    </row>
    <row r="3200" spans="3:60" x14ac:dyDescent="0.2">
      <c r="C3200" s="25"/>
      <c r="D3200" s="25"/>
      <c r="E3200" s="24"/>
      <c r="F3200" s="47"/>
      <c r="G3200" s="24"/>
      <c r="AD3200" s="110"/>
      <c r="AE3200" s="110"/>
      <c r="AF3200" s="110"/>
      <c r="AG3200" s="110"/>
      <c r="AH3200" s="110"/>
      <c r="AI3200" s="110"/>
      <c r="AJ3200" s="110"/>
      <c r="AK3200" s="110"/>
      <c r="AL3200" s="110"/>
      <c r="AM3200" s="110"/>
      <c r="AN3200" s="110"/>
      <c r="AO3200" s="110"/>
      <c r="AP3200" s="110"/>
      <c r="AQ3200" s="110"/>
      <c r="AR3200" s="110"/>
      <c r="AS3200" s="110"/>
      <c r="AT3200" s="110"/>
      <c r="AU3200" s="110"/>
      <c r="AV3200" s="110"/>
      <c r="AW3200" s="110"/>
      <c r="AX3200" s="110"/>
      <c r="AY3200" s="110"/>
      <c r="AZ3200" s="110"/>
      <c r="BA3200" s="110"/>
      <c r="BB3200" s="110"/>
      <c r="BC3200" s="110"/>
      <c r="BD3200" s="110"/>
      <c r="BE3200" s="110"/>
      <c r="BF3200" s="110"/>
      <c r="BG3200" s="110"/>
      <c r="BH3200" s="110"/>
    </row>
    <row r="3201" spans="3:60" x14ac:dyDescent="0.2">
      <c r="C3201" s="25"/>
      <c r="D3201" s="25"/>
      <c r="E3201" s="24"/>
      <c r="F3201" s="47"/>
      <c r="G3201" s="24"/>
      <c r="AD3201" s="110"/>
      <c r="AE3201" s="110"/>
      <c r="AF3201" s="110"/>
      <c r="AG3201" s="110"/>
      <c r="AH3201" s="110"/>
      <c r="AI3201" s="110"/>
      <c r="AJ3201" s="110"/>
      <c r="AK3201" s="110"/>
      <c r="AL3201" s="110"/>
      <c r="AM3201" s="110"/>
      <c r="AN3201" s="110"/>
      <c r="AO3201" s="110"/>
      <c r="AP3201" s="110"/>
      <c r="AQ3201" s="110"/>
      <c r="AR3201" s="110"/>
      <c r="AS3201" s="110"/>
      <c r="AT3201" s="110"/>
      <c r="AU3201" s="110"/>
      <c r="AV3201" s="110"/>
      <c r="AW3201" s="110"/>
      <c r="AX3201" s="110"/>
      <c r="AY3201" s="110"/>
      <c r="AZ3201" s="110"/>
      <c r="BA3201" s="110"/>
      <c r="BB3201" s="110"/>
      <c r="BC3201" s="110"/>
      <c r="BD3201" s="110"/>
      <c r="BE3201" s="110"/>
      <c r="BF3201" s="110"/>
      <c r="BG3201" s="110"/>
      <c r="BH3201" s="110"/>
    </row>
    <row r="3202" spans="3:60" x14ac:dyDescent="0.2">
      <c r="C3202" s="25"/>
      <c r="D3202" s="25"/>
      <c r="E3202" s="24"/>
      <c r="F3202" s="47"/>
      <c r="G3202" s="24"/>
      <c r="AD3202" s="110"/>
      <c r="AE3202" s="110"/>
      <c r="AF3202" s="110"/>
      <c r="AG3202" s="110"/>
      <c r="AH3202" s="110"/>
      <c r="AI3202" s="110"/>
      <c r="AJ3202" s="110"/>
      <c r="AK3202" s="110"/>
      <c r="AL3202" s="110"/>
      <c r="AM3202" s="110"/>
      <c r="AN3202" s="110"/>
      <c r="AO3202" s="110"/>
      <c r="AP3202" s="110"/>
      <c r="AQ3202" s="110"/>
      <c r="AR3202" s="110"/>
      <c r="AS3202" s="110"/>
      <c r="AT3202" s="110"/>
      <c r="AU3202" s="110"/>
      <c r="AV3202" s="110"/>
      <c r="AW3202" s="110"/>
      <c r="AX3202" s="110"/>
      <c r="AY3202" s="110"/>
      <c r="AZ3202" s="110"/>
      <c r="BA3202" s="110"/>
      <c r="BB3202" s="110"/>
      <c r="BC3202" s="110"/>
      <c r="BD3202" s="110"/>
      <c r="BE3202" s="110"/>
      <c r="BF3202" s="110"/>
      <c r="BG3202" s="110"/>
      <c r="BH3202" s="110"/>
    </row>
    <row r="3203" spans="3:60" x14ac:dyDescent="0.2">
      <c r="C3203" s="25"/>
      <c r="D3203" s="25"/>
      <c r="E3203" s="24"/>
      <c r="F3203" s="47"/>
      <c r="G3203" s="24"/>
      <c r="AD3203" s="110"/>
      <c r="AE3203" s="110"/>
      <c r="AF3203" s="110"/>
      <c r="AG3203" s="110"/>
      <c r="AH3203" s="110"/>
      <c r="AI3203" s="110"/>
      <c r="AJ3203" s="110"/>
      <c r="AK3203" s="110"/>
      <c r="AL3203" s="110"/>
      <c r="AM3203" s="110"/>
      <c r="AN3203" s="110"/>
      <c r="AO3203" s="110"/>
      <c r="AP3203" s="110"/>
      <c r="AQ3203" s="110"/>
      <c r="AR3203" s="110"/>
      <c r="AS3203" s="110"/>
      <c r="AT3203" s="110"/>
      <c r="AU3203" s="110"/>
      <c r="AV3203" s="110"/>
      <c r="AW3203" s="110"/>
      <c r="AX3203" s="110"/>
      <c r="AY3203" s="110"/>
      <c r="AZ3203" s="110"/>
      <c r="BA3203" s="110"/>
      <c r="BB3203" s="110"/>
      <c r="BC3203" s="110"/>
      <c r="BD3203" s="110"/>
      <c r="BE3203" s="110"/>
      <c r="BF3203" s="110"/>
      <c r="BG3203" s="110"/>
      <c r="BH3203" s="110"/>
    </row>
    <row r="3204" spans="3:60" x14ac:dyDescent="0.2">
      <c r="C3204" s="25"/>
      <c r="D3204" s="25"/>
      <c r="E3204" s="24"/>
      <c r="F3204" s="47"/>
      <c r="G3204" s="24"/>
      <c r="AD3204" s="110"/>
      <c r="AE3204" s="110"/>
      <c r="AF3204" s="110"/>
      <c r="AG3204" s="110"/>
      <c r="AH3204" s="110"/>
      <c r="AI3204" s="110"/>
      <c r="AJ3204" s="110"/>
      <c r="AK3204" s="110"/>
      <c r="AL3204" s="110"/>
      <c r="AM3204" s="110"/>
      <c r="AN3204" s="110"/>
      <c r="AO3204" s="110"/>
      <c r="AP3204" s="110"/>
      <c r="AQ3204" s="110"/>
      <c r="AR3204" s="110"/>
      <c r="AS3204" s="110"/>
      <c r="AT3204" s="110"/>
      <c r="AU3204" s="110"/>
      <c r="AV3204" s="110"/>
      <c r="AW3204" s="110"/>
      <c r="AX3204" s="110"/>
      <c r="AY3204" s="110"/>
      <c r="AZ3204" s="110"/>
      <c r="BA3204" s="110"/>
      <c r="BB3204" s="110"/>
      <c r="BC3204" s="110"/>
      <c r="BD3204" s="110"/>
      <c r="BE3204" s="110"/>
      <c r="BF3204" s="110"/>
      <c r="BG3204" s="110"/>
      <c r="BH3204" s="110"/>
    </row>
    <row r="3205" spans="3:60" x14ac:dyDescent="0.2">
      <c r="C3205" s="25"/>
      <c r="D3205" s="25"/>
      <c r="E3205" s="24"/>
      <c r="F3205" s="47"/>
      <c r="G3205" s="24"/>
      <c r="AD3205" s="110"/>
      <c r="AE3205" s="110"/>
      <c r="AF3205" s="110"/>
      <c r="AG3205" s="110"/>
      <c r="AH3205" s="110"/>
      <c r="AI3205" s="110"/>
      <c r="AJ3205" s="110"/>
      <c r="AK3205" s="110"/>
      <c r="AL3205" s="110"/>
      <c r="AM3205" s="110"/>
      <c r="AN3205" s="110"/>
      <c r="AO3205" s="110"/>
      <c r="AP3205" s="110"/>
      <c r="AQ3205" s="110"/>
      <c r="AR3205" s="110"/>
      <c r="AS3205" s="110"/>
      <c r="AT3205" s="110"/>
      <c r="AU3205" s="110"/>
      <c r="AV3205" s="110"/>
      <c r="AW3205" s="110"/>
      <c r="AX3205" s="110"/>
      <c r="AY3205" s="110"/>
      <c r="AZ3205" s="110"/>
      <c r="BA3205" s="110"/>
      <c r="BB3205" s="110"/>
      <c r="BC3205" s="110"/>
      <c r="BD3205" s="110"/>
      <c r="BE3205" s="110"/>
      <c r="BF3205" s="110"/>
      <c r="BG3205" s="110"/>
      <c r="BH3205" s="110"/>
    </row>
    <row r="3206" spans="3:60" x14ac:dyDescent="0.2">
      <c r="C3206" s="25"/>
      <c r="D3206" s="25"/>
      <c r="E3206" s="24"/>
      <c r="F3206" s="47"/>
      <c r="G3206" s="24"/>
      <c r="AD3206" s="110"/>
      <c r="AE3206" s="110"/>
      <c r="AF3206" s="110"/>
      <c r="AG3206" s="110"/>
      <c r="AH3206" s="110"/>
      <c r="AI3206" s="110"/>
      <c r="AJ3206" s="110"/>
      <c r="AK3206" s="110"/>
      <c r="AL3206" s="110"/>
      <c r="AM3206" s="110"/>
      <c r="AN3206" s="110"/>
      <c r="AO3206" s="110"/>
      <c r="AP3206" s="110"/>
      <c r="AQ3206" s="110"/>
      <c r="AR3206" s="110"/>
      <c r="AS3206" s="110"/>
      <c r="AT3206" s="110"/>
      <c r="AU3206" s="110"/>
      <c r="AV3206" s="110"/>
      <c r="AW3206" s="110"/>
      <c r="AX3206" s="110"/>
      <c r="AY3206" s="110"/>
      <c r="AZ3206" s="110"/>
      <c r="BA3206" s="110"/>
      <c r="BB3206" s="110"/>
      <c r="BC3206" s="110"/>
      <c r="BD3206" s="110"/>
      <c r="BE3206" s="110"/>
      <c r="BF3206" s="110"/>
      <c r="BG3206" s="110"/>
      <c r="BH3206" s="110"/>
    </row>
    <row r="3207" spans="3:60" x14ac:dyDescent="0.2">
      <c r="C3207" s="25"/>
      <c r="D3207" s="25"/>
      <c r="E3207" s="24"/>
      <c r="F3207" s="47"/>
      <c r="G3207" s="24"/>
      <c r="AD3207" s="110"/>
      <c r="AE3207" s="110"/>
      <c r="AF3207" s="110"/>
      <c r="AG3207" s="110"/>
      <c r="AH3207" s="110"/>
      <c r="AI3207" s="110"/>
      <c r="AJ3207" s="110"/>
      <c r="AK3207" s="110"/>
      <c r="AL3207" s="110"/>
      <c r="AM3207" s="110"/>
      <c r="AN3207" s="110"/>
      <c r="AO3207" s="110"/>
      <c r="AP3207" s="110"/>
      <c r="AQ3207" s="110"/>
      <c r="AR3207" s="110"/>
      <c r="AS3207" s="110"/>
      <c r="AT3207" s="110"/>
      <c r="AU3207" s="110"/>
      <c r="AV3207" s="110"/>
      <c r="AW3207" s="110"/>
      <c r="AX3207" s="110"/>
      <c r="AY3207" s="110"/>
      <c r="AZ3207" s="110"/>
      <c r="BA3207" s="110"/>
      <c r="BB3207" s="110"/>
      <c r="BC3207" s="110"/>
      <c r="BD3207" s="110"/>
      <c r="BE3207" s="110"/>
      <c r="BF3207" s="110"/>
      <c r="BG3207" s="110"/>
      <c r="BH3207" s="110"/>
    </row>
    <row r="3208" spans="3:60" x14ac:dyDescent="0.2">
      <c r="C3208" s="25"/>
      <c r="D3208" s="25"/>
      <c r="E3208" s="24"/>
      <c r="F3208" s="47"/>
      <c r="G3208" s="24"/>
      <c r="AD3208" s="110"/>
      <c r="AE3208" s="110"/>
      <c r="AF3208" s="110"/>
      <c r="AG3208" s="110"/>
      <c r="AH3208" s="110"/>
      <c r="AI3208" s="110"/>
      <c r="AJ3208" s="110"/>
      <c r="AK3208" s="110"/>
      <c r="AL3208" s="110"/>
      <c r="AM3208" s="110"/>
      <c r="AN3208" s="110"/>
      <c r="AO3208" s="110"/>
      <c r="AP3208" s="110"/>
      <c r="AQ3208" s="110"/>
      <c r="AR3208" s="110"/>
      <c r="AS3208" s="110"/>
      <c r="AT3208" s="110"/>
      <c r="AU3208" s="110"/>
      <c r="AV3208" s="110"/>
      <c r="AW3208" s="110"/>
      <c r="AX3208" s="110"/>
      <c r="AY3208" s="110"/>
      <c r="AZ3208" s="110"/>
      <c r="BA3208" s="110"/>
      <c r="BB3208" s="110"/>
      <c r="BC3208" s="110"/>
      <c r="BD3208" s="110"/>
      <c r="BE3208" s="110"/>
      <c r="BF3208" s="110"/>
      <c r="BG3208" s="110"/>
      <c r="BH3208" s="110"/>
    </row>
    <row r="3209" spans="3:60" x14ac:dyDescent="0.2">
      <c r="C3209" s="25"/>
      <c r="D3209" s="25"/>
      <c r="E3209" s="24"/>
      <c r="F3209" s="47"/>
      <c r="G3209" s="24"/>
      <c r="AD3209" s="110"/>
      <c r="AE3209" s="110"/>
      <c r="AF3209" s="110"/>
      <c r="AG3209" s="110"/>
      <c r="AH3209" s="110"/>
      <c r="AI3209" s="110"/>
      <c r="AJ3209" s="110"/>
      <c r="AK3209" s="110"/>
      <c r="AL3209" s="110"/>
      <c r="AM3209" s="110"/>
      <c r="AN3209" s="110"/>
      <c r="AO3209" s="110"/>
      <c r="AP3209" s="110"/>
      <c r="AQ3209" s="110"/>
      <c r="AR3209" s="110"/>
      <c r="AS3209" s="110"/>
      <c r="AT3209" s="110"/>
      <c r="AU3209" s="110"/>
      <c r="AV3209" s="110"/>
      <c r="AW3209" s="110"/>
      <c r="AX3209" s="110"/>
      <c r="AY3209" s="110"/>
      <c r="AZ3209" s="110"/>
      <c r="BA3209" s="110"/>
      <c r="BB3209" s="110"/>
      <c r="BC3209" s="110"/>
      <c r="BD3209" s="110"/>
      <c r="BE3209" s="110"/>
      <c r="BF3209" s="110"/>
      <c r="BG3209" s="110"/>
      <c r="BH3209" s="110"/>
    </row>
    <row r="3210" spans="3:60" x14ac:dyDescent="0.2">
      <c r="C3210" s="25"/>
      <c r="D3210" s="25"/>
      <c r="E3210" s="24"/>
      <c r="F3210" s="47"/>
      <c r="G3210" s="24"/>
      <c r="AD3210" s="110"/>
      <c r="AE3210" s="110"/>
      <c r="AF3210" s="110"/>
      <c r="AG3210" s="110"/>
      <c r="AH3210" s="110"/>
      <c r="AI3210" s="110"/>
      <c r="AJ3210" s="110"/>
      <c r="AK3210" s="110"/>
      <c r="AL3210" s="110"/>
      <c r="AM3210" s="110"/>
      <c r="AN3210" s="110"/>
      <c r="AO3210" s="110"/>
      <c r="AP3210" s="110"/>
      <c r="AQ3210" s="110"/>
      <c r="AR3210" s="110"/>
      <c r="AS3210" s="110"/>
      <c r="AT3210" s="110"/>
      <c r="AU3210" s="110"/>
      <c r="AV3210" s="110"/>
      <c r="AW3210" s="110"/>
      <c r="AX3210" s="110"/>
      <c r="AY3210" s="110"/>
      <c r="AZ3210" s="110"/>
      <c r="BA3210" s="110"/>
      <c r="BB3210" s="110"/>
      <c r="BC3210" s="110"/>
      <c r="BD3210" s="110"/>
      <c r="BE3210" s="110"/>
      <c r="BF3210" s="110"/>
      <c r="BG3210" s="110"/>
      <c r="BH3210" s="110"/>
    </row>
    <row r="3211" spans="3:60" x14ac:dyDescent="0.2">
      <c r="C3211" s="25"/>
      <c r="D3211" s="25"/>
      <c r="E3211" s="24"/>
      <c r="F3211" s="47"/>
      <c r="G3211" s="24"/>
      <c r="AD3211" s="110"/>
      <c r="AE3211" s="110"/>
      <c r="AF3211" s="110"/>
      <c r="AG3211" s="110"/>
      <c r="AH3211" s="110"/>
      <c r="AI3211" s="110"/>
      <c r="AJ3211" s="110"/>
      <c r="AK3211" s="110"/>
      <c r="AL3211" s="110"/>
      <c r="AM3211" s="110"/>
      <c r="AN3211" s="110"/>
      <c r="AO3211" s="110"/>
      <c r="AP3211" s="110"/>
      <c r="AQ3211" s="110"/>
      <c r="AR3211" s="110"/>
      <c r="AS3211" s="110"/>
      <c r="AT3211" s="110"/>
      <c r="AU3211" s="110"/>
      <c r="AV3211" s="110"/>
      <c r="AW3211" s="110"/>
      <c r="AX3211" s="110"/>
      <c r="AY3211" s="110"/>
      <c r="AZ3211" s="110"/>
      <c r="BA3211" s="110"/>
      <c r="BB3211" s="110"/>
      <c r="BC3211" s="110"/>
      <c r="BD3211" s="110"/>
      <c r="BE3211" s="110"/>
      <c r="BF3211" s="110"/>
      <c r="BG3211" s="110"/>
      <c r="BH3211" s="110"/>
    </row>
    <row r="3212" spans="3:60" x14ac:dyDescent="0.2">
      <c r="C3212" s="25"/>
      <c r="D3212" s="25"/>
      <c r="E3212" s="24"/>
      <c r="F3212" s="47"/>
      <c r="G3212" s="24"/>
      <c r="AD3212" s="110"/>
      <c r="AE3212" s="110"/>
      <c r="AF3212" s="110"/>
      <c r="AG3212" s="110"/>
      <c r="AH3212" s="110"/>
      <c r="AI3212" s="110"/>
      <c r="AJ3212" s="110"/>
      <c r="AK3212" s="110"/>
      <c r="AL3212" s="110"/>
      <c r="AM3212" s="110"/>
      <c r="AN3212" s="110"/>
      <c r="AO3212" s="110"/>
      <c r="AP3212" s="110"/>
      <c r="AQ3212" s="110"/>
      <c r="AR3212" s="110"/>
      <c r="AS3212" s="110"/>
      <c r="AT3212" s="110"/>
      <c r="AU3212" s="110"/>
      <c r="AV3212" s="110"/>
      <c r="AW3212" s="110"/>
      <c r="AX3212" s="110"/>
      <c r="AY3212" s="110"/>
      <c r="AZ3212" s="110"/>
      <c r="BA3212" s="110"/>
      <c r="BB3212" s="110"/>
      <c r="BC3212" s="110"/>
      <c r="BD3212" s="110"/>
      <c r="BE3212" s="110"/>
      <c r="BF3212" s="110"/>
      <c r="BG3212" s="110"/>
      <c r="BH3212" s="110"/>
    </row>
    <row r="3213" spans="3:60" x14ac:dyDescent="0.2">
      <c r="C3213" s="25"/>
      <c r="D3213" s="25"/>
      <c r="E3213" s="24"/>
      <c r="F3213" s="47"/>
      <c r="G3213" s="24"/>
      <c r="AD3213" s="110"/>
      <c r="AE3213" s="110"/>
      <c r="AF3213" s="110"/>
      <c r="AG3213" s="110"/>
      <c r="AH3213" s="110"/>
      <c r="AI3213" s="110"/>
      <c r="AJ3213" s="110"/>
      <c r="AK3213" s="110"/>
      <c r="AL3213" s="110"/>
      <c r="AM3213" s="110"/>
      <c r="AN3213" s="110"/>
      <c r="AO3213" s="110"/>
      <c r="AP3213" s="110"/>
      <c r="AQ3213" s="110"/>
      <c r="AR3213" s="110"/>
      <c r="AS3213" s="110"/>
      <c r="AT3213" s="110"/>
      <c r="AU3213" s="110"/>
      <c r="AV3213" s="110"/>
      <c r="AW3213" s="110"/>
      <c r="AX3213" s="110"/>
      <c r="AY3213" s="110"/>
      <c r="AZ3213" s="110"/>
      <c r="BA3213" s="110"/>
      <c r="BB3213" s="110"/>
      <c r="BC3213" s="110"/>
      <c r="BD3213" s="110"/>
      <c r="BE3213" s="110"/>
      <c r="BF3213" s="110"/>
      <c r="BG3213" s="110"/>
      <c r="BH3213" s="110"/>
    </row>
    <row r="3214" spans="3:60" x14ac:dyDescent="0.2">
      <c r="C3214" s="25"/>
      <c r="D3214" s="25"/>
      <c r="E3214" s="24"/>
      <c r="F3214" s="47"/>
      <c r="G3214" s="24"/>
      <c r="AD3214" s="110"/>
      <c r="AE3214" s="110"/>
      <c r="AF3214" s="110"/>
      <c r="AG3214" s="110"/>
      <c r="AH3214" s="110"/>
      <c r="AI3214" s="110"/>
      <c r="AJ3214" s="110"/>
      <c r="AK3214" s="110"/>
      <c r="AL3214" s="110"/>
      <c r="AM3214" s="110"/>
      <c r="AN3214" s="110"/>
      <c r="AO3214" s="110"/>
      <c r="AP3214" s="110"/>
      <c r="AQ3214" s="110"/>
      <c r="AR3214" s="110"/>
      <c r="AS3214" s="110"/>
      <c r="AT3214" s="110"/>
      <c r="AU3214" s="110"/>
      <c r="AV3214" s="110"/>
      <c r="AW3214" s="110"/>
      <c r="AX3214" s="110"/>
      <c r="AY3214" s="110"/>
      <c r="AZ3214" s="110"/>
      <c r="BA3214" s="110"/>
      <c r="BB3214" s="110"/>
      <c r="BC3214" s="110"/>
      <c r="BD3214" s="110"/>
      <c r="BE3214" s="110"/>
      <c r="BF3214" s="110"/>
      <c r="BG3214" s="110"/>
      <c r="BH3214" s="110"/>
    </row>
    <row r="3215" spans="3:60" x14ac:dyDescent="0.2">
      <c r="C3215" s="25"/>
      <c r="D3215" s="25"/>
      <c r="E3215" s="24"/>
      <c r="F3215" s="47"/>
      <c r="G3215" s="24"/>
      <c r="AD3215" s="110"/>
      <c r="AE3215" s="110"/>
      <c r="AF3215" s="110"/>
      <c r="AG3215" s="110"/>
      <c r="AH3215" s="110"/>
      <c r="AI3215" s="110"/>
      <c r="AJ3215" s="110"/>
      <c r="AK3215" s="110"/>
      <c r="AL3215" s="110"/>
      <c r="AM3215" s="110"/>
      <c r="AN3215" s="110"/>
      <c r="AO3215" s="110"/>
      <c r="AP3215" s="110"/>
      <c r="AQ3215" s="110"/>
      <c r="AR3215" s="110"/>
      <c r="AS3215" s="110"/>
      <c r="AT3215" s="110"/>
      <c r="AU3215" s="110"/>
      <c r="AV3215" s="110"/>
      <c r="AW3215" s="110"/>
      <c r="AX3215" s="110"/>
      <c r="AY3215" s="110"/>
      <c r="AZ3215" s="110"/>
      <c r="BA3215" s="110"/>
      <c r="BB3215" s="110"/>
      <c r="BC3215" s="110"/>
      <c r="BD3215" s="110"/>
      <c r="BE3215" s="110"/>
      <c r="BF3215" s="110"/>
      <c r="BG3215" s="110"/>
      <c r="BH3215" s="110"/>
    </row>
    <row r="3216" spans="3:60" x14ac:dyDescent="0.2">
      <c r="C3216" s="25"/>
      <c r="D3216" s="25"/>
      <c r="E3216" s="24"/>
      <c r="F3216" s="47"/>
      <c r="G3216" s="24"/>
      <c r="AD3216" s="110"/>
      <c r="AE3216" s="110"/>
      <c r="AF3216" s="110"/>
      <c r="AG3216" s="110"/>
      <c r="AH3216" s="110"/>
      <c r="AI3216" s="110"/>
      <c r="AJ3216" s="110"/>
      <c r="AK3216" s="110"/>
      <c r="AL3216" s="110"/>
      <c r="AM3216" s="110"/>
      <c r="AN3216" s="110"/>
      <c r="AO3216" s="110"/>
      <c r="AP3216" s="110"/>
      <c r="AQ3216" s="110"/>
      <c r="AR3216" s="110"/>
      <c r="AS3216" s="110"/>
      <c r="AT3216" s="110"/>
      <c r="AU3216" s="110"/>
      <c r="AV3216" s="110"/>
      <c r="AW3216" s="110"/>
      <c r="AX3216" s="110"/>
      <c r="AY3216" s="110"/>
      <c r="AZ3216" s="110"/>
      <c r="BA3216" s="110"/>
      <c r="BB3216" s="110"/>
      <c r="BC3216" s="110"/>
      <c r="BD3216" s="110"/>
      <c r="BE3216" s="110"/>
      <c r="BF3216" s="110"/>
      <c r="BG3216" s="110"/>
      <c r="BH3216" s="110"/>
    </row>
    <row r="3217" spans="3:60" x14ac:dyDescent="0.2">
      <c r="C3217" s="25"/>
      <c r="D3217" s="25"/>
      <c r="E3217" s="24"/>
      <c r="F3217" s="47"/>
      <c r="G3217" s="24"/>
      <c r="AD3217" s="110"/>
      <c r="AE3217" s="110"/>
      <c r="AF3217" s="110"/>
      <c r="AG3217" s="110"/>
      <c r="AH3217" s="110"/>
      <c r="AI3217" s="110"/>
      <c r="AJ3217" s="110"/>
      <c r="AK3217" s="110"/>
      <c r="AL3217" s="110"/>
      <c r="AM3217" s="110"/>
      <c r="AN3217" s="110"/>
      <c r="AO3217" s="110"/>
      <c r="AP3217" s="110"/>
      <c r="AQ3217" s="110"/>
      <c r="AR3217" s="110"/>
      <c r="AS3217" s="110"/>
      <c r="AT3217" s="110"/>
      <c r="AU3217" s="110"/>
      <c r="AV3217" s="110"/>
      <c r="AW3217" s="110"/>
      <c r="AX3217" s="110"/>
      <c r="AY3217" s="110"/>
      <c r="AZ3217" s="110"/>
      <c r="BA3217" s="110"/>
      <c r="BB3217" s="110"/>
      <c r="BC3217" s="110"/>
      <c r="BD3217" s="110"/>
      <c r="BE3217" s="110"/>
      <c r="BF3217" s="110"/>
      <c r="BG3217" s="110"/>
      <c r="BH3217" s="110"/>
    </row>
    <row r="3218" spans="3:60" x14ac:dyDescent="0.2">
      <c r="C3218" s="25"/>
      <c r="D3218" s="25"/>
      <c r="E3218" s="24"/>
      <c r="F3218" s="47"/>
      <c r="G3218" s="24"/>
      <c r="AD3218" s="110"/>
      <c r="AE3218" s="110"/>
      <c r="AF3218" s="110"/>
      <c r="AG3218" s="110"/>
      <c r="AH3218" s="110"/>
      <c r="AI3218" s="110"/>
      <c r="AJ3218" s="110"/>
      <c r="AK3218" s="110"/>
      <c r="AL3218" s="110"/>
      <c r="AM3218" s="110"/>
      <c r="AN3218" s="110"/>
      <c r="AO3218" s="110"/>
      <c r="AP3218" s="110"/>
      <c r="AQ3218" s="110"/>
      <c r="AR3218" s="110"/>
      <c r="AS3218" s="110"/>
      <c r="AT3218" s="110"/>
      <c r="AU3218" s="110"/>
      <c r="AV3218" s="110"/>
      <c r="AW3218" s="110"/>
      <c r="AX3218" s="110"/>
      <c r="AY3218" s="110"/>
      <c r="AZ3218" s="110"/>
      <c r="BA3218" s="110"/>
      <c r="BB3218" s="110"/>
      <c r="BC3218" s="110"/>
      <c r="BD3218" s="110"/>
      <c r="BE3218" s="110"/>
      <c r="BF3218" s="110"/>
      <c r="BG3218" s="110"/>
      <c r="BH3218" s="110"/>
    </row>
    <row r="3219" spans="3:60" x14ac:dyDescent="0.2">
      <c r="C3219" s="25"/>
      <c r="D3219" s="25"/>
      <c r="E3219" s="24"/>
      <c r="F3219" s="47"/>
      <c r="G3219" s="24"/>
      <c r="AD3219" s="110"/>
      <c r="AE3219" s="110"/>
      <c r="AF3219" s="110"/>
      <c r="AG3219" s="110"/>
      <c r="AH3219" s="110"/>
      <c r="AI3219" s="110"/>
      <c r="AJ3219" s="110"/>
      <c r="AK3219" s="110"/>
      <c r="AL3219" s="110"/>
      <c r="AM3219" s="110"/>
      <c r="AN3219" s="110"/>
      <c r="AO3219" s="110"/>
      <c r="AP3219" s="110"/>
      <c r="AQ3219" s="110"/>
      <c r="AR3219" s="110"/>
      <c r="AS3219" s="110"/>
      <c r="AT3219" s="110"/>
      <c r="AU3219" s="110"/>
      <c r="AV3219" s="110"/>
      <c r="AW3219" s="110"/>
      <c r="AX3219" s="110"/>
      <c r="AY3219" s="110"/>
      <c r="AZ3219" s="110"/>
      <c r="BA3219" s="110"/>
      <c r="BB3219" s="110"/>
      <c r="BC3219" s="110"/>
      <c r="BD3219" s="110"/>
      <c r="BE3219" s="110"/>
      <c r="BF3219" s="110"/>
      <c r="BG3219" s="110"/>
      <c r="BH3219" s="110"/>
    </row>
    <row r="3220" spans="3:60" x14ac:dyDescent="0.2">
      <c r="C3220" s="25"/>
      <c r="D3220" s="25"/>
      <c r="E3220" s="24"/>
      <c r="F3220" s="47"/>
      <c r="G3220" s="24"/>
      <c r="AD3220" s="110"/>
      <c r="AE3220" s="110"/>
      <c r="AF3220" s="110"/>
      <c r="AG3220" s="110"/>
      <c r="AH3220" s="110"/>
      <c r="AI3220" s="110"/>
      <c r="AJ3220" s="110"/>
      <c r="AK3220" s="110"/>
      <c r="AL3220" s="110"/>
      <c r="AM3220" s="110"/>
      <c r="AN3220" s="110"/>
      <c r="AO3220" s="110"/>
      <c r="AP3220" s="110"/>
      <c r="AQ3220" s="110"/>
      <c r="AR3220" s="110"/>
      <c r="AS3220" s="110"/>
      <c r="AT3220" s="110"/>
      <c r="AU3220" s="110"/>
      <c r="AV3220" s="110"/>
      <c r="AW3220" s="110"/>
      <c r="AX3220" s="110"/>
      <c r="AY3220" s="110"/>
      <c r="AZ3220" s="110"/>
      <c r="BA3220" s="110"/>
      <c r="BB3220" s="110"/>
      <c r="BC3220" s="110"/>
      <c r="BD3220" s="110"/>
      <c r="BE3220" s="110"/>
      <c r="BF3220" s="110"/>
      <c r="BG3220" s="110"/>
      <c r="BH3220" s="110"/>
    </row>
    <row r="3221" spans="3:60" x14ac:dyDescent="0.2">
      <c r="C3221" s="25"/>
      <c r="D3221" s="25"/>
      <c r="E3221" s="24"/>
      <c r="F3221" s="47"/>
      <c r="G3221" s="24"/>
      <c r="AD3221" s="110"/>
      <c r="AE3221" s="110"/>
      <c r="AF3221" s="110"/>
      <c r="AG3221" s="110"/>
      <c r="AH3221" s="110"/>
      <c r="AI3221" s="110"/>
      <c r="AJ3221" s="110"/>
      <c r="AK3221" s="110"/>
      <c r="AL3221" s="110"/>
      <c r="AM3221" s="110"/>
      <c r="AN3221" s="110"/>
      <c r="AO3221" s="110"/>
      <c r="AP3221" s="110"/>
      <c r="AQ3221" s="110"/>
      <c r="AR3221" s="110"/>
      <c r="AS3221" s="110"/>
      <c r="AT3221" s="110"/>
      <c r="AU3221" s="110"/>
      <c r="AV3221" s="110"/>
      <c r="AW3221" s="110"/>
      <c r="AX3221" s="110"/>
      <c r="AY3221" s="110"/>
      <c r="AZ3221" s="110"/>
      <c r="BA3221" s="110"/>
      <c r="BB3221" s="110"/>
      <c r="BC3221" s="110"/>
      <c r="BD3221" s="110"/>
      <c r="BE3221" s="110"/>
      <c r="BF3221" s="110"/>
      <c r="BG3221" s="110"/>
      <c r="BH3221" s="110"/>
    </row>
    <row r="3222" spans="3:60" x14ac:dyDescent="0.2">
      <c r="C3222" s="25"/>
      <c r="D3222" s="25"/>
      <c r="E3222" s="24"/>
      <c r="F3222" s="47"/>
      <c r="G3222" s="24"/>
      <c r="AD3222" s="110"/>
      <c r="AE3222" s="110"/>
      <c r="AF3222" s="110"/>
      <c r="AG3222" s="110"/>
      <c r="AH3222" s="110"/>
      <c r="AI3222" s="110"/>
      <c r="AJ3222" s="110"/>
      <c r="AK3222" s="110"/>
      <c r="AL3222" s="110"/>
      <c r="AM3222" s="110"/>
      <c r="AN3222" s="110"/>
      <c r="AO3222" s="110"/>
      <c r="AP3222" s="110"/>
      <c r="AQ3222" s="110"/>
      <c r="AR3222" s="110"/>
      <c r="AS3222" s="110"/>
      <c r="AT3222" s="110"/>
      <c r="AU3222" s="110"/>
      <c r="AV3222" s="110"/>
      <c r="AW3222" s="110"/>
      <c r="AX3222" s="110"/>
      <c r="AY3222" s="110"/>
      <c r="AZ3222" s="110"/>
      <c r="BA3222" s="110"/>
      <c r="BB3222" s="110"/>
      <c r="BC3222" s="110"/>
      <c r="BD3222" s="110"/>
      <c r="BE3222" s="110"/>
      <c r="BF3222" s="110"/>
      <c r="BG3222" s="110"/>
      <c r="BH3222" s="110"/>
    </row>
    <row r="3223" spans="3:60" x14ac:dyDescent="0.2">
      <c r="C3223" s="25"/>
      <c r="D3223" s="25"/>
      <c r="E3223" s="24"/>
      <c r="F3223" s="47"/>
      <c r="G3223" s="24"/>
      <c r="AD3223" s="110"/>
      <c r="AE3223" s="110"/>
      <c r="AF3223" s="110"/>
      <c r="AG3223" s="110"/>
      <c r="AH3223" s="110"/>
      <c r="AI3223" s="110"/>
      <c r="AJ3223" s="110"/>
      <c r="AK3223" s="110"/>
      <c r="AL3223" s="110"/>
      <c r="AM3223" s="110"/>
      <c r="AN3223" s="110"/>
      <c r="AO3223" s="110"/>
      <c r="AP3223" s="110"/>
      <c r="AQ3223" s="110"/>
      <c r="AR3223" s="110"/>
      <c r="AS3223" s="110"/>
      <c r="AT3223" s="110"/>
      <c r="AU3223" s="110"/>
      <c r="AV3223" s="110"/>
      <c r="AW3223" s="110"/>
      <c r="AX3223" s="110"/>
      <c r="AY3223" s="110"/>
      <c r="AZ3223" s="110"/>
      <c r="BA3223" s="110"/>
      <c r="BB3223" s="110"/>
      <c r="BC3223" s="110"/>
      <c r="BD3223" s="110"/>
      <c r="BE3223" s="110"/>
      <c r="BF3223" s="110"/>
      <c r="BG3223" s="110"/>
      <c r="BH3223" s="110"/>
    </row>
    <row r="3224" spans="3:60" x14ac:dyDescent="0.2">
      <c r="C3224" s="25"/>
      <c r="D3224" s="25"/>
      <c r="E3224" s="24"/>
      <c r="F3224" s="47"/>
      <c r="G3224" s="24"/>
      <c r="AD3224" s="110"/>
      <c r="AE3224" s="110"/>
      <c r="AF3224" s="110"/>
      <c r="AG3224" s="110"/>
      <c r="AH3224" s="110"/>
      <c r="AI3224" s="110"/>
      <c r="AJ3224" s="110"/>
      <c r="AK3224" s="110"/>
      <c r="AL3224" s="110"/>
      <c r="AM3224" s="110"/>
      <c r="AN3224" s="110"/>
      <c r="AO3224" s="110"/>
      <c r="AP3224" s="110"/>
      <c r="AQ3224" s="110"/>
      <c r="AR3224" s="110"/>
      <c r="AS3224" s="110"/>
      <c r="AT3224" s="110"/>
      <c r="AU3224" s="110"/>
      <c r="AV3224" s="110"/>
      <c r="AW3224" s="110"/>
      <c r="AX3224" s="110"/>
      <c r="AY3224" s="110"/>
      <c r="AZ3224" s="110"/>
      <c r="BA3224" s="110"/>
      <c r="BB3224" s="110"/>
      <c r="BC3224" s="110"/>
      <c r="BD3224" s="110"/>
      <c r="BE3224" s="110"/>
      <c r="BF3224" s="110"/>
      <c r="BG3224" s="110"/>
      <c r="BH3224" s="110"/>
    </row>
    <row r="3225" spans="3:60" x14ac:dyDescent="0.2">
      <c r="C3225" s="25"/>
      <c r="D3225" s="25"/>
      <c r="E3225" s="24"/>
      <c r="F3225" s="47"/>
      <c r="G3225" s="24"/>
      <c r="AD3225" s="110"/>
      <c r="AE3225" s="110"/>
      <c r="AF3225" s="110"/>
      <c r="AG3225" s="110"/>
      <c r="AH3225" s="110"/>
      <c r="AI3225" s="110"/>
      <c r="AJ3225" s="110"/>
      <c r="AK3225" s="110"/>
      <c r="AL3225" s="110"/>
      <c r="AM3225" s="110"/>
      <c r="AN3225" s="110"/>
      <c r="AO3225" s="110"/>
      <c r="AP3225" s="110"/>
      <c r="AQ3225" s="110"/>
      <c r="AR3225" s="110"/>
      <c r="AS3225" s="110"/>
      <c r="AT3225" s="110"/>
      <c r="AU3225" s="110"/>
      <c r="AV3225" s="110"/>
      <c r="AW3225" s="110"/>
      <c r="AX3225" s="110"/>
      <c r="AY3225" s="110"/>
      <c r="AZ3225" s="110"/>
      <c r="BA3225" s="110"/>
      <c r="BB3225" s="110"/>
      <c r="BC3225" s="110"/>
      <c r="BD3225" s="110"/>
      <c r="BE3225" s="110"/>
      <c r="BF3225" s="110"/>
      <c r="BG3225" s="110"/>
      <c r="BH3225" s="110"/>
    </row>
    <row r="3226" spans="3:60" x14ac:dyDescent="0.2">
      <c r="C3226" s="25"/>
      <c r="D3226" s="25"/>
      <c r="E3226" s="24"/>
      <c r="F3226" s="47"/>
      <c r="G3226" s="24"/>
      <c r="AD3226" s="110"/>
      <c r="AE3226" s="110"/>
      <c r="AF3226" s="110"/>
      <c r="AG3226" s="110"/>
      <c r="AH3226" s="110"/>
      <c r="AI3226" s="110"/>
      <c r="AJ3226" s="110"/>
      <c r="AK3226" s="110"/>
      <c r="AL3226" s="110"/>
      <c r="AM3226" s="110"/>
      <c r="AN3226" s="110"/>
      <c r="AO3226" s="110"/>
      <c r="AP3226" s="110"/>
      <c r="AQ3226" s="110"/>
      <c r="AR3226" s="110"/>
      <c r="AS3226" s="110"/>
      <c r="AT3226" s="110"/>
      <c r="AU3226" s="110"/>
      <c r="AV3226" s="110"/>
      <c r="AW3226" s="110"/>
      <c r="AX3226" s="110"/>
      <c r="AY3226" s="110"/>
      <c r="AZ3226" s="110"/>
      <c r="BA3226" s="110"/>
      <c r="BB3226" s="110"/>
      <c r="BC3226" s="110"/>
      <c r="BD3226" s="110"/>
      <c r="BE3226" s="110"/>
      <c r="BF3226" s="110"/>
      <c r="BG3226" s="110"/>
      <c r="BH3226" s="110"/>
    </row>
    <row r="3227" spans="3:60" x14ac:dyDescent="0.2">
      <c r="C3227" s="25"/>
      <c r="D3227" s="25"/>
      <c r="E3227" s="24"/>
      <c r="F3227" s="47"/>
      <c r="G3227" s="24"/>
      <c r="AD3227" s="110"/>
      <c r="AE3227" s="110"/>
      <c r="AF3227" s="110"/>
      <c r="AG3227" s="110"/>
      <c r="AH3227" s="110"/>
      <c r="AI3227" s="110"/>
      <c r="AJ3227" s="110"/>
      <c r="AK3227" s="110"/>
      <c r="AL3227" s="110"/>
      <c r="AM3227" s="110"/>
      <c r="AN3227" s="110"/>
      <c r="AO3227" s="110"/>
      <c r="AP3227" s="110"/>
      <c r="AQ3227" s="110"/>
      <c r="AR3227" s="110"/>
      <c r="AS3227" s="110"/>
      <c r="AT3227" s="110"/>
      <c r="AU3227" s="110"/>
      <c r="AV3227" s="110"/>
      <c r="AW3227" s="110"/>
      <c r="AX3227" s="110"/>
      <c r="AY3227" s="110"/>
      <c r="AZ3227" s="110"/>
      <c r="BA3227" s="110"/>
      <c r="BB3227" s="110"/>
      <c r="BC3227" s="110"/>
      <c r="BD3227" s="110"/>
      <c r="BE3227" s="110"/>
      <c r="BF3227" s="110"/>
      <c r="BG3227" s="110"/>
      <c r="BH3227" s="110"/>
    </row>
    <row r="3228" spans="3:60" x14ac:dyDescent="0.2">
      <c r="C3228" s="25"/>
      <c r="D3228" s="25"/>
      <c r="E3228" s="24"/>
      <c r="F3228" s="47"/>
      <c r="G3228" s="24"/>
      <c r="AD3228" s="110"/>
      <c r="AE3228" s="110"/>
      <c r="AF3228" s="110"/>
      <c r="AG3228" s="110"/>
      <c r="AH3228" s="110"/>
      <c r="AI3228" s="110"/>
      <c r="AJ3228" s="110"/>
      <c r="AK3228" s="110"/>
      <c r="AL3228" s="110"/>
      <c r="AM3228" s="110"/>
      <c r="AN3228" s="110"/>
      <c r="AO3228" s="110"/>
      <c r="AP3228" s="110"/>
      <c r="AQ3228" s="110"/>
      <c r="AR3228" s="110"/>
      <c r="AS3228" s="110"/>
      <c r="AT3228" s="110"/>
      <c r="AU3228" s="110"/>
      <c r="AV3228" s="110"/>
      <c r="AW3228" s="110"/>
      <c r="AX3228" s="110"/>
      <c r="AY3228" s="110"/>
      <c r="AZ3228" s="110"/>
      <c r="BA3228" s="110"/>
      <c r="BB3228" s="110"/>
      <c r="BC3228" s="110"/>
      <c r="BD3228" s="110"/>
      <c r="BE3228" s="110"/>
      <c r="BF3228" s="110"/>
      <c r="BG3228" s="110"/>
      <c r="BH3228" s="110"/>
    </row>
    <row r="3229" spans="3:60" x14ac:dyDescent="0.2">
      <c r="C3229" s="25"/>
      <c r="D3229" s="25"/>
      <c r="E3229" s="24"/>
      <c r="F3229" s="47"/>
      <c r="G3229" s="24"/>
      <c r="AD3229" s="110"/>
      <c r="AE3229" s="110"/>
      <c r="AF3229" s="110"/>
      <c r="AG3229" s="110"/>
      <c r="AH3229" s="110"/>
      <c r="AI3229" s="110"/>
      <c r="AJ3229" s="110"/>
      <c r="AK3229" s="110"/>
      <c r="AL3229" s="110"/>
      <c r="AM3229" s="110"/>
      <c r="AN3229" s="110"/>
      <c r="AO3229" s="110"/>
      <c r="AP3229" s="110"/>
      <c r="AQ3229" s="110"/>
      <c r="AR3229" s="110"/>
      <c r="AS3229" s="110"/>
      <c r="AT3229" s="110"/>
      <c r="AU3229" s="110"/>
      <c r="AV3229" s="110"/>
      <c r="AW3229" s="110"/>
      <c r="AX3229" s="110"/>
      <c r="AY3229" s="110"/>
      <c r="AZ3229" s="110"/>
      <c r="BA3229" s="110"/>
      <c r="BB3229" s="110"/>
      <c r="BC3229" s="110"/>
      <c r="BD3229" s="110"/>
      <c r="BE3229" s="110"/>
      <c r="BF3229" s="110"/>
      <c r="BG3229" s="110"/>
      <c r="BH3229" s="110"/>
    </row>
    <row r="3230" spans="3:60" x14ac:dyDescent="0.2">
      <c r="C3230" s="25"/>
      <c r="D3230" s="25"/>
      <c r="E3230" s="24"/>
      <c r="F3230" s="47"/>
      <c r="G3230" s="24"/>
      <c r="AD3230" s="110"/>
      <c r="AE3230" s="110"/>
      <c r="AF3230" s="110"/>
      <c r="AG3230" s="110"/>
      <c r="AH3230" s="110"/>
      <c r="AI3230" s="110"/>
      <c r="AJ3230" s="110"/>
      <c r="AK3230" s="110"/>
      <c r="AL3230" s="110"/>
      <c r="AM3230" s="110"/>
      <c r="AN3230" s="110"/>
      <c r="AO3230" s="110"/>
      <c r="AP3230" s="110"/>
      <c r="AQ3230" s="110"/>
      <c r="AR3230" s="110"/>
      <c r="AS3230" s="110"/>
      <c r="AT3230" s="110"/>
      <c r="AU3230" s="110"/>
      <c r="AV3230" s="110"/>
      <c r="AW3230" s="110"/>
      <c r="AX3230" s="110"/>
      <c r="AY3230" s="110"/>
      <c r="AZ3230" s="110"/>
      <c r="BA3230" s="110"/>
      <c r="BB3230" s="110"/>
      <c r="BC3230" s="110"/>
      <c r="BD3230" s="110"/>
      <c r="BE3230" s="110"/>
      <c r="BF3230" s="110"/>
      <c r="BG3230" s="110"/>
      <c r="BH3230" s="110"/>
    </row>
    <row r="3231" spans="3:60" x14ac:dyDescent="0.2">
      <c r="C3231" s="25"/>
      <c r="D3231" s="25"/>
      <c r="E3231" s="24"/>
      <c r="F3231" s="47"/>
      <c r="G3231" s="24"/>
      <c r="AD3231" s="110"/>
      <c r="AE3231" s="110"/>
      <c r="AF3231" s="110"/>
      <c r="AG3231" s="110"/>
      <c r="AH3231" s="110"/>
      <c r="AI3231" s="110"/>
      <c r="AJ3231" s="110"/>
      <c r="AK3231" s="110"/>
      <c r="AL3231" s="110"/>
      <c r="AM3231" s="110"/>
      <c r="AN3231" s="110"/>
      <c r="AO3231" s="110"/>
      <c r="AP3231" s="110"/>
      <c r="AQ3231" s="110"/>
      <c r="AR3231" s="110"/>
      <c r="AS3231" s="110"/>
      <c r="AT3231" s="110"/>
      <c r="AU3231" s="110"/>
      <c r="AV3231" s="110"/>
      <c r="AW3231" s="110"/>
      <c r="AX3231" s="110"/>
      <c r="AY3231" s="110"/>
      <c r="AZ3231" s="110"/>
      <c r="BA3231" s="110"/>
      <c r="BB3231" s="110"/>
      <c r="BC3231" s="110"/>
      <c r="BD3231" s="110"/>
      <c r="BE3231" s="110"/>
      <c r="BF3231" s="110"/>
      <c r="BG3231" s="110"/>
      <c r="BH3231" s="110"/>
    </row>
    <row r="3232" spans="3:60" x14ac:dyDescent="0.2">
      <c r="C3232" s="25"/>
      <c r="D3232" s="25"/>
      <c r="E3232" s="24"/>
      <c r="F3232" s="47"/>
      <c r="G3232" s="24"/>
      <c r="AD3232" s="110"/>
      <c r="AE3232" s="110"/>
      <c r="AF3232" s="110"/>
      <c r="AG3232" s="110"/>
      <c r="AH3232" s="110"/>
      <c r="AI3232" s="110"/>
      <c r="AJ3232" s="110"/>
      <c r="AK3232" s="110"/>
      <c r="AL3232" s="110"/>
      <c r="AM3232" s="110"/>
      <c r="AN3232" s="110"/>
      <c r="AO3232" s="110"/>
      <c r="AP3232" s="110"/>
      <c r="AQ3232" s="110"/>
      <c r="AR3232" s="110"/>
      <c r="AS3232" s="110"/>
      <c r="AT3232" s="110"/>
      <c r="AU3232" s="110"/>
      <c r="AV3232" s="110"/>
      <c r="AW3232" s="110"/>
      <c r="AX3232" s="110"/>
      <c r="AY3232" s="110"/>
      <c r="AZ3232" s="110"/>
      <c r="BA3232" s="110"/>
      <c r="BB3232" s="110"/>
      <c r="BC3232" s="110"/>
      <c r="BD3232" s="110"/>
      <c r="BE3232" s="110"/>
      <c r="BF3232" s="110"/>
      <c r="BG3232" s="110"/>
      <c r="BH3232" s="110"/>
    </row>
    <row r="3233" spans="3:60" x14ac:dyDescent="0.2">
      <c r="C3233" s="25"/>
      <c r="D3233" s="25"/>
      <c r="E3233" s="24"/>
      <c r="F3233" s="47"/>
      <c r="G3233" s="24"/>
      <c r="AD3233" s="110"/>
      <c r="AE3233" s="110"/>
      <c r="AF3233" s="110"/>
      <c r="AG3233" s="110"/>
      <c r="AH3233" s="110"/>
      <c r="AI3233" s="110"/>
      <c r="AJ3233" s="110"/>
      <c r="AK3233" s="110"/>
      <c r="AL3233" s="110"/>
      <c r="AM3233" s="110"/>
      <c r="AN3233" s="110"/>
      <c r="AO3233" s="110"/>
      <c r="AP3233" s="110"/>
      <c r="AQ3233" s="110"/>
      <c r="AR3233" s="110"/>
      <c r="AS3233" s="110"/>
      <c r="AT3233" s="110"/>
      <c r="AU3233" s="110"/>
      <c r="AV3233" s="110"/>
      <c r="AW3233" s="110"/>
      <c r="AX3233" s="110"/>
      <c r="AY3233" s="110"/>
      <c r="AZ3233" s="110"/>
      <c r="BA3233" s="110"/>
      <c r="BB3233" s="110"/>
      <c r="BC3233" s="110"/>
      <c r="BD3233" s="110"/>
      <c r="BE3233" s="110"/>
      <c r="BF3233" s="110"/>
      <c r="BG3233" s="110"/>
      <c r="BH3233" s="110"/>
    </row>
    <row r="3234" spans="3:60" x14ac:dyDescent="0.2">
      <c r="C3234" s="25"/>
      <c r="D3234" s="25"/>
      <c r="E3234" s="24"/>
      <c r="F3234" s="47"/>
      <c r="G3234" s="24"/>
      <c r="AD3234" s="110"/>
      <c r="AE3234" s="110"/>
      <c r="AF3234" s="110"/>
      <c r="AG3234" s="110"/>
      <c r="AH3234" s="110"/>
      <c r="AI3234" s="110"/>
      <c r="AJ3234" s="110"/>
      <c r="AK3234" s="110"/>
      <c r="AL3234" s="110"/>
      <c r="AM3234" s="110"/>
      <c r="AN3234" s="110"/>
      <c r="AO3234" s="110"/>
      <c r="AP3234" s="110"/>
      <c r="AQ3234" s="110"/>
      <c r="AR3234" s="110"/>
      <c r="AS3234" s="110"/>
      <c r="AT3234" s="110"/>
      <c r="AU3234" s="110"/>
      <c r="AV3234" s="110"/>
      <c r="AW3234" s="110"/>
      <c r="AX3234" s="110"/>
      <c r="AY3234" s="110"/>
      <c r="AZ3234" s="110"/>
      <c r="BA3234" s="110"/>
      <c r="BB3234" s="110"/>
      <c r="BC3234" s="110"/>
      <c r="BD3234" s="110"/>
      <c r="BE3234" s="110"/>
      <c r="BF3234" s="110"/>
      <c r="BG3234" s="110"/>
      <c r="BH3234" s="110"/>
    </row>
    <row r="3235" spans="3:60" x14ac:dyDescent="0.2">
      <c r="C3235" s="25"/>
      <c r="D3235" s="25"/>
      <c r="E3235" s="24"/>
      <c r="F3235" s="47"/>
      <c r="G3235" s="24"/>
      <c r="AD3235" s="110"/>
      <c r="AE3235" s="110"/>
      <c r="AF3235" s="110"/>
      <c r="AG3235" s="110"/>
      <c r="AH3235" s="110"/>
      <c r="AI3235" s="110"/>
      <c r="AJ3235" s="110"/>
      <c r="AK3235" s="110"/>
      <c r="AL3235" s="110"/>
      <c r="AM3235" s="110"/>
      <c r="AN3235" s="110"/>
      <c r="AO3235" s="110"/>
      <c r="AP3235" s="110"/>
      <c r="AQ3235" s="110"/>
      <c r="AR3235" s="110"/>
      <c r="AS3235" s="110"/>
      <c r="AT3235" s="110"/>
      <c r="AU3235" s="110"/>
      <c r="AV3235" s="110"/>
      <c r="AW3235" s="110"/>
      <c r="AX3235" s="110"/>
      <c r="AY3235" s="110"/>
      <c r="AZ3235" s="110"/>
      <c r="BA3235" s="110"/>
      <c r="BB3235" s="110"/>
      <c r="BC3235" s="110"/>
      <c r="BD3235" s="110"/>
      <c r="BE3235" s="110"/>
      <c r="BF3235" s="110"/>
      <c r="BG3235" s="110"/>
      <c r="BH3235" s="110"/>
    </row>
    <row r="3236" spans="3:60" x14ac:dyDescent="0.2">
      <c r="C3236" s="25"/>
      <c r="D3236" s="25"/>
      <c r="E3236" s="24"/>
      <c r="F3236" s="47"/>
      <c r="G3236" s="24"/>
      <c r="AD3236" s="110"/>
      <c r="AE3236" s="110"/>
      <c r="AF3236" s="110"/>
      <c r="AG3236" s="110"/>
      <c r="AH3236" s="110"/>
      <c r="AI3236" s="110"/>
      <c r="AJ3236" s="110"/>
      <c r="AK3236" s="110"/>
      <c r="AL3236" s="110"/>
      <c r="AM3236" s="110"/>
      <c r="AN3236" s="110"/>
      <c r="AO3236" s="110"/>
      <c r="AP3236" s="110"/>
      <c r="AQ3236" s="110"/>
      <c r="AR3236" s="110"/>
      <c r="AS3236" s="110"/>
      <c r="AT3236" s="110"/>
      <c r="AU3236" s="110"/>
      <c r="AV3236" s="110"/>
      <c r="AW3236" s="110"/>
      <c r="AX3236" s="110"/>
      <c r="AY3236" s="110"/>
      <c r="AZ3236" s="110"/>
      <c r="BA3236" s="110"/>
      <c r="BB3236" s="110"/>
      <c r="BC3236" s="110"/>
      <c r="BD3236" s="110"/>
      <c r="BE3236" s="110"/>
      <c r="BF3236" s="110"/>
      <c r="BG3236" s="110"/>
      <c r="BH3236" s="110"/>
    </row>
    <row r="3237" spans="3:60" x14ac:dyDescent="0.2">
      <c r="C3237" s="25"/>
      <c r="D3237" s="25"/>
      <c r="E3237" s="24"/>
      <c r="F3237" s="47"/>
      <c r="G3237" s="24"/>
      <c r="AD3237" s="110"/>
      <c r="AE3237" s="110"/>
      <c r="AF3237" s="110"/>
      <c r="AG3237" s="110"/>
      <c r="AH3237" s="110"/>
      <c r="AI3237" s="110"/>
      <c r="AJ3237" s="110"/>
      <c r="AK3237" s="110"/>
      <c r="AL3237" s="110"/>
      <c r="AM3237" s="110"/>
      <c r="AN3237" s="110"/>
      <c r="AO3237" s="110"/>
      <c r="AP3237" s="110"/>
      <c r="AQ3237" s="110"/>
      <c r="AR3237" s="110"/>
      <c r="AS3237" s="110"/>
      <c r="AT3237" s="110"/>
      <c r="AU3237" s="110"/>
      <c r="AV3237" s="110"/>
      <c r="AW3237" s="110"/>
      <c r="AX3237" s="110"/>
      <c r="AY3237" s="110"/>
      <c r="AZ3237" s="110"/>
      <c r="BA3237" s="110"/>
      <c r="BB3237" s="110"/>
      <c r="BC3237" s="110"/>
      <c r="BD3237" s="110"/>
      <c r="BE3237" s="110"/>
      <c r="BF3237" s="110"/>
      <c r="BG3237" s="110"/>
      <c r="BH3237" s="110"/>
    </row>
    <row r="3238" spans="3:60" x14ac:dyDescent="0.2">
      <c r="C3238" s="25"/>
      <c r="D3238" s="25"/>
      <c r="E3238" s="24"/>
      <c r="F3238" s="47"/>
      <c r="G3238" s="24"/>
      <c r="AD3238" s="110"/>
      <c r="AE3238" s="110"/>
      <c r="AF3238" s="110"/>
      <c r="AG3238" s="110"/>
      <c r="AH3238" s="110"/>
      <c r="AI3238" s="110"/>
      <c r="AJ3238" s="110"/>
      <c r="AK3238" s="110"/>
      <c r="AL3238" s="110"/>
      <c r="AM3238" s="110"/>
      <c r="AN3238" s="110"/>
      <c r="AO3238" s="110"/>
      <c r="AP3238" s="110"/>
      <c r="AQ3238" s="110"/>
      <c r="AR3238" s="110"/>
      <c r="AS3238" s="110"/>
      <c r="AT3238" s="110"/>
      <c r="AU3238" s="110"/>
      <c r="AV3238" s="110"/>
      <c r="AW3238" s="110"/>
      <c r="AX3238" s="110"/>
      <c r="AY3238" s="110"/>
      <c r="AZ3238" s="110"/>
      <c r="BA3238" s="110"/>
      <c r="BB3238" s="110"/>
      <c r="BC3238" s="110"/>
      <c r="BD3238" s="110"/>
      <c r="BE3238" s="110"/>
      <c r="BF3238" s="110"/>
      <c r="BG3238" s="110"/>
      <c r="BH3238" s="110"/>
    </row>
    <row r="3239" spans="3:60" x14ac:dyDescent="0.2">
      <c r="C3239" s="25"/>
      <c r="D3239" s="25"/>
      <c r="E3239" s="24"/>
      <c r="F3239" s="47"/>
      <c r="G3239" s="24"/>
      <c r="AD3239" s="110"/>
      <c r="AE3239" s="110"/>
      <c r="AF3239" s="110"/>
      <c r="AG3239" s="110"/>
      <c r="AH3239" s="110"/>
      <c r="AI3239" s="110"/>
      <c r="AJ3239" s="110"/>
      <c r="AK3239" s="110"/>
      <c r="AL3239" s="110"/>
      <c r="AM3239" s="110"/>
      <c r="AN3239" s="110"/>
      <c r="AO3239" s="110"/>
      <c r="AP3239" s="110"/>
      <c r="AQ3239" s="110"/>
      <c r="AR3239" s="110"/>
      <c r="AS3239" s="110"/>
      <c r="AT3239" s="110"/>
      <c r="AU3239" s="110"/>
      <c r="AV3239" s="110"/>
      <c r="AW3239" s="110"/>
      <c r="AX3239" s="110"/>
      <c r="AY3239" s="110"/>
      <c r="AZ3239" s="110"/>
      <c r="BA3239" s="110"/>
      <c r="BB3239" s="110"/>
      <c r="BC3239" s="110"/>
      <c r="BD3239" s="110"/>
      <c r="BE3239" s="110"/>
      <c r="BF3239" s="110"/>
      <c r="BG3239" s="110"/>
      <c r="BH3239" s="110"/>
    </row>
    <row r="3240" spans="3:60" x14ac:dyDescent="0.2">
      <c r="C3240" s="25"/>
      <c r="D3240" s="25"/>
      <c r="E3240" s="24"/>
      <c r="F3240" s="47"/>
      <c r="G3240" s="24"/>
      <c r="AD3240" s="110"/>
      <c r="AE3240" s="110"/>
      <c r="AF3240" s="110"/>
      <c r="AG3240" s="110"/>
      <c r="AH3240" s="110"/>
      <c r="AI3240" s="110"/>
      <c r="AJ3240" s="110"/>
      <c r="AK3240" s="110"/>
      <c r="AL3240" s="110"/>
      <c r="AM3240" s="110"/>
      <c r="AN3240" s="110"/>
      <c r="AO3240" s="110"/>
      <c r="AP3240" s="110"/>
      <c r="AQ3240" s="110"/>
      <c r="AR3240" s="110"/>
      <c r="AS3240" s="110"/>
      <c r="AT3240" s="110"/>
      <c r="AU3240" s="110"/>
      <c r="AV3240" s="110"/>
      <c r="AW3240" s="110"/>
      <c r="AX3240" s="110"/>
      <c r="AY3240" s="110"/>
      <c r="AZ3240" s="110"/>
      <c r="BA3240" s="110"/>
      <c r="BB3240" s="110"/>
      <c r="BC3240" s="110"/>
      <c r="BD3240" s="110"/>
      <c r="BE3240" s="110"/>
      <c r="BF3240" s="110"/>
      <c r="BG3240" s="110"/>
      <c r="BH3240" s="110"/>
    </row>
    <row r="3241" spans="3:60" x14ac:dyDescent="0.2">
      <c r="C3241" s="25"/>
      <c r="D3241" s="25"/>
      <c r="E3241" s="24"/>
      <c r="F3241" s="47"/>
      <c r="G3241" s="24"/>
      <c r="AD3241" s="110"/>
      <c r="AE3241" s="110"/>
      <c r="AF3241" s="110"/>
      <c r="AG3241" s="110"/>
      <c r="AH3241" s="110"/>
      <c r="AI3241" s="110"/>
      <c r="AJ3241" s="110"/>
      <c r="AK3241" s="110"/>
      <c r="AL3241" s="110"/>
      <c r="AM3241" s="110"/>
      <c r="AN3241" s="110"/>
      <c r="AO3241" s="110"/>
      <c r="AP3241" s="110"/>
      <c r="AQ3241" s="110"/>
      <c r="AR3241" s="110"/>
      <c r="AS3241" s="110"/>
      <c r="AT3241" s="110"/>
      <c r="AU3241" s="110"/>
      <c r="AV3241" s="110"/>
      <c r="AW3241" s="110"/>
      <c r="AX3241" s="110"/>
      <c r="AY3241" s="110"/>
      <c r="AZ3241" s="110"/>
      <c r="BA3241" s="110"/>
      <c r="BB3241" s="110"/>
      <c r="BC3241" s="110"/>
      <c r="BD3241" s="110"/>
      <c r="BE3241" s="110"/>
      <c r="BF3241" s="110"/>
      <c r="BG3241" s="110"/>
      <c r="BH3241" s="110"/>
    </row>
    <row r="3242" spans="3:60" x14ac:dyDescent="0.2">
      <c r="C3242" s="25"/>
      <c r="D3242" s="25"/>
      <c r="E3242" s="24"/>
      <c r="F3242" s="47"/>
      <c r="G3242" s="24"/>
      <c r="AD3242" s="110"/>
      <c r="AE3242" s="110"/>
      <c r="AF3242" s="110"/>
      <c r="AG3242" s="110"/>
      <c r="AH3242" s="110"/>
      <c r="AI3242" s="110"/>
      <c r="AJ3242" s="110"/>
      <c r="AK3242" s="110"/>
      <c r="AL3242" s="110"/>
      <c r="AM3242" s="110"/>
      <c r="AN3242" s="110"/>
      <c r="AO3242" s="110"/>
      <c r="AP3242" s="110"/>
      <c r="AQ3242" s="110"/>
      <c r="AR3242" s="110"/>
      <c r="AS3242" s="110"/>
      <c r="AT3242" s="110"/>
      <c r="AU3242" s="110"/>
      <c r="AV3242" s="110"/>
      <c r="AW3242" s="110"/>
      <c r="AX3242" s="110"/>
      <c r="AY3242" s="110"/>
      <c r="AZ3242" s="110"/>
      <c r="BA3242" s="110"/>
      <c r="BB3242" s="110"/>
      <c r="BC3242" s="110"/>
      <c r="BD3242" s="110"/>
      <c r="BE3242" s="110"/>
      <c r="BF3242" s="110"/>
      <c r="BG3242" s="110"/>
      <c r="BH3242" s="110"/>
    </row>
    <row r="3243" spans="3:60" x14ac:dyDescent="0.2">
      <c r="C3243" s="25"/>
      <c r="D3243" s="25"/>
      <c r="E3243" s="24"/>
      <c r="F3243" s="47"/>
      <c r="G3243" s="24"/>
      <c r="AD3243" s="110"/>
      <c r="AE3243" s="110"/>
      <c r="AF3243" s="110"/>
      <c r="AG3243" s="110"/>
      <c r="AH3243" s="110"/>
      <c r="AI3243" s="110"/>
      <c r="AJ3243" s="110"/>
      <c r="AK3243" s="110"/>
      <c r="AL3243" s="110"/>
      <c r="AM3243" s="110"/>
      <c r="AN3243" s="110"/>
      <c r="AO3243" s="110"/>
      <c r="AP3243" s="110"/>
      <c r="AQ3243" s="110"/>
      <c r="AR3243" s="110"/>
      <c r="AS3243" s="110"/>
      <c r="AT3243" s="110"/>
      <c r="AU3243" s="110"/>
      <c r="AV3243" s="110"/>
      <c r="AW3243" s="110"/>
      <c r="AX3243" s="110"/>
      <c r="AY3243" s="110"/>
      <c r="AZ3243" s="110"/>
      <c r="BA3243" s="110"/>
      <c r="BB3243" s="110"/>
      <c r="BC3243" s="110"/>
      <c r="BD3243" s="110"/>
      <c r="BE3243" s="110"/>
      <c r="BF3243" s="110"/>
      <c r="BG3243" s="110"/>
      <c r="BH3243" s="110"/>
    </row>
    <row r="3244" spans="3:60" x14ac:dyDescent="0.2">
      <c r="C3244" s="25"/>
      <c r="D3244" s="25"/>
      <c r="E3244" s="24"/>
      <c r="F3244" s="47"/>
      <c r="G3244" s="24"/>
      <c r="AD3244" s="110"/>
      <c r="AE3244" s="110"/>
      <c r="AF3244" s="110"/>
      <c r="AG3244" s="110"/>
      <c r="AH3244" s="110"/>
      <c r="AI3244" s="110"/>
      <c r="AJ3244" s="110"/>
      <c r="AK3244" s="110"/>
      <c r="AL3244" s="110"/>
      <c r="AM3244" s="110"/>
      <c r="AN3244" s="110"/>
      <c r="AO3244" s="110"/>
      <c r="AP3244" s="110"/>
      <c r="AQ3244" s="110"/>
      <c r="AR3244" s="110"/>
      <c r="AS3244" s="110"/>
      <c r="AT3244" s="110"/>
      <c r="AU3244" s="110"/>
      <c r="AV3244" s="110"/>
      <c r="AW3244" s="110"/>
      <c r="AX3244" s="110"/>
      <c r="AY3244" s="110"/>
      <c r="AZ3244" s="110"/>
      <c r="BA3244" s="110"/>
      <c r="BB3244" s="110"/>
      <c r="BC3244" s="110"/>
      <c r="BD3244" s="110"/>
      <c r="BE3244" s="110"/>
      <c r="BF3244" s="110"/>
      <c r="BG3244" s="110"/>
      <c r="BH3244" s="110"/>
    </row>
    <row r="3245" spans="3:60" x14ac:dyDescent="0.2">
      <c r="C3245" s="25"/>
      <c r="D3245" s="25"/>
      <c r="E3245" s="24"/>
      <c r="F3245" s="47"/>
      <c r="G3245" s="24"/>
      <c r="AD3245" s="110"/>
      <c r="AE3245" s="110"/>
      <c r="AF3245" s="110"/>
      <c r="AG3245" s="110"/>
      <c r="AH3245" s="110"/>
      <c r="AI3245" s="110"/>
      <c r="AJ3245" s="110"/>
      <c r="AK3245" s="110"/>
      <c r="AL3245" s="110"/>
      <c r="AM3245" s="110"/>
      <c r="AN3245" s="110"/>
      <c r="AO3245" s="110"/>
      <c r="AP3245" s="110"/>
      <c r="AQ3245" s="110"/>
      <c r="AR3245" s="110"/>
      <c r="AS3245" s="110"/>
      <c r="AT3245" s="110"/>
      <c r="AU3245" s="110"/>
      <c r="AV3245" s="110"/>
      <c r="AW3245" s="110"/>
      <c r="AX3245" s="110"/>
      <c r="AY3245" s="110"/>
      <c r="AZ3245" s="110"/>
      <c r="BA3245" s="110"/>
      <c r="BB3245" s="110"/>
      <c r="BC3245" s="110"/>
      <c r="BD3245" s="110"/>
      <c r="BE3245" s="110"/>
      <c r="BF3245" s="110"/>
      <c r="BG3245" s="110"/>
      <c r="BH3245" s="110"/>
    </row>
    <row r="3246" spans="3:60" x14ac:dyDescent="0.2">
      <c r="C3246" s="25"/>
      <c r="D3246" s="25"/>
      <c r="E3246" s="24"/>
      <c r="F3246" s="47"/>
      <c r="G3246" s="24"/>
      <c r="AD3246" s="110"/>
      <c r="AE3246" s="110"/>
      <c r="AF3246" s="110"/>
      <c r="AG3246" s="110"/>
      <c r="AH3246" s="110"/>
      <c r="AI3246" s="110"/>
      <c r="AJ3246" s="110"/>
      <c r="AK3246" s="110"/>
      <c r="AL3246" s="110"/>
      <c r="AM3246" s="110"/>
      <c r="AN3246" s="110"/>
      <c r="AO3246" s="110"/>
      <c r="AP3246" s="110"/>
      <c r="AQ3246" s="110"/>
      <c r="AR3246" s="110"/>
      <c r="AS3246" s="110"/>
      <c r="AT3246" s="110"/>
      <c r="AU3246" s="110"/>
      <c r="AV3246" s="110"/>
      <c r="AW3246" s="110"/>
      <c r="AX3246" s="110"/>
      <c r="AY3246" s="110"/>
      <c r="AZ3246" s="110"/>
      <c r="BA3246" s="110"/>
      <c r="BB3246" s="110"/>
      <c r="BC3246" s="110"/>
      <c r="BD3246" s="110"/>
      <c r="BE3246" s="110"/>
      <c r="BF3246" s="110"/>
      <c r="BG3246" s="110"/>
      <c r="BH3246" s="110"/>
    </row>
    <row r="3247" spans="3:60" x14ac:dyDescent="0.2">
      <c r="C3247" s="25"/>
      <c r="D3247" s="25"/>
      <c r="E3247" s="24"/>
      <c r="F3247" s="47"/>
      <c r="G3247" s="24"/>
      <c r="AD3247" s="110"/>
      <c r="AE3247" s="110"/>
      <c r="AF3247" s="110"/>
      <c r="AG3247" s="110"/>
      <c r="AH3247" s="110"/>
      <c r="AI3247" s="110"/>
      <c r="AJ3247" s="110"/>
      <c r="AK3247" s="110"/>
      <c r="AL3247" s="110"/>
      <c r="AM3247" s="110"/>
      <c r="AN3247" s="110"/>
      <c r="AO3247" s="110"/>
      <c r="AP3247" s="110"/>
      <c r="AQ3247" s="110"/>
      <c r="AR3247" s="110"/>
      <c r="AS3247" s="110"/>
      <c r="AT3247" s="110"/>
      <c r="AU3247" s="110"/>
      <c r="AV3247" s="110"/>
      <c r="AW3247" s="110"/>
      <c r="AX3247" s="110"/>
      <c r="AY3247" s="110"/>
      <c r="AZ3247" s="110"/>
      <c r="BA3247" s="110"/>
      <c r="BB3247" s="110"/>
      <c r="BC3247" s="110"/>
      <c r="BD3247" s="110"/>
      <c r="BE3247" s="110"/>
      <c r="BF3247" s="110"/>
      <c r="BG3247" s="110"/>
      <c r="BH3247" s="110"/>
    </row>
    <row r="3248" spans="3:60" x14ac:dyDescent="0.2">
      <c r="C3248" s="25"/>
      <c r="D3248" s="25"/>
      <c r="E3248" s="24"/>
      <c r="F3248" s="47"/>
      <c r="G3248" s="24"/>
      <c r="AD3248" s="110"/>
      <c r="AE3248" s="110"/>
      <c r="AF3248" s="110"/>
      <c r="AG3248" s="110"/>
      <c r="AH3248" s="110"/>
      <c r="AI3248" s="110"/>
      <c r="AJ3248" s="110"/>
      <c r="AK3248" s="110"/>
      <c r="AL3248" s="110"/>
      <c r="AM3248" s="110"/>
      <c r="AN3248" s="110"/>
      <c r="AO3248" s="110"/>
      <c r="AP3248" s="110"/>
      <c r="AQ3248" s="110"/>
      <c r="AR3248" s="110"/>
      <c r="AS3248" s="110"/>
      <c r="AT3248" s="110"/>
      <c r="AU3248" s="110"/>
      <c r="AV3248" s="110"/>
      <c r="AW3248" s="110"/>
      <c r="AX3248" s="110"/>
      <c r="AY3248" s="110"/>
      <c r="AZ3248" s="110"/>
      <c r="BA3248" s="110"/>
      <c r="BB3248" s="110"/>
      <c r="BC3248" s="110"/>
      <c r="BD3248" s="110"/>
      <c r="BE3248" s="110"/>
      <c r="BF3248" s="110"/>
      <c r="BG3248" s="110"/>
      <c r="BH3248" s="110"/>
    </row>
    <row r="3249" spans="3:60" x14ac:dyDescent="0.2">
      <c r="C3249" s="25"/>
      <c r="D3249" s="25"/>
      <c r="E3249" s="24"/>
      <c r="F3249" s="47"/>
      <c r="G3249" s="24"/>
      <c r="AD3249" s="110"/>
      <c r="AE3249" s="110"/>
      <c r="AF3249" s="110"/>
      <c r="AG3249" s="110"/>
      <c r="AH3249" s="110"/>
      <c r="AI3249" s="110"/>
      <c r="AJ3249" s="110"/>
      <c r="AK3249" s="110"/>
      <c r="AL3249" s="110"/>
      <c r="AM3249" s="110"/>
      <c r="AN3249" s="110"/>
      <c r="AO3249" s="110"/>
      <c r="AP3249" s="110"/>
      <c r="AQ3249" s="110"/>
      <c r="AR3249" s="110"/>
      <c r="AS3249" s="110"/>
      <c r="AT3249" s="110"/>
      <c r="AU3249" s="110"/>
      <c r="AV3249" s="110"/>
      <c r="AW3249" s="110"/>
      <c r="AX3249" s="110"/>
      <c r="AY3249" s="110"/>
      <c r="AZ3249" s="110"/>
      <c r="BA3249" s="110"/>
      <c r="BB3249" s="110"/>
      <c r="BC3249" s="110"/>
      <c r="BD3249" s="110"/>
      <c r="BE3249" s="110"/>
      <c r="BF3249" s="110"/>
      <c r="BG3249" s="110"/>
      <c r="BH3249" s="110"/>
    </row>
    <row r="3250" spans="3:60" x14ac:dyDescent="0.2">
      <c r="C3250" s="25"/>
      <c r="D3250" s="25"/>
      <c r="E3250" s="24"/>
      <c r="F3250" s="47"/>
      <c r="G3250" s="24"/>
      <c r="AD3250" s="110"/>
      <c r="AE3250" s="110"/>
      <c r="AF3250" s="110"/>
      <c r="AG3250" s="110"/>
      <c r="AH3250" s="110"/>
      <c r="AI3250" s="110"/>
      <c r="AJ3250" s="110"/>
      <c r="AK3250" s="110"/>
      <c r="AL3250" s="110"/>
      <c r="AM3250" s="110"/>
      <c r="AN3250" s="110"/>
      <c r="AO3250" s="110"/>
      <c r="AP3250" s="110"/>
      <c r="AQ3250" s="110"/>
      <c r="AR3250" s="110"/>
      <c r="AS3250" s="110"/>
      <c r="AT3250" s="110"/>
      <c r="AU3250" s="110"/>
      <c r="AV3250" s="110"/>
      <c r="AW3250" s="110"/>
      <c r="AX3250" s="110"/>
      <c r="AY3250" s="110"/>
      <c r="AZ3250" s="110"/>
      <c r="BA3250" s="110"/>
      <c r="BB3250" s="110"/>
      <c r="BC3250" s="110"/>
      <c r="BD3250" s="110"/>
      <c r="BE3250" s="110"/>
      <c r="BF3250" s="110"/>
      <c r="BG3250" s="110"/>
      <c r="BH3250" s="110"/>
    </row>
    <row r="3251" spans="3:60" x14ac:dyDescent="0.2">
      <c r="C3251" s="25"/>
      <c r="D3251" s="25"/>
      <c r="E3251" s="24"/>
      <c r="F3251" s="47"/>
      <c r="G3251" s="24"/>
      <c r="AD3251" s="110"/>
      <c r="AE3251" s="110"/>
      <c r="AF3251" s="110"/>
      <c r="AG3251" s="110"/>
      <c r="AH3251" s="110"/>
      <c r="AI3251" s="110"/>
      <c r="AJ3251" s="110"/>
      <c r="AK3251" s="110"/>
      <c r="AL3251" s="110"/>
      <c r="AM3251" s="110"/>
      <c r="AN3251" s="110"/>
      <c r="AO3251" s="110"/>
      <c r="AP3251" s="110"/>
      <c r="AQ3251" s="110"/>
      <c r="AR3251" s="110"/>
      <c r="AS3251" s="110"/>
      <c r="AT3251" s="110"/>
      <c r="AU3251" s="110"/>
      <c r="AV3251" s="110"/>
      <c r="AW3251" s="110"/>
      <c r="AX3251" s="110"/>
      <c r="AY3251" s="110"/>
      <c r="AZ3251" s="110"/>
      <c r="BA3251" s="110"/>
      <c r="BB3251" s="110"/>
      <c r="BC3251" s="110"/>
      <c r="BD3251" s="110"/>
      <c r="BE3251" s="110"/>
      <c r="BF3251" s="110"/>
      <c r="BG3251" s="110"/>
      <c r="BH3251" s="110"/>
    </row>
    <row r="3252" spans="3:60" x14ac:dyDescent="0.2">
      <c r="C3252" s="25"/>
      <c r="D3252" s="25"/>
      <c r="E3252" s="24"/>
      <c r="F3252" s="47"/>
      <c r="G3252" s="24"/>
      <c r="AD3252" s="110"/>
      <c r="AE3252" s="110"/>
      <c r="AF3252" s="110"/>
      <c r="AG3252" s="110"/>
      <c r="AH3252" s="110"/>
      <c r="AI3252" s="110"/>
      <c r="AJ3252" s="110"/>
      <c r="AK3252" s="110"/>
      <c r="AL3252" s="110"/>
      <c r="AM3252" s="110"/>
      <c r="AN3252" s="110"/>
      <c r="AO3252" s="110"/>
      <c r="AP3252" s="110"/>
      <c r="AQ3252" s="110"/>
      <c r="AR3252" s="110"/>
      <c r="AS3252" s="110"/>
      <c r="AT3252" s="110"/>
      <c r="AU3252" s="110"/>
      <c r="AV3252" s="110"/>
      <c r="AW3252" s="110"/>
      <c r="AX3252" s="110"/>
      <c r="AY3252" s="110"/>
      <c r="AZ3252" s="110"/>
      <c r="BA3252" s="110"/>
      <c r="BB3252" s="110"/>
      <c r="BC3252" s="110"/>
      <c r="BD3252" s="110"/>
      <c r="BE3252" s="110"/>
      <c r="BF3252" s="110"/>
      <c r="BG3252" s="110"/>
      <c r="BH3252" s="110"/>
    </row>
    <row r="3253" spans="3:60" x14ac:dyDescent="0.2">
      <c r="C3253" s="25"/>
      <c r="D3253" s="25"/>
      <c r="E3253" s="24"/>
      <c r="F3253" s="47"/>
      <c r="G3253" s="24"/>
      <c r="AD3253" s="110"/>
      <c r="AE3253" s="110"/>
      <c r="AF3253" s="110"/>
      <c r="AG3253" s="110"/>
      <c r="AH3253" s="110"/>
      <c r="AI3253" s="110"/>
      <c r="AJ3253" s="110"/>
      <c r="AK3253" s="110"/>
      <c r="AL3253" s="110"/>
      <c r="AM3253" s="110"/>
      <c r="AN3253" s="110"/>
      <c r="AO3253" s="110"/>
      <c r="AP3253" s="110"/>
      <c r="AQ3253" s="110"/>
      <c r="AR3253" s="110"/>
      <c r="AS3253" s="110"/>
      <c r="AT3253" s="110"/>
      <c r="AU3253" s="110"/>
      <c r="AV3253" s="110"/>
      <c r="AW3253" s="110"/>
      <c r="AX3253" s="110"/>
      <c r="AY3253" s="110"/>
      <c r="AZ3253" s="110"/>
      <c r="BA3253" s="110"/>
      <c r="BB3253" s="110"/>
      <c r="BC3253" s="110"/>
      <c r="BD3253" s="110"/>
      <c r="BE3253" s="110"/>
      <c r="BF3253" s="110"/>
      <c r="BG3253" s="110"/>
      <c r="BH3253" s="110"/>
    </row>
    <row r="3254" spans="3:60" x14ac:dyDescent="0.2">
      <c r="C3254" s="25"/>
      <c r="D3254" s="25"/>
      <c r="E3254" s="24"/>
      <c r="F3254" s="47"/>
      <c r="G3254" s="24"/>
      <c r="AD3254" s="110"/>
      <c r="AE3254" s="110"/>
      <c r="AF3254" s="110"/>
      <c r="AG3254" s="110"/>
      <c r="AH3254" s="110"/>
      <c r="AI3254" s="110"/>
      <c r="AJ3254" s="110"/>
      <c r="AK3254" s="110"/>
      <c r="AL3254" s="110"/>
      <c r="AM3254" s="110"/>
      <c r="AN3254" s="110"/>
      <c r="AO3254" s="110"/>
      <c r="AP3254" s="110"/>
      <c r="AQ3254" s="110"/>
      <c r="AR3254" s="110"/>
      <c r="AS3254" s="110"/>
      <c r="AT3254" s="110"/>
      <c r="AU3254" s="110"/>
      <c r="AV3254" s="110"/>
      <c r="AW3254" s="110"/>
      <c r="AX3254" s="110"/>
      <c r="AY3254" s="110"/>
      <c r="AZ3254" s="110"/>
      <c r="BA3254" s="110"/>
      <c r="BB3254" s="110"/>
      <c r="BC3254" s="110"/>
      <c r="BD3254" s="110"/>
      <c r="BE3254" s="110"/>
      <c r="BF3254" s="110"/>
      <c r="BG3254" s="110"/>
      <c r="BH3254" s="110"/>
    </row>
    <row r="3255" spans="3:60" x14ac:dyDescent="0.2">
      <c r="C3255" s="25"/>
      <c r="D3255" s="25"/>
      <c r="E3255" s="24"/>
      <c r="F3255" s="47"/>
      <c r="G3255" s="24"/>
      <c r="AD3255" s="110"/>
      <c r="AE3255" s="110"/>
      <c r="AF3255" s="110"/>
      <c r="AG3255" s="110"/>
      <c r="AH3255" s="110"/>
      <c r="AI3255" s="110"/>
      <c r="AJ3255" s="110"/>
      <c r="AK3255" s="110"/>
      <c r="AL3255" s="110"/>
      <c r="AM3255" s="110"/>
      <c r="AN3255" s="110"/>
      <c r="AO3255" s="110"/>
      <c r="AP3255" s="110"/>
      <c r="AQ3255" s="110"/>
      <c r="AR3255" s="110"/>
      <c r="AS3255" s="110"/>
      <c r="AT3255" s="110"/>
      <c r="AU3255" s="110"/>
      <c r="AV3255" s="110"/>
      <c r="AW3255" s="110"/>
      <c r="AX3255" s="110"/>
      <c r="AY3255" s="110"/>
      <c r="AZ3255" s="110"/>
      <c r="BA3255" s="110"/>
      <c r="BB3255" s="110"/>
      <c r="BC3255" s="110"/>
      <c r="BD3255" s="110"/>
      <c r="BE3255" s="110"/>
      <c r="BF3255" s="110"/>
      <c r="BG3255" s="110"/>
      <c r="BH3255" s="110"/>
    </row>
    <row r="3256" spans="3:60" x14ac:dyDescent="0.2">
      <c r="C3256" s="25"/>
      <c r="D3256" s="25"/>
      <c r="E3256" s="24"/>
      <c r="F3256" s="47"/>
      <c r="G3256" s="24"/>
      <c r="AD3256" s="110"/>
      <c r="AE3256" s="110"/>
      <c r="AF3256" s="110"/>
      <c r="AG3256" s="110"/>
      <c r="AH3256" s="110"/>
      <c r="AI3256" s="110"/>
      <c r="AJ3256" s="110"/>
      <c r="AK3256" s="110"/>
      <c r="AL3256" s="110"/>
      <c r="AM3256" s="110"/>
      <c r="AN3256" s="110"/>
      <c r="AO3256" s="110"/>
      <c r="AP3256" s="110"/>
      <c r="AQ3256" s="110"/>
      <c r="AR3256" s="110"/>
      <c r="AS3256" s="110"/>
      <c r="AT3256" s="110"/>
      <c r="AU3256" s="110"/>
      <c r="AV3256" s="110"/>
      <c r="AW3256" s="110"/>
      <c r="AX3256" s="110"/>
      <c r="AY3256" s="110"/>
      <c r="AZ3256" s="110"/>
      <c r="BA3256" s="110"/>
      <c r="BB3256" s="110"/>
      <c r="BC3256" s="110"/>
      <c r="BD3256" s="110"/>
      <c r="BE3256" s="110"/>
      <c r="BF3256" s="110"/>
      <c r="BG3256" s="110"/>
      <c r="BH3256" s="110"/>
    </row>
    <row r="3257" spans="3:60" x14ac:dyDescent="0.2">
      <c r="C3257" s="25"/>
      <c r="D3257" s="25"/>
      <c r="E3257" s="24"/>
      <c r="F3257" s="47"/>
      <c r="G3257" s="24"/>
      <c r="AD3257" s="110"/>
      <c r="AE3257" s="110"/>
      <c r="AF3257" s="110"/>
      <c r="AG3257" s="110"/>
      <c r="AH3257" s="110"/>
      <c r="AI3257" s="110"/>
      <c r="AJ3257" s="110"/>
      <c r="AK3257" s="110"/>
      <c r="AL3257" s="110"/>
      <c r="AM3257" s="110"/>
      <c r="AN3257" s="110"/>
      <c r="AO3257" s="110"/>
      <c r="AP3257" s="110"/>
      <c r="AQ3257" s="110"/>
      <c r="AR3257" s="110"/>
      <c r="AS3257" s="110"/>
      <c r="AT3257" s="110"/>
      <c r="AU3257" s="110"/>
      <c r="AV3257" s="110"/>
      <c r="AW3257" s="110"/>
      <c r="AX3257" s="110"/>
      <c r="AY3257" s="110"/>
      <c r="AZ3257" s="110"/>
      <c r="BA3257" s="110"/>
      <c r="BB3257" s="110"/>
      <c r="BC3257" s="110"/>
      <c r="BD3257" s="110"/>
      <c r="BE3257" s="110"/>
      <c r="BF3257" s="110"/>
      <c r="BG3257" s="110"/>
      <c r="BH3257" s="110"/>
    </row>
    <row r="3258" spans="3:60" x14ac:dyDescent="0.2">
      <c r="C3258" s="25"/>
      <c r="D3258" s="25"/>
      <c r="E3258" s="24"/>
      <c r="F3258" s="47"/>
      <c r="G3258" s="24"/>
      <c r="AD3258" s="110"/>
      <c r="AE3258" s="110"/>
      <c r="AF3258" s="110"/>
      <c r="AG3258" s="110"/>
      <c r="AH3258" s="110"/>
      <c r="AI3258" s="110"/>
      <c r="AJ3258" s="110"/>
      <c r="AK3258" s="110"/>
      <c r="AL3258" s="110"/>
      <c r="AM3258" s="110"/>
      <c r="AN3258" s="110"/>
      <c r="AO3258" s="110"/>
      <c r="AP3258" s="110"/>
      <c r="AQ3258" s="110"/>
      <c r="AR3258" s="110"/>
      <c r="AS3258" s="110"/>
      <c r="AT3258" s="110"/>
      <c r="AU3258" s="110"/>
      <c r="AV3258" s="110"/>
      <c r="AW3258" s="110"/>
      <c r="AX3258" s="110"/>
      <c r="AY3258" s="110"/>
      <c r="AZ3258" s="110"/>
      <c r="BA3258" s="110"/>
      <c r="BB3258" s="110"/>
      <c r="BC3258" s="110"/>
      <c r="BD3258" s="110"/>
      <c r="BE3258" s="110"/>
      <c r="BF3258" s="110"/>
      <c r="BG3258" s="110"/>
      <c r="BH3258" s="110"/>
    </row>
    <row r="3259" spans="3:60" x14ac:dyDescent="0.2">
      <c r="C3259" s="25"/>
      <c r="D3259" s="25"/>
      <c r="E3259" s="24"/>
      <c r="F3259" s="47"/>
      <c r="G3259" s="24"/>
      <c r="AD3259" s="110"/>
      <c r="AE3259" s="110"/>
      <c r="AF3259" s="110"/>
      <c r="AG3259" s="110"/>
      <c r="AH3259" s="110"/>
      <c r="AI3259" s="110"/>
      <c r="AJ3259" s="110"/>
      <c r="AK3259" s="110"/>
      <c r="AL3259" s="110"/>
      <c r="AM3259" s="110"/>
      <c r="AN3259" s="110"/>
      <c r="AO3259" s="110"/>
      <c r="AP3259" s="110"/>
      <c r="AQ3259" s="110"/>
      <c r="AR3259" s="110"/>
      <c r="AS3259" s="110"/>
      <c r="AT3259" s="110"/>
      <c r="AU3259" s="110"/>
      <c r="AV3259" s="110"/>
      <c r="AW3259" s="110"/>
      <c r="AX3259" s="110"/>
      <c r="AY3259" s="110"/>
      <c r="AZ3259" s="110"/>
      <c r="BA3259" s="110"/>
      <c r="BB3259" s="110"/>
      <c r="BC3259" s="110"/>
      <c r="BD3259" s="110"/>
      <c r="BE3259" s="110"/>
      <c r="BF3259" s="110"/>
      <c r="BG3259" s="110"/>
      <c r="BH3259" s="110"/>
    </row>
    <row r="3260" spans="3:60" x14ac:dyDescent="0.2">
      <c r="C3260" s="25"/>
      <c r="D3260" s="25"/>
      <c r="E3260" s="24"/>
      <c r="F3260" s="47"/>
      <c r="G3260" s="24"/>
      <c r="AD3260" s="110"/>
      <c r="AE3260" s="110"/>
      <c r="AF3260" s="110"/>
      <c r="AG3260" s="110"/>
      <c r="AH3260" s="110"/>
      <c r="AI3260" s="110"/>
      <c r="AJ3260" s="110"/>
      <c r="AK3260" s="110"/>
      <c r="AL3260" s="110"/>
      <c r="AM3260" s="110"/>
      <c r="AN3260" s="110"/>
      <c r="AO3260" s="110"/>
      <c r="AP3260" s="110"/>
      <c r="AQ3260" s="110"/>
      <c r="AR3260" s="110"/>
      <c r="AS3260" s="110"/>
      <c r="AT3260" s="110"/>
      <c r="AU3260" s="110"/>
      <c r="AV3260" s="110"/>
      <c r="AW3260" s="110"/>
      <c r="AX3260" s="110"/>
      <c r="AY3260" s="110"/>
      <c r="AZ3260" s="110"/>
      <c r="BA3260" s="110"/>
      <c r="BB3260" s="110"/>
      <c r="BC3260" s="110"/>
      <c r="BD3260" s="110"/>
      <c r="BE3260" s="110"/>
      <c r="BF3260" s="110"/>
      <c r="BG3260" s="110"/>
      <c r="BH3260" s="110"/>
    </row>
    <row r="3261" spans="3:60" x14ac:dyDescent="0.2">
      <c r="C3261" s="25"/>
      <c r="D3261" s="25"/>
      <c r="E3261" s="24"/>
      <c r="F3261" s="47"/>
      <c r="G3261" s="24"/>
      <c r="AD3261" s="110"/>
      <c r="AE3261" s="110"/>
      <c r="AF3261" s="110"/>
      <c r="AG3261" s="110"/>
      <c r="AH3261" s="110"/>
      <c r="AI3261" s="110"/>
      <c r="AJ3261" s="110"/>
      <c r="AK3261" s="110"/>
      <c r="AL3261" s="110"/>
      <c r="AM3261" s="110"/>
      <c r="AN3261" s="110"/>
      <c r="AO3261" s="110"/>
      <c r="AP3261" s="110"/>
      <c r="AQ3261" s="110"/>
      <c r="AR3261" s="110"/>
      <c r="AS3261" s="110"/>
      <c r="AT3261" s="110"/>
      <c r="AU3261" s="110"/>
      <c r="AV3261" s="110"/>
      <c r="AW3261" s="110"/>
      <c r="AX3261" s="110"/>
      <c r="AY3261" s="110"/>
      <c r="AZ3261" s="110"/>
      <c r="BA3261" s="110"/>
      <c r="BB3261" s="110"/>
      <c r="BC3261" s="110"/>
      <c r="BD3261" s="110"/>
      <c r="BE3261" s="110"/>
      <c r="BF3261" s="110"/>
      <c r="BG3261" s="110"/>
      <c r="BH3261" s="110"/>
    </row>
    <row r="3262" spans="3:60" x14ac:dyDescent="0.2">
      <c r="C3262" s="25"/>
      <c r="D3262" s="25"/>
      <c r="E3262" s="24"/>
      <c r="F3262" s="47"/>
      <c r="G3262" s="24"/>
      <c r="AD3262" s="110"/>
      <c r="AE3262" s="110"/>
      <c r="AF3262" s="110"/>
      <c r="AG3262" s="110"/>
      <c r="AH3262" s="110"/>
      <c r="AI3262" s="110"/>
      <c r="AJ3262" s="110"/>
      <c r="AK3262" s="110"/>
      <c r="AL3262" s="110"/>
      <c r="AM3262" s="110"/>
      <c r="AN3262" s="110"/>
      <c r="AO3262" s="110"/>
      <c r="AP3262" s="110"/>
      <c r="AQ3262" s="110"/>
      <c r="AR3262" s="110"/>
      <c r="AS3262" s="110"/>
      <c r="AT3262" s="110"/>
      <c r="AU3262" s="110"/>
      <c r="AV3262" s="110"/>
      <c r="AW3262" s="110"/>
      <c r="AX3262" s="110"/>
      <c r="AY3262" s="110"/>
      <c r="AZ3262" s="110"/>
      <c r="BA3262" s="110"/>
      <c r="BB3262" s="110"/>
      <c r="BC3262" s="110"/>
      <c r="BD3262" s="110"/>
      <c r="BE3262" s="110"/>
      <c r="BF3262" s="110"/>
      <c r="BG3262" s="110"/>
      <c r="BH3262" s="110"/>
    </row>
    <row r="3263" spans="3:60" x14ac:dyDescent="0.2">
      <c r="C3263" s="25"/>
      <c r="D3263" s="25"/>
      <c r="E3263" s="24"/>
      <c r="F3263" s="47"/>
      <c r="G3263" s="24"/>
      <c r="AD3263" s="110"/>
      <c r="AE3263" s="110"/>
      <c r="AF3263" s="110"/>
      <c r="AG3263" s="110"/>
      <c r="AH3263" s="110"/>
      <c r="AI3263" s="110"/>
      <c r="AJ3263" s="110"/>
      <c r="AK3263" s="110"/>
      <c r="AL3263" s="110"/>
      <c r="AM3263" s="110"/>
      <c r="AN3263" s="110"/>
      <c r="AO3263" s="110"/>
      <c r="AP3263" s="110"/>
      <c r="AQ3263" s="110"/>
      <c r="AR3263" s="110"/>
      <c r="AS3263" s="110"/>
      <c r="AT3263" s="110"/>
      <c r="AU3263" s="110"/>
      <c r="AV3263" s="110"/>
      <c r="AW3263" s="110"/>
      <c r="AX3263" s="110"/>
      <c r="AY3263" s="110"/>
      <c r="AZ3263" s="110"/>
      <c r="BA3263" s="110"/>
      <c r="BB3263" s="110"/>
      <c r="BC3263" s="110"/>
      <c r="BD3263" s="110"/>
      <c r="BE3263" s="110"/>
      <c r="BF3263" s="110"/>
      <c r="BG3263" s="110"/>
      <c r="BH3263" s="110"/>
    </row>
    <row r="3264" spans="3:60" x14ac:dyDescent="0.2">
      <c r="C3264" s="25"/>
      <c r="D3264" s="25"/>
      <c r="E3264" s="24"/>
      <c r="F3264" s="47"/>
      <c r="G3264" s="24"/>
      <c r="AD3264" s="110"/>
      <c r="AE3264" s="110"/>
      <c r="AF3264" s="110"/>
      <c r="AG3264" s="110"/>
      <c r="AH3264" s="110"/>
      <c r="AI3264" s="110"/>
      <c r="AJ3264" s="110"/>
      <c r="AK3264" s="110"/>
      <c r="AL3264" s="110"/>
      <c r="AM3264" s="110"/>
      <c r="AN3264" s="110"/>
      <c r="AO3264" s="110"/>
      <c r="AP3264" s="110"/>
      <c r="AQ3264" s="110"/>
      <c r="AR3264" s="110"/>
      <c r="AS3264" s="110"/>
      <c r="AT3264" s="110"/>
      <c r="AU3264" s="110"/>
      <c r="AV3264" s="110"/>
      <c r="AW3264" s="110"/>
      <c r="AX3264" s="110"/>
      <c r="AY3264" s="110"/>
      <c r="AZ3264" s="110"/>
      <c r="BA3264" s="110"/>
      <c r="BB3264" s="110"/>
      <c r="BC3264" s="110"/>
      <c r="BD3264" s="110"/>
      <c r="BE3264" s="110"/>
      <c r="BF3264" s="110"/>
      <c r="BG3264" s="110"/>
      <c r="BH3264" s="110"/>
    </row>
    <row r="3265" spans="3:60" x14ac:dyDescent="0.2">
      <c r="C3265" s="25"/>
      <c r="D3265" s="25"/>
      <c r="E3265" s="24"/>
      <c r="F3265" s="47"/>
      <c r="G3265" s="24"/>
      <c r="AD3265" s="110"/>
      <c r="AE3265" s="110"/>
      <c r="AF3265" s="110"/>
      <c r="AG3265" s="110"/>
      <c r="AH3265" s="110"/>
      <c r="AI3265" s="110"/>
      <c r="AJ3265" s="110"/>
      <c r="AK3265" s="110"/>
      <c r="AL3265" s="110"/>
      <c r="AM3265" s="110"/>
      <c r="AN3265" s="110"/>
      <c r="AO3265" s="110"/>
      <c r="AP3265" s="110"/>
      <c r="AQ3265" s="110"/>
      <c r="AR3265" s="110"/>
      <c r="AS3265" s="110"/>
      <c r="AT3265" s="110"/>
      <c r="AU3265" s="110"/>
      <c r="AV3265" s="110"/>
      <c r="AW3265" s="110"/>
      <c r="AX3265" s="110"/>
      <c r="AY3265" s="110"/>
      <c r="AZ3265" s="110"/>
      <c r="BA3265" s="110"/>
      <c r="BB3265" s="110"/>
      <c r="BC3265" s="110"/>
      <c r="BD3265" s="110"/>
      <c r="BE3265" s="110"/>
      <c r="BF3265" s="110"/>
      <c r="BG3265" s="110"/>
      <c r="BH3265" s="110"/>
    </row>
    <row r="3266" spans="3:60" x14ac:dyDescent="0.2">
      <c r="C3266" s="25"/>
      <c r="D3266" s="25"/>
      <c r="E3266" s="24"/>
      <c r="F3266" s="47"/>
      <c r="G3266" s="24"/>
      <c r="AD3266" s="110"/>
      <c r="AE3266" s="110"/>
      <c r="AF3266" s="110"/>
      <c r="AG3266" s="110"/>
      <c r="AH3266" s="110"/>
      <c r="AI3266" s="110"/>
      <c r="AJ3266" s="110"/>
      <c r="AK3266" s="110"/>
      <c r="AL3266" s="110"/>
      <c r="AM3266" s="110"/>
      <c r="AN3266" s="110"/>
      <c r="AO3266" s="110"/>
      <c r="AP3266" s="110"/>
      <c r="AQ3266" s="110"/>
      <c r="AR3266" s="110"/>
      <c r="AS3266" s="110"/>
      <c r="AT3266" s="110"/>
      <c r="AU3266" s="110"/>
      <c r="AV3266" s="110"/>
      <c r="AW3266" s="110"/>
      <c r="AX3266" s="110"/>
      <c r="AY3266" s="110"/>
      <c r="AZ3266" s="110"/>
      <c r="BA3266" s="110"/>
      <c r="BB3266" s="110"/>
      <c r="BC3266" s="110"/>
      <c r="BD3266" s="110"/>
      <c r="BE3266" s="110"/>
      <c r="BF3266" s="110"/>
      <c r="BG3266" s="110"/>
      <c r="BH3266" s="110"/>
    </row>
    <row r="3267" spans="3:60" x14ac:dyDescent="0.2">
      <c r="C3267" s="25"/>
      <c r="D3267" s="25"/>
      <c r="E3267" s="24"/>
      <c r="F3267" s="47"/>
      <c r="G3267" s="24"/>
      <c r="AD3267" s="110"/>
      <c r="AE3267" s="110"/>
      <c r="AF3267" s="110"/>
      <c r="AG3267" s="110"/>
      <c r="AH3267" s="110"/>
      <c r="AI3267" s="110"/>
      <c r="AJ3267" s="110"/>
      <c r="AK3267" s="110"/>
      <c r="AL3267" s="110"/>
      <c r="AM3267" s="110"/>
      <c r="AN3267" s="110"/>
      <c r="AO3267" s="110"/>
      <c r="AP3267" s="110"/>
      <c r="AQ3267" s="110"/>
      <c r="AR3267" s="110"/>
      <c r="AS3267" s="110"/>
      <c r="AT3267" s="110"/>
      <c r="AU3267" s="110"/>
      <c r="AV3267" s="110"/>
      <c r="AW3267" s="110"/>
      <c r="AX3267" s="110"/>
      <c r="AY3267" s="110"/>
      <c r="AZ3267" s="110"/>
      <c r="BA3267" s="110"/>
      <c r="BB3267" s="110"/>
      <c r="BC3267" s="110"/>
      <c r="BD3267" s="110"/>
      <c r="BE3267" s="110"/>
      <c r="BF3267" s="110"/>
      <c r="BG3267" s="110"/>
      <c r="BH3267" s="110"/>
    </row>
    <row r="3268" spans="3:60" x14ac:dyDescent="0.2">
      <c r="C3268" s="25"/>
      <c r="D3268" s="25"/>
      <c r="E3268" s="24"/>
      <c r="F3268" s="47"/>
      <c r="G3268" s="24"/>
      <c r="AD3268" s="110"/>
      <c r="AE3268" s="110"/>
      <c r="AF3268" s="110"/>
      <c r="AG3268" s="110"/>
      <c r="AH3268" s="110"/>
      <c r="AI3268" s="110"/>
      <c r="AJ3268" s="110"/>
      <c r="AK3268" s="110"/>
      <c r="AL3268" s="110"/>
      <c r="AM3268" s="110"/>
      <c r="AN3268" s="110"/>
      <c r="AO3268" s="110"/>
      <c r="AP3268" s="110"/>
      <c r="AQ3268" s="110"/>
      <c r="AR3268" s="110"/>
      <c r="AS3268" s="110"/>
      <c r="AT3268" s="110"/>
      <c r="AU3268" s="110"/>
      <c r="AV3268" s="110"/>
      <c r="AW3268" s="110"/>
      <c r="AX3268" s="110"/>
      <c r="AY3268" s="110"/>
      <c r="AZ3268" s="110"/>
      <c r="BA3268" s="110"/>
      <c r="BB3268" s="110"/>
      <c r="BC3268" s="110"/>
      <c r="BD3268" s="110"/>
      <c r="BE3268" s="110"/>
      <c r="BF3268" s="110"/>
      <c r="BG3268" s="110"/>
      <c r="BH3268" s="110"/>
    </row>
    <row r="3269" spans="3:60" x14ac:dyDescent="0.2">
      <c r="C3269" s="25"/>
      <c r="D3269" s="25"/>
      <c r="E3269" s="24"/>
      <c r="F3269" s="47"/>
      <c r="G3269" s="24"/>
      <c r="AD3269" s="110"/>
      <c r="AE3269" s="110"/>
      <c r="AF3269" s="110"/>
      <c r="AG3269" s="110"/>
      <c r="AH3269" s="110"/>
      <c r="AI3269" s="110"/>
      <c r="AJ3269" s="110"/>
      <c r="AK3269" s="110"/>
      <c r="AL3269" s="110"/>
      <c r="AM3269" s="110"/>
      <c r="AN3269" s="110"/>
      <c r="AO3269" s="110"/>
      <c r="AP3269" s="110"/>
      <c r="AQ3269" s="110"/>
      <c r="AR3269" s="110"/>
      <c r="AS3269" s="110"/>
      <c r="AT3269" s="110"/>
      <c r="AU3269" s="110"/>
      <c r="AV3269" s="110"/>
      <c r="AW3269" s="110"/>
      <c r="AX3269" s="110"/>
      <c r="AY3269" s="110"/>
      <c r="AZ3269" s="110"/>
      <c r="BA3269" s="110"/>
      <c r="BB3269" s="110"/>
      <c r="BC3269" s="110"/>
      <c r="BD3269" s="110"/>
      <c r="BE3269" s="110"/>
      <c r="BF3269" s="110"/>
      <c r="BG3269" s="110"/>
      <c r="BH3269" s="110"/>
    </row>
    <row r="3270" spans="3:60" x14ac:dyDescent="0.2">
      <c r="C3270" s="25"/>
      <c r="D3270" s="25"/>
      <c r="E3270" s="24"/>
      <c r="F3270" s="47"/>
      <c r="G3270" s="24"/>
      <c r="AD3270" s="110"/>
      <c r="AE3270" s="110"/>
      <c r="AF3270" s="110"/>
      <c r="AG3270" s="110"/>
      <c r="AH3270" s="110"/>
      <c r="AI3270" s="110"/>
      <c r="AJ3270" s="110"/>
      <c r="AK3270" s="110"/>
      <c r="AL3270" s="110"/>
      <c r="AM3270" s="110"/>
      <c r="AN3270" s="110"/>
      <c r="AO3270" s="110"/>
      <c r="AP3270" s="110"/>
      <c r="AQ3270" s="110"/>
      <c r="AR3270" s="110"/>
      <c r="AS3270" s="110"/>
      <c r="AT3270" s="110"/>
      <c r="AU3270" s="110"/>
      <c r="AV3270" s="110"/>
      <c r="AW3270" s="110"/>
      <c r="AX3270" s="110"/>
      <c r="AY3270" s="110"/>
      <c r="AZ3270" s="110"/>
      <c r="BA3270" s="110"/>
      <c r="BB3270" s="110"/>
      <c r="BC3270" s="110"/>
      <c r="BD3270" s="110"/>
      <c r="BE3270" s="110"/>
      <c r="BF3270" s="110"/>
      <c r="BG3270" s="110"/>
      <c r="BH3270" s="110"/>
    </row>
    <row r="3271" spans="3:60" x14ac:dyDescent="0.2">
      <c r="C3271" s="25"/>
      <c r="D3271" s="25"/>
      <c r="E3271" s="24"/>
      <c r="F3271" s="47"/>
      <c r="G3271" s="24"/>
      <c r="AD3271" s="110"/>
      <c r="AE3271" s="110"/>
      <c r="AF3271" s="110"/>
      <c r="AG3271" s="110"/>
      <c r="AH3271" s="110"/>
      <c r="AI3271" s="110"/>
      <c r="AJ3271" s="110"/>
      <c r="AK3271" s="110"/>
      <c r="AL3271" s="110"/>
      <c r="AM3271" s="110"/>
      <c r="AN3271" s="110"/>
      <c r="AO3271" s="110"/>
      <c r="AP3271" s="110"/>
      <c r="AQ3271" s="110"/>
      <c r="AR3271" s="110"/>
      <c r="AS3271" s="110"/>
      <c r="AT3271" s="110"/>
      <c r="AU3271" s="110"/>
      <c r="AV3271" s="110"/>
      <c r="AW3271" s="110"/>
      <c r="AX3271" s="110"/>
      <c r="AY3271" s="110"/>
      <c r="AZ3271" s="110"/>
      <c r="BA3271" s="110"/>
      <c r="BB3271" s="110"/>
      <c r="BC3271" s="110"/>
      <c r="BD3271" s="110"/>
      <c r="BE3271" s="110"/>
      <c r="BF3271" s="110"/>
      <c r="BG3271" s="110"/>
      <c r="BH3271" s="110"/>
    </row>
    <row r="3272" spans="3:60" x14ac:dyDescent="0.2">
      <c r="C3272" s="25"/>
      <c r="D3272" s="25"/>
      <c r="E3272" s="24"/>
      <c r="F3272" s="47"/>
      <c r="G3272" s="24"/>
      <c r="AD3272" s="110"/>
      <c r="AE3272" s="110"/>
      <c r="AF3272" s="110"/>
      <c r="AG3272" s="110"/>
      <c r="AH3272" s="110"/>
      <c r="AI3272" s="110"/>
      <c r="AJ3272" s="110"/>
      <c r="AK3272" s="110"/>
      <c r="AL3272" s="110"/>
      <c r="AM3272" s="110"/>
      <c r="AN3272" s="110"/>
      <c r="AO3272" s="110"/>
      <c r="AP3272" s="110"/>
      <c r="AQ3272" s="110"/>
      <c r="AR3272" s="110"/>
      <c r="AS3272" s="110"/>
      <c r="AT3272" s="110"/>
      <c r="AU3272" s="110"/>
      <c r="AV3272" s="110"/>
      <c r="AW3272" s="110"/>
      <c r="AX3272" s="110"/>
      <c r="AY3272" s="110"/>
      <c r="AZ3272" s="110"/>
      <c r="BA3272" s="110"/>
      <c r="BB3272" s="110"/>
      <c r="BC3272" s="110"/>
      <c r="BD3272" s="110"/>
      <c r="BE3272" s="110"/>
      <c r="BF3272" s="110"/>
      <c r="BG3272" s="110"/>
      <c r="BH3272" s="110"/>
    </row>
    <row r="3273" spans="3:60" x14ac:dyDescent="0.2">
      <c r="C3273" s="25"/>
      <c r="D3273" s="25"/>
      <c r="E3273" s="24"/>
      <c r="F3273" s="47"/>
      <c r="G3273" s="24"/>
      <c r="AD3273" s="110"/>
      <c r="AE3273" s="110"/>
      <c r="AF3273" s="110"/>
      <c r="AG3273" s="110"/>
      <c r="AH3273" s="110"/>
      <c r="AI3273" s="110"/>
      <c r="AJ3273" s="110"/>
      <c r="AK3273" s="110"/>
      <c r="AL3273" s="110"/>
      <c r="AM3273" s="110"/>
      <c r="AN3273" s="110"/>
      <c r="AO3273" s="110"/>
      <c r="AP3273" s="110"/>
      <c r="AQ3273" s="110"/>
      <c r="AR3273" s="110"/>
      <c r="AS3273" s="110"/>
      <c r="AT3273" s="110"/>
      <c r="AU3273" s="110"/>
      <c r="AV3273" s="110"/>
      <c r="AW3273" s="110"/>
      <c r="AX3273" s="110"/>
      <c r="AY3273" s="110"/>
      <c r="AZ3273" s="110"/>
      <c r="BA3273" s="110"/>
      <c r="BB3273" s="110"/>
      <c r="BC3273" s="110"/>
      <c r="BD3273" s="110"/>
      <c r="BE3273" s="110"/>
      <c r="BF3273" s="110"/>
      <c r="BG3273" s="110"/>
      <c r="BH3273" s="110"/>
    </row>
    <row r="3274" spans="3:60" x14ac:dyDescent="0.2">
      <c r="C3274" s="25"/>
      <c r="D3274" s="25"/>
      <c r="E3274" s="24"/>
      <c r="F3274" s="47"/>
      <c r="G3274" s="24"/>
      <c r="AD3274" s="110"/>
      <c r="AE3274" s="110"/>
      <c r="AF3274" s="110"/>
      <c r="AG3274" s="110"/>
      <c r="AH3274" s="110"/>
      <c r="AI3274" s="110"/>
      <c r="AJ3274" s="110"/>
      <c r="AK3274" s="110"/>
      <c r="AL3274" s="110"/>
      <c r="AM3274" s="110"/>
      <c r="AN3274" s="110"/>
      <c r="AO3274" s="110"/>
      <c r="AP3274" s="110"/>
      <c r="AQ3274" s="110"/>
      <c r="AR3274" s="110"/>
      <c r="AS3274" s="110"/>
      <c r="AT3274" s="110"/>
      <c r="AU3274" s="110"/>
      <c r="AV3274" s="110"/>
      <c r="AW3274" s="110"/>
      <c r="AX3274" s="110"/>
      <c r="AY3274" s="110"/>
      <c r="AZ3274" s="110"/>
      <c r="BA3274" s="110"/>
      <c r="BB3274" s="110"/>
      <c r="BC3274" s="110"/>
      <c r="BD3274" s="110"/>
      <c r="BE3274" s="110"/>
      <c r="BF3274" s="110"/>
      <c r="BG3274" s="110"/>
      <c r="BH3274" s="110"/>
    </row>
    <row r="3275" spans="3:60" x14ac:dyDescent="0.2">
      <c r="C3275" s="25"/>
      <c r="D3275" s="25"/>
      <c r="E3275" s="24"/>
      <c r="F3275" s="47"/>
      <c r="G3275" s="24"/>
      <c r="AD3275" s="110"/>
      <c r="AE3275" s="110"/>
      <c r="AF3275" s="110"/>
      <c r="AG3275" s="110"/>
      <c r="AH3275" s="110"/>
      <c r="AI3275" s="110"/>
      <c r="AJ3275" s="110"/>
      <c r="AK3275" s="110"/>
      <c r="AL3275" s="110"/>
      <c r="AM3275" s="110"/>
      <c r="AN3275" s="110"/>
      <c r="AO3275" s="110"/>
      <c r="AP3275" s="110"/>
      <c r="AQ3275" s="110"/>
      <c r="AR3275" s="110"/>
      <c r="AS3275" s="110"/>
      <c r="AT3275" s="110"/>
      <c r="AU3275" s="110"/>
      <c r="AV3275" s="110"/>
      <c r="AW3275" s="110"/>
      <c r="AX3275" s="110"/>
      <c r="AY3275" s="110"/>
      <c r="AZ3275" s="110"/>
      <c r="BA3275" s="110"/>
      <c r="BB3275" s="110"/>
      <c r="BC3275" s="110"/>
      <c r="BD3275" s="110"/>
      <c r="BE3275" s="110"/>
      <c r="BF3275" s="110"/>
      <c r="BG3275" s="110"/>
      <c r="BH3275" s="110"/>
    </row>
    <row r="3276" spans="3:60" x14ac:dyDescent="0.2">
      <c r="C3276" s="25"/>
      <c r="D3276" s="25"/>
      <c r="E3276" s="24"/>
      <c r="F3276" s="47"/>
      <c r="G3276" s="24"/>
      <c r="AD3276" s="110"/>
      <c r="AE3276" s="110"/>
      <c r="AF3276" s="110"/>
      <c r="AG3276" s="110"/>
      <c r="AH3276" s="110"/>
      <c r="AI3276" s="110"/>
      <c r="AJ3276" s="110"/>
      <c r="AK3276" s="110"/>
      <c r="AL3276" s="110"/>
      <c r="AM3276" s="110"/>
      <c r="AN3276" s="110"/>
      <c r="AO3276" s="110"/>
      <c r="AP3276" s="110"/>
      <c r="AQ3276" s="110"/>
      <c r="AR3276" s="110"/>
      <c r="AS3276" s="110"/>
      <c r="AT3276" s="110"/>
      <c r="AU3276" s="110"/>
      <c r="AV3276" s="110"/>
      <c r="AW3276" s="110"/>
      <c r="AX3276" s="110"/>
      <c r="AY3276" s="110"/>
      <c r="AZ3276" s="110"/>
      <c r="BA3276" s="110"/>
      <c r="BB3276" s="110"/>
      <c r="BC3276" s="110"/>
      <c r="BD3276" s="110"/>
      <c r="BE3276" s="110"/>
      <c r="BF3276" s="110"/>
      <c r="BG3276" s="110"/>
      <c r="BH3276" s="110"/>
    </row>
    <row r="3277" spans="3:60" x14ac:dyDescent="0.2">
      <c r="C3277" s="25"/>
      <c r="D3277" s="25"/>
      <c r="E3277" s="24"/>
      <c r="F3277" s="47"/>
      <c r="G3277" s="24"/>
      <c r="AD3277" s="110"/>
      <c r="AE3277" s="110"/>
      <c r="AF3277" s="110"/>
      <c r="AG3277" s="110"/>
      <c r="AH3277" s="110"/>
      <c r="AI3277" s="110"/>
      <c r="AJ3277" s="110"/>
      <c r="AK3277" s="110"/>
      <c r="AL3277" s="110"/>
      <c r="AM3277" s="110"/>
      <c r="AN3277" s="110"/>
      <c r="AO3277" s="110"/>
      <c r="AP3277" s="110"/>
      <c r="AQ3277" s="110"/>
      <c r="AR3277" s="110"/>
      <c r="AS3277" s="110"/>
      <c r="AT3277" s="110"/>
      <c r="AU3277" s="110"/>
      <c r="AV3277" s="110"/>
      <c r="AW3277" s="110"/>
      <c r="AX3277" s="110"/>
      <c r="AY3277" s="110"/>
      <c r="AZ3277" s="110"/>
      <c r="BA3277" s="110"/>
      <c r="BB3277" s="110"/>
      <c r="BC3277" s="110"/>
      <c r="BD3277" s="110"/>
      <c r="BE3277" s="110"/>
      <c r="BF3277" s="110"/>
      <c r="BG3277" s="110"/>
      <c r="BH3277" s="110"/>
    </row>
    <row r="3278" spans="3:60" x14ac:dyDescent="0.2">
      <c r="C3278" s="25"/>
      <c r="D3278" s="25"/>
      <c r="E3278" s="24"/>
      <c r="F3278" s="47"/>
      <c r="G3278" s="24"/>
      <c r="AD3278" s="110"/>
      <c r="AE3278" s="110"/>
      <c r="AF3278" s="110"/>
      <c r="AG3278" s="110"/>
      <c r="AH3278" s="110"/>
      <c r="AI3278" s="110"/>
      <c r="AJ3278" s="110"/>
      <c r="AK3278" s="110"/>
      <c r="AL3278" s="110"/>
      <c r="AM3278" s="110"/>
      <c r="AN3278" s="110"/>
      <c r="AO3278" s="110"/>
      <c r="AP3278" s="110"/>
      <c r="AQ3278" s="110"/>
      <c r="AR3278" s="110"/>
      <c r="AS3278" s="110"/>
      <c r="AT3278" s="110"/>
      <c r="AU3278" s="110"/>
      <c r="AV3278" s="110"/>
      <c r="AW3278" s="110"/>
      <c r="AX3278" s="110"/>
      <c r="AY3278" s="110"/>
      <c r="AZ3278" s="110"/>
      <c r="BA3278" s="110"/>
      <c r="BB3278" s="110"/>
      <c r="BC3278" s="110"/>
      <c r="BD3278" s="110"/>
      <c r="BE3278" s="110"/>
      <c r="BF3278" s="110"/>
      <c r="BG3278" s="110"/>
      <c r="BH3278" s="110"/>
    </row>
    <row r="3279" spans="3:60" x14ac:dyDescent="0.2">
      <c r="C3279" s="25"/>
      <c r="D3279" s="25"/>
      <c r="E3279" s="24"/>
      <c r="F3279" s="47"/>
      <c r="G3279" s="24"/>
      <c r="AD3279" s="110"/>
      <c r="AE3279" s="110"/>
      <c r="AF3279" s="110"/>
      <c r="AG3279" s="110"/>
      <c r="AH3279" s="110"/>
      <c r="AI3279" s="110"/>
      <c r="AJ3279" s="110"/>
      <c r="AK3279" s="110"/>
      <c r="AL3279" s="110"/>
      <c r="AM3279" s="110"/>
      <c r="AN3279" s="110"/>
      <c r="AO3279" s="110"/>
      <c r="AP3279" s="110"/>
      <c r="AQ3279" s="110"/>
      <c r="AR3279" s="110"/>
      <c r="AS3279" s="110"/>
      <c r="AT3279" s="110"/>
      <c r="AU3279" s="110"/>
      <c r="AV3279" s="110"/>
      <c r="AW3279" s="110"/>
      <c r="AX3279" s="110"/>
      <c r="AY3279" s="110"/>
      <c r="AZ3279" s="110"/>
      <c r="BA3279" s="110"/>
      <c r="BB3279" s="110"/>
      <c r="BC3279" s="110"/>
      <c r="BD3279" s="110"/>
      <c r="BE3279" s="110"/>
      <c r="BF3279" s="110"/>
      <c r="BG3279" s="110"/>
      <c r="BH3279" s="110"/>
    </row>
    <row r="3280" spans="3:60" x14ac:dyDescent="0.2">
      <c r="C3280" s="25"/>
      <c r="D3280" s="25"/>
      <c r="E3280" s="24"/>
      <c r="F3280" s="47"/>
      <c r="G3280" s="24"/>
      <c r="AD3280" s="110"/>
      <c r="AE3280" s="110"/>
      <c r="AF3280" s="110"/>
      <c r="AG3280" s="110"/>
      <c r="AH3280" s="110"/>
      <c r="AI3280" s="110"/>
      <c r="AJ3280" s="110"/>
      <c r="AK3280" s="110"/>
      <c r="AL3280" s="110"/>
      <c r="AM3280" s="110"/>
      <c r="AN3280" s="110"/>
      <c r="AO3280" s="110"/>
      <c r="AP3280" s="110"/>
      <c r="AQ3280" s="110"/>
      <c r="AR3280" s="110"/>
      <c r="AS3280" s="110"/>
      <c r="AT3280" s="110"/>
      <c r="AU3280" s="110"/>
      <c r="AV3280" s="110"/>
      <c r="AW3280" s="110"/>
      <c r="AX3280" s="110"/>
      <c r="AY3280" s="110"/>
      <c r="AZ3280" s="110"/>
      <c r="BA3280" s="110"/>
      <c r="BB3280" s="110"/>
      <c r="BC3280" s="110"/>
      <c r="BD3280" s="110"/>
      <c r="BE3280" s="110"/>
      <c r="BF3280" s="110"/>
      <c r="BG3280" s="110"/>
      <c r="BH3280" s="110"/>
    </row>
    <row r="3281" spans="3:60" x14ac:dyDescent="0.2">
      <c r="C3281" s="25"/>
      <c r="D3281" s="25"/>
      <c r="E3281" s="24"/>
      <c r="F3281" s="47"/>
      <c r="G3281" s="24"/>
      <c r="AD3281" s="110"/>
      <c r="AE3281" s="110"/>
      <c r="AF3281" s="110"/>
      <c r="AG3281" s="110"/>
      <c r="AH3281" s="110"/>
      <c r="AI3281" s="110"/>
      <c r="AJ3281" s="110"/>
      <c r="AK3281" s="110"/>
      <c r="AL3281" s="110"/>
      <c r="AM3281" s="110"/>
      <c r="AN3281" s="110"/>
      <c r="AO3281" s="110"/>
      <c r="AP3281" s="110"/>
      <c r="AQ3281" s="110"/>
      <c r="AR3281" s="110"/>
      <c r="AS3281" s="110"/>
      <c r="AT3281" s="110"/>
      <c r="AU3281" s="110"/>
      <c r="AV3281" s="110"/>
      <c r="AW3281" s="110"/>
      <c r="AX3281" s="110"/>
      <c r="AY3281" s="110"/>
      <c r="AZ3281" s="110"/>
      <c r="BA3281" s="110"/>
      <c r="BB3281" s="110"/>
      <c r="BC3281" s="110"/>
      <c r="BD3281" s="110"/>
      <c r="BE3281" s="110"/>
      <c r="BF3281" s="110"/>
      <c r="BG3281" s="110"/>
      <c r="BH3281" s="110"/>
    </row>
    <row r="3282" spans="3:60" x14ac:dyDescent="0.2">
      <c r="C3282" s="25"/>
      <c r="D3282" s="25"/>
      <c r="E3282" s="24"/>
      <c r="F3282" s="47"/>
      <c r="G3282" s="24"/>
      <c r="AD3282" s="110"/>
      <c r="AE3282" s="110"/>
      <c r="AF3282" s="110"/>
      <c r="AG3282" s="110"/>
      <c r="AH3282" s="110"/>
      <c r="AI3282" s="110"/>
      <c r="AJ3282" s="110"/>
      <c r="AK3282" s="110"/>
      <c r="AL3282" s="110"/>
      <c r="AM3282" s="110"/>
      <c r="AN3282" s="110"/>
      <c r="AO3282" s="110"/>
      <c r="AP3282" s="110"/>
      <c r="AQ3282" s="110"/>
      <c r="AR3282" s="110"/>
      <c r="AS3282" s="110"/>
      <c r="AT3282" s="110"/>
      <c r="AU3282" s="110"/>
      <c r="AV3282" s="110"/>
      <c r="AW3282" s="110"/>
      <c r="AX3282" s="110"/>
      <c r="AY3282" s="110"/>
      <c r="AZ3282" s="110"/>
      <c r="BA3282" s="110"/>
      <c r="BB3282" s="110"/>
      <c r="BC3282" s="110"/>
      <c r="BD3282" s="110"/>
      <c r="BE3282" s="110"/>
      <c r="BF3282" s="110"/>
      <c r="BG3282" s="110"/>
      <c r="BH3282" s="110"/>
    </row>
    <row r="3283" spans="3:60" x14ac:dyDescent="0.2">
      <c r="C3283" s="25"/>
      <c r="D3283" s="25"/>
      <c r="E3283" s="24"/>
      <c r="F3283" s="47"/>
      <c r="G3283" s="24"/>
      <c r="AD3283" s="110"/>
      <c r="AE3283" s="110"/>
      <c r="AF3283" s="110"/>
      <c r="AG3283" s="110"/>
      <c r="AH3283" s="110"/>
      <c r="AI3283" s="110"/>
      <c r="AJ3283" s="110"/>
      <c r="AK3283" s="110"/>
      <c r="AL3283" s="110"/>
      <c r="AM3283" s="110"/>
      <c r="AN3283" s="110"/>
      <c r="AO3283" s="110"/>
      <c r="AP3283" s="110"/>
      <c r="AQ3283" s="110"/>
      <c r="AR3283" s="110"/>
      <c r="AS3283" s="110"/>
      <c r="AT3283" s="110"/>
      <c r="AU3283" s="110"/>
      <c r="AV3283" s="110"/>
      <c r="AW3283" s="110"/>
      <c r="AX3283" s="110"/>
      <c r="AY3283" s="110"/>
      <c r="AZ3283" s="110"/>
      <c r="BA3283" s="110"/>
      <c r="BB3283" s="110"/>
      <c r="BC3283" s="110"/>
      <c r="BD3283" s="110"/>
      <c r="BE3283" s="110"/>
      <c r="BF3283" s="110"/>
      <c r="BG3283" s="110"/>
      <c r="BH3283" s="110"/>
    </row>
    <row r="3284" spans="3:60" x14ac:dyDescent="0.2">
      <c r="C3284" s="25"/>
      <c r="D3284" s="25"/>
      <c r="E3284" s="24"/>
      <c r="F3284" s="47"/>
      <c r="G3284" s="24"/>
      <c r="AD3284" s="110"/>
      <c r="AE3284" s="110"/>
      <c r="AF3284" s="110"/>
      <c r="AG3284" s="110"/>
      <c r="AH3284" s="110"/>
      <c r="AI3284" s="110"/>
      <c r="AJ3284" s="110"/>
      <c r="AK3284" s="110"/>
      <c r="AL3284" s="110"/>
      <c r="AM3284" s="110"/>
      <c r="AN3284" s="110"/>
      <c r="AO3284" s="110"/>
      <c r="AP3284" s="110"/>
      <c r="AQ3284" s="110"/>
      <c r="AR3284" s="110"/>
      <c r="AS3284" s="110"/>
      <c r="AT3284" s="110"/>
      <c r="AU3284" s="110"/>
      <c r="AV3284" s="110"/>
      <c r="AW3284" s="110"/>
      <c r="AX3284" s="110"/>
      <c r="AY3284" s="110"/>
      <c r="AZ3284" s="110"/>
      <c r="BA3284" s="110"/>
      <c r="BB3284" s="110"/>
      <c r="BC3284" s="110"/>
      <c r="BD3284" s="110"/>
      <c r="BE3284" s="110"/>
      <c r="BF3284" s="110"/>
      <c r="BG3284" s="110"/>
      <c r="BH3284" s="110"/>
    </row>
    <row r="3285" spans="3:60" x14ac:dyDescent="0.2">
      <c r="C3285" s="25"/>
      <c r="D3285" s="25"/>
      <c r="E3285" s="24"/>
      <c r="F3285" s="47"/>
      <c r="G3285" s="24"/>
      <c r="AD3285" s="110"/>
      <c r="AE3285" s="110"/>
      <c r="AF3285" s="110"/>
      <c r="AG3285" s="110"/>
      <c r="AH3285" s="110"/>
      <c r="AI3285" s="110"/>
      <c r="AJ3285" s="110"/>
      <c r="AK3285" s="110"/>
      <c r="AL3285" s="110"/>
      <c r="AM3285" s="110"/>
      <c r="AN3285" s="110"/>
      <c r="AO3285" s="110"/>
      <c r="AP3285" s="110"/>
      <c r="AQ3285" s="110"/>
      <c r="AR3285" s="110"/>
      <c r="AS3285" s="110"/>
      <c r="AT3285" s="110"/>
      <c r="AU3285" s="110"/>
      <c r="AV3285" s="110"/>
      <c r="AW3285" s="110"/>
      <c r="AX3285" s="110"/>
      <c r="AY3285" s="110"/>
      <c r="AZ3285" s="110"/>
      <c r="BA3285" s="110"/>
      <c r="BB3285" s="110"/>
      <c r="BC3285" s="110"/>
      <c r="BD3285" s="110"/>
      <c r="BE3285" s="110"/>
      <c r="BF3285" s="110"/>
      <c r="BG3285" s="110"/>
      <c r="BH3285" s="110"/>
    </row>
    <row r="3286" spans="3:60" x14ac:dyDescent="0.2">
      <c r="C3286" s="25"/>
      <c r="D3286" s="25"/>
      <c r="E3286" s="24"/>
      <c r="F3286" s="47"/>
      <c r="G3286" s="24"/>
      <c r="AD3286" s="110"/>
      <c r="AE3286" s="110"/>
      <c r="AF3286" s="110"/>
      <c r="AG3286" s="110"/>
      <c r="AH3286" s="110"/>
      <c r="AI3286" s="110"/>
      <c r="AJ3286" s="110"/>
      <c r="AK3286" s="110"/>
      <c r="AL3286" s="110"/>
      <c r="AM3286" s="110"/>
      <c r="AN3286" s="110"/>
      <c r="AO3286" s="110"/>
      <c r="AP3286" s="110"/>
      <c r="AQ3286" s="110"/>
      <c r="AR3286" s="110"/>
      <c r="AS3286" s="110"/>
      <c r="AT3286" s="110"/>
      <c r="AU3286" s="110"/>
      <c r="AV3286" s="110"/>
      <c r="AW3286" s="110"/>
      <c r="AX3286" s="110"/>
      <c r="AY3286" s="110"/>
      <c r="AZ3286" s="110"/>
      <c r="BA3286" s="110"/>
      <c r="BB3286" s="110"/>
      <c r="BC3286" s="110"/>
      <c r="BD3286" s="110"/>
      <c r="BE3286" s="110"/>
      <c r="BF3286" s="110"/>
      <c r="BG3286" s="110"/>
      <c r="BH3286" s="110"/>
    </row>
    <row r="3287" spans="3:60" x14ac:dyDescent="0.2">
      <c r="C3287" s="25"/>
      <c r="D3287" s="25"/>
      <c r="E3287" s="24"/>
      <c r="F3287" s="47"/>
      <c r="G3287" s="24"/>
      <c r="AD3287" s="110"/>
      <c r="AE3287" s="110"/>
      <c r="AF3287" s="110"/>
      <c r="AG3287" s="110"/>
      <c r="AH3287" s="110"/>
      <c r="AI3287" s="110"/>
      <c r="AJ3287" s="110"/>
      <c r="AK3287" s="110"/>
      <c r="AL3287" s="110"/>
      <c r="AM3287" s="110"/>
      <c r="AN3287" s="110"/>
      <c r="AO3287" s="110"/>
      <c r="AP3287" s="110"/>
      <c r="AQ3287" s="110"/>
      <c r="AR3287" s="110"/>
      <c r="AS3287" s="110"/>
      <c r="AT3287" s="110"/>
      <c r="AU3287" s="110"/>
      <c r="AV3287" s="110"/>
      <c r="AW3287" s="110"/>
      <c r="AX3287" s="110"/>
      <c r="AY3287" s="110"/>
      <c r="AZ3287" s="110"/>
      <c r="BA3287" s="110"/>
      <c r="BB3287" s="110"/>
      <c r="BC3287" s="110"/>
      <c r="BD3287" s="110"/>
      <c r="BE3287" s="110"/>
      <c r="BF3287" s="110"/>
      <c r="BG3287" s="110"/>
      <c r="BH3287" s="110"/>
    </row>
    <row r="3288" spans="3:60" x14ac:dyDescent="0.2">
      <c r="C3288" s="25"/>
      <c r="D3288" s="25"/>
      <c r="E3288" s="24"/>
      <c r="F3288" s="47"/>
      <c r="G3288" s="24"/>
      <c r="AD3288" s="110"/>
      <c r="AE3288" s="110"/>
      <c r="AF3288" s="110"/>
      <c r="AG3288" s="110"/>
      <c r="AH3288" s="110"/>
      <c r="AI3288" s="110"/>
      <c r="AJ3288" s="110"/>
      <c r="AK3288" s="110"/>
      <c r="AL3288" s="110"/>
      <c r="AM3288" s="110"/>
      <c r="AN3288" s="110"/>
      <c r="AO3288" s="110"/>
      <c r="AP3288" s="110"/>
      <c r="AQ3288" s="110"/>
      <c r="AR3288" s="110"/>
      <c r="AS3288" s="110"/>
      <c r="AT3288" s="110"/>
      <c r="AU3288" s="110"/>
      <c r="AV3288" s="110"/>
      <c r="AW3288" s="110"/>
      <c r="AX3288" s="110"/>
      <c r="AY3288" s="110"/>
      <c r="AZ3288" s="110"/>
      <c r="BA3288" s="110"/>
      <c r="BB3288" s="110"/>
      <c r="BC3288" s="110"/>
      <c r="BD3288" s="110"/>
      <c r="BE3288" s="110"/>
      <c r="BF3288" s="110"/>
      <c r="BG3288" s="110"/>
      <c r="BH3288" s="110"/>
    </row>
    <row r="3289" spans="3:60" x14ac:dyDescent="0.2">
      <c r="C3289" s="25"/>
      <c r="D3289" s="25"/>
      <c r="E3289" s="24"/>
      <c r="F3289" s="47"/>
      <c r="G3289" s="24"/>
      <c r="AD3289" s="110"/>
      <c r="AE3289" s="110"/>
      <c r="AF3289" s="110"/>
      <c r="AG3289" s="110"/>
      <c r="AH3289" s="110"/>
      <c r="AI3289" s="110"/>
      <c r="AJ3289" s="110"/>
      <c r="AK3289" s="110"/>
      <c r="AL3289" s="110"/>
      <c r="AM3289" s="110"/>
      <c r="AN3289" s="110"/>
      <c r="AO3289" s="110"/>
      <c r="AP3289" s="110"/>
      <c r="AQ3289" s="110"/>
      <c r="AR3289" s="110"/>
      <c r="AS3289" s="110"/>
      <c r="AT3289" s="110"/>
      <c r="AU3289" s="110"/>
      <c r="AV3289" s="110"/>
      <c r="AW3289" s="110"/>
      <c r="AX3289" s="110"/>
      <c r="AY3289" s="110"/>
      <c r="AZ3289" s="110"/>
      <c r="BA3289" s="110"/>
      <c r="BB3289" s="110"/>
      <c r="BC3289" s="110"/>
      <c r="BD3289" s="110"/>
      <c r="BE3289" s="110"/>
      <c r="BF3289" s="110"/>
      <c r="BG3289" s="110"/>
      <c r="BH3289" s="110"/>
    </row>
    <row r="3290" spans="3:60" x14ac:dyDescent="0.2">
      <c r="C3290" s="25"/>
      <c r="D3290" s="25"/>
      <c r="E3290" s="24"/>
      <c r="F3290" s="47"/>
      <c r="G3290" s="24"/>
      <c r="AD3290" s="110"/>
      <c r="AE3290" s="110"/>
      <c r="AF3290" s="110"/>
      <c r="AG3290" s="110"/>
      <c r="AH3290" s="110"/>
      <c r="AI3290" s="110"/>
      <c r="AJ3290" s="110"/>
      <c r="AK3290" s="110"/>
      <c r="AL3290" s="110"/>
      <c r="AM3290" s="110"/>
      <c r="AN3290" s="110"/>
      <c r="AO3290" s="110"/>
      <c r="AP3290" s="110"/>
      <c r="AQ3290" s="110"/>
      <c r="AR3290" s="110"/>
      <c r="AS3290" s="110"/>
      <c r="AT3290" s="110"/>
      <c r="AU3290" s="110"/>
      <c r="AV3290" s="110"/>
      <c r="AW3290" s="110"/>
      <c r="AX3290" s="110"/>
      <c r="AY3290" s="110"/>
      <c r="AZ3290" s="110"/>
      <c r="BA3290" s="110"/>
      <c r="BB3290" s="110"/>
      <c r="BC3290" s="110"/>
      <c r="BD3290" s="110"/>
      <c r="BE3290" s="110"/>
      <c r="BF3290" s="110"/>
      <c r="BG3290" s="110"/>
      <c r="BH3290" s="110"/>
    </row>
    <row r="3291" spans="3:60" x14ac:dyDescent="0.2">
      <c r="C3291" s="25"/>
      <c r="D3291" s="25"/>
      <c r="E3291" s="24"/>
      <c r="F3291" s="47"/>
      <c r="G3291" s="24"/>
      <c r="AD3291" s="110"/>
      <c r="AE3291" s="110"/>
      <c r="AF3291" s="110"/>
      <c r="AG3291" s="110"/>
      <c r="AH3291" s="110"/>
      <c r="AI3291" s="110"/>
      <c r="AJ3291" s="110"/>
      <c r="AK3291" s="110"/>
      <c r="AL3291" s="110"/>
      <c r="AM3291" s="110"/>
      <c r="AN3291" s="110"/>
      <c r="AO3291" s="110"/>
      <c r="AP3291" s="110"/>
      <c r="AQ3291" s="110"/>
      <c r="AR3291" s="110"/>
      <c r="AS3291" s="110"/>
      <c r="AT3291" s="110"/>
      <c r="AU3291" s="110"/>
      <c r="AV3291" s="110"/>
      <c r="AW3291" s="110"/>
      <c r="AX3291" s="110"/>
      <c r="AY3291" s="110"/>
      <c r="AZ3291" s="110"/>
      <c r="BA3291" s="110"/>
      <c r="BB3291" s="110"/>
      <c r="BC3291" s="110"/>
      <c r="BD3291" s="110"/>
      <c r="BE3291" s="110"/>
      <c r="BF3291" s="110"/>
      <c r="BG3291" s="110"/>
      <c r="BH3291" s="110"/>
    </row>
    <row r="3292" spans="3:60" x14ac:dyDescent="0.2">
      <c r="C3292" s="25"/>
      <c r="D3292" s="25"/>
      <c r="E3292" s="24"/>
      <c r="F3292" s="47"/>
      <c r="G3292" s="24"/>
      <c r="AD3292" s="110"/>
      <c r="AE3292" s="110"/>
      <c r="AF3292" s="110"/>
      <c r="AG3292" s="110"/>
      <c r="AH3292" s="110"/>
      <c r="AI3292" s="110"/>
      <c r="AJ3292" s="110"/>
      <c r="AK3292" s="110"/>
      <c r="AL3292" s="110"/>
      <c r="AM3292" s="110"/>
      <c r="AN3292" s="110"/>
      <c r="AO3292" s="110"/>
      <c r="AP3292" s="110"/>
      <c r="AQ3292" s="110"/>
      <c r="AR3292" s="110"/>
      <c r="AS3292" s="110"/>
      <c r="AT3292" s="110"/>
      <c r="AU3292" s="110"/>
      <c r="AV3292" s="110"/>
      <c r="AW3292" s="110"/>
      <c r="AX3292" s="110"/>
      <c r="AY3292" s="110"/>
      <c r="AZ3292" s="110"/>
      <c r="BA3292" s="110"/>
      <c r="BB3292" s="110"/>
      <c r="BC3292" s="110"/>
      <c r="BD3292" s="110"/>
      <c r="BE3292" s="110"/>
      <c r="BF3292" s="110"/>
      <c r="BG3292" s="110"/>
      <c r="BH3292" s="110"/>
    </row>
    <row r="3293" spans="3:60" x14ac:dyDescent="0.2">
      <c r="C3293" s="25"/>
      <c r="D3293" s="25"/>
      <c r="E3293" s="24"/>
      <c r="F3293" s="47"/>
      <c r="G3293" s="24"/>
      <c r="AD3293" s="110"/>
      <c r="AE3293" s="110"/>
      <c r="AF3293" s="110"/>
      <c r="AG3293" s="110"/>
      <c r="AH3293" s="110"/>
      <c r="AI3293" s="110"/>
      <c r="AJ3293" s="110"/>
      <c r="AK3293" s="110"/>
      <c r="AL3293" s="110"/>
      <c r="AM3293" s="110"/>
      <c r="AN3293" s="110"/>
      <c r="AO3293" s="110"/>
      <c r="AP3293" s="110"/>
      <c r="AQ3293" s="110"/>
      <c r="AR3293" s="110"/>
      <c r="AS3293" s="110"/>
      <c r="AT3293" s="110"/>
      <c r="AU3293" s="110"/>
      <c r="AV3293" s="110"/>
      <c r="AW3293" s="110"/>
      <c r="AX3293" s="110"/>
      <c r="AY3293" s="110"/>
      <c r="AZ3293" s="110"/>
      <c r="BA3293" s="110"/>
      <c r="BB3293" s="110"/>
      <c r="BC3293" s="110"/>
      <c r="BD3293" s="110"/>
      <c r="BE3293" s="110"/>
      <c r="BF3293" s="110"/>
      <c r="BG3293" s="110"/>
      <c r="BH3293" s="110"/>
    </row>
    <row r="3294" spans="3:60" x14ac:dyDescent="0.2">
      <c r="C3294" s="25"/>
      <c r="D3294" s="25"/>
      <c r="E3294" s="24"/>
      <c r="F3294" s="47"/>
      <c r="G3294" s="24"/>
      <c r="AD3294" s="110"/>
      <c r="AE3294" s="110"/>
      <c r="AF3294" s="110"/>
      <c r="AG3294" s="110"/>
      <c r="AH3294" s="110"/>
      <c r="AI3294" s="110"/>
      <c r="AJ3294" s="110"/>
      <c r="AK3294" s="110"/>
      <c r="AL3294" s="110"/>
      <c r="AM3294" s="110"/>
      <c r="AN3294" s="110"/>
      <c r="AO3294" s="110"/>
      <c r="AP3294" s="110"/>
      <c r="AQ3294" s="110"/>
      <c r="AR3294" s="110"/>
      <c r="AS3294" s="110"/>
      <c r="AT3294" s="110"/>
      <c r="AU3294" s="110"/>
      <c r="AV3294" s="110"/>
      <c r="AW3294" s="110"/>
      <c r="AX3294" s="110"/>
      <c r="AY3294" s="110"/>
      <c r="AZ3294" s="110"/>
      <c r="BA3294" s="110"/>
      <c r="BB3294" s="110"/>
      <c r="BC3294" s="110"/>
      <c r="BD3294" s="110"/>
      <c r="BE3294" s="110"/>
      <c r="BF3294" s="110"/>
      <c r="BG3294" s="110"/>
      <c r="BH3294" s="110"/>
    </row>
    <row r="3295" spans="3:60" x14ac:dyDescent="0.2">
      <c r="C3295" s="25"/>
      <c r="D3295" s="25"/>
      <c r="E3295" s="24"/>
      <c r="F3295" s="47"/>
      <c r="G3295" s="24"/>
      <c r="AD3295" s="110"/>
      <c r="AE3295" s="110"/>
      <c r="AF3295" s="110"/>
      <c r="AG3295" s="110"/>
      <c r="AH3295" s="110"/>
      <c r="AI3295" s="110"/>
      <c r="AJ3295" s="110"/>
      <c r="AK3295" s="110"/>
      <c r="AL3295" s="110"/>
      <c r="AM3295" s="110"/>
      <c r="AN3295" s="110"/>
      <c r="AO3295" s="110"/>
      <c r="AP3295" s="110"/>
      <c r="AQ3295" s="110"/>
      <c r="AR3295" s="110"/>
      <c r="AS3295" s="110"/>
      <c r="AT3295" s="110"/>
      <c r="AU3295" s="110"/>
      <c r="AV3295" s="110"/>
      <c r="AW3295" s="110"/>
      <c r="AX3295" s="110"/>
      <c r="AY3295" s="110"/>
      <c r="AZ3295" s="110"/>
      <c r="BA3295" s="110"/>
      <c r="BB3295" s="110"/>
      <c r="BC3295" s="110"/>
      <c r="BD3295" s="110"/>
      <c r="BE3295" s="110"/>
      <c r="BF3295" s="110"/>
      <c r="BG3295" s="110"/>
      <c r="BH3295" s="110"/>
    </row>
    <row r="3296" spans="3:60" x14ac:dyDescent="0.2">
      <c r="C3296" s="25"/>
      <c r="D3296" s="25"/>
      <c r="E3296" s="24"/>
      <c r="F3296" s="47"/>
      <c r="G3296" s="24"/>
      <c r="AD3296" s="110"/>
      <c r="AE3296" s="110"/>
      <c r="AF3296" s="110"/>
      <c r="AG3296" s="110"/>
      <c r="AH3296" s="110"/>
      <c r="AI3296" s="110"/>
      <c r="AJ3296" s="110"/>
      <c r="AK3296" s="110"/>
      <c r="AL3296" s="110"/>
      <c r="AM3296" s="110"/>
      <c r="AN3296" s="110"/>
      <c r="AO3296" s="110"/>
      <c r="AP3296" s="110"/>
      <c r="AQ3296" s="110"/>
      <c r="AR3296" s="110"/>
      <c r="AS3296" s="110"/>
      <c r="AT3296" s="110"/>
      <c r="AU3296" s="110"/>
      <c r="AV3296" s="110"/>
      <c r="AW3296" s="110"/>
      <c r="AX3296" s="110"/>
      <c r="AY3296" s="110"/>
      <c r="AZ3296" s="110"/>
      <c r="BA3296" s="110"/>
      <c r="BB3296" s="110"/>
      <c r="BC3296" s="110"/>
      <c r="BD3296" s="110"/>
      <c r="BE3296" s="110"/>
      <c r="BF3296" s="110"/>
      <c r="BG3296" s="110"/>
      <c r="BH3296" s="110"/>
    </row>
    <row r="3297" spans="3:60" x14ac:dyDescent="0.2">
      <c r="C3297" s="25"/>
      <c r="D3297" s="25"/>
      <c r="E3297" s="24"/>
      <c r="F3297" s="47"/>
      <c r="G3297" s="24"/>
      <c r="AD3297" s="110"/>
      <c r="AE3297" s="110"/>
      <c r="AF3297" s="110"/>
      <c r="AG3297" s="110"/>
      <c r="AH3297" s="110"/>
      <c r="AI3297" s="110"/>
      <c r="AJ3297" s="110"/>
      <c r="AK3297" s="110"/>
      <c r="AL3297" s="110"/>
      <c r="AM3297" s="110"/>
      <c r="AN3297" s="110"/>
      <c r="AO3297" s="110"/>
      <c r="AP3297" s="110"/>
      <c r="AQ3297" s="110"/>
      <c r="AR3297" s="110"/>
      <c r="AS3297" s="110"/>
      <c r="AT3297" s="110"/>
      <c r="AU3297" s="110"/>
      <c r="AV3297" s="110"/>
      <c r="AW3297" s="110"/>
      <c r="AX3297" s="110"/>
      <c r="AY3297" s="110"/>
      <c r="AZ3297" s="110"/>
      <c r="BA3297" s="110"/>
      <c r="BB3297" s="110"/>
      <c r="BC3297" s="110"/>
      <c r="BD3297" s="110"/>
      <c r="BE3297" s="110"/>
      <c r="BF3297" s="110"/>
      <c r="BG3297" s="110"/>
      <c r="BH3297" s="110"/>
    </row>
    <row r="3298" spans="3:60" x14ac:dyDescent="0.2">
      <c r="C3298" s="25"/>
      <c r="D3298" s="25"/>
      <c r="E3298" s="24"/>
      <c r="F3298" s="47"/>
      <c r="G3298" s="24"/>
      <c r="AD3298" s="110"/>
      <c r="AE3298" s="110"/>
      <c r="AF3298" s="110"/>
      <c r="AG3298" s="110"/>
      <c r="AH3298" s="110"/>
      <c r="AI3298" s="110"/>
      <c r="AJ3298" s="110"/>
      <c r="AK3298" s="110"/>
      <c r="AL3298" s="110"/>
      <c r="AM3298" s="110"/>
      <c r="AN3298" s="110"/>
      <c r="AO3298" s="110"/>
      <c r="AP3298" s="110"/>
      <c r="AQ3298" s="110"/>
      <c r="AR3298" s="110"/>
      <c r="AS3298" s="110"/>
      <c r="AT3298" s="110"/>
      <c r="AU3298" s="110"/>
      <c r="AV3298" s="110"/>
      <c r="AW3298" s="110"/>
      <c r="AX3298" s="110"/>
      <c r="AY3298" s="110"/>
      <c r="AZ3298" s="110"/>
      <c r="BA3298" s="110"/>
      <c r="BB3298" s="110"/>
      <c r="BC3298" s="110"/>
      <c r="BD3298" s="110"/>
      <c r="BE3298" s="110"/>
      <c r="BF3298" s="110"/>
      <c r="BG3298" s="110"/>
      <c r="BH3298" s="110"/>
    </row>
    <row r="3299" spans="3:60" x14ac:dyDescent="0.2">
      <c r="C3299" s="25"/>
      <c r="D3299" s="25"/>
      <c r="E3299" s="24"/>
      <c r="F3299" s="47"/>
      <c r="G3299" s="24"/>
      <c r="AD3299" s="110"/>
      <c r="AE3299" s="110"/>
      <c r="AF3299" s="110"/>
      <c r="AG3299" s="110"/>
      <c r="AH3299" s="110"/>
      <c r="AI3299" s="110"/>
      <c r="AJ3299" s="110"/>
      <c r="AK3299" s="110"/>
      <c r="AL3299" s="110"/>
      <c r="AM3299" s="110"/>
      <c r="AN3299" s="110"/>
      <c r="AO3299" s="110"/>
      <c r="AP3299" s="110"/>
      <c r="AQ3299" s="110"/>
      <c r="AR3299" s="110"/>
      <c r="AS3299" s="110"/>
      <c r="AT3299" s="110"/>
      <c r="AU3299" s="110"/>
      <c r="AV3299" s="110"/>
      <c r="AW3299" s="110"/>
      <c r="AX3299" s="110"/>
      <c r="AY3299" s="110"/>
      <c r="AZ3299" s="110"/>
      <c r="BA3299" s="110"/>
      <c r="BB3299" s="110"/>
      <c r="BC3299" s="110"/>
      <c r="BD3299" s="110"/>
      <c r="BE3299" s="110"/>
      <c r="BF3299" s="110"/>
      <c r="BG3299" s="110"/>
      <c r="BH3299" s="110"/>
    </row>
    <row r="3300" spans="3:60" x14ac:dyDescent="0.2">
      <c r="C3300" s="25"/>
      <c r="D3300" s="25"/>
      <c r="E3300" s="24"/>
      <c r="F3300" s="47"/>
      <c r="G3300" s="24"/>
      <c r="AD3300" s="110"/>
      <c r="AE3300" s="110"/>
      <c r="AF3300" s="110"/>
      <c r="AG3300" s="110"/>
      <c r="AH3300" s="110"/>
      <c r="AI3300" s="110"/>
      <c r="AJ3300" s="110"/>
      <c r="AK3300" s="110"/>
      <c r="AL3300" s="110"/>
      <c r="AM3300" s="110"/>
      <c r="AN3300" s="110"/>
      <c r="AO3300" s="110"/>
      <c r="AP3300" s="110"/>
      <c r="AQ3300" s="110"/>
      <c r="AR3300" s="110"/>
      <c r="AS3300" s="110"/>
      <c r="AT3300" s="110"/>
      <c r="AU3300" s="110"/>
      <c r="AV3300" s="110"/>
      <c r="AW3300" s="110"/>
      <c r="AX3300" s="110"/>
      <c r="AY3300" s="110"/>
      <c r="AZ3300" s="110"/>
      <c r="BA3300" s="110"/>
      <c r="BB3300" s="110"/>
      <c r="BC3300" s="110"/>
      <c r="BD3300" s="110"/>
      <c r="BE3300" s="110"/>
      <c r="BF3300" s="110"/>
      <c r="BG3300" s="110"/>
      <c r="BH3300" s="110"/>
    </row>
    <row r="3301" spans="3:60" x14ac:dyDescent="0.2">
      <c r="C3301" s="25"/>
      <c r="D3301" s="25"/>
      <c r="E3301" s="24"/>
      <c r="F3301" s="47"/>
      <c r="G3301" s="24"/>
      <c r="AD3301" s="110"/>
      <c r="AE3301" s="110"/>
      <c r="AF3301" s="110"/>
      <c r="AG3301" s="110"/>
      <c r="AH3301" s="110"/>
      <c r="AI3301" s="110"/>
      <c r="AJ3301" s="110"/>
      <c r="AK3301" s="110"/>
      <c r="AL3301" s="110"/>
      <c r="AM3301" s="110"/>
      <c r="AN3301" s="110"/>
      <c r="AO3301" s="110"/>
      <c r="AP3301" s="110"/>
      <c r="AQ3301" s="110"/>
      <c r="AR3301" s="110"/>
      <c r="AS3301" s="110"/>
      <c r="AT3301" s="110"/>
      <c r="AU3301" s="110"/>
      <c r="AV3301" s="110"/>
      <c r="AW3301" s="110"/>
      <c r="AX3301" s="110"/>
      <c r="AY3301" s="110"/>
      <c r="AZ3301" s="110"/>
      <c r="BA3301" s="110"/>
      <c r="BB3301" s="110"/>
      <c r="BC3301" s="110"/>
      <c r="BD3301" s="110"/>
      <c r="BE3301" s="110"/>
      <c r="BF3301" s="110"/>
      <c r="BG3301" s="110"/>
      <c r="BH3301" s="110"/>
    </row>
    <row r="3302" spans="3:60" x14ac:dyDescent="0.2">
      <c r="C3302" s="25"/>
      <c r="D3302" s="25"/>
      <c r="E3302" s="24"/>
      <c r="F3302" s="47"/>
      <c r="G3302" s="24"/>
      <c r="AD3302" s="110"/>
      <c r="AE3302" s="110"/>
      <c r="AF3302" s="110"/>
      <c r="AG3302" s="110"/>
      <c r="AH3302" s="110"/>
      <c r="AI3302" s="110"/>
      <c r="AJ3302" s="110"/>
      <c r="AK3302" s="110"/>
      <c r="AL3302" s="110"/>
      <c r="AM3302" s="110"/>
      <c r="AN3302" s="110"/>
      <c r="AO3302" s="110"/>
      <c r="AP3302" s="110"/>
      <c r="AQ3302" s="110"/>
      <c r="AR3302" s="110"/>
      <c r="AS3302" s="110"/>
      <c r="AT3302" s="110"/>
      <c r="AU3302" s="110"/>
      <c r="AV3302" s="110"/>
      <c r="AW3302" s="110"/>
      <c r="AX3302" s="110"/>
      <c r="AY3302" s="110"/>
      <c r="AZ3302" s="110"/>
      <c r="BA3302" s="110"/>
      <c r="BB3302" s="110"/>
      <c r="BC3302" s="110"/>
      <c r="BD3302" s="110"/>
      <c r="BE3302" s="110"/>
      <c r="BF3302" s="110"/>
      <c r="BG3302" s="110"/>
      <c r="BH3302" s="110"/>
    </row>
    <row r="3303" spans="3:60" x14ac:dyDescent="0.2">
      <c r="C3303" s="25"/>
      <c r="D3303" s="25"/>
      <c r="E3303" s="24"/>
      <c r="F3303" s="47"/>
      <c r="G3303" s="24"/>
      <c r="AD3303" s="110"/>
      <c r="AE3303" s="110"/>
      <c r="AF3303" s="110"/>
      <c r="AG3303" s="110"/>
      <c r="AH3303" s="110"/>
      <c r="AI3303" s="110"/>
      <c r="AJ3303" s="110"/>
      <c r="AK3303" s="110"/>
      <c r="AL3303" s="110"/>
      <c r="AM3303" s="110"/>
      <c r="AN3303" s="110"/>
      <c r="AO3303" s="110"/>
      <c r="AP3303" s="110"/>
      <c r="AQ3303" s="110"/>
      <c r="AR3303" s="110"/>
      <c r="AS3303" s="110"/>
      <c r="AT3303" s="110"/>
      <c r="AU3303" s="110"/>
      <c r="AV3303" s="110"/>
      <c r="AW3303" s="110"/>
      <c r="AX3303" s="110"/>
      <c r="AY3303" s="110"/>
      <c r="AZ3303" s="110"/>
      <c r="BA3303" s="110"/>
      <c r="BB3303" s="110"/>
      <c r="BC3303" s="110"/>
      <c r="BD3303" s="110"/>
      <c r="BE3303" s="110"/>
      <c r="BF3303" s="110"/>
      <c r="BG3303" s="110"/>
      <c r="BH3303" s="110"/>
    </row>
    <row r="3304" spans="3:60" x14ac:dyDescent="0.2">
      <c r="C3304" s="25"/>
      <c r="D3304" s="25"/>
      <c r="E3304" s="24"/>
      <c r="F3304" s="47"/>
      <c r="G3304" s="24"/>
      <c r="AD3304" s="110"/>
      <c r="AE3304" s="110"/>
      <c r="AF3304" s="110"/>
      <c r="AG3304" s="110"/>
      <c r="AH3304" s="110"/>
      <c r="AI3304" s="110"/>
      <c r="AJ3304" s="110"/>
      <c r="AK3304" s="110"/>
      <c r="AL3304" s="110"/>
      <c r="AM3304" s="110"/>
      <c r="AN3304" s="110"/>
      <c r="AO3304" s="110"/>
      <c r="AP3304" s="110"/>
      <c r="AQ3304" s="110"/>
      <c r="AR3304" s="110"/>
      <c r="AS3304" s="110"/>
      <c r="AT3304" s="110"/>
      <c r="AU3304" s="110"/>
      <c r="AV3304" s="110"/>
      <c r="AW3304" s="110"/>
      <c r="AX3304" s="110"/>
      <c r="AY3304" s="110"/>
      <c r="AZ3304" s="110"/>
      <c r="BA3304" s="110"/>
      <c r="BB3304" s="110"/>
      <c r="BC3304" s="110"/>
      <c r="BD3304" s="110"/>
      <c r="BE3304" s="110"/>
      <c r="BF3304" s="110"/>
      <c r="BG3304" s="110"/>
      <c r="BH3304" s="110"/>
    </row>
    <row r="3305" spans="3:60" x14ac:dyDescent="0.2">
      <c r="C3305" s="25"/>
      <c r="D3305" s="25"/>
      <c r="E3305" s="24"/>
      <c r="F3305" s="47"/>
      <c r="G3305" s="24"/>
      <c r="AD3305" s="110"/>
      <c r="AE3305" s="110"/>
      <c r="AF3305" s="110"/>
      <c r="AG3305" s="110"/>
      <c r="AH3305" s="110"/>
      <c r="AI3305" s="110"/>
      <c r="AJ3305" s="110"/>
      <c r="AK3305" s="110"/>
      <c r="AL3305" s="110"/>
      <c r="AM3305" s="110"/>
      <c r="AN3305" s="110"/>
      <c r="AO3305" s="110"/>
      <c r="AP3305" s="110"/>
      <c r="AQ3305" s="110"/>
      <c r="AR3305" s="110"/>
      <c r="AS3305" s="110"/>
      <c r="AT3305" s="110"/>
      <c r="AU3305" s="110"/>
      <c r="AV3305" s="110"/>
      <c r="AW3305" s="110"/>
      <c r="AX3305" s="110"/>
      <c r="AY3305" s="110"/>
      <c r="AZ3305" s="110"/>
      <c r="BA3305" s="110"/>
      <c r="BB3305" s="110"/>
      <c r="BC3305" s="110"/>
      <c r="BD3305" s="110"/>
      <c r="BE3305" s="110"/>
      <c r="BF3305" s="110"/>
      <c r="BG3305" s="110"/>
      <c r="BH3305" s="110"/>
    </row>
    <row r="3306" spans="3:60" x14ac:dyDescent="0.2">
      <c r="C3306" s="25"/>
      <c r="D3306" s="25"/>
      <c r="E3306" s="24"/>
      <c r="F3306" s="47"/>
      <c r="G3306" s="24"/>
      <c r="AD3306" s="110"/>
      <c r="AE3306" s="110"/>
      <c r="AF3306" s="110"/>
      <c r="AG3306" s="110"/>
      <c r="AH3306" s="110"/>
      <c r="AI3306" s="110"/>
      <c r="AJ3306" s="110"/>
      <c r="AK3306" s="110"/>
      <c r="AL3306" s="110"/>
      <c r="AM3306" s="110"/>
      <c r="AN3306" s="110"/>
      <c r="AO3306" s="110"/>
      <c r="AP3306" s="110"/>
      <c r="AQ3306" s="110"/>
      <c r="AR3306" s="110"/>
      <c r="AS3306" s="110"/>
      <c r="AT3306" s="110"/>
      <c r="AU3306" s="110"/>
      <c r="AV3306" s="110"/>
      <c r="AW3306" s="110"/>
      <c r="AX3306" s="110"/>
      <c r="AY3306" s="110"/>
      <c r="AZ3306" s="110"/>
      <c r="BA3306" s="110"/>
      <c r="BB3306" s="110"/>
      <c r="BC3306" s="110"/>
      <c r="BD3306" s="110"/>
      <c r="BE3306" s="110"/>
      <c r="BF3306" s="110"/>
      <c r="BG3306" s="110"/>
      <c r="BH3306" s="110"/>
    </row>
    <row r="3307" spans="3:60" x14ac:dyDescent="0.2">
      <c r="C3307" s="25"/>
      <c r="D3307" s="25"/>
      <c r="E3307" s="24"/>
      <c r="F3307" s="47"/>
      <c r="G3307" s="24"/>
      <c r="AD3307" s="110"/>
      <c r="AE3307" s="110"/>
      <c r="AF3307" s="110"/>
      <c r="AG3307" s="110"/>
      <c r="AH3307" s="110"/>
      <c r="AI3307" s="110"/>
      <c r="AJ3307" s="110"/>
      <c r="AK3307" s="110"/>
      <c r="AL3307" s="110"/>
      <c r="AM3307" s="110"/>
      <c r="AN3307" s="110"/>
      <c r="AO3307" s="110"/>
      <c r="AP3307" s="110"/>
      <c r="AQ3307" s="110"/>
      <c r="AR3307" s="110"/>
      <c r="AS3307" s="110"/>
      <c r="AT3307" s="110"/>
      <c r="AU3307" s="110"/>
      <c r="AV3307" s="110"/>
      <c r="AW3307" s="110"/>
      <c r="AX3307" s="110"/>
      <c r="AY3307" s="110"/>
      <c r="AZ3307" s="110"/>
      <c r="BA3307" s="110"/>
      <c r="BB3307" s="110"/>
      <c r="BC3307" s="110"/>
      <c r="BD3307" s="110"/>
      <c r="BE3307" s="110"/>
      <c r="BF3307" s="110"/>
      <c r="BG3307" s="110"/>
      <c r="BH3307" s="110"/>
    </row>
    <row r="3308" spans="3:60" x14ac:dyDescent="0.2">
      <c r="C3308" s="25"/>
      <c r="D3308" s="25"/>
      <c r="E3308" s="24"/>
      <c r="F3308" s="47"/>
      <c r="G3308" s="24"/>
      <c r="AD3308" s="110"/>
      <c r="AE3308" s="110"/>
      <c r="AF3308" s="110"/>
      <c r="AG3308" s="110"/>
      <c r="AH3308" s="110"/>
      <c r="AI3308" s="110"/>
      <c r="AJ3308" s="110"/>
      <c r="AK3308" s="110"/>
      <c r="AL3308" s="110"/>
      <c r="AM3308" s="110"/>
      <c r="AN3308" s="110"/>
      <c r="AO3308" s="110"/>
      <c r="AP3308" s="110"/>
      <c r="AQ3308" s="110"/>
      <c r="AR3308" s="110"/>
      <c r="AS3308" s="110"/>
      <c r="AT3308" s="110"/>
      <c r="AU3308" s="110"/>
      <c r="AV3308" s="110"/>
      <c r="AW3308" s="110"/>
      <c r="AX3308" s="110"/>
      <c r="AY3308" s="110"/>
      <c r="AZ3308" s="110"/>
      <c r="BA3308" s="110"/>
      <c r="BB3308" s="110"/>
      <c r="BC3308" s="110"/>
      <c r="BD3308" s="110"/>
      <c r="BE3308" s="110"/>
      <c r="BF3308" s="110"/>
      <c r="BG3308" s="110"/>
      <c r="BH3308" s="110"/>
    </row>
    <row r="3309" spans="3:60" x14ac:dyDescent="0.2">
      <c r="C3309" s="25"/>
      <c r="D3309" s="25"/>
      <c r="E3309" s="24"/>
      <c r="F3309" s="47"/>
      <c r="G3309" s="24"/>
      <c r="AD3309" s="110"/>
      <c r="AE3309" s="110"/>
      <c r="AF3309" s="110"/>
      <c r="AG3309" s="110"/>
      <c r="AH3309" s="110"/>
      <c r="AI3309" s="110"/>
      <c r="AJ3309" s="110"/>
      <c r="AK3309" s="110"/>
      <c r="AL3309" s="110"/>
      <c r="AM3309" s="110"/>
      <c r="AN3309" s="110"/>
      <c r="AO3309" s="110"/>
      <c r="AP3309" s="110"/>
      <c r="AQ3309" s="110"/>
      <c r="AR3309" s="110"/>
      <c r="AS3309" s="110"/>
      <c r="AT3309" s="110"/>
      <c r="AU3309" s="110"/>
      <c r="AV3309" s="110"/>
      <c r="AW3309" s="110"/>
      <c r="AX3309" s="110"/>
      <c r="AY3309" s="110"/>
      <c r="AZ3309" s="110"/>
      <c r="BA3309" s="110"/>
      <c r="BB3309" s="110"/>
      <c r="BC3309" s="110"/>
      <c r="BD3309" s="110"/>
      <c r="BE3309" s="110"/>
      <c r="BF3309" s="110"/>
      <c r="BG3309" s="110"/>
      <c r="BH3309" s="110"/>
    </row>
    <row r="3310" spans="3:60" x14ac:dyDescent="0.2">
      <c r="C3310" s="25"/>
      <c r="D3310" s="25"/>
      <c r="E3310" s="24"/>
      <c r="F3310" s="47"/>
      <c r="G3310" s="24"/>
      <c r="AD3310" s="110"/>
      <c r="AE3310" s="110"/>
      <c r="AF3310" s="110"/>
      <c r="AG3310" s="110"/>
      <c r="AH3310" s="110"/>
      <c r="AI3310" s="110"/>
      <c r="AJ3310" s="110"/>
      <c r="AK3310" s="110"/>
      <c r="AL3310" s="110"/>
      <c r="AM3310" s="110"/>
      <c r="AN3310" s="110"/>
      <c r="AO3310" s="110"/>
      <c r="AP3310" s="110"/>
      <c r="AQ3310" s="110"/>
      <c r="AR3310" s="110"/>
      <c r="AS3310" s="110"/>
      <c r="AT3310" s="110"/>
      <c r="AU3310" s="110"/>
      <c r="AV3310" s="110"/>
      <c r="AW3310" s="110"/>
      <c r="AX3310" s="110"/>
      <c r="AY3310" s="110"/>
      <c r="AZ3310" s="110"/>
      <c r="BA3310" s="110"/>
      <c r="BB3310" s="110"/>
      <c r="BC3310" s="110"/>
      <c r="BD3310" s="110"/>
      <c r="BE3310" s="110"/>
      <c r="BF3310" s="110"/>
      <c r="BG3310" s="110"/>
      <c r="BH3310" s="110"/>
    </row>
    <row r="3311" spans="3:60" x14ac:dyDescent="0.2">
      <c r="C3311" s="25"/>
      <c r="D3311" s="25"/>
      <c r="E3311" s="24"/>
      <c r="F3311" s="47"/>
      <c r="G3311" s="24"/>
      <c r="AD3311" s="110"/>
      <c r="AE3311" s="110"/>
      <c r="AF3311" s="110"/>
      <c r="AG3311" s="110"/>
      <c r="AH3311" s="110"/>
      <c r="AI3311" s="110"/>
      <c r="AJ3311" s="110"/>
      <c r="AK3311" s="110"/>
      <c r="AL3311" s="110"/>
      <c r="AM3311" s="110"/>
      <c r="AN3311" s="110"/>
      <c r="AO3311" s="110"/>
      <c r="AP3311" s="110"/>
      <c r="AQ3311" s="110"/>
      <c r="AR3311" s="110"/>
      <c r="AS3311" s="110"/>
      <c r="AT3311" s="110"/>
      <c r="AU3311" s="110"/>
      <c r="AV3311" s="110"/>
      <c r="AW3311" s="110"/>
      <c r="AX3311" s="110"/>
      <c r="AY3311" s="110"/>
      <c r="AZ3311" s="110"/>
      <c r="BA3311" s="110"/>
      <c r="BB3311" s="110"/>
      <c r="BC3311" s="110"/>
      <c r="BD3311" s="110"/>
      <c r="BE3311" s="110"/>
      <c r="BF3311" s="110"/>
      <c r="BG3311" s="110"/>
      <c r="BH3311" s="110"/>
    </row>
    <row r="3312" spans="3:60" x14ac:dyDescent="0.2">
      <c r="C3312" s="25"/>
      <c r="D3312" s="25"/>
      <c r="E3312" s="24"/>
      <c r="F3312" s="47"/>
      <c r="G3312" s="24"/>
      <c r="AD3312" s="110"/>
      <c r="AE3312" s="110"/>
      <c r="AF3312" s="110"/>
      <c r="AG3312" s="110"/>
      <c r="AH3312" s="110"/>
      <c r="AI3312" s="110"/>
      <c r="AJ3312" s="110"/>
      <c r="AK3312" s="110"/>
      <c r="AL3312" s="110"/>
      <c r="AM3312" s="110"/>
      <c r="AN3312" s="110"/>
      <c r="AO3312" s="110"/>
      <c r="AP3312" s="110"/>
      <c r="AQ3312" s="110"/>
      <c r="AR3312" s="110"/>
      <c r="AS3312" s="110"/>
      <c r="AT3312" s="110"/>
      <c r="AU3312" s="110"/>
      <c r="AV3312" s="110"/>
      <c r="AW3312" s="110"/>
      <c r="AX3312" s="110"/>
      <c r="AY3312" s="110"/>
      <c r="AZ3312" s="110"/>
      <c r="BA3312" s="110"/>
      <c r="BB3312" s="110"/>
      <c r="BC3312" s="110"/>
      <c r="BD3312" s="110"/>
      <c r="BE3312" s="110"/>
      <c r="BF3312" s="110"/>
      <c r="BG3312" s="110"/>
      <c r="BH3312" s="110"/>
    </row>
    <row r="3313" spans="3:60" x14ac:dyDescent="0.2">
      <c r="C3313" s="25"/>
      <c r="D3313" s="25"/>
      <c r="E3313" s="24"/>
      <c r="F3313" s="47"/>
      <c r="G3313" s="24"/>
      <c r="AD3313" s="110"/>
      <c r="AE3313" s="110"/>
      <c r="AF3313" s="110"/>
      <c r="AG3313" s="110"/>
      <c r="AH3313" s="110"/>
      <c r="AI3313" s="110"/>
      <c r="AJ3313" s="110"/>
      <c r="AK3313" s="110"/>
      <c r="AL3313" s="110"/>
      <c r="AM3313" s="110"/>
      <c r="AN3313" s="110"/>
      <c r="AO3313" s="110"/>
      <c r="AP3313" s="110"/>
      <c r="AQ3313" s="110"/>
      <c r="AR3313" s="110"/>
      <c r="AS3313" s="110"/>
      <c r="AT3313" s="110"/>
      <c r="AU3313" s="110"/>
      <c r="AV3313" s="110"/>
      <c r="AW3313" s="110"/>
      <c r="AX3313" s="110"/>
      <c r="AY3313" s="110"/>
      <c r="AZ3313" s="110"/>
      <c r="BA3313" s="110"/>
      <c r="BB3313" s="110"/>
      <c r="BC3313" s="110"/>
      <c r="BD3313" s="110"/>
      <c r="BE3313" s="110"/>
      <c r="BF3313" s="110"/>
      <c r="BG3313" s="110"/>
      <c r="BH3313" s="110"/>
    </row>
    <row r="3314" spans="3:60" x14ac:dyDescent="0.2">
      <c r="C3314" s="25"/>
      <c r="D3314" s="25"/>
      <c r="E3314" s="24"/>
      <c r="F3314" s="47"/>
      <c r="G3314" s="24"/>
      <c r="AD3314" s="110"/>
      <c r="AE3314" s="110"/>
      <c r="AF3314" s="110"/>
      <c r="AG3314" s="110"/>
      <c r="AH3314" s="110"/>
      <c r="AI3314" s="110"/>
      <c r="AJ3314" s="110"/>
      <c r="AK3314" s="110"/>
      <c r="AL3314" s="110"/>
      <c r="AM3314" s="110"/>
      <c r="AN3314" s="110"/>
      <c r="AO3314" s="110"/>
      <c r="AP3314" s="110"/>
      <c r="AQ3314" s="110"/>
      <c r="AR3314" s="110"/>
      <c r="AS3314" s="110"/>
      <c r="AT3314" s="110"/>
      <c r="AU3314" s="110"/>
      <c r="AV3314" s="110"/>
      <c r="AW3314" s="110"/>
      <c r="AX3314" s="110"/>
      <c r="AY3314" s="110"/>
      <c r="AZ3314" s="110"/>
      <c r="BA3314" s="110"/>
      <c r="BB3314" s="110"/>
      <c r="BC3314" s="110"/>
      <c r="BD3314" s="110"/>
      <c r="BE3314" s="110"/>
      <c r="BF3314" s="110"/>
      <c r="BG3314" s="110"/>
      <c r="BH3314" s="110"/>
    </row>
    <row r="3315" spans="3:60" x14ac:dyDescent="0.2">
      <c r="C3315" s="25"/>
      <c r="D3315" s="25"/>
      <c r="E3315" s="24"/>
      <c r="F3315" s="47"/>
      <c r="G3315" s="24"/>
      <c r="AD3315" s="110"/>
      <c r="AE3315" s="110"/>
      <c r="AF3315" s="110"/>
      <c r="AG3315" s="110"/>
      <c r="AH3315" s="110"/>
      <c r="AI3315" s="110"/>
      <c r="AJ3315" s="110"/>
      <c r="AK3315" s="110"/>
      <c r="AL3315" s="110"/>
      <c r="AM3315" s="110"/>
      <c r="AN3315" s="110"/>
      <c r="AO3315" s="110"/>
      <c r="AP3315" s="110"/>
      <c r="AQ3315" s="110"/>
      <c r="AR3315" s="110"/>
      <c r="AS3315" s="110"/>
      <c r="AT3315" s="110"/>
      <c r="AU3315" s="110"/>
      <c r="AV3315" s="110"/>
      <c r="AW3315" s="110"/>
      <c r="AX3315" s="110"/>
      <c r="AY3315" s="110"/>
      <c r="AZ3315" s="110"/>
      <c r="BA3315" s="110"/>
      <c r="BB3315" s="110"/>
      <c r="BC3315" s="110"/>
      <c r="BD3315" s="110"/>
      <c r="BE3315" s="110"/>
      <c r="BF3315" s="110"/>
      <c r="BG3315" s="110"/>
      <c r="BH3315" s="110"/>
    </row>
    <row r="3316" spans="3:60" x14ac:dyDescent="0.2">
      <c r="C3316" s="25"/>
      <c r="D3316" s="25"/>
      <c r="E3316" s="24"/>
      <c r="F3316" s="47"/>
      <c r="G3316" s="24"/>
      <c r="AD3316" s="110"/>
      <c r="AE3316" s="110"/>
      <c r="AF3316" s="110"/>
      <c r="AG3316" s="110"/>
      <c r="AH3316" s="110"/>
      <c r="AI3316" s="110"/>
      <c r="AJ3316" s="110"/>
      <c r="AK3316" s="110"/>
      <c r="AL3316" s="110"/>
      <c r="AM3316" s="110"/>
      <c r="AN3316" s="110"/>
      <c r="AO3316" s="110"/>
      <c r="AP3316" s="110"/>
      <c r="AQ3316" s="110"/>
      <c r="AR3316" s="110"/>
      <c r="AS3316" s="110"/>
      <c r="AT3316" s="110"/>
      <c r="AU3316" s="110"/>
      <c r="AV3316" s="110"/>
      <c r="AW3316" s="110"/>
      <c r="AX3316" s="110"/>
      <c r="AY3316" s="110"/>
      <c r="AZ3316" s="110"/>
      <c r="BA3316" s="110"/>
      <c r="BB3316" s="110"/>
      <c r="BC3316" s="110"/>
      <c r="BD3316" s="110"/>
      <c r="BE3316" s="110"/>
      <c r="BF3316" s="110"/>
      <c r="BG3316" s="110"/>
      <c r="BH3316" s="110"/>
    </row>
    <row r="3317" spans="3:60" x14ac:dyDescent="0.2">
      <c r="C3317" s="25"/>
      <c r="D3317" s="25"/>
      <c r="E3317" s="24"/>
      <c r="F3317" s="47"/>
      <c r="G3317" s="24"/>
      <c r="AD3317" s="110"/>
      <c r="AE3317" s="110"/>
      <c r="AF3317" s="110"/>
      <c r="AG3317" s="110"/>
      <c r="AH3317" s="110"/>
      <c r="AI3317" s="110"/>
      <c r="AJ3317" s="110"/>
      <c r="AK3317" s="110"/>
      <c r="AL3317" s="110"/>
      <c r="AM3317" s="110"/>
      <c r="AN3317" s="110"/>
      <c r="AO3317" s="110"/>
      <c r="AP3317" s="110"/>
      <c r="AQ3317" s="110"/>
      <c r="AR3317" s="110"/>
      <c r="AS3317" s="110"/>
      <c r="AT3317" s="110"/>
      <c r="AU3317" s="110"/>
      <c r="AV3317" s="110"/>
      <c r="AW3317" s="110"/>
      <c r="AX3317" s="110"/>
      <c r="AY3317" s="110"/>
      <c r="AZ3317" s="110"/>
      <c r="BA3317" s="110"/>
      <c r="BB3317" s="110"/>
      <c r="BC3317" s="110"/>
      <c r="BD3317" s="110"/>
      <c r="BE3317" s="110"/>
      <c r="BF3317" s="110"/>
      <c r="BG3317" s="110"/>
      <c r="BH3317" s="110"/>
    </row>
    <row r="3318" spans="3:60" x14ac:dyDescent="0.2">
      <c r="C3318" s="25"/>
      <c r="D3318" s="25"/>
      <c r="E3318" s="24"/>
      <c r="F3318" s="47"/>
      <c r="G3318" s="24"/>
      <c r="AD3318" s="110"/>
      <c r="AE3318" s="110"/>
      <c r="AF3318" s="110"/>
      <c r="AG3318" s="110"/>
      <c r="AH3318" s="110"/>
      <c r="AI3318" s="110"/>
      <c r="AJ3318" s="110"/>
      <c r="AK3318" s="110"/>
      <c r="AL3318" s="110"/>
      <c r="AM3318" s="110"/>
      <c r="AN3318" s="110"/>
      <c r="AO3318" s="110"/>
      <c r="AP3318" s="110"/>
      <c r="AQ3318" s="110"/>
      <c r="AR3318" s="110"/>
      <c r="AS3318" s="110"/>
      <c r="AT3318" s="110"/>
      <c r="AU3318" s="110"/>
      <c r="AV3318" s="110"/>
      <c r="AW3318" s="110"/>
      <c r="AX3318" s="110"/>
      <c r="AY3318" s="110"/>
      <c r="AZ3318" s="110"/>
      <c r="BA3318" s="110"/>
      <c r="BB3318" s="110"/>
      <c r="BC3318" s="110"/>
      <c r="BD3318" s="110"/>
      <c r="BE3318" s="110"/>
      <c r="BF3318" s="110"/>
      <c r="BG3318" s="110"/>
      <c r="BH3318" s="110"/>
    </row>
    <row r="3319" spans="3:60" x14ac:dyDescent="0.2">
      <c r="C3319" s="25"/>
      <c r="D3319" s="25"/>
      <c r="E3319" s="24"/>
      <c r="F3319" s="47"/>
      <c r="G3319" s="24"/>
      <c r="AD3319" s="110"/>
      <c r="AE3319" s="110"/>
      <c r="AF3319" s="110"/>
      <c r="AG3319" s="110"/>
      <c r="AH3319" s="110"/>
      <c r="AI3319" s="110"/>
      <c r="AJ3319" s="110"/>
      <c r="AK3319" s="110"/>
      <c r="AL3319" s="110"/>
      <c r="AM3319" s="110"/>
      <c r="AN3319" s="110"/>
      <c r="AO3319" s="110"/>
      <c r="AP3319" s="110"/>
      <c r="AQ3319" s="110"/>
      <c r="AR3319" s="110"/>
      <c r="AS3319" s="110"/>
      <c r="AT3319" s="110"/>
      <c r="AU3319" s="110"/>
      <c r="AV3319" s="110"/>
      <c r="AW3319" s="110"/>
      <c r="AX3319" s="110"/>
      <c r="AY3319" s="110"/>
      <c r="AZ3319" s="110"/>
      <c r="BA3319" s="110"/>
      <c r="BB3319" s="110"/>
      <c r="BC3319" s="110"/>
      <c r="BD3319" s="110"/>
      <c r="BE3319" s="110"/>
      <c r="BF3319" s="110"/>
      <c r="BG3319" s="110"/>
      <c r="BH3319" s="110"/>
    </row>
    <row r="3320" spans="3:60" x14ac:dyDescent="0.2">
      <c r="C3320" s="25"/>
      <c r="D3320" s="25"/>
      <c r="E3320" s="24"/>
      <c r="F3320" s="47"/>
      <c r="G3320" s="24"/>
      <c r="AD3320" s="110"/>
      <c r="AE3320" s="110"/>
      <c r="AF3320" s="110"/>
      <c r="AG3320" s="110"/>
      <c r="AH3320" s="110"/>
      <c r="AI3320" s="110"/>
      <c r="AJ3320" s="110"/>
      <c r="AK3320" s="110"/>
      <c r="AL3320" s="110"/>
      <c r="AM3320" s="110"/>
      <c r="AN3320" s="110"/>
      <c r="AO3320" s="110"/>
      <c r="AP3320" s="110"/>
      <c r="AQ3320" s="110"/>
      <c r="AR3320" s="110"/>
      <c r="AS3320" s="110"/>
      <c r="AT3320" s="110"/>
      <c r="AU3320" s="110"/>
      <c r="AV3320" s="110"/>
      <c r="AW3320" s="110"/>
      <c r="AX3320" s="110"/>
      <c r="AY3320" s="110"/>
      <c r="AZ3320" s="110"/>
      <c r="BA3320" s="110"/>
      <c r="BB3320" s="110"/>
      <c r="BC3320" s="110"/>
      <c r="BD3320" s="110"/>
      <c r="BE3320" s="110"/>
      <c r="BF3320" s="110"/>
      <c r="BG3320" s="110"/>
      <c r="BH3320" s="110"/>
    </row>
    <row r="3321" spans="3:60" x14ac:dyDescent="0.2">
      <c r="C3321" s="25"/>
      <c r="D3321" s="25"/>
      <c r="E3321" s="24"/>
      <c r="F3321" s="47"/>
      <c r="G3321" s="24"/>
      <c r="AD3321" s="110"/>
      <c r="AE3321" s="110"/>
      <c r="AF3321" s="110"/>
      <c r="AG3321" s="110"/>
      <c r="AH3321" s="110"/>
      <c r="AI3321" s="110"/>
      <c r="AJ3321" s="110"/>
      <c r="AK3321" s="110"/>
      <c r="AL3321" s="110"/>
      <c r="AM3321" s="110"/>
      <c r="AN3321" s="110"/>
      <c r="AO3321" s="110"/>
      <c r="AP3321" s="110"/>
      <c r="AQ3321" s="110"/>
      <c r="AR3321" s="110"/>
      <c r="AS3321" s="110"/>
      <c r="AT3321" s="110"/>
      <c r="AU3321" s="110"/>
      <c r="AV3321" s="110"/>
      <c r="AW3321" s="110"/>
      <c r="AX3321" s="110"/>
      <c r="AY3321" s="110"/>
      <c r="AZ3321" s="110"/>
      <c r="BA3321" s="110"/>
      <c r="BB3321" s="110"/>
      <c r="BC3321" s="110"/>
      <c r="BD3321" s="110"/>
      <c r="BE3321" s="110"/>
      <c r="BF3321" s="110"/>
      <c r="BG3321" s="110"/>
      <c r="BH3321" s="110"/>
    </row>
    <row r="3322" spans="3:60" x14ac:dyDescent="0.2">
      <c r="C3322" s="25"/>
      <c r="D3322" s="25"/>
      <c r="E3322" s="24"/>
      <c r="F3322" s="47"/>
      <c r="G3322" s="24"/>
      <c r="AD3322" s="110"/>
      <c r="AE3322" s="110"/>
      <c r="AF3322" s="110"/>
      <c r="AG3322" s="110"/>
      <c r="AH3322" s="110"/>
      <c r="AI3322" s="110"/>
      <c r="AJ3322" s="110"/>
      <c r="AK3322" s="110"/>
      <c r="AL3322" s="110"/>
      <c r="AM3322" s="110"/>
      <c r="AN3322" s="110"/>
      <c r="AO3322" s="110"/>
      <c r="AP3322" s="110"/>
      <c r="AQ3322" s="110"/>
      <c r="AR3322" s="110"/>
      <c r="AS3322" s="110"/>
      <c r="AT3322" s="110"/>
      <c r="AU3322" s="110"/>
      <c r="AV3322" s="110"/>
      <c r="AW3322" s="110"/>
      <c r="AX3322" s="110"/>
      <c r="AY3322" s="110"/>
      <c r="AZ3322" s="110"/>
      <c r="BA3322" s="110"/>
      <c r="BB3322" s="110"/>
      <c r="BC3322" s="110"/>
      <c r="BD3322" s="110"/>
      <c r="BE3322" s="110"/>
      <c r="BF3322" s="110"/>
      <c r="BG3322" s="110"/>
      <c r="BH3322" s="110"/>
    </row>
    <row r="3323" spans="3:60" x14ac:dyDescent="0.2">
      <c r="C3323" s="25"/>
      <c r="D3323" s="25"/>
      <c r="E3323" s="24"/>
      <c r="F3323" s="47"/>
      <c r="G3323" s="24"/>
      <c r="AD3323" s="110"/>
      <c r="AE3323" s="110"/>
      <c r="AF3323" s="110"/>
      <c r="AG3323" s="110"/>
      <c r="AH3323" s="110"/>
      <c r="AI3323" s="110"/>
      <c r="AJ3323" s="110"/>
      <c r="AK3323" s="110"/>
      <c r="AL3323" s="110"/>
      <c r="AM3323" s="110"/>
      <c r="AN3323" s="110"/>
      <c r="AO3323" s="110"/>
      <c r="AP3323" s="110"/>
      <c r="AQ3323" s="110"/>
      <c r="AR3323" s="110"/>
      <c r="AS3323" s="110"/>
      <c r="AT3323" s="110"/>
      <c r="AU3323" s="110"/>
      <c r="AV3323" s="110"/>
      <c r="AW3323" s="110"/>
      <c r="AX3323" s="110"/>
      <c r="AY3323" s="110"/>
      <c r="AZ3323" s="110"/>
      <c r="BA3323" s="110"/>
      <c r="BB3323" s="110"/>
      <c r="BC3323" s="110"/>
      <c r="BD3323" s="110"/>
      <c r="BE3323" s="110"/>
      <c r="BF3323" s="110"/>
      <c r="BG3323" s="110"/>
      <c r="BH3323" s="110"/>
    </row>
    <row r="3324" spans="3:60" x14ac:dyDescent="0.2">
      <c r="C3324" s="25"/>
      <c r="D3324" s="25"/>
      <c r="E3324" s="24"/>
      <c r="F3324" s="47"/>
      <c r="G3324" s="24"/>
      <c r="AD3324" s="110"/>
      <c r="AE3324" s="110"/>
      <c r="AF3324" s="110"/>
      <c r="AG3324" s="110"/>
      <c r="AH3324" s="110"/>
      <c r="AI3324" s="110"/>
      <c r="AJ3324" s="110"/>
      <c r="AK3324" s="110"/>
      <c r="AL3324" s="110"/>
      <c r="AM3324" s="110"/>
      <c r="AN3324" s="110"/>
      <c r="AO3324" s="110"/>
      <c r="AP3324" s="110"/>
      <c r="AQ3324" s="110"/>
      <c r="AR3324" s="110"/>
      <c r="AS3324" s="110"/>
      <c r="AT3324" s="110"/>
      <c r="AU3324" s="110"/>
      <c r="AV3324" s="110"/>
      <c r="AW3324" s="110"/>
      <c r="AX3324" s="110"/>
      <c r="AY3324" s="110"/>
      <c r="AZ3324" s="110"/>
      <c r="BA3324" s="110"/>
      <c r="BB3324" s="110"/>
      <c r="BC3324" s="110"/>
      <c r="BD3324" s="110"/>
      <c r="BE3324" s="110"/>
      <c r="BF3324" s="110"/>
      <c r="BG3324" s="110"/>
      <c r="BH3324" s="110"/>
    </row>
    <row r="3325" spans="3:60" x14ac:dyDescent="0.2">
      <c r="C3325" s="25"/>
      <c r="D3325" s="25"/>
      <c r="E3325" s="24"/>
      <c r="F3325" s="47"/>
      <c r="G3325" s="24"/>
      <c r="AD3325" s="110"/>
      <c r="AE3325" s="110"/>
      <c r="AF3325" s="110"/>
      <c r="AG3325" s="110"/>
      <c r="AH3325" s="110"/>
      <c r="AI3325" s="110"/>
      <c r="AJ3325" s="110"/>
      <c r="AK3325" s="110"/>
      <c r="AL3325" s="110"/>
      <c r="AM3325" s="110"/>
      <c r="AN3325" s="110"/>
      <c r="AO3325" s="110"/>
      <c r="AP3325" s="110"/>
      <c r="AQ3325" s="110"/>
      <c r="AR3325" s="110"/>
      <c r="AS3325" s="110"/>
      <c r="AT3325" s="110"/>
      <c r="AU3325" s="110"/>
      <c r="AV3325" s="110"/>
      <c r="AW3325" s="110"/>
      <c r="AX3325" s="110"/>
      <c r="AY3325" s="110"/>
      <c r="AZ3325" s="110"/>
      <c r="BA3325" s="110"/>
      <c r="BB3325" s="110"/>
      <c r="BC3325" s="110"/>
      <c r="BD3325" s="110"/>
      <c r="BE3325" s="110"/>
      <c r="BF3325" s="110"/>
      <c r="BG3325" s="110"/>
      <c r="BH3325" s="110"/>
    </row>
    <row r="3326" spans="3:60" x14ac:dyDescent="0.2">
      <c r="C3326" s="25"/>
      <c r="D3326" s="25"/>
      <c r="E3326" s="24"/>
      <c r="F3326" s="47"/>
      <c r="G3326" s="24"/>
      <c r="AD3326" s="110"/>
      <c r="AE3326" s="110"/>
      <c r="AF3326" s="110"/>
      <c r="AG3326" s="110"/>
      <c r="AH3326" s="110"/>
      <c r="AI3326" s="110"/>
      <c r="AJ3326" s="110"/>
      <c r="AK3326" s="110"/>
      <c r="AL3326" s="110"/>
      <c r="AM3326" s="110"/>
      <c r="AN3326" s="110"/>
      <c r="AO3326" s="110"/>
      <c r="AP3326" s="110"/>
      <c r="AQ3326" s="110"/>
      <c r="AR3326" s="110"/>
      <c r="AS3326" s="110"/>
      <c r="AT3326" s="110"/>
      <c r="AU3326" s="110"/>
      <c r="AV3326" s="110"/>
      <c r="AW3326" s="110"/>
      <c r="AX3326" s="110"/>
      <c r="AY3326" s="110"/>
      <c r="AZ3326" s="110"/>
      <c r="BA3326" s="110"/>
      <c r="BB3326" s="110"/>
      <c r="BC3326" s="110"/>
      <c r="BD3326" s="110"/>
      <c r="BE3326" s="110"/>
      <c r="BF3326" s="110"/>
      <c r="BG3326" s="110"/>
      <c r="BH3326" s="110"/>
    </row>
    <row r="3327" spans="3:60" x14ac:dyDescent="0.2">
      <c r="C3327" s="25"/>
      <c r="D3327" s="25"/>
      <c r="E3327" s="24"/>
      <c r="F3327" s="47"/>
      <c r="G3327" s="24"/>
      <c r="AD3327" s="110"/>
      <c r="AE3327" s="110"/>
      <c r="AF3327" s="110"/>
      <c r="AG3327" s="110"/>
      <c r="AH3327" s="110"/>
      <c r="AI3327" s="110"/>
      <c r="AJ3327" s="110"/>
      <c r="AK3327" s="110"/>
      <c r="AL3327" s="110"/>
      <c r="AM3327" s="110"/>
      <c r="AN3327" s="110"/>
      <c r="AO3327" s="110"/>
      <c r="AP3327" s="110"/>
      <c r="AQ3327" s="110"/>
      <c r="AR3327" s="110"/>
      <c r="AS3327" s="110"/>
      <c r="AT3327" s="110"/>
      <c r="AU3327" s="110"/>
      <c r="AV3327" s="110"/>
      <c r="AW3327" s="110"/>
      <c r="AX3327" s="110"/>
      <c r="AY3327" s="110"/>
      <c r="AZ3327" s="110"/>
      <c r="BA3327" s="110"/>
      <c r="BB3327" s="110"/>
      <c r="BC3327" s="110"/>
      <c r="BD3327" s="110"/>
      <c r="BE3327" s="110"/>
      <c r="BF3327" s="110"/>
      <c r="BG3327" s="110"/>
      <c r="BH3327" s="110"/>
    </row>
    <row r="3328" spans="3:60" x14ac:dyDescent="0.2">
      <c r="C3328" s="25"/>
      <c r="D3328" s="25"/>
      <c r="E3328" s="24"/>
      <c r="F3328" s="47"/>
      <c r="G3328" s="24"/>
      <c r="AD3328" s="110"/>
      <c r="AE3328" s="110"/>
      <c r="AF3328" s="110"/>
      <c r="AG3328" s="110"/>
      <c r="AH3328" s="110"/>
      <c r="AI3328" s="110"/>
      <c r="AJ3328" s="110"/>
      <c r="AK3328" s="110"/>
      <c r="AL3328" s="110"/>
      <c r="AM3328" s="110"/>
      <c r="AN3328" s="110"/>
      <c r="AO3328" s="110"/>
      <c r="AP3328" s="110"/>
      <c r="AQ3328" s="110"/>
      <c r="AR3328" s="110"/>
      <c r="AS3328" s="110"/>
      <c r="AT3328" s="110"/>
      <c r="AU3328" s="110"/>
      <c r="AV3328" s="110"/>
      <c r="AW3328" s="110"/>
      <c r="AX3328" s="110"/>
      <c r="AY3328" s="110"/>
      <c r="AZ3328" s="110"/>
      <c r="BA3328" s="110"/>
      <c r="BB3328" s="110"/>
      <c r="BC3328" s="110"/>
      <c r="BD3328" s="110"/>
      <c r="BE3328" s="110"/>
      <c r="BF3328" s="110"/>
      <c r="BG3328" s="110"/>
      <c r="BH3328" s="110"/>
    </row>
    <row r="3329" spans="3:60" x14ac:dyDescent="0.2">
      <c r="C3329" s="25"/>
      <c r="D3329" s="25"/>
      <c r="E3329" s="24"/>
      <c r="F3329" s="47"/>
      <c r="G3329" s="24"/>
      <c r="AD3329" s="110"/>
      <c r="AE3329" s="110"/>
      <c r="AF3329" s="110"/>
      <c r="AG3329" s="110"/>
      <c r="AH3329" s="110"/>
      <c r="AI3329" s="110"/>
      <c r="AJ3329" s="110"/>
      <c r="AK3329" s="110"/>
      <c r="AL3329" s="110"/>
      <c r="AM3329" s="110"/>
      <c r="AN3329" s="110"/>
      <c r="AO3329" s="110"/>
      <c r="AP3329" s="110"/>
      <c r="AQ3329" s="110"/>
      <c r="AR3329" s="110"/>
      <c r="AS3329" s="110"/>
      <c r="AT3329" s="110"/>
      <c r="AU3329" s="110"/>
      <c r="AV3329" s="110"/>
      <c r="AW3329" s="110"/>
      <c r="AX3329" s="110"/>
      <c r="AY3329" s="110"/>
      <c r="AZ3329" s="110"/>
      <c r="BA3329" s="110"/>
      <c r="BB3329" s="110"/>
      <c r="BC3329" s="110"/>
      <c r="BD3329" s="110"/>
      <c r="BE3329" s="110"/>
      <c r="BF3329" s="110"/>
      <c r="BG3329" s="110"/>
      <c r="BH3329" s="110"/>
    </row>
    <row r="3330" spans="3:60" x14ac:dyDescent="0.2">
      <c r="C3330" s="25"/>
      <c r="D3330" s="25"/>
      <c r="E3330" s="24"/>
      <c r="F3330" s="47"/>
      <c r="G3330" s="24"/>
      <c r="AD3330" s="110"/>
      <c r="AE3330" s="110"/>
      <c r="AF3330" s="110"/>
      <c r="AG3330" s="110"/>
      <c r="AH3330" s="110"/>
      <c r="AI3330" s="110"/>
      <c r="AJ3330" s="110"/>
      <c r="AK3330" s="110"/>
      <c r="AL3330" s="110"/>
      <c r="AM3330" s="110"/>
      <c r="AN3330" s="110"/>
      <c r="AO3330" s="110"/>
      <c r="AP3330" s="110"/>
      <c r="AQ3330" s="110"/>
      <c r="AR3330" s="110"/>
      <c r="AS3330" s="110"/>
      <c r="AT3330" s="110"/>
      <c r="AU3330" s="110"/>
      <c r="AV3330" s="110"/>
      <c r="AW3330" s="110"/>
      <c r="AX3330" s="110"/>
      <c r="AY3330" s="110"/>
      <c r="AZ3330" s="110"/>
      <c r="BA3330" s="110"/>
      <c r="BB3330" s="110"/>
      <c r="BC3330" s="110"/>
      <c r="BD3330" s="110"/>
      <c r="BE3330" s="110"/>
      <c r="BF3330" s="110"/>
      <c r="BG3330" s="110"/>
      <c r="BH3330" s="110"/>
    </row>
    <row r="3331" spans="3:60" x14ac:dyDescent="0.2">
      <c r="C3331" s="25"/>
      <c r="D3331" s="25"/>
      <c r="E3331" s="24"/>
      <c r="F3331" s="47"/>
      <c r="G3331" s="24"/>
      <c r="AD3331" s="110"/>
      <c r="AE3331" s="110"/>
      <c r="AF3331" s="110"/>
      <c r="AG3331" s="110"/>
      <c r="AH3331" s="110"/>
      <c r="AI3331" s="110"/>
      <c r="AJ3331" s="110"/>
      <c r="AK3331" s="110"/>
      <c r="AL3331" s="110"/>
      <c r="AM3331" s="110"/>
      <c r="AN3331" s="110"/>
      <c r="AO3331" s="110"/>
      <c r="AP3331" s="110"/>
      <c r="AQ3331" s="110"/>
      <c r="AR3331" s="110"/>
      <c r="AS3331" s="110"/>
      <c r="AT3331" s="110"/>
      <c r="AU3331" s="110"/>
      <c r="AV3331" s="110"/>
      <c r="AW3331" s="110"/>
      <c r="AX3331" s="110"/>
      <c r="AY3331" s="110"/>
      <c r="AZ3331" s="110"/>
      <c r="BA3331" s="110"/>
      <c r="BB3331" s="110"/>
      <c r="BC3331" s="110"/>
      <c r="BD3331" s="110"/>
      <c r="BE3331" s="110"/>
      <c r="BF3331" s="110"/>
      <c r="BG3331" s="110"/>
      <c r="BH3331" s="110"/>
    </row>
    <row r="3332" spans="3:60" x14ac:dyDescent="0.2">
      <c r="C3332" s="25"/>
      <c r="D3332" s="25"/>
      <c r="E3332" s="24"/>
      <c r="F3332" s="47"/>
      <c r="G3332" s="24"/>
      <c r="AD3332" s="110"/>
      <c r="AE3332" s="110"/>
      <c r="AF3332" s="110"/>
      <c r="AG3332" s="110"/>
      <c r="AH3332" s="110"/>
      <c r="AI3332" s="110"/>
      <c r="AJ3332" s="110"/>
      <c r="AK3332" s="110"/>
      <c r="AL3332" s="110"/>
      <c r="AM3332" s="110"/>
      <c r="AN3332" s="110"/>
      <c r="AO3332" s="110"/>
      <c r="AP3332" s="110"/>
      <c r="AQ3332" s="110"/>
      <c r="AR3332" s="110"/>
      <c r="AS3332" s="110"/>
      <c r="AT3332" s="110"/>
      <c r="AU3332" s="110"/>
      <c r="AV3332" s="110"/>
      <c r="AW3332" s="110"/>
      <c r="AX3332" s="110"/>
      <c r="AY3332" s="110"/>
      <c r="AZ3332" s="110"/>
      <c r="BA3332" s="110"/>
      <c r="BB3332" s="110"/>
      <c r="BC3332" s="110"/>
      <c r="BD3332" s="110"/>
      <c r="BE3332" s="110"/>
      <c r="BF3332" s="110"/>
      <c r="BG3332" s="110"/>
      <c r="BH3332" s="110"/>
    </row>
    <row r="3333" spans="3:60" x14ac:dyDescent="0.2">
      <c r="C3333" s="25"/>
      <c r="D3333" s="25"/>
      <c r="E3333" s="24"/>
      <c r="F3333" s="47"/>
      <c r="G3333" s="24"/>
      <c r="AD3333" s="110"/>
      <c r="AE3333" s="110"/>
      <c r="AF3333" s="110"/>
      <c r="AG3333" s="110"/>
      <c r="AH3333" s="110"/>
      <c r="AI3333" s="110"/>
      <c r="AJ3333" s="110"/>
      <c r="AK3333" s="110"/>
      <c r="AL3333" s="110"/>
      <c r="AM3333" s="110"/>
      <c r="AN3333" s="110"/>
      <c r="AO3333" s="110"/>
      <c r="AP3333" s="110"/>
      <c r="AQ3333" s="110"/>
      <c r="AR3333" s="110"/>
      <c r="AS3333" s="110"/>
      <c r="AT3333" s="110"/>
      <c r="AU3333" s="110"/>
      <c r="AV3333" s="110"/>
      <c r="AW3333" s="110"/>
      <c r="AX3333" s="110"/>
      <c r="AY3333" s="110"/>
      <c r="AZ3333" s="110"/>
      <c r="BA3333" s="110"/>
      <c r="BB3333" s="110"/>
      <c r="BC3333" s="110"/>
      <c r="BD3333" s="110"/>
      <c r="BE3333" s="110"/>
      <c r="BF3333" s="110"/>
      <c r="BG3333" s="110"/>
      <c r="BH3333" s="110"/>
    </row>
    <row r="3334" spans="3:60" x14ac:dyDescent="0.2">
      <c r="C3334" s="25"/>
      <c r="D3334" s="25"/>
      <c r="E3334" s="24"/>
      <c r="F3334" s="47"/>
      <c r="G3334" s="24"/>
      <c r="AD3334" s="110"/>
      <c r="AE3334" s="110"/>
      <c r="AF3334" s="110"/>
      <c r="AG3334" s="110"/>
      <c r="AH3334" s="110"/>
      <c r="AI3334" s="110"/>
      <c r="AJ3334" s="110"/>
      <c r="AK3334" s="110"/>
      <c r="AL3334" s="110"/>
      <c r="AM3334" s="110"/>
      <c r="AN3334" s="110"/>
      <c r="AO3334" s="110"/>
      <c r="AP3334" s="110"/>
      <c r="AQ3334" s="110"/>
      <c r="AR3334" s="110"/>
      <c r="AS3334" s="110"/>
      <c r="AT3334" s="110"/>
      <c r="AU3334" s="110"/>
      <c r="AV3334" s="110"/>
      <c r="AW3334" s="110"/>
      <c r="AX3334" s="110"/>
      <c r="AY3334" s="110"/>
      <c r="AZ3334" s="110"/>
      <c r="BA3334" s="110"/>
      <c r="BB3334" s="110"/>
      <c r="BC3334" s="110"/>
      <c r="BD3334" s="110"/>
      <c r="BE3334" s="110"/>
      <c r="BF3334" s="110"/>
      <c r="BG3334" s="110"/>
      <c r="BH3334" s="110"/>
    </row>
    <row r="3335" spans="3:60" x14ac:dyDescent="0.2">
      <c r="C3335" s="25"/>
      <c r="D3335" s="25"/>
      <c r="E3335" s="24"/>
      <c r="F3335" s="47"/>
      <c r="G3335" s="24"/>
      <c r="AD3335" s="110"/>
      <c r="AE3335" s="110"/>
      <c r="AF3335" s="110"/>
      <c r="AG3335" s="110"/>
      <c r="AH3335" s="110"/>
      <c r="AI3335" s="110"/>
      <c r="AJ3335" s="110"/>
      <c r="AK3335" s="110"/>
      <c r="AL3335" s="110"/>
      <c r="AM3335" s="110"/>
      <c r="AN3335" s="110"/>
      <c r="AO3335" s="110"/>
      <c r="AP3335" s="110"/>
      <c r="AQ3335" s="110"/>
      <c r="AR3335" s="110"/>
      <c r="AS3335" s="110"/>
      <c r="AT3335" s="110"/>
      <c r="AU3335" s="110"/>
      <c r="AV3335" s="110"/>
      <c r="AW3335" s="110"/>
      <c r="AX3335" s="110"/>
      <c r="AY3335" s="110"/>
      <c r="AZ3335" s="110"/>
      <c r="BA3335" s="110"/>
      <c r="BB3335" s="110"/>
      <c r="BC3335" s="110"/>
      <c r="BD3335" s="110"/>
      <c r="BE3335" s="110"/>
      <c r="BF3335" s="110"/>
      <c r="BG3335" s="110"/>
      <c r="BH3335" s="110"/>
    </row>
    <row r="3336" spans="3:60" x14ac:dyDescent="0.2">
      <c r="C3336" s="25"/>
      <c r="D3336" s="25"/>
      <c r="E3336" s="24"/>
      <c r="F3336" s="47"/>
      <c r="G3336" s="24"/>
      <c r="AD3336" s="110"/>
      <c r="AE3336" s="110"/>
      <c r="AF3336" s="110"/>
      <c r="AG3336" s="110"/>
      <c r="AH3336" s="110"/>
      <c r="AI3336" s="110"/>
      <c r="AJ3336" s="110"/>
      <c r="AK3336" s="110"/>
      <c r="AL3336" s="110"/>
      <c r="AM3336" s="110"/>
      <c r="AN3336" s="110"/>
      <c r="AO3336" s="110"/>
      <c r="AP3336" s="110"/>
      <c r="AQ3336" s="110"/>
      <c r="AR3336" s="110"/>
      <c r="AS3336" s="110"/>
      <c r="AT3336" s="110"/>
      <c r="AU3336" s="110"/>
      <c r="AV3336" s="110"/>
      <c r="AW3336" s="110"/>
      <c r="AX3336" s="110"/>
      <c r="AY3336" s="110"/>
      <c r="AZ3336" s="110"/>
      <c r="BA3336" s="110"/>
      <c r="BB3336" s="110"/>
      <c r="BC3336" s="110"/>
      <c r="BD3336" s="110"/>
      <c r="BE3336" s="110"/>
      <c r="BF3336" s="110"/>
      <c r="BG3336" s="110"/>
      <c r="BH3336" s="110"/>
    </row>
    <row r="3337" spans="3:60" x14ac:dyDescent="0.2">
      <c r="C3337" s="25"/>
      <c r="D3337" s="25"/>
      <c r="E3337" s="24"/>
      <c r="F3337" s="47"/>
      <c r="G3337" s="24"/>
      <c r="AD3337" s="110"/>
      <c r="AE3337" s="110"/>
      <c r="AF3337" s="110"/>
      <c r="AG3337" s="110"/>
      <c r="AH3337" s="110"/>
      <c r="AI3337" s="110"/>
      <c r="AJ3337" s="110"/>
      <c r="AK3337" s="110"/>
      <c r="AL3337" s="110"/>
      <c r="AM3337" s="110"/>
      <c r="AN3337" s="110"/>
      <c r="AO3337" s="110"/>
      <c r="AP3337" s="110"/>
      <c r="AQ3337" s="110"/>
      <c r="AR3337" s="110"/>
      <c r="AS3337" s="110"/>
      <c r="AT3337" s="110"/>
      <c r="AU3337" s="110"/>
      <c r="AV3337" s="110"/>
      <c r="AW3337" s="110"/>
      <c r="AX3337" s="110"/>
      <c r="AY3337" s="110"/>
      <c r="AZ3337" s="110"/>
      <c r="BA3337" s="110"/>
      <c r="BB3337" s="110"/>
      <c r="BC3337" s="110"/>
      <c r="BD3337" s="110"/>
      <c r="BE3337" s="110"/>
      <c r="BF3337" s="110"/>
      <c r="BG3337" s="110"/>
      <c r="BH3337" s="110"/>
    </row>
    <row r="3338" spans="3:60" x14ac:dyDescent="0.2">
      <c r="C3338" s="25"/>
      <c r="D3338" s="25"/>
      <c r="E3338" s="24"/>
      <c r="F3338" s="47"/>
      <c r="G3338" s="24"/>
      <c r="AD3338" s="110"/>
      <c r="AE3338" s="110"/>
      <c r="AF3338" s="110"/>
      <c r="AG3338" s="110"/>
      <c r="AH3338" s="110"/>
      <c r="AI3338" s="110"/>
      <c r="AJ3338" s="110"/>
      <c r="AK3338" s="110"/>
      <c r="AL3338" s="110"/>
      <c r="AM3338" s="110"/>
      <c r="AN3338" s="110"/>
      <c r="AO3338" s="110"/>
      <c r="AP3338" s="110"/>
      <c r="AQ3338" s="110"/>
      <c r="AR3338" s="110"/>
      <c r="AS3338" s="110"/>
      <c r="AT3338" s="110"/>
      <c r="AU3338" s="110"/>
      <c r="AV3338" s="110"/>
      <c r="AW3338" s="110"/>
      <c r="AX3338" s="110"/>
      <c r="AY3338" s="110"/>
      <c r="AZ3338" s="110"/>
      <c r="BA3338" s="110"/>
      <c r="BB3338" s="110"/>
      <c r="BC3338" s="110"/>
      <c r="BD3338" s="110"/>
      <c r="BE3338" s="110"/>
      <c r="BF3338" s="110"/>
      <c r="BG3338" s="110"/>
      <c r="BH3338" s="110"/>
    </row>
    <row r="3339" spans="3:60" x14ac:dyDescent="0.2">
      <c r="C3339" s="25"/>
      <c r="D3339" s="25"/>
      <c r="E3339" s="24"/>
      <c r="F3339" s="47"/>
      <c r="G3339" s="24"/>
      <c r="AD3339" s="110"/>
      <c r="AE3339" s="110"/>
      <c r="AF3339" s="110"/>
      <c r="AG3339" s="110"/>
      <c r="AH3339" s="110"/>
      <c r="AI3339" s="110"/>
      <c r="AJ3339" s="110"/>
      <c r="AK3339" s="110"/>
      <c r="AL3339" s="110"/>
      <c r="AM3339" s="110"/>
      <c r="AN3339" s="110"/>
      <c r="AO3339" s="110"/>
      <c r="AP3339" s="110"/>
      <c r="AQ3339" s="110"/>
      <c r="AR3339" s="110"/>
      <c r="AS3339" s="110"/>
      <c r="AT3339" s="110"/>
      <c r="AU3339" s="110"/>
      <c r="AV3339" s="110"/>
      <c r="AW3339" s="110"/>
      <c r="AX3339" s="110"/>
      <c r="AY3339" s="110"/>
      <c r="AZ3339" s="110"/>
      <c r="BA3339" s="110"/>
      <c r="BB3339" s="110"/>
      <c r="BC3339" s="110"/>
      <c r="BD3339" s="110"/>
      <c r="BE3339" s="110"/>
      <c r="BF3339" s="110"/>
      <c r="BG3339" s="110"/>
      <c r="BH3339" s="110"/>
    </row>
    <row r="3340" spans="3:60" x14ac:dyDescent="0.2">
      <c r="C3340" s="25"/>
      <c r="D3340" s="25"/>
      <c r="E3340" s="24"/>
      <c r="F3340" s="47"/>
      <c r="G3340" s="24"/>
      <c r="AD3340" s="110"/>
      <c r="AE3340" s="110"/>
      <c r="AF3340" s="110"/>
      <c r="AG3340" s="110"/>
      <c r="AH3340" s="110"/>
      <c r="AI3340" s="110"/>
      <c r="AJ3340" s="110"/>
      <c r="AK3340" s="110"/>
      <c r="AL3340" s="110"/>
      <c r="AM3340" s="110"/>
      <c r="AN3340" s="110"/>
      <c r="AO3340" s="110"/>
      <c r="AP3340" s="110"/>
      <c r="AQ3340" s="110"/>
      <c r="AR3340" s="110"/>
      <c r="AS3340" s="110"/>
      <c r="AT3340" s="110"/>
      <c r="AU3340" s="110"/>
      <c r="AV3340" s="110"/>
      <c r="AW3340" s="110"/>
      <c r="AX3340" s="110"/>
      <c r="AY3340" s="110"/>
      <c r="AZ3340" s="110"/>
      <c r="BA3340" s="110"/>
      <c r="BB3340" s="110"/>
      <c r="BC3340" s="110"/>
      <c r="BD3340" s="110"/>
      <c r="BE3340" s="110"/>
      <c r="BF3340" s="110"/>
      <c r="BG3340" s="110"/>
      <c r="BH3340" s="110"/>
    </row>
    <row r="3341" spans="3:60" x14ac:dyDescent="0.2">
      <c r="C3341" s="25"/>
      <c r="D3341" s="25"/>
      <c r="E3341" s="24"/>
      <c r="F3341" s="47"/>
      <c r="G3341" s="24"/>
      <c r="AD3341" s="110"/>
      <c r="AE3341" s="110"/>
      <c r="AF3341" s="110"/>
      <c r="AG3341" s="110"/>
      <c r="AH3341" s="110"/>
      <c r="AI3341" s="110"/>
      <c r="AJ3341" s="110"/>
      <c r="AK3341" s="110"/>
      <c r="AL3341" s="110"/>
      <c r="AM3341" s="110"/>
      <c r="AN3341" s="110"/>
      <c r="AO3341" s="110"/>
      <c r="AP3341" s="110"/>
      <c r="AQ3341" s="110"/>
      <c r="AR3341" s="110"/>
      <c r="AS3341" s="110"/>
      <c r="AT3341" s="110"/>
      <c r="AU3341" s="110"/>
      <c r="AV3341" s="110"/>
      <c r="AW3341" s="110"/>
      <c r="AX3341" s="110"/>
      <c r="AY3341" s="110"/>
      <c r="AZ3341" s="110"/>
      <c r="BA3341" s="110"/>
      <c r="BB3341" s="110"/>
      <c r="BC3341" s="110"/>
      <c r="BD3341" s="110"/>
      <c r="BE3341" s="110"/>
      <c r="BF3341" s="110"/>
      <c r="BG3341" s="110"/>
      <c r="BH3341" s="110"/>
    </row>
    <row r="3342" spans="3:60" x14ac:dyDescent="0.2">
      <c r="C3342" s="25"/>
      <c r="D3342" s="25"/>
      <c r="E3342" s="24"/>
      <c r="F3342" s="47"/>
      <c r="G3342" s="24"/>
      <c r="AD3342" s="110"/>
      <c r="AE3342" s="110"/>
      <c r="AF3342" s="110"/>
      <c r="AG3342" s="110"/>
      <c r="AH3342" s="110"/>
      <c r="AI3342" s="110"/>
      <c r="AJ3342" s="110"/>
      <c r="AK3342" s="110"/>
      <c r="AL3342" s="110"/>
      <c r="AM3342" s="110"/>
      <c r="AN3342" s="110"/>
      <c r="AO3342" s="110"/>
      <c r="AP3342" s="110"/>
      <c r="AQ3342" s="110"/>
      <c r="AR3342" s="110"/>
      <c r="AS3342" s="110"/>
      <c r="AT3342" s="110"/>
      <c r="AU3342" s="110"/>
      <c r="AV3342" s="110"/>
      <c r="AW3342" s="110"/>
      <c r="AX3342" s="110"/>
      <c r="AY3342" s="110"/>
      <c r="AZ3342" s="110"/>
      <c r="BA3342" s="110"/>
      <c r="BB3342" s="110"/>
      <c r="BC3342" s="110"/>
      <c r="BD3342" s="110"/>
      <c r="BE3342" s="110"/>
      <c r="BF3342" s="110"/>
      <c r="BG3342" s="110"/>
      <c r="BH3342" s="110"/>
    </row>
    <row r="3343" spans="3:60" x14ac:dyDescent="0.2">
      <c r="C3343" s="25"/>
      <c r="D3343" s="25"/>
      <c r="E3343" s="24"/>
      <c r="F3343" s="47"/>
      <c r="G3343" s="24"/>
      <c r="AD3343" s="110"/>
      <c r="AE3343" s="110"/>
      <c r="AF3343" s="110"/>
      <c r="AG3343" s="110"/>
      <c r="AH3343" s="110"/>
      <c r="AI3343" s="110"/>
      <c r="AJ3343" s="110"/>
      <c r="AK3343" s="110"/>
      <c r="AL3343" s="110"/>
      <c r="AM3343" s="110"/>
      <c r="AN3343" s="110"/>
      <c r="AO3343" s="110"/>
      <c r="AP3343" s="110"/>
      <c r="AQ3343" s="110"/>
      <c r="AR3343" s="110"/>
      <c r="AS3343" s="110"/>
      <c r="AT3343" s="110"/>
      <c r="AU3343" s="110"/>
      <c r="AV3343" s="110"/>
      <c r="AW3343" s="110"/>
      <c r="AX3343" s="110"/>
      <c r="AY3343" s="110"/>
      <c r="AZ3343" s="110"/>
      <c r="BA3343" s="110"/>
      <c r="BB3343" s="110"/>
      <c r="BC3343" s="110"/>
      <c r="BD3343" s="110"/>
      <c r="BE3343" s="110"/>
      <c r="BF3343" s="110"/>
      <c r="BG3343" s="110"/>
      <c r="BH3343" s="110"/>
    </row>
    <row r="3344" spans="3:60" x14ac:dyDescent="0.2">
      <c r="C3344" s="25"/>
      <c r="D3344" s="25"/>
      <c r="E3344" s="24"/>
      <c r="F3344" s="47"/>
      <c r="G3344" s="24"/>
      <c r="AD3344" s="110"/>
      <c r="AE3344" s="110"/>
      <c r="AF3344" s="110"/>
      <c r="AG3344" s="110"/>
      <c r="AH3344" s="110"/>
      <c r="AI3344" s="110"/>
      <c r="AJ3344" s="110"/>
      <c r="AK3344" s="110"/>
      <c r="AL3344" s="110"/>
      <c r="AM3344" s="110"/>
      <c r="AN3344" s="110"/>
      <c r="AO3344" s="110"/>
      <c r="AP3344" s="110"/>
      <c r="AQ3344" s="110"/>
      <c r="AR3344" s="110"/>
      <c r="AS3344" s="110"/>
      <c r="AT3344" s="110"/>
      <c r="AU3344" s="110"/>
      <c r="AV3344" s="110"/>
      <c r="AW3344" s="110"/>
      <c r="AX3344" s="110"/>
      <c r="AY3344" s="110"/>
      <c r="AZ3344" s="110"/>
      <c r="BA3344" s="110"/>
      <c r="BB3344" s="110"/>
      <c r="BC3344" s="110"/>
      <c r="BD3344" s="110"/>
      <c r="BE3344" s="110"/>
      <c r="BF3344" s="110"/>
      <c r="BG3344" s="110"/>
      <c r="BH3344" s="110"/>
    </row>
    <row r="3345" spans="3:60" x14ac:dyDescent="0.2">
      <c r="C3345" s="25"/>
      <c r="D3345" s="25"/>
      <c r="E3345" s="24"/>
      <c r="F3345" s="47"/>
      <c r="G3345" s="24"/>
      <c r="AD3345" s="110"/>
      <c r="AE3345" s="110"/>
      <c r="AF3345" s="110"/>
      <c r="AG3345" s="110"/>
      <c r="AH3345" s="110"/>
      <c r="AI3345" s="110"/>
      <c r="AJ3345" s="110"/>
      <c r="AK3345" s="110"/>
      <c r="AL3345" s="110"/>
      <c r="AM3345" s="110"/>
      <c r="AN3345" s="110"/>
      <c r="AO3345" s="110"/>
      <c r="AP3345" s="110"/>
      <c r="AQ3345" s="110"/>
      <c r="AR3345" s="110"/>
      <c r="AS3345" s="110"/>
      <c r="AT3345" s="110"/>
      <c r="AU3345" s="110"/>
      <c r="AV3345" s="110"/>
      <c r="AW3345" s="110"/>
      <c r="AX3345" s="110"/>
      <c r="AY3345" s="110"/>
      <c r="AZ3345" s="110"/>
      <c r="BA3345" s="110"/>
      <c r="BB3345" s="110"/>
      <c r="BC3345" s="110"/>
      <c r="BD3345" s="110"/>
      <c r="BE3345" s="110"/>
      <c r="BF3345" s="110"/>
      <c r="BG3345" s="110"/>
      <c r="BH3345" s="110"/>
    </row>
    <row r="3346" spans="3:60" x14ac:dyDescent="0.2">
      <c r="C3346" s="25"/>
      <c r="D3346" s="25"/>
      <c r="E3346" s="24"/>
      <c r="F3346" s="47"/>
      <c r="G3346" s="24"/>
      <c r="AD3346" s="110"/>
      <c r="AE3346" s="110"/>
      <c r="AF3346" s="110"/>
      <c r="AG3346" s="110"/>
      <c r="AH3346" s="110"/>
      <c r="AI3346" s="110"/>
      <c r="AJ3346" s="110"/>
      <c r="AK3346" s="110"/>
      <c r="AL3346" s="110"/>
      <c r="AM3346" s="110"/>
      <c r="AN3346" s="110"/>
      <c r="AO3346" s="110"/>
      <c r="AP3346" s="110"/>
      <c r="AQ3346" s="110"/>
      <c r="AR3346" s="110"/>
      <c r="AS3346" s="110"/>
      <c r="AT3346" s="110"/>
      <c r="AU3346" s="110"/>
      <c r="AV3346" s="110"/>
      <c r="AW3346" s="110"/>
      <c r="AX3346" s="110"/>
      <c r="AY3346" s="110"/>
      <c r="AZ3346" s="110"/>
      <c r="BA3346" s="110"/>
      <c r="BB3346" s="110"/>
      <c r="BC3346" s="110"/>
      <c r="BD3346" s="110"/>
      <c r="BE3346" s="110"/>
      <c r="BF3346" s="110"/>
      <c r="BG3346" s="110"/>
      <c r="BH3346" s="110"/>
    </row>
    <row r="3347" spans="3:60" x14ac:dyDescent="0.2">
      <c r="C3347" s="25"/>
      <c r="D3347" s="25"/>
      <c r="E3347" s="24"/>
      <c r="F3347" s="47"/>
      <c r="G3347" s="24"/>
      <c r="AD3347" s="110"/>
      <c r="AE3347" s="110"/>
      <c r="AF3347" s="110"/>
      <c r="AG3347" s="110"/>
      <c r="AH3347" s="110"/>
      <c r="AI3347" s="110"/>
      <c r="AJ3347" s="110"/>
      <c r="AK3347" s="110"/>
      <c r="AL3347" s="110"/>
      <c r="AM3347" s="110"/>
      <c r="AN3347" s="110"/>
      <c r="AO3347" s="110"/>
      <c r="AP3347" s="110"/>
      <c r="AQ3347" s="110"/>
      <c r="AR3347" s="110"/>
      <c r="AS3347" s="110"/>
      <c r="AT3347" s="110"/>
      <c r="AU3347" s="110"/>
      <c r="AV3347" s="110"/>
      <c r="AW3347" s="110"/>
      <c r="AX3347" s="110"/>
      <c r="AY3347" s="110"/>
      <c r="AZ3347" s="110"/>
      <c r="BA3347" s="110"/>
      <c r="BB3347" s="110"/>
      <c r="BC3347" s="110"/>
      <c r="BD3347" s="110"/>
      <c r="BE3347" s="110"/>
      <c r="BF3347" s="110"/>
      <c r="BG3347" s="110"/>
      <c r="BH3347" s="110"/>
    </row>
    <row r="3348" spans="3:60" x14ac:dyDescent="0.2">
      <c r="C3348" s="25"/>
      <c r="D3348" s="25"/>
      <c r="E3348" s="24"/>
      <c r="F3348" s="47"/>
      <c r="G3348" s="24"/>
      <c r="AD3348" s="110"/>
      <c r="AE3348" s="110"/>
      <c r="AF3348" s="110"/>
      <c r="AG3348" s="110"/>
      <c r="AH3348" s="110"/>
      <c r="AI3348" s="110"/>
      <c r="AJ3348" s="110"/>
      <c r="AK3348" s="110"/>
      <c r="AL3348" s="110"/>
      <c r="AM3348" s="110"/>
      <c r="AN3348" s="110"/>
      <c r="AO3348" s="110"/>
      <c r="AP3348" s="110"/>
      <c r="AQ3348" s="110"/>
      <c r="AR3348" s="110"/>
      <c r="AS3348" s="110"/>
      <c r="AT3348" s="110"/>
      <c r="AU3348" s="110"/>
      <c r="AV3348" s="110"/>
      <c r="AW3348" s="110"/>
      <c r="AX3348" s="110"/>
      <c r="AY3348" s="110"/>
      <c r="AZ3348" s="110"/>
      <c r="BA3348" s="110"/>
      <c r="BB3348" s="110"/>
      <c r="BC3348" s="110"/>
      <c r="BD3348" s="110"/>
      <c r="BE3348" s="110"/>
      <c r="BF3348" s="110"/>
      <c r="BG3348" s="110"/>
      <c r="BH3348" s="110"/>
    </row>
    <row r="3349" spans="3:60" x14ac:dyDescent="0.2">
      <c r="C3349" s="25"/>
      <c r="D3349" s="25"/>
      <c r="E3349" s="24"/>
      <c r="F3349" s="47"/>
      <c r="G3349" s="24"/>
      <c r="AD3349" s="110"/>
      <c r="AE3349" s="110"/>
      <c r="AF3349" s="110"/>
      <c r="AG3349" s="110"/>
      <c r="AH3349" s="110"/>
      <c r="AI3349" s="110"/>
      <c r="AJ3349" s="110"/>
      <c r="AK3349" s="110"/>
      <c r="AL3349" s="110"/>
      <c r="AM3349" s="110"/>
      <c r="AN3349" s="110"/>
      <c r="AO3349" s="110"/>
      <c r="AP3349" s="110"/>
      <c r="AQ3349" s="110"/>
      <c r="AR3349" s="110"/>
      <c r="AS3349" s="110"/>
      <c r="AT3349" s="110"/>
      <c r="AU3349" s="110"/>
      <c r="AV3349" s="110"/>
      <c r="AW3349" s="110"/>
      <c r="AX3349" s="110"/>
      <c r="AY3349" s="110"/>
      <c r="AZ3349" s="110"/>
      <c r="BA3349" s="110"/>
      <c r="BB3349" s="110"/>
      <c r="BC3349" s="110"/>
      <c r="BD3349" s="110"/>
      <c r="BE3349" s="110"/>
      <c r="BF3349" s="110"/>
      <c r="BG3349" s="110"/>
      <c r="BH3349" s="110"/>
    </row>
    <row r="3350" spans="3:60" x14ac:dyDescent="0.2">
      <c r="C3350" s="25"/>
      <c r="D3350" s="25"/>
      <c r="E3350" s="24"/>
      <c r="F3350" s="47"/>
      <c r="G3350" s="24"/>
      <c r="AD3350" s="110"/>
      <c r="AE3350" s="110"/>
      <c r="AF3350" s="110"/>
      <c r="AG3350" s="110"/>
      <c r="AH3350" s="110"/>
      <c r="AI3350" s="110"/>
      <c r="AJ3350" s="110"/>
      <c r="AK3350" s="110"/>
      <c r="AL3350" s="110"/>
      <c r="AM3350" s="110"/>
      <c r="AN3350" s="110"/>
      <c r="AO3350" s="110"/>
      <c r="AP3350" s="110"/>
      <c r="AQ3350" s="110"/>
      <c r="AR3350" s="110"/>
      <c r="AS3350" s="110"/>
      <c r="AT3350" s="110"/>
      <c r="AU3350" s="110"/>
      <c r="AV3350" s="110"/>
      <c r="AW3350" s="110"/>
      <c r="AX3350" s="110"/>
      <c r="AY3350" s="110"/>
      <c r="AZ3350" s="110"/>
      <c r="BA3350" s="110"/>
      <c r="BB3350" s="110"/>
      <c r="BC3350" s="110"/>
      <c r="BD3350" s="110"/>
      <c r="BE3350" s="110"/>
      <c r="BF3350" s="110"/>
      <c r="BG3350" s="110"/>
      <c r="BH3350" s="110"/>
    </row>
    <row r="3351" spans="3:60" x14ac:dyDescent="0.2">
      <c r="C3351" s="25"/>
      <c r="D3351" s="25"/>
      <c r="E3351" s="24"/>
      <c r="F3351" s="47"/>
      <c r="G3351" s="24"/>
      <c r="AD3351" s="110"/>
      <c r="AE3351" s="110"/>
      <c r="AF3351" s="110"/>
      <c r="AG3351" s="110"/>
      <c r="AH3351" s="110"/>
      <c r="AI3351" s="110"/>
      <c r="AJ3351" s="110"/>
      <c r="AK3351" s="110"/>
      <c r="AL3351" s="110"/>
      <c r="AM3351" s="110"/>
      <c r="AN3351" s="110"/>
      <c r="AO3351" s="110"/>
      <c r="AP3351" s="110"/>
      <c r="AQ3351" s="110"/>
      <c r="AR3351" s="110"/>
      <c r="AS3351" s="110"/>
      <c r="AT3351" s="110"/>
      <c r="AU3351" s="110"/>
      <c r="AV3351" s="110"/>
      <c r="AW3351" s="110"/>
      <c r="AX3351" s="110"/>
      <c r="AY3351" s="110"/>
      <c r="AZ3351" s="110"/>
      <c r="BA3351" s="110"/>
      <c r="BB3351" s="110"/>
      <c r="BC3351" s="110"/>
      <c r="BD3351" s="110"/>
      <c r="BE3351" s="110"/>
      <c r="BF3351" s="110"/>
      <c r="BG3351" s="110"/>
      <c r="BH3351" s="110"/>
    </row>
    <row r="3352" spans="3:60" x14ac:dyDescent="0.2">
      <c r="C3352" s="25"/>
      <c r="D3352" s="25"/>
      <c r="E3352" s="24"/>
      <c r="F3352" s="47"/>
      <c r="G3352" s="24"/>
      <c r="AD3352" s="110"/>
      <c r="AE3352" s="110"/>
      <c r="AF3352" s="110"/>
      <c r="AG3352" s="110"/>
      <c r="AH3352" s="110"/>
      <c r="AI3352" s="110"/>
      <c r="AJ3352" s="110"/>
      <c r="AK3352" s="110"/>
      <c r="AL3352" s="110"/>
      <c r="AM3352" s="110"/>
      <c r="AN3352" s="110"/>
      <c r="AO3352" s="110"/>
      <c r="AP3352" s="110"/>
      <c r="AQ3352" s="110"/>
      <c r="AR3352" s="110"/>
      <c r="AS3352" s="110"/>
      <c r="AT3352" s="110"/>
      <c r="AU3352" s="110"/>
      <c r="AV3352" s="110"/>
      <c r="AW3352" s="110"/>
      <c r="AX3352" s="110"/>
      <c r="AY3352" s="110"/>
      <c r="AZ3352" s="110"/>
      <c r="BA3352" s="110"/>
      <c r="BB3352" s="110"/>
      <c r="BC3352" s="110"/>
      <c r="BD3352" s="110"/>
      <c r="BE3352" s="110"/>
      <c r="BF3352" s="110"/>
      <c r="BG3352" s="110"/>
      <c r="BH3352" s="110"/>
    </row>
    <row r="3353" spans="3:60" x14ac:dyDescent="0.2">
      <c r="C3353" s="25"/>
      <c r="D3353" s="25"/>
      <c r="E3353" s="24"/>
      <c r="F3353" s="47"/>
      <c r="G3353" s="24"/>
      <c r="AD3353" s="110"/>
      <c r="AE3353" s="110"/>
      <c r="AF3353" s="110"/>
      <c r="AG3353" s="110"/>
      <c r="AH3353" s="110"/>
      <c r="AI3353" s="110"/>
      <c r="AJ3353" s="110"/>
      <c r="AK3353" s="110"/>
      <c r="AL3353" s="110"/>
      <c r="AM3353" s="110"/>
      <c r="AN3353" s="110"/>
      <c r="AO3353" s="110"/>
      <c r="AP3353" s="110"/>
      <c r="AQ3353" s="110"/>
      <c r="AR3353" s="110"/>
      <c r="AS3353" s="110"/>
      <c r="AT3353" s="110"/>
      <c r="AU3353" s="110"/>
      <c r="AV3353" s="110"/>
      <c r="AW3353" s="110"/>
      <c r="AX3353" s="110"/>
      <c r="AY3353" s="110"/>
      <c r="AZ3353" s="110"/>
      <c r="BA3353" s="110"/>
      <c r="BB3353" s="110"/>
      <c r="BC3353" s="110"/>
      <c r="BD3353" s="110"/>
      <c r="BE3353" s="110"/>
      <c r="BF3353" s="110"/>
      <c r="BG3353" s="110"/>
      <c r="BH3353" s="110"/>
    </row>
    <row r="3354" spans="3:60" x14ac:dyDescent="0.2">
      <c r="C3354" s="25"/>
      <c r="D3354" s="25"/>
      <c r="E3354" s="24"/>
      <c r="F3354" s="47"/>
      <c r="G3354" s="24"/>
      <c r="AD3354" s="110"/>
      <c r="AE3354" s="110"/>
      <c r="AF3354" s="110"/>
      <c r="AG3354" s="110"/>
      <c r="AH3354" s="110"/>
      <c r="AI3354" s="110"/>
      <c r="AJ3354" s="110"/>
      <c r="AK3354" s="110"/>
      <c r="AL3354" s="110"/>
      <c r="AM3354" s="110"/>
      <c r="AN3354" s="110"/>
      <c r="AO3354" s="110"/>
      <c r="AP3354" s="110"/>
      <c r="AQ3354" s="110"/>
      <c r="AR3354" s="110"/>
      <c r="AS3354" s="110"/>
      <c r="AT3354" s="110"/>
      <c r="AU3354" s="110"/>
      <c r="AV3354" s="110"/>
      <c r="AW3354" s="110"/>
      <c r="AX3354" s="110"/>
      <c r="AY3354" s="110"/>
      <c r="AZ3354" s="110"/>
      <c r="BA3354" s="110"/>
      <c r="BB3354" s="110"/>
      <c r="BC3354" s="110"/>
      <c r="BD3354" s="110"/>
      <c r="BE3354" s="110"/>
      <c r="BF3354" s="110"/>
      <c r="BG3354" s="110"/>
      <c r="BH3354" s="110"/>
    </row>
    <row r="3355" spans="3:60" x14ac:dyDescent="0.2">
      <c r="C3355" s="25"/>
      <c r="D3355" s="25"/>
      <c r="E3355" s="24"/>
      <c r="F3355" s="47"/>
      <c r="G3355" s="24"/>
      <c r="AD3355" s="110"/>
      <c r="AE3355" s="110"/>
      <c r="AF3355" s="110"/>
      <c r="AG3355" s="110"/>
      <c r="AH3355" s="110"/>
      <c r="AI3355" s="110"/>
      <c r="AJ3355" s="110"/>
      <c r="AK3355" s="110"/>
      <c r="AL3355" s="110"/>
      <c r="AM3355" s="110"/>
      <c r="AN3355" s="110"/>
      <c r="AO3355" s="110"/>
      <c r="AP3355" s="110"/>
      <c r="AQ3355" s="110"/>
      <c r="AR3355" s="110"/>
      <c r="AS3355" s="110"/>
      <c r="AT3355" s="110"/>
      <c r="AU3355" s="110"/>
      <c r="AV3355" s="110"/>
      <c r="AW3355" s="110"/>
      <c r="AX3355" s="110"/>
      <c r="AY3355" s="110"/>
      <c r="AZ3355" s="110"/>
      <c r="BA3355" s="110"/>
      <c r="BB3355" s="110"/>
      <c r="BC3355" s="110"/>
      <c r="BD3355" s="110"/>
      <c r="BE3355" s="110"/>
      <c r="BF3355" s="110"/>
      <c r="BG3355" s="110"/>
      <c r="BH3355" s="110"/>
    </row>
    <row r="3356" spans="3:60" x14ac:dyDescent="0.2">
      <c r="C3356" s="25"/>
      <c r="D3356" s="25"/>
      <c r="E3356" s="24"/>
      <c r="F3356" s="47"/>
      <c r="G3356" s="24"/>
      <c r="AD3356" s="110"/>
      <c r="AE3356" s="110"/>
      <c r="AF3356" s="110"/>
      <c r="AG3356" s="110"/>
      <c r="AH3356" s="110"/>
      <c r="AI3356" s="110"/>
      <c r="AJ3356" s="110"/>
      <c r="AK3356" s="110"/>
      <c r="AL3356" s="110"/>
      <c r="AM3356" s="110"/>
      <c r="AN3356" s="110"/>
      <c r="AO3356" s="110"/>
      <c r="AP3356" s="110"/>
      <c r="AQ3356" s="110"/>
      <c r="AR3356" s="110"/>
      <c r="AS3356" s="110"/>
      <c r="AT3356" s="110"/>
      <c r="AU3356" s="110"/>
      <c r="AV3356" s="110"/>
      <c r="AW3356" s="110"/>
      <c r="AX3356" s="110"/>
      <c r="AY3356" s="110"/>
      <c r="AZ3356" s="110"/>
      <c r="BA3356" s="110"/>
      <c r="BB3356" s="110"/>
      <c r="BC3356" s="110"/>
      <c r="BD3356" s="110"/>
      <c r="BE3356" s="110"/>
      <c r="BF3356" s="110"/>
      <c r="BG3356" s="110"/>
      <c r="BH3356" s="110"/>
    </row>
    <row r="3357" spans="3:60" x14ac:dyDescent="0.2">
      <c r="C3357" s="25"/>
      <c r="D3357" s="25"/>
      <c r="E3357" s="24"/>
      <c r="F3357" s="47"/>
      <c r="G3357" s="24"/>
      <c r="AD3357" s="110"/>
      <c r="AE3357" s="110"/>
      <c r="AF3357" s="110"/>
      <c r="AG3357" s="110"/>
      <c r="AH3357" s="110"/>
      <c r="AI3357" s="110"/>
      <c r="AJ3357" s="110"/>
      <c r="AK3357" s="110"/>
      <c r="AL3357" s="110"/>
      <c r="AM3357" s="110"/>
      <c r="AN3357" s="110"/>
      <c r="AO3357" s="110"/>
      <c r="AP3357" s="110"/>
      <c r="AQ3357" s="110"/>
      <c r="AR3357" s="110"/>
      <c r="AS3357" s="110"/>
      <c r="AT3357" s="110"/>
      <c r="AU3357" s="110"/>
      <c r="AV3357" s="110"/>
      <c r="AW3357" s="110"/>
      <c r="AX3357" s="110"/>
      <c r="AY3357" s="110"/>
      <c r="AZ3357" s="110"/>
      <c r="BA3357" s="110"/>
      <c r="BB3357" s="110"/>
      <c r="BC3357" s="110"/>
      <c r="BD3357" s="110"/>
      <c r="BE3357" s="110"/>
      <c r="BF3357" s="110"/>
      <c r="BG3357" s="110"/>
      <c r="BH3357" s="110"/>
    </row>
    <row r="3358" spans="3:60" x14ac:dyDescent="0.2">
      <c r="C3358" s="25"/>
      <c r="D3358" s="25"/>
      <c r="E3358" s="24"/>
      <c r="F3358" s="47"/>
      <c r="G3358" s="24"/>
      <c r="AD3358" s="110"/>
      <c r="AE3358" s="110"/>
      <c r="AF3358" s="110"/>
      <c r="AG3358" s="110"/>
      <c r="AH3358" s="110"/>
      <c r="AI3358" s="110"/>
      <c r="AJ3358" s="110"/>
      <c r="AK3358" s="110"/>
      <c r="AL3358" s="110"/>
      <c r="AM3358" s="110"/>
      <c r="AN3358" s="110"/>
      <c r="AO3358" s="110"/>
      <c r="AP3358" s="110"/>
      <c r="AQ3358" s="110"/>
      <c r="AR3358" s="110"/>
      <c r="AS3358" s="110"/>
      <c r="AT3358" s="110"/>
      <c r="AU3358" s="110"/>
      <c r="AV3358" s="110"/>
      <c r="AW3358" s="110"/>
      <c r="AX3358" s="110"/>
      <c r="AY3358" s="110"/>
      <c r="AZ3358" s="110"/>
      <c r="BA3358" s="110"/>
      <c r="BB3358" s="110"/>
      <c r="BC3358" s="110"/>
      <c r="BD3358" s="110"/>
      <c r="BE3358" s="110"/>
      <c r="BF3358" s="110"/>
      <c r="BG3358" s="110"/>
      <c r="BH3358" s="110"/>
    </row>
    <row r="3359" spans="3:60" x14ac:dyDescent="0.2">
      <c r="C3359" s="25"/>
      <c r="D3359" s="25"/>
      <c r="E3359" s="24"/>
      <c r="F3359" s="47"/>
      <c r="G3359" s="24"/>
      <c r="AD3359" s="110"/>
      <c r="AE3359" s="110"/>
      <c r="AF3359" s="110"/>
      <c r="AG3359" s="110"/>
      <c r="AH3359" s="110"/>
      <c r="AI3359" s="110"/>
      <c r="AJ3359" s="110"/>
      <c r="AK3359" s="110"/>
      <c r="AL3359" s="110"/>
      <c r="AM3359" s="110"/>
      <c r="AN3359" s="110"/>
      <c r="AO3359" s="110"/>
      <c r="AP3359" s="110"/>
      <c r="AQ3359" s="110"/>
      <c r="AR3359" s="110"/>
      <c r="AS3359" s="110"/>
      <c r="AT3359" s="110"/>
      <c r="AU3359" s="110"/>
      <c r="AV3359" s="110"/>
      <c r="AW3359" s="110"/>
      <c r="AX3359" s="110"/>
      <c r="AY3359" s="110"/>
      <c r="AZ3359" s="110"/>
      <c r="BA3359" s="110"/>
      <c r="BB3359" s="110"/>
      <c r="BC3359" s="110"/>
      <c r="BD3359" s="110"/>
      <c r="BE3359" s="110"/>
      <c r="BF3359" s="110"/>
      <c r="BG3359" s="110"/>
      <c r="BH3359" s="110"/>
    </row>
    <row r="3360" spans="3:60" x14ac:dyDescent="0.2">
      <c r="C3360" s="25"/>
      <c r="D3360" s="25"/>
      <c r="E3360" s="24"/>
      <c r="F3360" s="47"/>
      <c r="G3360" s="24"/>
      <c r="AD3360" s="110"/>
      <c r="AE3360" s="110"/>
      <c r="AF3360" s="110"/>
      <c r="AG3360" s="110"/>
      <c r="AH3360" s="110"/>
      <c r="AI3360" s="110"/>
      <c r="AJ3360" s="110"/>
      <c r="AK3360" s="110"/>
      <c r="AL3360" s="110"/>
      <c r="AM3360" s="110"/>
      <c r="AN3360" s="110"/>
      <c r="AO3360" s="110"/>
      <c r="AP3360" s="110"/>
      <c r="AQ3360" s="110"/>
      <c r="AR3360" s="110"/>
      <c r="AS3360" s="110"/>
      <c r="AT3360" s="110"/>
      <c r="AU3360" s="110"/>
      <c r="AV3360" s="110"/>
      <c r="AW3360" s="110"/>
      <c r="AX3360" s="110"/>
      <c r="AY3360" s="110"/>
      <c r="AZ3360" s="110"/>
      <c r="BA3360" s="110"/>
      <c r="BB3360" s="110"/>
      <c r="BC3360" s="110"/>
      <c r="BD3360" s="110"/>
      <c r="BE3360" s="110"/>
      <c r="BF3360" s="110"/>
      <c r="BG3360" s="110"/>
      <c r="BH3360" s="110"/>
    </row>
    <row r="3361" spans="3:60" x14ac:dyDescent="0.2">
      <c r="C3361" s="25"/>
      <c r="D3361" s="25"/>
      <c r="E3361" s="24"/>
      <c r="F3361" s="47"/>
      <c r="G3361" s="24"/>
      <c r="AD3361" s="110"/>
      <c r="AE3361" s="110"/>
      <c r="AF3361" s="110"/>
      <c r="AG3361" s="110"/>
      <c r="AH3361" s="110"/>
      <c r="AI3361" s="110"/>
      <c r="AJ3361" s="110"/>
      <c r="AK3361" s="110"/>
      <c r="AL3361" s="110"/>
      <c r="AM3361" s="110"/>
      <c r="AN3361" s="110"/>
      <c r="AO3361" s="110"/>
      <c r="AP3361" s="110"/>
      <c r="AQ3361" s="110"/>
      <c r="AR3361" s="110"/>
      <c r="AS3361" s="110"/>
      <c r="AT3361" s="110"/>
      <c r="AU3361" s="110"/>
      <c r="AV3361" s="110"/>
      <c r="AW3361" s="110"/>
      <c r="AX3361" s="110"/>
      <c r="AY3361" s="110"/>
      <c r="AZ3361" s="110"/>
      <c r="BA3361" s="110"/>
      <c r="BB3361" s="110"/>
      <c r="BC3361" s="110"/>
      <c r="BD3361" s="110"/>
      <c r="BE3361" s="110"/>
      <c r="BF3361" s="110"/>
      <c r="BG3361" s="110"/>
      <c r="BH3361" s="110"/>
    </row>
    <row r="3362" spans="3:60" x14ac:dyDescent="0.2">
      <c r="C3362" s="25"/>
      <c r="D3362" s="25"/>
      <c r="E3362" s="24"/>
      <c r="F3362" s="47"/>
      <c r="G3362" s="24"/>
      <c r="AD3362" s="110"/>
      <c r="AE3362" s="110"/>
      <c r="AF3362" s="110"/>
      <c r="AG3362" s="110"/>
      <c r="AH3362" s="110"/>
      <c r="AI3362" s="110"/>
      <c r="AJ3362" s="110"/>
      <c r="AK3362" s="110"/>
      <c r="AL3362" s="110"/>
      <c r="AM3362" s="110"/>
      <c r="AN3362" s="110"/>
      <c r="AO3362" s="110"/>
      <c r="AP3362" s="110"/>
      <c r="AQ3362" s="110"/>
      <c r="AR3362" s="110"/>
      <c r="AS3362" s="110"/>
      <c r="AT3362" s="110"/>
      <c r="AU3362" s="110"/>
      <c r="AV3362" s="110"/>
      <c r="AW3362" s="110"/>
      <c r="AX3362" s="110"/>
      <c r="AY3362" s="110"/>
      <c r="AZ3362" s="110"/>
      <c r="BA3362" s="110"/>
      <c r="BB3362" s="110"/>
      <c r="BC3362" s="110"/>
      <c r="BD3362" s="110"/>
      <c r="BE3362" s="110"/>
      <c r="BF3362" s="110"/>
      <c r="BG3362" s="110"/>
      <c r="BH3362" s="110"/>
    </row>
    <row r="3363" spans="3:60" x14ac:dyDescent="0.2">
      <c r="C3363" s="25"/>
      <c r="D3363" s="25"/>
      <c r="E3363" s="24"/>
      <c r="F3363" s="47"/>
      <c r="G3363" s="24"/>
      <c r="AD3363" s="110"/>
      <c r="AE3363" s="110"/>
      <c r="AF3363" s="110"/>
      <c r="AG3363" s="110"/>
      <c r="AH3363" s="110"/>
      <c r="AI3363" s="110"/>
      <c r="AJ3363" s="110"/>
      <c r="AK3363" s="110"/>
      <c r="AL3363" s="110"/>
      <c r="AM3363" s="110"/>
      <c r="AN3363" s="110"/>
      <c r="AO3363" s="110"/>
      <c r="AP3363" s="110"/>
      <c r="AQ3363" s="110"/>
      <c r="AR3363" s="110"/>
      <c r="AS3363" s="110"/>
      <c r="AT3363" s="110"/>
      <c r="AU3363" s="110"/>
      <c r="AV3363" s="110"/>
      <c r="AW3363" s="110"/>
      <c r="AX3363" s="110"/>
      <c r="AY3363" s="110"/>
      <c r="AZ3363" s="110"/>
      <c r="BA3363" s="110"/>
      <c r="BB3363" s="110"/>
      <c r="BC3363" s="110"/>
      <c r="BD3363" s="110"/>
      <c r="BE3363" s="110"/>
      <c r="BF3363" s="110"/>
      <c r="BG3363" s="110"/>
      <c r="BH3363" s="110"/>
    </row>
    <row r="3364" spans="3:60" x14ac:dyDescent="0.2">
      <c r="C3364" s="25"/>
      <c r="D3364" s="25"/>
      <c r="E3364" s="24"/>
      <c r="F3364" s="47"/>
      <c r="G3364" s="24"/>
      <c r="AD3364" s="110"/>
      <c r="AE3364" s="110"/>
      <c r="AF3364" s="110"/>
      <c r="AG3364" s="110"/>
      <c r="AH3364" s="110"/>
      <c r="AI3364" s="110"/>
      <c r="AJ3364" s="110"/>
      <c r="AK3364" s="110"/>
      <c r="AL3364" s="110"/>
      <c r="AM3364" s="110"/>
      <c r="AN3364" s="110"/>
      <c r="AO3364" s="110"/>
      <c r="AP3364" s="110"/>
      <c r="AQ3364" s="110"/>
      <c r="AR3364" s="110"/>
      <c r="AS3364" s="110"/>
      <c r="AT3364" s="110"/>
      <c r="AU3364" s="110"/>
      <c r="AV3364" s="110"/>
      <c r="AW3364" s="110"/>
      <c r="AX3364" s="110"/>
      <c r="AY3364" s="110"/>
      <c r="AZ3364" s="110"/>
      <c r="BA3364" s="110"/>
      <c r="BB3364" s="110"/>
      <c r="BC3364" s="110"/>
      <c r="BD3364" s="110"/>
      <c r="BE3364" s="110"/>
      <c r="BF3364" s="110"/>
      <c r="BG3364" s="110"/>
      <c r="BH3364" s="110"/>
    </row>
    <row r="3365" spans="3:60" x14ac:dyDescent="0.2">
      <c r="C3365" s="25"/>
      <c r="D3365" s="25"/>
      <c r="E3365" s="24"/>
      <c r="F3365" s="47"/>
      <c r="G3365" s="24"/>
      <c r="AD3365" s="110"/>
      <c r="AE3365" s="110"/>
      <c r="AF3365" s="110"/>
      <c r="AG3365" s="110"/>
      <c r="AH3365" s="110"/>
      <c r="AI3365" s="110"/>
      <c r="AJ3365" s="110"/>
      <c r="AK3365" s="110"/>
      <c r="AL3365" s="110"/>
      <c r="AM3365" s="110"/>
      <c r="AN3365" s="110"/>
      <c r="AO3365" s="110"/>
      <c r="AP3365" s="110"/>
      <c r="AQ3365" s="110"/>
      <c r="AR3365" s="110"/>
      <c r="AS3365" s="110"/>
      <c r="AT3365" s="110"/>
      <c r="AU3365" s="110"/>
      <c r="AV3365" s="110"/>
      <c r="AW3365" s="110"/>
      <c r="AX3365" s="110"/>
      <c r="AY3365" s="110"/>
      <c r="AZ3365" s="110"/>
      <c r="BA3365" s="110"/>
      <c r="BB3365" s="110"/>
      <c r="BC3365" s="110"/>
      <c r="BD3365" s="110"/>
      <c r="BE3365" s="110"/>
      <c r="BF3365" s="110"/>
      <c r="BG3365" s="110"/>
      <c r="BH3365" s="110"/>
    </row>
    <row r="3366" spans="3:60" x14ac:dyDescent="0.2">
      <c r="C3366" s="25"/>
      <c r="D3366" s="25"/>
      <c r="E3366" s="24"/>
      <c r="F3366" s="47"/>
      <c r="G3366" s="24"/>
      <c r="AD3366" s="110"/>
      <c r="AE3366" s="110"/>
      <c r="AF3366" s="110"/>
      <c r="AG3366" s="110"/>
      <c r="AH3366" s="110"/>
      <c r="AI3366" s="110"/>
      <c r="AJ3366" s="110"/>
      <c r="AK3366" s="110"/>
      <c r="AL3366" s="110"/>
      <c r="AM3366" s="110"/>
      <c r="AN3366" s="110"/>
      <c r="AO3366" s="110"/>
      <c r="AP3366" s="110"/>
      <c r="AQ3366" s="110"/>
      <c r="AR3366" s="110"/>
      <c r="AS3366" s="110"/>
      <c r="AT3366" s="110"/>
      <c r="AU3366" s="110"/>
      <c r="AV3366" s="110"/>
      <c r="AW3366" s="110"/>
      <c r="AX3366" s="110"/>
      <c r="AY3366" s="110"/>
      <c r="AZ3366" s="110"/>
      <c r="BA3366" s="110"/>
      <c r="BB3366" s="110"/>
      <c r="BC3366" s="110"/>
      <c r="BD3366" s="110"/>
      <c r="BE3366" s="110"/>
      <c r="BF3366" s="110"/>
      <c r="BG3366" s="110"/>
      <c r="BH3366" s="110"/>
    </row>
    <row r="3367" spans="3:60" x14ac:dyDescent="0.2">
      <c r="C3367" s="25"/>
      <c r="D3367" s="25"/>
      <c r="E3367" s="24"/>
      <c r="F3367" s="47"/>
      <c r="G3367" s="24"/>
      <c r="AD3367" s="110"/>
      <c r="AE3367" s="110"/>
      <c r="AF3367" s="110"/>
      <c r="AG3367" s="110"/>
      <c r="AH3367" s="110"/>
      <c r="AI3367" s="110"/>
      <c r="AJ3367" s="110"/>
      <c r="AK3367" s="110"/>
      <c r="AL3367" s="110"/>
      <c r="AM3367" s="110"/>
      <c r="AN3367" s="110"/>
      <c r="AO3367" s="110"/>
      <c r="AP3367" s="110"/>
      <c r="AQ3367" s="110"/>
      <c r="AR3367" s="110"/>
      <c r="AS3367" s="110"/>
      <c r="AT3367" s="110"/>
      <c r="AU3367" s="110"/>
      <c r="AV3367" s="110"/>
      <c r="AW3367" s="110"/>
      <c r="AX3367" s="110"/>
      <c r="AY3367" s="110"/>
      <c r="AZ3367" s="110"/>
      <c r="BA3367" s="110"/>
      <c r="BB3367" s="110"/>
      <c r="BC3367" s="110"/>
      <c r="BD3367" s="110"/>
      <c r="BE3367" s="110"/>
      <c r="BF3367" s="110"/>
      <c r="BG3367" s="110"/>
      <c r="BH3367" s="110"/>
    </row>
    <row r="3368" spans="3:60" x14ac:dyDescent="0.2">
      <c r="C3368" s="25"/>
      <c r="D3368" s="25"/>
      <c r="E3368" s="24"/>
      <c r="F3368" s="47"/>
      <c r="G3368" s="24"/>
      <c r="AD3368" s="110"/>
      <c r="AE3368" s="110"/>
      <c r="AF3368" s="110"/>
      <c r="AG3368" s="110"/>
      <c r="AH3368" s="110"/>
      <c r="AI3368" s="110"/>
      <c r="AJ3368" s="110"/>
      <c r="AK3368" s="110"/>
      <c r="AL3368" s="110"/>
      <c r="AM3368" s="110"/>
      <c r="AN3368" s="110"/>
      <c r="AO3368" s="110"/>
      <c r="AP3368" s="110"/>
      <c r="AQ3368" s="110"/>
      <c r="AR3368" s="110"/>
      <c r="AS3368" s="110"/>
      <c r="AT3368" s="110"/>
      <c r="AU3368" s="110"/>
      <c r="AV3368" s="110"/>
      <c r="AW3368" s="110"/>
      <c r="AX3368" s="110"/>
      <c r="AY3368" s="110"/>
      <c r="AZ3368" s="110"/>
      <c r="BA3368" s="110"/>
      <c r="BB3368" s="110"/>
      <c r="BC3368" s="110"/>
      <c r="BD3368" s="110"/>
      <c r="BE3368" s="110"/>
      <c r="BF3368" s="110"/>
      <c r="BG3368" s="110"/>
      <c r="BH3368" s="110"/>
    </row>
    <row r="3369" spans="3:60" x14ac:dyDescent="0.2">
      <c r="C3369" s="25"/>
      <c r="D3369" s="25"/>
      <c r="E3369" s="24"/>
      <c r="F3369" s="47"/>
      <c r="G3369" s="24"/>
      <c r="AD3369" s="110"/>
      <c r="AE3369" s="110"/>
      <c r="AF3369" s="110"/>
      <c r="AG3369" s="110"/>
      <c r="AH3369" s="110"/>
      <c r="AI3369" s="110"/>
      <c r="AJ3369" s="110"/>
      <c r="AK3369" s="110"/>
      <c r="AL3369" s="110"/>
      <c r="AM3369" s="110"/>
      <c r="AN3369" s="110"/>
      <c r="AO3369" s="110"/>
      <c r="AP3369" s="110"/>
      <c r="AQ3369" s="110"/>
      <c r="AR3369" s="110"/>
      <c r="AS3369" s="110"/>
      <c r="AT3369" s="110"/>
      <c r="AU3369" s="110"/>
      <c r="AV3369" s="110"/>
      <c r="AW3369" s="110"/>
      <c r="AX3369" s="110"/>
      <c r="AY3369" s="110"/>
      <c r="AZ3369" s="110"/>
      <c r="BA3369" s="110"/>
      <c r="BB3369" s="110"/>
      <c r="BC3369" s="110"/>
      <c r="BD3369" s="110"/>
      <c r="BE3369" s="110"/>
      <c r="BF3369" s="110"/>
      <c r="BG3369" s="110"/>
      <c r="BH3369" s="110"/>
    </row>
    <row r="3370" spans="3:60" x14ac:dyDescent="0.2">
      <c r="C3370" s="25"/>
      <c r="D3370" s="25"/>
      <c r="E3370" s="24"/>
      <c r="F3370" s="47"/>
      <c r="G3370" s="24"/>
      <c r="AD3370" s="110"/>
      <c r="AE3370" s="110"/>
      <c r="AF3370" s="110"/>
      <c r="AG3370" s="110"/>
      <c r="AH3370" s="110"/>
      <c r="AI3370" s="110"/>
      <c r="AJ3370" s="110"/>
      <c r="AK3370" s="110"/>
      <c r="AL3370" s="110"/>
      <c r="AM3370" s="110"/>
      <c r="AN3370" s="110"/>
      <c r="AO3370" s="110"/>
      <c r="AP3370" s="110"/>
      <c r="AQ3370" s="110"/>
      <c r="AR3370" s="110"/>
      <c r="AS3370" s="110"/>
      <c r="AT3370" s="110"/>
      <c r="AU3370" s="110"/>
      <c r="AV3370" s="110"/>
      <c r="AW3370" s="110"/>
      <c r="AX3370" s="110"/>
      <c r="AY3370" s="110"/>
      <c r="AZ3370" s="110"/>
      <c r="BA3370" s="110"/>
      <c r="BB3370" s="110"/>
      <c r="BC3370" s="110"/>
      <c r="BD3370" s="110"/>
      <c r="BE3370" s="110"/>
      <c r="BF3370" s="110"/>
      <c r="BG3370" s="110"/>
      <c r="BH3370" s="110"/>
    </row>
    <row r="3371" spans="3:60" x14ac:dyDescent="0.2">
      <c r="C3371" s="25"/>
      <c r="D3371" s="25"/>
      <c r="E3371" s="24"/>
      <c r="F3371" s="47"/>
      <c r="G3371" s="24"/>
      <c r="AD3371" s="110"/>
      <c r="AE3371" s="110"/>
      <c r="AF3371" s="110"/>
      <c r="AG3371" s="110"/>
      <c r="AH3371" s="110"/>
      <c r="AI3371" s="110"/>
      <c r="AJ3371" s="110"/>
      <c r="AK3371" s="110"/>
      <c r="AL3371" s="110"/>
      <c r="AM3371" s="110"/>
      <c r="AN3371" s="110"/>
      <c r="AO3371" s="110"/>
      <c r="AP3371" s="110"/>
      <c r="AQ3371" s="110"/>
      <c r="AR3371" s="110"/>
      <c r="AS3371" s="110"/>
      <c r="AT3371" s="110"/>
      <c r="AU3371" s="110"/>
      <c r="AV3371" s="110"/>
      <c r="AW3371" s="110"/>
      <c r="AX3371" s="110"/>
      <c r="AY3371" s="110"/>
      <c r="AZ3371" s="110"/>
      <c r="BA3371" s="110"/>
      <c r="BB3371" s="110"/>
      <c r="BC3371" s="110"/>
      <c r="BD3371" s="110"/>
      <c r="BE3371" s="110"/>
      <c r="BF3371" s="110"/>
      <c r="BG3371" s="110"/>
      <c r="BH3371" s="110"/>
    </row>
    <row r="3372" spans="3:60" x14ac:dyDescent="0.2">
      <c r="C3372" s="25"/>
      <c r="D3372" s="25"/>
      <c r="E3372" s="24"/>
      <c r="F3372" s="47"/>
      <c r="G3372" s="24"/>
      <c r="AD3372" s="110"/>
      <c r="AE3372" s="110"/>
      <c r="AF3372" s="110"/>
      <c r="AG3372" s="110"/>
      <c r="AH3372" s="110"/>
      <c r="AI3372" s="110"/>
      <c r="AJ3372" s="110"/>
      <c r="AK3372" s="110"/>
      <c r="AL3372" s="110"/>
      <c r="AM3372" s="110"/>
      <c r="AN3372" s="110"/>
      <c r="AO3372" s="110"/>
      <c r="AP3372" s="110"/>
      <c r="AQ3372" s="110"/>
      <c r="AR3372" s="110"/>
      <c r="AS3372" s="110"/>
      <c r="AT3372" s="110"/>
      <c r="AU3372" s="110"/>
      <c r="AV3372" s="110"/>
      <c r="AW3372" s="110"/>
      <c r="AX3372" s="110"/>
      <c r="AY3372" s="110"/>
      <c r="AZ3372" s="110"/>
      <c r="BA3372" s="110"/>
      <c r="BB3372" s="110"/>
      <c r="BC3372" s="110"/>
      <c r="BD3372" s="110"/>
      <c r="BE3372" s="110"/>
      <c r="BF3372" s="110"/>
      <c r="BG3372" s="110"/>
      <c r="BH3372" s="110"/>
    </row>
    <row r="3373" spans="3:60" x14ac:dyDescent="0.2">
      <c r="C3373" s="25"/>
      <c r="D3373" s="25"/>
      <c r="E3373" s="24"/>
      <c r="F3373" s="47"/>
      <c r="G3373" s="24"/>
      <c r="AD3373" s="110"/>
      <c r="AE3373" s="110"/>
      <c r="AF3373" s="110"/>
      <c r="AG3373" s="110"/>
      <c r="AH3373" s="110"/>
      <c r="AI3373" s="110"/>
      <c r="AJ3373" s="110"/>
      <c r="AK3373" s="110"/>
      <c r="AL3373" s="110"/>
      <c r="AM3373" s="110"/>
      <c r="AN3373" s="110"/>
      <c r="AO3373" s="110"/>
      <c r="AP3373" s="110"/>
      <c r="AQ3373" s="110"/>
      <c r="AR3373" s="110"/>
      <c r="AS3373" s="110"/>
      <c r="AT3373" s="110"/>
      <c r="AU3373" s="110"/>
      <c r="AV3373" s="110"/>
      <c r="AW3373" s="110"/>
      <c r="AX3373" s="110"/>
      <c r="AY3373" s="110"/>
      <c r="AZ3373" s="110"/>
      <c r="BA3373" s="110"/>
      <c r="BB3373" s="110"/>
      <c r="BC3373" s="110"/>
      <c r="BD3373" s="110"/>
      <c r="BE3373" s="110"/>
      <c r="BF3373" s="110"/>
      <c r="BG3373" s="110"/>
      <c r="BH3373" s="110"/>
    </row>
    <row r="3374" spans="3:60" x14ac:dyDescent="0.2">
      <c r="C3374" s="25"/>
      <c r="D3374" s="25"/>
      <c r="E3374" s="24"/>
      <c r="F3374" s="47"/>
      <c r="G3374" s="24"/>
      <c r="AD3374" s="110"/>
      <c r="AE3374" s="110"/>
      <c r="AF3374" s="110"/>
      <c r="AG3374" s="110"/>
      <c r="AH3374" s="110"/>
      <c r="AI3374" s="110"/>
      <c r="AJ3374" s="110"/>
      <c r="AK3374" s="110"/>
      <c r="AL3374" s="110"/>
      <c r="AM3374" s="110"/>
      <c r="AN3374" s="110"/>
      <c r="AO3374" s="110"/>
      <c r="AP3374" s="110"/>
      <c r="AQ3374" s="110"/>
      <c r="AR3374" s="110"/>
      <c r="AS3374" s="110"/>
      <c r="AT3374" s="110"/>
      <c r="AU3374" s="110"/>
      <c r="AV3374" s="110"/>
      <c r="AW3374" s="110"/>
      <c r="AX3374" s="110"/>
      <c r="AY3374" s="110"/>
      <c r="AZ3374" s="110"/>
      <c r="BA3374" s="110"/>
      <c r="BB3374" s="110"/>
      <c r="BC3374" s="110"/>
      <c r="BD3374" s="110"/>
      <c r="BE3374" s="110"/>
      <c r="BF3374" s="110"/>
      <c r="BG3374" s="110"/>
      <c r="BH3374" s="110"/>
    </row>
    <row r="3375" spans="3:60" x14ac:dyDescent="0.2">
      <c r="C3375" s="25"/>
      <c r="D3375" s="25"/>
      <c r="E3375" s="24"/>
      <c r="F3375" s="47"/>
      <c r="G3375" s="24"/>
      <c r="AD3375" s="110"/>
      <c r="AE3375" s="110"/>
      <c r="AF3375" s="110"/>
      <c r="AG3375" s="110"/>
      <c r="AH3375" s="110"/>
      <c r="AI3375" s="110"/>
      <c r="AJ3375" s="110"/>
      <c r="AK3375" s="110"/>
      <c r="AL3375" s="110"/>
      <c r="AM3375" s="110"/>
      <c r="AN3375" s="110"/>
      <c r="AO3375" s="110"/>
      <c r="AP3375" s="110"/>
      <c r="AQ3375" s="110"/>
      <c r="AR3375" s="110"/>
      <c r="AS3375" s="110"/>
      <c r="AT3375" s="110"/>
      <c r="AU3375" s="110"/>
      <c r="AV3375" s="110"/>
      <c r="AW3375" s="110"/>
      <c r="AX3375" s="110"/>
      <c r="AY3375" s="110"/>
      <c r="AZ3375" s="110"/>
      <c r="BA3375" s="110"/>
      <c r="BB3375" s="110"/>
      <c r="BC3375" s="110"/>
      <c r="BD3375" s="110"/>
      <c r="BE3375" s="110"/>
      <c r="BF3375" s="110"/>
      <c r="BG3375" s="110"/>
      <c r="BH3375" s="110"/>
    </row>
    <row r="3376" spans="3:60" x14ac:dyDescent="0.2">
      <c r="C3376" s="25"/>
      <c r="D3376" s="25"/>
      <c r="E3376" s="24"/>
      <c r="F3376" s="47"/>
      <c r="G3376" s="24"/>
      <c r="AD3376" s="110"/>
      <c r="AE3376" s="110"/>
      <c r="AF3376" s="110"/>
      <c r="AG3376" s="110"/>
      <c r="AH3376" s="110"/>
      <c r="AI3376" s="110"/>
      <c r="AJ3376" s="110"/>
      <c r="AK3376" s="110"/>
      <c r="AL3376" s="110"/>
      <c r="AM3376" s="110"/>
      <c r="AN3376" s="110"/>
      <c r="AO3376" s="110"/>
      <c r="AP3376" s="110"/>
      <c r="AQ3376" s="110"/>
      <c r="AR3376" s="110"/>
      <c r="AS3376" s="110"/>
      <c r="AT3376" s="110"/>
      <c r="AU3376" s="110"/>
      <c r="AV3376" s="110"/>
      <c r="AW3376" s="110"/>
      <c r="AX3376" s="110"/>
      <c r="AY3376" s="110"/>
      <c r="AZ3376" s="110"/>
      <c r="BA3376" s="110"/>
      <c r="BB3376" s="110"/>
      <c r="BC3376" s="110"/>
      <c r="BD3376" s="110"/>
      <c r="BE3376" s="110"/>
      <c r="BF3376" s="110"/>
      <c r="BG3376" s="110"/>
      <c r="BH3376" s="110"/>
    </row>
    <row r="3377" spans="3:60" x14ac:dyDescent="0.2">
      <c r="C3377" s="25"/>
      <c r="D3377" s="25"/>
      <c r="E3377" s="24"/>
      <c r="F3377" s="47"/>
      <c r="G3377" s="24"/>
      <c r="AD3377" s="110"/>
      <c r="AE3377" s="110"/>
      <c r="AF3377" s="110"/>
      <c r="AG3377" s="110"/>
      <c r="AH3377" s="110"/>
      <c r="AI3377" s="110"/>
      <c r="AJ3377" s="110"/>
      <c r="AK3377" s="110"/>
      <c r="AL3377" s="110"/>
      <c r="AM3377" s="110"/>
      <c r="AN3377" s="110"/>
      <c r="AO3377" s="110"/>
      <c r="AP3377" s="110"/>
      <c r="AQ3377" s="110"/>
      <c r="AR3377" s="110"/>
      <c r="AS3377" s="110"/>
      <c r="AT3377" s="110"/>
      <c r="AU3377" s="110"/>
      <c r="AV3377" s="110"/>
      <c r="AW3377" s="110"/>
      <c r="AX3377" s="110"/>
      <c r="AY3377" s="110"/>
      <c r="AZ3377" s="110"/>
      <c r="BA3377" s="110"/>
      <c r="BB3377" s="110"/>
      <c r="BC3377" s="110"/>
      <c r="BD3377" s="110"/>
      <c r="BE3377" s="110"/>
      <c r="BF3377" s="110"/>
      <c r="BG3377" s="110"/>
      <c r="BH3377" s="110"/>
    </row>
    <row r="3378" spans="3:60" x14ac:dyDescent="0.2">
      <c r="C3378" s="25"/>
      <c r="D3378" s="25"/>
      <c r="E3378" s="24"/>
      <c r="F3378" s="47"/>
      <c r="G3378" s="24"/>
      <c r="AD3378" s="110"/>
      <c r="AE3378" s="110"/>
      <c r="AF3378" s="110"/>
      <c r="AG3378" s="110"/>
      <c r="AH3378" s="110"/>
      <c r="AI3378" s="110"/>
      <c r="AJ3378" s="110"/>
      <c r="AK3378" s="110"/>
      <c r="AL3378" s="110"/>
      <c r="AM3378" s="110"/>
      <c r="AN3378" s="110"/>
      <c r="AO3378" s="110"/>
      <c r="AP3378" s="110"/>
      <c r="AQ3378" s="110"/>
      <c r="AR3378" s="110"/>
      <c r="AS3378" s="110"/>
      <c r="AT3378" s="110"/>
      <c r="AU3378" s="110"/>
      <c r="AV3378" s="110"/>
      <c r="AW3378" s="110"/>
      <c r="AX3378" s="110"/>
      <c r="AY3378" s="110"/>
      <c r="AZ3378" s="110"/>
      <c r="BA3378" s="110"/>
      <c r="BB3378" s="110"/>
      <c r="BC3378" s="110"/>
      <c r="BD3378" s="110"/>
      <c r="BE3378" s="110"/>
      <c r="BF3378" s="110"/>
      <c r="BG3378" s="110"/>
      <c r="BH3378" s="110"/>
    </row>
    <row r="3379" spans="3:60" x14ac:dyDescent="0.2">
      <c r="C3379" s="25"/>
      <c r="D3379" s="25"/>
      <c r="E3379" s="24"/>
      <c r="F3379" s="47"/>
      <c r="G3379" s="24"/>
      <c r="AD3379" s="110"/>
      <c r="AE3379" s="110"/>
      <c r="AF3379" s="110"/>
      <c r="AG3379" s="110"/>
      <c r="AH3379" s="110"/>
      <c r="AI3379" s="110"/>
      <c r="AJ3379" s="110"/>
      <c r="AK3379" s="110"/>
      <c r="AL3379" s="110"/>
      <c r="AM3379" s="110"/>
      <c r="AN3379" s="110"/>
      <c r="AO3379" s="110"/>
      <c r="AP3379" s="110"/>
      <c r="AQ3379" s="110"/>
      <c r="AR3379" s="110"/>
      <c r="AS3379" s="110"/>
      <c r="AT3379" s="110"/>
      <c r="AU3379" s="110"/>
      <c r="AV3379" s="110"/>
      <c r="AW3379" s="110"/>
      <c r="AX3379" s="110"/>
      <c r="AY3379" s="110"/>
      <c r="AZ3379" s="110"/>
      <c r="BA3379" s="110"/>
      <c r="BB3379" s="110"/>
      <c r="BC3379" s="110"/>
      <c r="BD3379" s="110"/>
      <c r="BE3379" s="110"/>
      <c r="BF3379" s="110"/>
      <c r="BG3379" s="110"/>
      <c r="BH3379" s="110"/>
    </row>
    <row r="3380" spans="3:60" x14ac:dyDescent="0.2">
      <c r="C3380" s="25"/>
      <c r="D3380" s="25"/>
      <c r="E3380" s="24"/>
      <c r="F3380" s="47"/>
      <c r="G3380" s="24"/>
      <c r="AD3380" s="110"/>
      <c r="AE3380" s="110"/>
      <c r="AF3380" s="110"/>
      <c r="AG3380" s="110"/>
      <c r="AH3380" s="110"/>
      <c r="AI3380" s="110"/>
      <c r="AJ3380" s="110"/>
      <c r="AK3380" s="110"/>
      <c r="AL3380" s="110"/>
      <c r="AM3380" s="110"/>
      <c r="AN3380" s="110"/>
      <c r="AO3380" s="110"/>
      <c r="AP3380" s="110"/>
      <c r="AQ3380" s="110"/>
      <c r="AR3380" s="110"/>
      <c r="AS3380" s="110"/>
      <c r="AT3380" s="110"/>
      <c r="AU3380" s="110"/>
      <c r="AV3380" s="110"/>
      <c r="AW3380" s="110"/>
      <c r="AX3380" s="110"/>
      <c r="AY3380" s="110"/>
      <c r="AZ3380" s="110"/>
      <c r="BA3380" s="110"/>
      <c r="BB3380" s="110"/>
      <c r="BC3380" s="110"/>
      <c r="BD3380" s="110"/>
      <c r="BE3380" s="110"/>
      <c r="BF3380" s="110"/>
      <c r="BG3380" s="110"/>
      <c r="BH3380" s="110"/>
    </row>
    <row r="3381" spans="3:60" x14ac:dyDescent="0.2">
      <c r="C3381" s="25"/>
      <c r="D3381" s="25"/>
      <c r="E3381" s="24"/>
      <c r="F3381" s="47"/>
      <c r="G3381" s="24"/>
      <c r="AD3381" s="110"/>
      <c r="AE3381" s="110"/>
      <c r="AF3381" s="110"/>
      <c r="AG3381" s="110"/>
      <c r="AH3381" s="110"/>
      <c r="AI3381" s="110"/>
      <c r="AJ3381" s="110"/>
      <c r="AK3381" s="110"/>
      <c r="AL3381" s="110"/>
      <c r="AM3381" s="110"/>
      <c r="AN3381" s="110"/>
      <c r="AO3381" s="110"/>
      <c r="AP3381" s="110"/>
      <c r="AQ3381" s="110"/>
      <c r="AR3381" s="110"/>
      <c r="AS3381" s="110"/>
      <c r="AT3381" s="110"/>
      <c r="AU3381" s="110"/>
      <c r="AV3381" s="110"/>
      <c r="AW3381" s="110"/>
      <c r="AX3381" s="110"/>
      <c r="AY3381" s="110"/>
      <c r="AZ3381" s="110"/>
      <c r="BA3381" s="110"/>
      <c r="BB3381" s="110"/>
      <c r="BC3381" s="110"/>
      <c r="BD3381" s="110"/>
      <c r="BE3381" s="110"/>
      <c r="BF3381" s="110"/>
      <c r="BG3381" s="110"/>
      <c r="BH3381" s="110"/>
    </row>
    <row r="3382" spans="3:60" x14ac:dyDescent="0.2">
      <c r="C3382" s="25"/>
      <c r="D3382" s="25"/>
      <c r="E3382" s="24"/>
      <c r="F3382" s="47"/>
      <c r="G3382" s="24"/>
      <c r="AD3382" s="110"/>
      <c r="AE3382" s="110"/>
      <c r="AF3382" s="110"/>
      <c r="AG3382" s="110"/>
      <c r="AH3382" s="110"/>
      <c r="AI3382" s="110"/>
      <c r="AJ3382" s="110"/>
      <c r="AK3382" s="110"/>
      <c r="AL3382" s="110"/>
      <c r="AM3382" s="110"/>
      <c r="AN3382" s="110"/>
      <c r="AO3382" s="110"/>
      <c r="AP3382" s="110"/>
      <c r="AQ3382" s="110"/>
      <c r="AR3382" s="110"/>
      <c r="AS3382" s="110"/>
      <c r="AT3382" s="110"/>
      <c r="AU3382" s="110"/>
      <c r="AV3382" s="110"/>
      <c r="AW3382" s="110"/>
      <c r="AX3382" s="110"/>
      <c r="AY3382" s="110"/>
      <c r="AZ3382" s="110"/>
      <c r="BA3382" s="110"/>
      <c r="BB3382" s="110"/>
      <c r="BC3382" s="110"/>
      <c r="BD3382" s="110"/>
      <c r="BE3382" s="110"/>
      <c r="BF3382" s="110"/>
      <c r="BG3382" s="110"/>
      <c r="BH3382" s="110"/>
    </row>
    <row r="3383" spans="3:60" x14ac:dyDescent="0.2">
      <c r="C3383" s="25"/>
      <c r="D3383" s="25"/>
      <c r="E3383" s="24"/>
      <c r="F3383" s="47"/>
      <c r="G3383" s="24"/>
      <c r="AD3383" s="110"/>
      <c r="AE3383" s="110"/>
      <c r="AF3383" s="110"/>
      <c r="AG3383" s="110"/>
      <c r="AH3383" s="110"/>
      <c r="AI3383" s="110"/>
      <c r="AJ3383" s="110"/>
      <c r="AK3383" s="110"/>
      <c r="AL3383" s="110"/>
      <c r="AM3383" s="110"/>
      <c r="AN3383" s="110"/>
      <c r="AO3383" s="110"/>
      <c r="AP3383" s="110"/>
      <c r="AQ3383" s="110"/>
      <c r="AR3383" s="110"/>
      <c r="AS3383" s="110"/>
      <c r="AT3383" s="110"/>
      <c r="AU3383" s="110"/>
      <c r="AV3383" s="110"/>
      <c r="AW3383" s="110"/>
      <c r="AX3383" s="110"/>
      <c r="AY3383" s="110"/>
      <c r="AZ3383" s="110"/>
      <c r="BA3383" s="110"/>
      <c r="BB3383" s="110"/>
      <c r="BC3383" s="110"/>
      <c r="BD3383" s="110"/>
      <c r="BE3383" s="110"/>
      <c r="BF3383" s="110"/>
      <c r="BG3383" s="110"/>
      <c r="BH3383" s="110"/>
    </row>
    <row r="3384" spans="3:60" x14ac:dyDescent="0.2">
      <c r="C3384" s="25"/>
      <c r="D3384" s="25"/>
      <c r="E3384" s="24"/>
      <c r="F3384" s="47"/>
      <c r="G3384" s="24"/>
      <c r="AD3384" s="110"/>
      <c r="AE3384" s="110"/>
      <c r="AF3384" s="110"/>
      <c r="AG3384" s="110"/>
      <c r="AH3384" s="110"/>
      <c r="AI3384" s="110"/>
      <c r="AJ3384" s="110"/>
      <c r="AK3384" s="110"/>
      <c r="AL3384" s="110"/>
      <c r="AM3384" s="110"/>
      <c r="AN3384" s="110"/>
      <c r="AO3384" s="110"/>
      <c r="AP3384" s="110"/>
      <c r="AQ3384" s="110"/>
      <c r="AR3384" s="110"/>
      <c r="AS3384" s="110"/>
      <c r="AT3384" s="110"/>
      <c r="AU3384" s="110"/>
      <c r="AV3384" s="110"/>
      <c r="AW3384" s="110"/>
      <c r="AX3384" s="110"/>
      <c r="AY3384" s="110"/>
      <c r="AZ3384" s="110"/>
      <c r="BA3384" s="110"/>
      <c r="BB3384" s="110"/>
      <c r="BC3384" s="110"/>
      <c r="BD3384" s="110"/>
      <c r="BE3384" s="110"/>
      <c r="BF3384" s="110"/>
      <c r="BG3384" s="110"/>
      <c r="BH3384" s="110"/>
    </row>
    <row r="3385" spans="3:60" x14ac:dyDescent="0.2">
      <c r="C3385" s="25"/>
      <c r="D3385" s="25"/>
      <c r="E3385" s="24"/>
      <c r="F3385" s="47"/>
      <c r="G3385" s="24"/>
      <c r="AD3385" s="110"/>
      <c r="AE3385" s="110"/>
      <c r="AF3385" s="110"/>
      <c r="AG3385" s="110"/>
      <c r="AH3385" s="110"/>
      <c r="AI3385" s="110"/>
      <c r="AJ3385" s="110"/>
      <c r="AK3385" s="110"/>
      <c r="AL3385" s="110"/>
      <c r="AM3385" s="110"/>
      <c r="AN3385" s="110"/>
      <c r="AO3385" s="110"/>
      <c r="AP3385" s="110"/>
      <c r="AQ3385" s="110"/>
      <c r="AR3385" s="110"/>
      <c r="AS3385" s="110"/>
      <c r="AT3385" s="110"/>
      <c r="AU3385" s="110"/>
      <c r="AV3385" s="110"/>
      <c r="AW3385" s="110"/>
      <c r="AX3385" s="110"/>
      <c r="AY3385" s="110"/>
      <c r="AZ3385" s="110"/>
      <c r="BA3385" s="110"/>
      <c r="BB3385" s="110"/>
      <c r="BC3385" s="110"/>
      <c r="BD3385" s="110"/>
      <c r="BE3385" s="110"/>
      <c r="BF3385" s="110"/>
      <c r="BG3385" s="110"/>
      <c r="BH3385" s="110"/>
    </row>
    <row r="3386" spans="3:60" x14ac:dyDescent="0.2">
      <c r="C3386" s="25"/>
      <c r="D3386" s="25"/>
      <c r="E3386" s="24"/>
      <c r="F3386" s="47"/>
      <c r="G3386" s="24"/>
      <c r="AD3386" s="110"/>
      <c r="AE3386" s="110"/>
      <c r="AF3386" s="110"/>
      <c r="AG3386" s="110"/>
      <c r="AH3386" s="110"/>
      <c r="AI3386" s="110"/>
      <c r="AJ3386" s="110"/>
      <c r="AK3386" s="110"/>
      <c r="AL3386" s="110"/>
      <c r="AM3386" s="110"/>
      <c r="AN3386" s="110"/>
      <c r="AO3386" s="110"/>
      <c r="AP3386" s="110"/>
      <c r="AQ3386" s="110"/>
      <c r="AR3386" s="110"/>
      <c r="AS3386" s="110"/>
      <c r="AT3386" s="110"/>
      <c r="AU3386" s="110"/>
      <c r="AV3386" s="110"/>
      <c r="AW3386" s="110"/>
      <c r="AX3386" s="110"/>
      <c r="AY3386" s="110"/>
      <c r="AZ3386" s="110"/>
      <c r="BA3386" s="110"/>
      <c r="BB3386" s="110"/>
      <c r="BC3386" s="110"/>
      <c r="BD3386" s="110"/>
      <c r="BE3386" s="110"/>
      <c r="BF3386" s="110"/>
      <c r="BG3386" s="110"/>
      <c r="BH3386" s="110"/>
    </row>
    <row r="3387" spans="3:60" x14ac:dyDescent="0.2">
      <c r="C3387" s="25"/>
      <c r="D3387" s="25"/>
      <c r="E3387" s="24"/>
      <c r="F3387" s="47"/>
      <c r="G3387" s="24"/>
      <c r="AD3387" s="110"/>
      <c r="AE3387" s="110"/>
      <c r="AF3387" s="110"/>
      <c r="AG3387" s="110"/>
      <c r="AH3387" s="110"/>
      <c r="AI3387" s="110"/>
      <c r="AJ3387" s="110"/>
      <c r="AK3387" s="110"/>
      <c r="AL3387" s="110"/>
      <c r="AM3387" s="110"/>
      <c r="AN3387" s="110"/>
      <c r="AO3387" s="110"/>
      <c r="AP3387" s="110"/>
      <c r="AQ3387" s="110"/>
      <c r="AR3387" s="110"/>
      <c r="AS3387" s="110"/>
      <c r="AT3387" s="110"/>
      <c r="AU3387" s="110"/>
      <c r="AV3387" s="110"/>
      <c r="AW3387" s="110"/>
      <c r="AX3387" s="110"/>
      <c r="AY3387" s="110"/>
      <c r="AZ3387" s="110"/>
      <c r="BA3387" s="110"/>
      <c r="BB3387" s="110"/>
      <c r="BC3387" s="110"/>
      <c r="BD3387" s="110"/>
      <c r="BE3387" s="110"/>
      <c r="BF3387" s="110"/>
      <c r="BG3387" s="110"/>
      <c r="BH3387" s="110"/>
    </row>
    <row r="3388" spans="3:60" x14ac:dyDescent="0.2">
      <c r="C3388" s="25"/>
      <c r="D3388" s="25"/>
      <c r="E3388" s="24"/>
      <c r="F3388" s="47"/>
      <c r="G3388" s="24"/>
      <c r="AD3388" s="110"/>
      <c r="AE3388" s="110"/>
      <c r="AF3388" s="110"/>
      <c r="AG3388" s="110"/>
      <c r="AH3388" s="110"/>
      <c r="AI3388" s="110"/>
      <c r="AJ3388" s="110"/>
      <c r="AK3388" s="110"/>
      <c r="AL3388" s="110"/>
      <c r="AM3388" s="110"/>
      <c r="AN3388" s="110"/>
      <c r="AO3388" s="110"/>
      <c r="AP3388" s="110"/>
      <c r="AQ3388" s="110"/>
      <c r="AR3388" s="110"/>
      <c r="AS3388" s="110"/>
      <c r="AT3388" s="110"/>
      <c r="AU3388" s="110"/>
      <c r="AV3388" s="110"/>
      <c r="AW3388" s="110"/>
      <c r="AX3388" s="110"/>
      <c r="AY3388" s="110"/>
      <c r="AZ3388" s="110"/>
      <c r="BA3388" s="110"/>
      <c r="BB3388" s="110"/>
      <c r="BC3388" s="110"/>
      <c r="BD3388" s="110"/>
      <c r="BE3388" s="110"/>
      <c r="BF3388" s="110"/>
      <c r="BG3388" s="110"/>
      <c r="BH3388" s="110"/>
    </row>
    <row r="3389" spans="3:60" x14ac:dyDescent="0.2">
      <c r="C3389" s="25"/>
      <c r="D3389" s="25"/>
      <c r="E3389" s="24"/>
      <c r="F3389" s="47"/>
      <c r="G3389" s="24"/>
      <c r="AD3389" s="110"/>
      <c r="AE3389" s="110"/>
      <c r="AF3389" s="110"/>
      <c r="AG3389" s="110"/>
      <c r="AH3389" s="110"/>
      <c r="AI3389" s="110"/>
      <c r="AJ3389" s="110"/>
      <c r="AK3389" s="110"/>
      <c r="AL3389" s="110"/>
      <c r="AM3389" s="110"/>
      <c r="AN3389" s="110"/>
      <c r="AO3389" s="110"/>
      <c r="AP3389" s="110"/>
      <c r="AQ3389" s="110"/>
      <c r="AR3389" s="110"/>
      <c r="AS3389" s="110"/>
      <c r="AT3389" s="110"/>
      <c r="AU3389" s="110"/>
      <c r="AV3389" s="110"/>
      <c r="AW3389" s="110"/>
      <c r="AX3389" s="110"/>
      <c r="AY3389" s="110"/>
      <c r="AZ3389" s="110"/>
      <c r="BA3389" s="110"/>
      <c r="BB3389" s="110"/>
      <c r="BC3389" s="110"/>
      <c r="BD3389" s="110"/>
      <c r="BE3389" s="110"/>
      <c r="BF3389" s="110"/>
      <c r="BG3389" s="110"/>
      <c r="BH3389" s="110"/>
    </row>
    <row r="3390" spans="3:60" x14ac:dyDescent="0.2">
      <c r="C3390" s="25"/>
      <c r="D3390" s="25"/>
      <c r="E3390" s="24"/>
      <c r="F3390" s="47"/>
      <c r="G3390" s="24"/>
      <c r="AD3390" s="110"/>
      <c r="AE3390" s="110"/>
      <c r="AF3390" s="110"/>
      <c r="AG3390" s="110"/>
      <c r="AH3390" s="110"/>
      <c r="AI3390" s="110"/>
      <c r="AJ3390" s="110"/>
      <c r="AK3390" s="110"/>
      <c r="AL3390" s="110"/>
      <c r="AM3390" s="110"/>
      <c r="AN3390" s="110"/>
      <c r="AO3390" s="110"/>
      <c r="AP3390" s="110"/>
      <c r="AQ3390" s="110"/>
      <c r="AR3390" s="110"/>
      <c r="AS3390" s="110"/>
      <c r="AT3390" s="110"/>
      <c r="AU3390" s="110"/>
      <c r="AV3390" s="110"/>
      <c r="AW3390" s="110"/>
      <c r="AX3390" s="110"/>
      <c r="AY3390" s="110"/>
      <c r="AZ3390" s="110"/>
      <c r="BA3390" s="110"/>
      <c r="BB3390" s="110"/>
      <c r="BC3390" s="110"/>
      <c r="BD3390" s="110"/>
      <c r="BE3390" s="110"/>
      <c r="BF3390" s="110"/>
      <c r="BG3390" s="110"/>
      <c r="BH3390" s="110"/>
    </row>
    <row r="3391" spans="3:60" x14ac:dyDescent="0.2">
      <c r="C3391" s="25"/>
      <c r="D3391" s="25"/>
      <c r="E3391" s="24"/>
      <c r="F3391" s="47"/>
      <c r="G3391" s="24"/>
      <c r="AD3391" s="110"/>
      <c r="AE3391" s="110"/>
      <c r="AF3391" s="110"/>
      <c r="AG3391" s="110"/>
      <c r="AH3391" s="110"/>
      <c r="AI3391" s="110"/>
      <c r="AJ3391" s="110"/>
      <c r="AK3391" s="110"/>
      <c r="AL3391" s="110"/>
      <c r="AM3391" s="110"/>
      <c r="AN3391" s="110"/>
      <c r="AO3391" s="110"/>
      <c r="AP3391" s="110"/>
      <c r="AQ3391" s="110"/>
      <c r="AR3391" s="110"/>
      <c r="AS3391" s="110"/>
      <c r="AT3391" s="110"/>
      <c r="AU3391" s="110"/>
      <c r="AV3391" s="110"/>
      <c r="AW3391" s="110"/>
      <c r="AX3391" s="110"/>
      <c r="AY3391" s="110"/>
      <c r="AZ3391" s="110"/>
      <c r="BA3391" s="110"/>
      <c r="BB3391" s="110"/>
      <c r="BC3391" s="110"/>
      <c r="BD3391" s="110"/>
      <c r="BE3391" s="110"/>
      <c r="BF3391" s="110"/>
      <c r="BG3391" s="110"/>
      <c r="BH3391" s="110"/>
    </row>
    <row r="3392" spans="3:60" x14ac:dyDescent="0.2">
      <c r="C3392" s="25"/>
      <c r="D3392" s="25"/>
      <c r="E3392" s="24"/>
      <c r="F3392" s="47"/>
      <c r="G3392" s="24"/>
      <c r="AD3392" s="110"/>
      <c r="AE3392" s="110"/>
      <c r="AF3392" s="110"/>
      <c r="AG3392" s="110"/>
      <c r="AH3392" s="110"/>
      <c r="AI3392" s="110"/>
      <c r="AJ3392" s="110"/>
      <c r="AK3392" s="110"/>
      <c r="AL3392" s="110"/>
      <c r="AM3392" s="110"/>
      <c r="AN3392" s="110"/>
      <c r="AO3392" s="110"/>
      <c r="AP3392" s="110"/>
      <c r="AQ3392" s="110"/>
      <c r="AR3392" s="110"/>
      <c r="AS3392" s="110"/>
      <c r="AT3392" s="110"/>
      <c r="AU3392" s="110"/>
      <c r="AV3392" s="110"/>
      <c r="AW3392" s="110"/>
      <c r="AX3392" s="110"/>
      <c r="AY3392" s="110"/>
      <c r="AZ3392" s="110"/>
      <c r="BA3392" s="110"/>
      <c r="BB3392" s="110"/>
      <c r="BC3392" s="110"/>
      <c r="BD3392" s="110"/>
      <c r="BE3392" s="110"/>
      <c r="BF3392" s="110"/>
      <c r="BG3392" s="110"/>
      <c r="BH3392" s="110"/>
    </row>
    <row r="3393" spans="3:60" x14ac:dyDescent="0.2">
      <c r="C3393" s="25"/>
      <c r="D3393" s="25"/>
      <c r="E3393" s="24"/>
      <c r="F3393" s="47"/>
      <c r="G3393" s="24"/>
      <c r="AD3393" s="110"/>
      <c r="AE3393" s="110"/>
      <c r="AF3393" s="110"/>
      <c r="AG3393" s="110"/>
      <c r="AH3393" s="110"/>
      <c r="AI3393" s="110"/>
      <c r="AJ3393" s="110"/>
      <c r="AK3393" s="110"/>
      <c r="AL3393" s="110"/>
      <c r="AM3393" s="110"/>
      <c r="AN3393" s="110"/>
      <c r="AO3393" s="110"/>
      <c r="AP3393" s="110"/>
      <c r="AQ3393" s="110"/>
      <c r="AR3393" s="110"/>
      <c r="AS3393" s="110"/>
      <c r="AT3393" s="110"/>
      <c r="AU3393" s="110"/>
      <c r="AV3393" s="110"/>
      <c r="AW3393" s="110"/>
      <c r="AX3393" s="110"/>
      <c r="AY3393" s="110"/>
      <c r="AZ3393" s="110"/>
      <c r="BA3393" s="110"/>
      <c r="BB3393" s="110"/>
      <c r="BC3393" s="110"/>
      <c r="BD3393" s="110"/>
      <c r="BE3393" s="110"/>
      <c r="BF3393" s="110"/>
      <c r="BG3393" s="110"/>
      <c r="BH3393" s="110"/>
    </row>
    <row r="3394" spans="3:60" x14ac:dyDescent="0.2">
      <c r="C3394" s="25"/>
      <c r="D3394" s="25"/>
      <c r="E3394" s="24"/>
      <c r="F3394" s="47"/>
      <c r="G3394" s="24"/>
      <c r="AD3394" s="110"/>
      <c r="AE3394" s="110"/>
      <c r="AF3394" s="110"/>
      <c r="AG3394" s="110"/>
      <c r="AH3394" s="110"/>
      <c r="AI3394" s="110"/>
      <c r="AJ3394" s="110"/>
      <c r="AK3394" s="110"/>
      <c r="AL3394" s="110"/>
      <c r="AM3394" s="110"/>
      <c r="AN3394" s="110"/>
      <c r="AO3394" s="110"/>
      <c r="AP3394" s="110"/>
      <c r="AQ3394" s="110"/>
      <c r="AR3394" s="110"/>
      <c r="AS3394" s="110"/>
      <c r="AT3394" s="110"/>
      <c r="AU3394" s="110"/>
      <c r="AV3394" s="110"/>
      <c r="AW3394" s="110"/>
      <c r="AX3394" s="110"/>
      <c r="AY3394" s="110"/>
      <c r="AZ3394" s="110"/>
      <c r="BA3394" s="110"/>
      <c r="BB3394" s="110"/>
      <c r="BC3394" s="110"/>
      <c r="BD3394" s="110"/>
      <c r="BE3394" s="110"/>
      <c r="BF3394" s="110"/>
      <c r="BG3394" s="110"/>
      <c r="BH3394" s="110"/>
    </row>
    <row r="3395" spans="3:60" x14ac:dyDescent="0.2">
      <c r="C3395" s="25"/>
      <c r="D3395" s="25"/>
      <c r="E3395" s="24"/>
      <c r="F3395" s="47"/>
      <c r="G3395" s="24"/>
      <c r="AD3395" s="110"/>
      <c r="AE3395" s="110"/>
      <c r="AF3395" s="110"/>
      <c r="AG3395" s="110"/>
      <c r="AH3395" s="110"/>
      <c r="AI3395" s="110"/>
      <c r="AJ3395" s="110"/>
      <c r="AK3395" s="110"/>
      <c r="AL3395" s="110"/>
      <c r="AM3395" s="110"/>
      <c r="AN3395" s="110"/>
      <c r="AO3395" s="110"/>
      <c r="AP3395" s="110"/>
      <c r="AQ3395" s="110"/>
      <c r="AR3395" s="110"/>
      <c r="AS3395" s="110"/>
      <c r="AT3395" s="110"/>
      <c r="AU3395" s="110"/>
      <c r="AV3395" s="110"/>
      <c r="AW3395" s="110"/>
      <c r="AX3395" s="110"/>
      <c r="AY3395" s="110"/>
      <c r="AZ3395" s="110"/>
      <c r="BA3395" s="110"/>
      <c r="BB3395" s="110"/>
      <c r="BC3395" s="110"/>
      <c r="BD3395" s="110"/>
      <c r="BE3395" s="110"/>
      <c r="BF3395" s="110"/>
      <c r="BG3395" s="110"/>
      <c r="BH3395" s="110"/>
    </row>
    <row r="3396" spans="3:60" x14ac:dyDescent="0.2">
      <c r="C3396" s="25"/>
      <c r="D3396" s="25"/>
      <c r="E3396" s="24"/>
      <c r="F3396" s="47"/>
      <c r="G3396" s="24"/>
      <c r="AD3396" s="110"/>
      <c r="AE3396" s="110"/>
      <c r="AF3396" s="110"/>
      <c r="AG3396" s="110"/>
      <c r="AH3396" s="110"/>
      <c r="AI3396" s="110"/>
      <c r="AJ3396" s="110"/>
      <c r="AK3396" s="110"/>
      <c r="AL3396" s="110"/>
      <c r="AM3396" s="110"/>
      <c r="AN3396" s="110"/>
      <c r="AO3396" s="110"/>
      <c r="AP3396" s="110"/>
      <c r="AQ3396" s="110"/>
      <c r="AR3396" s="110"/>
      <c r="AS3396" s="110"/>
      <c r="AT3396" s="110"/>
      <c r="AU3396" s="110"/>
      <c r="AV3396" s="110"/>
      <c r="AW3396" s="110"/>
      <c r="AX3396" s="110"/>
      <c r="AY3396" s="110"/>
      <c r="AZ3396" s="110"/>
      <c r="BA3396" s="110"/>
      <c r="BB3396" s="110"/>
      <c r="BC3396" s="110"/>
      <c r="BD3396" s="110"/>
      <c r="BE3396" s="110"/>
      <c r="BF3396" s="110"/>
      <c r="BG3396" s="110"/>
      <c r="BH3396" s="110"/>
    </row>
    <row r="3397" spans="3:60" x14ac:dyDescent="0.2">
      <c r="C3397" s="25"/>
      <c r="D3397" s="25"/>
      <c r="E3397" s="24"/>
      <c r="F3397" s="47"/>
      <c r="G3397" s="24"/>
      <c r="AD3397" s="110"/>
      <c r="AE3397" s="110"/>
      <c r="AF3397" s="110"/>
      <c r="AG3397" s="110"/>
      <c r="AH3397" s="110"/>
      <c r="AI3397" s="110"/>
      <c r="AJ3397" s="110"/>
      <c r="AK3397" s="110"/>
      <c r="AL3397" s="110"/>
      <c r="AM3397" s="110"/>
      <c r="AN3397" s="110"/>
      <c r="AO3397" s="110"/>
      <c r="AP3397" s="110"/>
      <c r="AQ3397" s="110"/>
      <c r="AR3397" s="110"/>
      <c r="AS3397" s="110"/>
      <c r="AT3397" s="110"/>
      <c r="AU3397" s="110"/>
      <c r="AV3397" s="110"/>
      <c r="AW3397" s="110"/>
      <c r="AX3397" s="110"/>
      <c r="AY3397" s="110"/>
      <c r="AZ3397" s="110"/>
      <c r="BA3397" s="110"/>
      <c r="BB3397" s="110"/>
      <c r="BC3397" s="110"/>
      <c r="BD3397" s="110"/>
      <c r="BE3397" s="110"/>
      <c r="BF3397" s="110"/>
      <c r="BG3397" s="110"/>
      <c r="BH3397" s="110"/>
    </row>
    <row r="3398" spans="3:60" x14ac:dyDescent="0.2">
      <c r="C3398" s="25"/>
      <c r="D3398" s="25"/>
      <c r="E3398" s="24"/>
      <c r="F3398" s="47"/>
      <c r="G3398" s="24"/>
      <c r="AD3398" s="110"/>
      <c r="AE3398" s="110"/>
      <c r="AF3398" s="110"/>
      <c r="AG3398" s="110"/>
      <c r="AH3398" s="110"/>
      <c r="AI3398" s="110"/>
      <c r="AJ3398" s="110"/>
      <c r="AK3398" s="110"/>
      <c r="AL3398" s="110"/>
      <c r="AM3398" s="110"/>
      <c r="AN3398" s="110"/>
      <c r="AO3398" s="110"/>
      <c r="AP3398" s="110"/>
      <c r="AQ3398" s="110"/>
      <c r="AR3398" s="110"/>
      <c r="AS3398" s="110"/>
      <c r="AT3398" s="110"/>
      <c r="AU3398" s="110"/>
      <c r="AV3398" s="110"/>
      <c r="AW3398" s="110"/>
      <c r="AX3398" s="110"/>
      <c r="AY3398" s="110"/>
      <c r="AZ3398" s="110"/>
      <c r="BA3398" s="110"/>
      <c r="BB3398" s="110"/>
      <c r="BC3398" s="110"/>
      <c r="BD3398" s="110"/>
      <c r="BE3398" s="110"/>
      <c r="BF3398" s="110"/>
      <c r="BG3398" s="110"/>
      <c r="BH3398" s="110"/>
    </row>
    <row r="3399" spans="3:60" x14ac:dyDescent="0.2">
      <c r="AD3399" s="110"/>
      <c r="AE3399" s="110"/>
      <c r="AF3399" s="110"/>
      <c r="AG3399" s="110"/>
      <c r="AH3399" s="110"/>
      <c r="AI3399" s="110"/>
      <c r="AJ3399" s="110"/>
      <c r="AK3399" s="110"/>
      <c r="AL3399" s="110"/>
      <c r="AM3399" s="110"/>
      <c r="AN3399" s="110"/>
      <c r="AO3399" s="110"/>
      <c r="AP3399" s="110"/>
      <c r="AQ3399" s="110"/>
      <c r="AR3399" s="110"/>
      <c r="AS3399" s="110"/>
      <c r="AT3399" s="110"/>
      <c r="AU3399" s="110"/>
      <c r="AV3399" s="110"/>
      <c r="AW3399" s="110"/>
      <c r="AX3399" s="110"/>
      <c r="AY3399" s="110"/>
      <c r="AZ3399" s="110"/>
      <c r="BA3399" s="110"/>
      <c r="BB3399" s="110"/>
      <c r="BC3399" s="110"/>
      <c r="BD3399" s="110"/>
      <c r="BE3399" s="110"/>
      <c r="BF3399" s="110"/>
      <c r="BG3399" s="110"/>
      <c r="BH3399" s="110"/>
    </row>
    <row r="3400" spans="3:60" x14ac:dyDescent="0.2">
      <c r="AD3400" s="110"/>
      <c r="AE3400" s="110"/>
      <c r="AF3400" s="110"/>
      <c r="AG3400" s="110"/>
      <c r="AH3400" s="110"/>
      <c r="AI3400" s="110"/>
      <c r="AJ3400" s="110"/>
      <c r="AK3400" s="110"/>
      <c r="AL3400" s="110"/>
      <c r="AM3400" s="110"/>
      <c r="AN3400" s="110"/>
      <c r="AO3400" s="110"/>
      <c r="AP3400" s="110"/>
      <c r="AQ3400" s="110"/>
      <c r="AR3400" s="110"/>
      <c r="AS3400" s="110"/>
      <c r="AT3400" s="110"/>
      <c r="AU3400" s="110"/>
      <c r="AV3400" s="110"/>
      <c r="AW3400" s="110"/>
      <c r="AX3400" s="110"/>
      <c r="AY3400" s="110"/>
      <c r="AZ3400" s="110"/>
      <c r="BA3400" s="110"/>
      <c r="BB3400" s="110"/>
      <c r="BC3400" s="110"/>
      <c r="BD3400" s="110"/>
      <c r="BE3400" s="110"/>
      <c r="BF3400" s="110"/>
      <c r="BG3400" s="110"/>
      <c r="BH3400" s="110"/>
    </row>
    <row r="3401" spans="3:60" x14ac:dyDescent="0.2">
      <c r="AD3401" s="110"/>
      <c r="AE3401" s="110"/>
      <c r="AF3401" s="110"/>
      <c r="AG3401" s="110"/>
      <c r="AH3401" s="110"/>
      <c r="AI3401" s="110"/>
      <c r="AJ3401" s="110"/>
      <c r="AK3401" s="110"/>
      <c r="AL3401" s="110"/>
      <c r="AM3401" s="110"/>
      <c r="AN3401" s="110"/>
      <c r="AO3401" s="110"/>
      <c r="AP3401" s="110"/>
      <c r="AQ3401" s="110"/>
      <c r="AR3401" s="110"/>
      <c r="AS3401" s="110"/>
      <c r="AT3401" s="110"/>
      <c r="AU3401" s="110"/>
      <c r="AV3401" s="110"/>
      <c r="AW3401" s="110"/>
      <c r="AX3401" s="110"/>
      <c r="AY3401" s="110"/>
      <c r="AZ3401" s="110"/>
      <c r="BA3401" s="110"/>
      <c r="BB3401" s="110"/>
      <c r="BC3401" s="110"/>
      <c r="BD3401" s="110"/>
      <c r="BE3401" s="110"/>
      <c r="BF3401" s="110"/>
      <c r="BG3401" s="110"/>
      <c r="BH3401" s="110"/>
    </row>
    <row r="3402" spans="3:60" x14ac:dyDescent="0.2">
      <c r="AD3402" s="110"/>
      <c r="AE3402" s="110"/>
      <c r="AF3402" s="110"/>
      <c r="AG3402" s="110"/>
      <c r="AH3402" s="110"/>
      <c r="AI3402" s="110"/>
      <c r="AJ3402" s="110"/>
      <c r="AK3402" s="110"/>
      <c r="AL3402" s="110"/>
      <c r="AM3402" s="110"/>
      <c r="AN3402" s="110"/>
      <c r="AO3402" s="110"/>
      <c r="AP3402" s="110"/>
      <c r="AQ3402" s="110"/>
      <c r="AR3402" s="110"/>
      <c r="AS3402" s="110"/>
      <c r="AT3402" s="110"/>
      <c r="AU3402" s="110"/>
      <c r="AV3402" s="110"/>
      <c r="AW3402" s="110"/>
      <c r="AX3402" s="110"/>
      <c r="AY3402" s="110"/>
      <c r="AZ3402" s="110"/>
      <c r="BA3402" s="110"/>
      <c r="BB3402" s="110"/>
      <c r="BC3402" s="110"/>
      <c r="BD3402" s="110"/>
      <c r="BE3402" s="110"/>
      <c r="BF3402" s="110"/>
      <c r="BG3402" s="110"/>
      <c r="BH3402" s="110"/>
    </row>
    <row r="3403" spans="3:60" x14ac:dyDescent="0.2">
      <c r="AD3403" s="110"/>
      <c r="AE3403" s="110"/>
      <c r="AF3403" s="110"/>
      <c r="AG3403" s="110"/>
      <c r="AH3403" s="110"/>
      <c r="AI3403" s="110"/>
      <c r="AJ3403" s="110"/>
      <c r="AK3403" s="110"/>
      <c r="AL3403" s="110"/>
      <c r="AM3403" s="110"/>
      <c r="AN3403" s="110"/>
      <c r="AO3403" s="110"/>
      <c r="AP3403" s="110"/>
      <c r="AQ3403" s="110"/>
      <c r="AR3403" s="110"/>
      <c r="AS3403" s="110"/>
      <c r="AT3403" s="110"/>
      <c r="AU3403" s="110"/>
      <c r="AV3403" s="110"/>
      <c r="AW3403" s="110"/>
      <c r="AX3403" s="110"/>
      <c r="AY3403" s="110"/>
      <c r="AZ3403" s="110"/>
      <c r="BA3403" s="110"/>
      <c r="BB3403" s="110"/>
      <c r="BC3403" s="110"/>
      <c r="BD3403" s="110"/>
      <c r="BE3403" s="110"/>
      <c r="BF3403" s="110"/>
      <c r="BG3403" s="110"/>
      <c r="BH3403" s="110"/>
    </row>
    <row r="3404" spans="3:60" x14ac:dyDescent="0.2">
      <c r="AD3404" s="110"/>
      <c r="AE3404" s="110"/>
      <c r="AF3404" s="110"/>
      <c r="AG3404" s="110"/>
      <c r="AH3404" s="110"/>
      <c r="AI3404" s="110"/>
      <c r="AJ3404" s="110"/>
      <c r="AK3404" s="110"/>
      <c r="AL3404" s="110"/>
      <c r="AM3404" s="110"/>
      <c r="AN3404" s="110"/>
      <c r="AO3404" s="110"/>
      <c r="AP3404" s="110"/>
      <c r="AQ3404" s="110"/>
      <c r="AR3404" s="110"/>
      <c r="AS3404" s="110"/>
      <c r="AT3404" s="110"/>
      <c r="AU3404" s="110"/>
      <c r="AV3404" s="110"/>
      <c r="AW3404" s="110"/>
      <c r="AX3404" s="110"/>
      <c r="AY3404" s="110"/>
      <c r="AZ3404" s="110"/>
      <c r="BA3404" s="110"/>
      <c r="BB3404" s="110"/>
      <c r="BC3404" s="110"/>
      <c r="BD3404" s="110"/>
      <c r="BE3404" s="110"/>
      <c r="BF3404" s="110"/>
      <c r="BG3404" s="110"/>
      <c r="BH3404" s="110"/>
    </row>
    <row r="3405" spans="3:60" x14ac:dyDescent="0.2">
      <c r="AD3405" s="110"/>
      <c r="AE3405" s="110"/>
      <c r="AF3405" s="110"/>
      <c r="AG3405" s="110"/>
      <c r="AH3405" s="110"/>
      <c r="AI3405" s="110"/>
      <c r="AJ3405" s="110"/>
      <c r="AK3405" s="110"/>
      <c r="AL3405" s="110"/>
      <c r="AM3405" s="110"/>
      <c r="AN3405" s="110"/>
      <c r="AO3405" s="110"/>
      <c r="AP3405" s="110"/>
      <c r="AQ3405" s="110"/>
      <c r="AR3405" s="110"/>
      <c r="AS3405" s="110"/>
      <c r="AT3405" s="110"/>
      <c r="AU3405" s="110"/>
      <c r="AV3405" s="110"/>
      <c r="AW3405" s="110"/>
      <c r="AX3405" s="110"/>
      <c r="AY3405" s="110"/>
      <c r="AZ3405" s="110"/>
      <c r="BA3405" s="110"/>
      <c r="BB3405" s="110"/>
      <c r="BC3405" s="110"/>
      <c r="BD3405" s="110"/>
      <c r="BE3405" s="110"/>
      <c r="BF3405" s="110"/>
      <c r="BG3405" s="110"/>
      <c r="BH3405" s="110"/>
    </row>
    <row r="3406" spans="3:60" x14ac:dyDescent="0.2">
      <c r="AD3406" s="110"/>
      <c r="AE3406" s="110"/>
      <c r="AF3406" s="110"/>
      <c r="AG3406" s="110"/>
      <c r="AH3406" s="110"/>
      <c r="AI3406" s="110"/>
      <c r="AJ3406" s="110"/>
      <c r="AK3406" s="110"/>
      <c r="AL3406" s="110"/>
      <c r="AM3406" s="110"/>
      <c r="AN3406" s="110"/>
      <c r="AO3406" s="110"/>
      <c r="AP3406" s="110"/>
      <c r="AQ3406" s="110"/>
      <c r="AR3406" s="110"/>
      <c r="AS3406" s="110"/>
      <c r="AT3406" s="110"/>
      <c r="AU3406" s="110"/>
      <c r="AV3406" s="110"/>
      <c r="AW3406" s="110"/>
      <c r="AX3406" s="110"/>
      <c r="AY3406" s="110"/>
      <c r="AZ3406" s="110"/>
      <c r="BA3406" s="110"/>
      <c r="BB3406" s="110"/>
      <c r="BC3406" s="110"/>
      <c r="BD3406" s="110"/>
      <c r="BE3406" s="110"/>
      <c r="BF3406" s="110"/>
      <c r="BG3406" s="110"/>
      <c r="BH3406" s="110"/>
    </row>
    <row r="3407" spans="3:60" x14ac:dyDescent="0.2">
      <c r="AD3407" s="110"/>
      <c r="AE3407" s="110"/>
      <c r="AF3407" s="110"/>
      <c r="AG3407" s="110"/>
      <c r="AH3407" s="110"/>
      <c r="AI3407" s="110"/>
      <c r="AJ3407" s="110"/>
      <c r="AK3407" s="110"/>
      <c r="AL3407" s="110"/>
      <c r="AM3407" s="110"/>
      <c r="AN3407" s="110"/>
      <c r="AO3407" s="110"/>
      <c r="AP3407" s="110"/>
      <c r="AQ3407" s="110"/>
      <c r="AR3407" s="110"/>
      <c r="AS3407" s="110"/>
      <c r="AT3407" s="110"/>
      <c r="AU3407" s="110"/>
      <c r="AV3407" s="110"/>
      <c r="AW3407" s="110"/>
      <c r="AX3407" s="110"/>
      <c r="AY3407" s="110"/>
      <c r="AZ3407" s="110"/>
      <c r="BA3407" s="110"/>
      <c r="BB3407" s="110"/>
      <c r="BC3407" s="110"/>
      <c r="BD3407" s="110"/>
      <c r="BE3407" s="110"/>
      <c r="BF3407" s="110"/>
      <c r="BG3407" s="110"/>
      <c r="BH3407" s="110"/>
    </row>
    <row r="3408" spans="3:60" x14ac:dyDescent="0.2">
      <c r="AD3408" s="110"/>
      <c r="AE3408" s="110"/>
      <c r="AF3408" s="110"/>
      <c r="AG3408" s="110"/>
      <c r="AH3408" s="110"/>
      <c r="AI3408" s="110"/>
      <c r="AJ3408" s="110"/>
      <c r="AK3408" s="110"/>
      <c r="AL3408" s="110"/>
      <c r="AM3408" s="110"/>
      <c r="AN3408" s="110"/>
      <c r="AO3408" s="110"/>
      <c r="AP3408" s="110"/>
      <c r="AQ3408" s="110"/>
      <c r="AR3408" s="110"/>
      <c r="AS3408" s="110"/>
      <c r="AT3408" s="110"/>
      <c r="AU3408" s="110"/>
      <c r="AV3408" s="110"/>
      <c r="AW3408" s="110"/>
      <c r="AX3408" s="110"/>
      <c r="AY3408" s="110"/>
      <c r="AZ3408" s="110"/>
      <c r="BA3408" s="110"/>
      <c r="BB3408" s="110"/>
      <c r="BC3408" s="110"/>
      <c r="BD3408" s="110"/>
      <c r="BE3408" s="110"/>
      <c r="BF3408" s="110"/>
      <c r="BG3408" s="110"/>
      <c r="BH3408" s="110"/>
    </row>
    <row r="3409" spans="30:60" x14ac:dyDescent="0.2">
      <c r="AD3409" s="110"/>
      <c r="AE3409" s="110"/>
      <c r="AF3409" s="110"/>
      <c r="AG3409" s="110"/>
      <c r="AH3409" s="110"/>
      <c r="AI3409" s="110"/>
      <c r="AJ3409" s="110"/>
      <c r="AK3409" s="110"/>
      <c r="AL3409" s="110"/>
      <c r="AM3409" s="110"/>
      <c r="AN3409" s="110"/>
      <c r="AO3409" s="110"/>
      <c r="AP3409" s="110"/>
      <c r="AQ3409" s="110"/>
      <c r="AR3409" s="110"/>
      <c r="AS3409" s="110"/>
      <c r="AT3409" s="110"/>
      <c r="AU3409" s="110"/>
      <c r="AV3409" s="110"/>
      <c r="AW3409" s="110"/>
      <c r="AX3409" s="110"/>
      <c r="AY3409" s="110"/>
      <c r="AZ3409" s="110"/>
      <c r="BA3409" s="110"/>
      <c r="BB3409" s="110"/>
      <c r="BC3409" s="110"/>
      <c r="BD3409" s="110"/>
      <c r="BE3409" s="110"/>
      <c r="BF3409" s="110"/>
      <c r="BG3409" s="110"/>
      <c r="BH3409" s="110"/>
    </row>
    <row r="3410" spans="30:60" x14ac:dyDescent="0.2">
      <c r="AD3410" s="110"/>
      <c r="AE3410" s="110"/>
      <c r="AF3410" s="110"/>
      <c r="AG3410" s="110"/>
      <c r="AH3410" s="110"/>
      <c r="AI3410" s="110"/>
      <c r="AJ3410" s="110"/>
      <c r="AK3410" s="110"/>
      <c r="AL3410" s="110"/>
      <c r="AM3410" s="110"/>
      <c r="AN3410" s="110"/>
      <c r="AO3410" s="110"/>
      <c r="AP3410" s="110"/>
      <c r="AQ3410" s="110"/>
      <c r="AR3410" s="110"/>
      <c r="AS3410" s="110"/>
      <c r="AT3410" s="110"/>
      <c r="AU3410" s="110"/>
      <c r="AV3410" s="110"/>
      <c r="AW3410" s="110"/>
      <c r="AX3410" s="110"/>
      <c r="AY3410" s="110"/>
      <c r="AZ3410" s="110"/>
      <c r="BA3410" s="110"/>
      <c r="BB3410" s="110"/>
      <c r="BC3410" s="110"/>
      <c r="BD3410" s="110"/>
      <c r="BE3410" s="110"/>
      <c r="BF3410" s="110"/>
      <c r="BG3410" s="110"/>
      <c r="BH3410" s="110"/>
    </row>
    <row r="3411" spans="30:60" x14ac:dyDescent="0.2">
      <c r="AD3411" s="110"/>
      <c r="AE3411" s="110"/>
      <c r="AF3411" s="110"/>
      <c r="AG3411" s="110"/>
      <c r="AH3411" s="110"/>
      <c r="AI3411" s="110"/>
      <c r="AJ3411" s="110"/>
      <c r="AK3411" s="110"/>
      <c r="AL3411" s="110"/>
      <c r="AM3411" s="110"/>
      <c r="AN3411" s="110"/>
      <c r="AO3411" s="110"/>
      <c r="AP3411" s="110"/>
      <c r="AQ3411" s="110"/>
      <c r="AR3411" s="110"/>
      <c r="AS3411" s="110"/>
      <c r="AT3411" s="110"/>
      <c r="AU3411" s="110"/>
      <c r="AV3411" s="110"/>
      <c r="AW3411" s="110"/>
      <c r="AX3411" s="110"/>
      <c r="AY3411" s="110"/>
      <c r="AZ3411" s="110"/>
      <c r="BA3411" s="110"/>
      <c r="BB3411" s="110"/>
      <c r="BC3411" s="110"/>
      <c r="BD3411" s="110"/>
      <c r="BE3411" s="110"/>
      <c r="BF3411" s="110"/>
      <c r="BG3411" s="110"/>
      <c r="BH3411" s="110"/>
    </row>
    <row r="3412" spans="30:60" x14ac:dyDescent="0.2">
      <c r="AD3412" s="110"/>
      <c r="AE3412" s="110"/>
      <c r="AF3412" s="110"/>
      <c r="AG3412" s="110"/>
      <c r="AH3412" s="110"/>
      <c r="AI3412" s="110"/>
      <c r="AJ3412" s="110"/>
      <c r="AK3412" s="110"/>
      <c r="AL3412" s="110"/>
      <c r="AM3412" s="110"/>
      <c r="AN3412" s="110"/>
      <c r="AO3412" s="110"/>
      <c r="AP3412" s="110"/>
      <c r="AQ3412" s="110"/>
      <c r="AR3412" s="110"/>
      <c r="AS3412" s="110"/>
      <c r="AT3412" s="110"/>
      <c r="AU3412" s="110"/>
      <c r="AV3412" s="110"/>
      <c r="AW3412" s="110"/>
      <c r="AX3412" s="110"/>
      <c r="AY3412" s="110"/>
      <c r="AZ3412" s="110"/>
      <c r="BA3412" s="110"/>
      <c r="BB3412" s="110"/>
      <c r="BC3412" s="110"/>
      <c r="BD3412" s="110"/>
      <c r="BE3412" s="110"/>
      <c r="BF3412" s="110"/>
      <c r="BG3412" s="110"/>
      <c r="BH3412" s="110"/>
    </row>
    <row r="3413" spans="30:60" x14ac:dyDescent="0.2">
      <c r="AD3413" s="110"/>
      <c r="AE3413" s="110"/>
      <c r="AF3413" s="110"/>
      <c r="AG3413" s="110"/>
      <c r="AH3413" s="110"/>
      <c r="AI3413" s="110"/>
      <c r="AJ3413" s="110"/>
      <c r="AK3413" s="110"/>
      <c r="AL3413" s="110"/>
      <c r="AM3413" s="110"/>
      <c r="AN3413" s="110"/>
      <c r="AO3413" s="110"/>
      <c r="AP3413" s="110"/>
      <c r="AQ3413" s="110"/>
      <c r="AR3413" s="110"/>
      <c r="AS3413" s="110"/>
      <c r="AT3413" s="110"/>
      <c r="AU3413" s="110"/>
      <c r="AV3413" s="110"/>
      <c r="AW3413" s="110"/>
      <c r="AX3413" s="110"/>
      <c r="AY3413" s="110"/>
      <c r="AZ3413" s="110"/>
      <c r="BA3413" s="110"/>
      <c r="BB3413" s="110"/>
      <c r="BC3413" s="110"/>
      <c r="BD3413" s="110"/>
      <c r="BE3413" s="110"/>
      <c r="BF3413" s="110"/>
      <c r="BG3413" s="110"/>
      <c r="BH3413" s="110"/>
    </row>
    <row r="3414" spans="30:60" x14ac:dyDescent="0.2">
      <c r="AD3414" s="110"/>
      <c r="AE3414" s="110"/>
      <c r="AF3414" s="110"/>
      <c r="AG3414" s="110"/>
      <c r="AH3414" s="110"/>
      <c r="AI3414" s="110"/>
      <c r="AJ3414" s="110"/>
      <c r="AK3414" s="110"/>
      <c r="AL3414" s="110"/>
      <c r="AM3414" s="110"/>
      <c r="AN3414" s="110"/>
      <c r="AO3414" s="110"/>
      <c r="AP3414" s="110"/>
      <c r="AQ3414" s="110"/>
      <c r="AR3414" s="110"/>
      <c r="AS3414" s="110"/>
      <c r="AT3414" s="110"/>
      <c r="AU3414" s="110"/>
      <c r="AV3414" s="110"/>
      <c r="AW3414" s="110"/>
      <c r="AX3414" s="110"/>
      <c r="AY3414" s="110"/>
      <c r="AZ3414" s="110"/>
      <c r="BA3414" s="110"/>
      <c r="BB3414" s="110"/>
      <c r="BC3414" s="110"/>
      <c r="BD3414" s="110"/>
      <c r="BE3414" s="110"/>
      <c r="BF3414" s="110"/>
      <c r="BG3414" s="110"/>
      <c r="BH3414" s="110"/>
    </row>
    <row r="3415" spans="30:60" x14ac:dyDescent="0.2">
      <c r="AD3415" s="110"/>
      <c r="AE3415" s="110"/>
      <c r="AF3415" s="110"/>
      <c r="AG3415" s="110"/>
      <c r="AH3415" s="110"/>
      <c r="AI3415" s="110"/>
      <c r="AJ3415" s="110"/>
      <c r="AK3415" s="110"/>
      <c r="AL3415" s="110"/>
      <c r="AM3415" s="110"/>
      <c r="AN3415" s="110"/>
      <c r="AO3415" s="110"/>
      <c r="AP3415" s="110"/>
      <c r="AQ3415" s="110"/>
      <c r="AR3415" s="110"/>
      <c r="AS3415" s="110"/>
      <c r="AT3415" s="110"/>
      <c r="AU3415" s="110"/>
      <c r="AV3415" s="110"/>
      <c r="AW3415" s="110"/>
      <c r="AX3415" s="110"/>
      <c r="AY3415" s="110"/>
      <c r="AZ3415" s="110"/>
      <c r="BA3415" s="110"/>
      <c r="BB3415" s="110"/>
      <c r="BC3415" s="110"/>
      <c r="BD3415" s="110"/>
      <c r="BE3415" s="110"/>
      <c r="BF3415" s="110"/>
      <c r="BG3415" s="110"/>
      <c r="BH3415" s="110"/>
    </row>
    <row r="3416" spans="30:60" x14ac:dyDescent="0.2">
      <c r="AD3416" s="110"/>
      <c r="AE3416" s="110"/>
      <c r="AF3416" s="110"/>
      <c r="AG3416" s="110"/>
      <c r="AH3416" s="110"/>
      <c r="AI3416" s="110"/>
      <c r="AJ3416" s="110"/>
      <c r="AK3416" s="110"/>
      <c r="AL3416" s="110"/>
      <c r="AM3416" s="110"/>
      <c r="AN3416" s="110"/>
      <c r="AO3416" s="110"/>
      <c r="AP3416" s="110"/>
      <c r="AQ3416" s="110"/>
      <c r="AR3416" s="110"/>
      <c r="AS3416" s="110"/>
      <c r="AT3416" s="110"/>
      <c r="AU3416" s="110"/>
      <c r="AV3416" s="110"/>
      <c r="AW3416" s="110"/>
      <c r="AX3416" s="110"/>
      <c r="AY3416" s="110"/>
      <c r="AZ3416" s="110"/>
      <c r="BA3416" s="110"/>
      <c r="BB3416" s="110"/>
      <c r="BC3416" s="110"/>
      <c r="BD3416" s="110"/>
      <c r="BE3416" s="110"/>
      <c r="BF3416" s="110"/>
      <c r="BG3416" s="110"/>
      <c r="BH3416" s="110"/>
    </row>
    <row r="3417" spans="30:60" x14ac:dyDescent="0.2">
      <c r="AD3417" s="110"/>
      <c r="AE3417" s="110"/>
      <c r="AF3417" s="110"/>
      <c r="AG3417" s="110"/>
      <c r="AH3417" s="110"/>
      <c r="AI3417" s="110"/>
      <c r="AJ3417" s="110"/>
      <c r="AK3417" s="110"/>
      <c r="AL3417" s="110"/>
      <c r="AM3417" s="110"/>
      <c r="AN3417" s="110"/>
      <c r="AO3417" s="110"/>
      <c r="AP3417" s="110"/>
      <c r="AQ3417" s="110"/>
      <c r="AR3417" s="110"/>
      <c r="AS3417" s="110"/>
      <c r="AT3417" s="110"/>
      <c r="AU3417" s="110"/>
      <c r="AV3417" s="110"/>
      <c r="AW3417" s="110"/>
      <c r="AX3417" s="110"/>
      <c r="AY3417" s="110"/>
      <c r="AZ3417" s="110"/>
      <c r="BA3417" s="110"/>
      <c r="BB3417" s="110"/>
      <c r="BC3417" s="110"/>
      <c r="BD3417" s="110"/>
      <c r="BE3417" s="110"/>
      <c r="BF3417" s="110"/>
      <c r="BG3417" s="110"/>
      <c r="BH3417" s="110"/>
    </row>
    <row r="3418" spans="30:60" x14ac:dyDescent="0.2">
      <c r="AD3418" s="110"/>
      <c r="AE3418" s="110"/>
      <c r="AF3418" s="110"/>
      <c r="AG3418" s="110"/>
      <c r="AH3418" s="110"/>
      <c r="AI3418" s="110"/>
      <c r="AJ3418" s="110"/>
      <c r="AK3418" s="110"/>
      <c r="AL3418" s="110"/>
      <c r="AM3418" s="110"/>
      <c r="AN3418" s="110"/>
      <c r="AO3418" s="110"/>
      <c r="AP3418" s="110"/>
      <c r="AQ3418" s="110"/>
      <c r="AR3418" s="110"/>
      <c r="AS3418" s="110"/>
      <c r="AT3418" s="110"/>
      <c r="AU3418" s="110"/>
      <c r="AV3418" s="110"/>
      <c r="AW3418" s="110"/>
      <c r="AX3418" s="110"/>
      <c r="AY3418" s="110"/>
      <c r="AZ3418" s="110"/>
      <c r="BA3418" s="110"/>
      <c r="BB3418" s="110"/>
      <c r="BC3418" s="110"/>
      <c r="BD3418" s="110"/>
      <c r="BE3418" s="110"/>
      <c r="BF3418" s="110"/>
      <c r="BG3418" s="110"/>
      <c r="BH3418" s="110"/>
    </row>
    <row r="3419" spans="30:60" x14ac:dyDescent="0.2">
      <c r="AD3419" s="110"/>
      <c r="AE3419" s="110"/>
      <c r="AF3419" s="110"/>
      <c r="AG3419" s="110"/>
      <c r="AH3419" s="110"/>
      <c r="AI3419" s="110"/>
      <c r="AJ3419" s="110"/>
      <c r="AK3419" s="110"/>
      <c r="AL3419" s="110"/>
      <c r="AM3419" s="110"/>
      <c r="AN3419" s="110"/>
      <c r="AO3419" s="110"/>
      <c r="AP3419" s="110"/>
      <c r="AQ3419" s="110"/>
      <c r="AR3419" s="110"/>
      <c r="AS3419" s="110"/>
      <c r="AT3419" s="110"/>
      <c r="AU3419" s="110"/>
      <c r="AV3419" s="110"/>
      <c r="AW3419" s="110"/>
      <c r="AX3419" s="110"/>
      <c r="AY3419" s="110"/>
      <c r="AZ3419" s="110"/>
      <c r="BA3419" s="110"/>
      <c r="BB3419" s="110"/>
      <c r="BC3419" s="110"/>
      <c r="BD3419" s="110"/>
      <c r="BE3419" s="110"/>
      <c r="BF3419" s="110"/>
      <c r="BG3419" s="110"/>
      <c r="BH3419" s="110"/>
    </row>
    <row r="3420" spans="30:60" x14ac:dyDescent="0.2">
      <c r="AD3420" s="110"/>
      <c r="AE3420" s="110"/>
      <c r="AF3420" s="110"/>
      <c r="AG3420" s="110"/>
      <c r="AH3420" s="110"/>
      <c r="AI3420" s="110"/>
      <c r="AJ3420" s="110"/>
      <c r="AK3420" s="110"/>
      <c r="AL3420" s="110"/>
      <c r="AM3420" s="110"/>
      <c r="AN3420" s="110"/>
      <c r="AO3420" s="110"/>
      <c r="AP3420" s="110"/>
      <c r="AQ3420" s="110"/>
      <c r="AR3420" s="110"/>
      <c r="AS3420" s="110"/>
      <c r="AT3420" s="110"/>
      <c r="AU3420" s="110"/>
      <c r="AV3420" s="110"/>
      <c r="AW3420" s="110"/>
      <c r="AX3420" s="110"/>
      <c r="AY3420" s="110"/>
      <c r="AZ3420" s="110"/>
      <c r="BA3420" s="110"/>
      <c r="BB3420" s="110"/>
      <c r="BC3420" s="110"/>
      <c r="BD3420" s="110"/>
      <c r="BE3420" s="110"/>
      <c r="BF3420" s="110"/>
      <c r="BG3420" s="110"/>
      <c r="BH3420" s="110"/>
    </row>
    <row r="3421" spans="30:60" x14ac:dyDescent="0.2">
      <c r="AD3421" s="110"/>
      <c r="AE3421" s="110"/>
      <c r="AF3421" s="110"/>
      <c r="AG3421" s="110"/>
      <c r="AH3421" s="110"/>
      <c r="AI3421" s="110"/>
      <c r="AJ3421" s="110"/>
      <c r="AK3421" s="110"/>
      <c r="AL3421" s="110"/>
      <c r="AM3421" s="110"/>
      <c r="AN3421" s="110"/>
      <c r="AO3421" s="110"/>
      <c r="AP3421" s="110"/>
      <c r="AQ3421" s="110"/>
      <c r="AR3421" s="110"/>
      <c r="AS3421" s="110"/>
      <c r="AT3421" s="110"/>
      <c r="AU3421" s="110"/>
      <c r="AV3421" s="110"/>
      <c r="AW3421" s="110"/>
      <c r="AX3421" s="110"/>
      <c r="AY3421" s="110"/>
      <c r="AZ3421" s="110"/>
      <c r="BA3421" s="110"/>
      <c r="BB3421" s="110"/>
      <c r="BC3421" s="110"/>
      <c r="BD3421" s="110"/>
      <c r="BE3421" s="110"/>
      <c r="BF3421" s="110"/>
      <c r="BG3421" s="110"/>
      <c r="BH3421" s="110"/>
    </row>
    <row r="3422" spans="30:60" x14ac:dyDescent="0.2">
      <c r="AD3422" s="110"/>
      <c r="AE3422" s="110"/>
      <c r="AF3422" s="110"/>
      <c r="AG3422" s="110"/>
      <c r="AH3422" s="110"/>
      <c r="AI3422" s="110"/>
      <c r="AJ3422" s="110"/>
      <c r="AK3422" s="110"/>
      <c r="AL3422" s="110"/>
      <c r="AM3422" s="110"/>
      <c r="AN3422" s="110"/>
      <c r="AO3422" s="110"/>
      <c r="AP3422" s="110"/>
      <c r="AQ3422" s="110"/>
      <c r="AR3422" s="110"/>
      <c r="AS3422" s="110"/>
      <c r="AT3422" s="110"/>
      <c r="AU3422" s="110"/>
      <c r="AV3422" s="110"/>
      <c r="AW3422" s="110"/>
      <c r="AX3422" s="110"/>
      <c r="AY3422" s="110"/>
      <c r="AZ3422" s="110"/>
      <c r="BA3422" s="110"/>
      <c r="BB3422" s="110"/>
      <c r="BC3422" s="110"/>
      <c r="BD3422" s="110"/>
      <c r="BE3422" s="110"/>
      <c r="BF3422" s="110"/>
      <c r="BG3422" s="110"/>
      <c r="BH3422" s="110"/>
    </row>
    <row r="3423" spans="30:60" x14ac:dyDescent="0.2">
      <c r="AD3423" s="110"/>
      <c r="AE3423" s="110"/>
      <c r="AF3423" s="110"/>
      <c r="AG3423" s="110"/>
      <c r="AH3423" s="110"/>
      <c r="AI3423" s="110"/>
      <c r="AJ3423" s="110"/>
      <c r="AK3423" s="110"/>
      <c r="AL3423" s="110"/>
      <c r="AM3423" s="110"/>
      <c r="AN3423" s="110"/>
      <c r="AO3423" s="110"/>
      <c r="AP3423" s="110"/>
      <c r="AQ3423" s="110"/>
      <c r="AR3423" s="110"/>
      <c r="AS3423" s="110"/>
      <c r="AT3423" s="110"/>
      <c r="AU3423" s="110"/>
      <c r="AV3423" s="110"/>
      <c r="AW3423" s="110"/>
      <c r="AX3423" s="110"/>
      <c r="AY3423" s="110"/>
      <c r="AZ3423" s="110"/>
      <c r="BA3423" s="110"/>
      <c r="BB3423" s="110"/>
      <c r="BC3423" s="110"/>
      <c r="BD3423" s="110"/>
      <c r="BE3423" s="110"/>
      <c r="BF3423" s="110"/>
      <c r="BG3423" s="110"/>
      <c r="BH3423" s="110"/>
    </row>
    <row r="3424" spans="30:60" x14ac:dyDescent="0.2">
      <c r="AD3424" s="110"/>
      <c r="AE3424" s="110"/>
      <c r="AF3424" s="110"/>
      <c r="AG3424" s="110"/>
      <c r="AH3424" s="110"/>
      <c r="AI3424" s="110"/>
      <c r="AJ3424" s="110"/>
      <c r="AK3424" s="110"/>
      <c r="AL3424" s="110"/>
      <c r="AM3424" s="110"/>
      <c r="AN3424" s="110"/>
      <c r="AO3424" s="110"/>
      <c r="AP3424" s="110"/>
      <c r="AQ3424" s="110"/>
      <c r="AR3424" s="110"/>
      <c r="AS3424" s="110"/>
      <c r="AT3424" s="110"/>
      <c r="AU3424" s="110"/>
      <c r="AV3424" s="110"/>
      <c r="AW3424" s="110"/>
      <c r="AX3424" s="110"/>
      <c r="AY3424" s="110"/>
      <c r="AZ3424" s="110"/>
      <c r="BA3424" s="110"/>
      <c r="BB3424" s="110"/>
      <c r="BC3424" s="110"/>
      <c r="BD3424" s="110"/>
      <c r="BE3424" s="110"/>
      <c r="BF3424" s="110"/>
      <c r="BG3424" s="110"/>
      <c r="BH3424" s="110"/>
    </row>
    <row r="3425" spans="30:60" x14ac:dyDescent="0.2">
      <c r="AD3425" s="110"/>
      <c r="AE3425" s="110"/>
      <c r="AF3425" s="110"/>
      <c r="AG3425" s="110"/>
      <c r="AH3425" s="110"/>
      <c r="AI3425" s="110"/>
      <c r="AJ3425" s="110"/>
      <c r="AK3425" s="110"/>
      <c r="AL3425" s="110"/>
      <c r="AM3425" s="110"/>
      <c r="AN3425" s="110"/>
      <c r="AO3425" s="110"/>
      <c r="AP3425" s="110"/>
      <c r="AQ3425" s="110"/>
      <c r="AR3425" s="110"/>
      <c r="AS3425" s="110"/>
      <c r="AT3425" s="110"/>
      <c r="AU3425" s="110"/>
      <c r="AV3425" s="110"/>
      <c r="AW3425" s="110"/>
      <c r="AX3425" s="110"/>
      <c r="AY3425" s="110"/>
      <c r="AZ3425" s="110"/>
      <c r="BA3425" s="110"/>
      <c r="BB3425" s="110"/>
      <c r="BC3425" s="110"/>
      <c r="BD3425" s="110"/>
      <c r="BE3425" s="110"/>
      <c r="BF3425" s="110"/>
      <c r="BG3425" s="110"/>
      <c r="BH3425" s="110"/>
    </row>
    <row r="3426" spans="30:60" x14ac:dyDescent="0.2">
      <c r="AD3426" s="110"/>
      <c r="AE3426" s="110"/>
      <c r="AF3426" s="110"/>
      <c r="AG3426" s="110"/>
      <c r="AH3426" s="110"/>
      <c r="AI3426" s="110"/>
      <c r="AJ3426" s="110"/>
      <c r="AK3426" s="110"/>
      <c r="AL3426" s="110"/>
      <c r="AM3426" s="110"/>
      <c r="AN3426" s="110"/>
      <c r="AO3426" s="110"/>
      <c r="AP3426" s="110"/>
      <c r="AQ3426" s="110"/>
      <c r="AR3426" s="110"/>
      <c r="AS3426" s="110"/>
      <c r="AT3426" s="110"/>
      <c r="AU3426" s="110"/>
      <c r="AV3426" s="110"/>
      <c r="AW3426" s="110"/>
      <c r="AX3426" s="110"/>
      <c r="AY3426" s="110"/>
      <c r="AZ3426" s="110"/>
      <c r="BA3426" s="110"/>
      <c r="BB3426" s="110"/>
      <c r="BC3426" s="110"/>
      <c r="BD3426" s="110"/>
      <c r="BE3426" s="110"/>
      <c r="BF3426" s="110"/>
      <c r="BG3426" s="110"/>
      <c r="BH3426" s="110"/>
    </row>
    <row r="3427" spans="30:60" x14ac:dyDescent="0.2">
      <c r="AD3427" s="110"/>
      <c r="AE3427" s="110"/>
      <c r="AF3427" s="110"/>
      <c r="AG3427" s="110"/>
      <c r="AH3427" s="110"/>
      <c r="AI3427" s="110"/>
      <c r="AJ3427" s="110"/>
      <c r="AK3427" s="110"/>
      <c r="AL3427" s="110"/>
      <c r="AM3427" s="110"/>
      <c r="AN3427" s="110"/>
      <c r="AO3427" s="110"/>
      <c r="AP3427" s="110"/>
      <c r="AQ3427" s="110"/>
      <c r="AR3427" s="110"/>
      <c r="AS3427" s="110"/>
      <c r="AT3427" s="110"/>
      <c r="AU3427" s="110"/>
      <c r="AV3427" s="110"/>
      <c r="AW3427" s="110"/>
      <c r="AX3427" s="110"/>
      <c r="AY3427" s="110"/>
      <c r="AZ3427" s="110"/>
      <c r="BA3427" s="110"/>
      <c r="BB3427" s="110"/>
      <c r="BC3427" s="110"/>
      <c r="BD3427" s="110"/>
      <c r="BE3427" s="110"/>
      <c r="BF3427" s="110"/>
      <c r="BG3427" s="110"/>
      <c r="BH3427" s="110"/>
    </row>
    <row r="3428" spans="30:60" x14ac:dyDescent="0.2">
      <c r="AD3428" s="110"/>
      <c r="AE3428" s="110"/>
      <c r="AF3428" s="110"/>
      <c r="AG3428" s="110"/>
      <c r="AH3428" s="110"/>
      <c r="AI3428" s="110"/>
      <c r="AJ3428" s="110"/>
      <c r="AK3428" s="110"/>
      <c r="AL3428" s="110"/>
      <c r="AM3428" s="110"/>
      <c r="AN3428" s="110"/>
      <c r="AO3428" s="110"/>
      <c r="AP3428" s="110"/>
      <c r="AQ3428" s="110"/>
      <c r="AR3428" s="110"/>
      <c r="AS3428" s="110"/>
      <c r="AT3428" s="110"/>
      <c r="AU3428" s="110"/>
      <c r="AV3428" s="110"/>
      <c r="AW3428" s="110"/>
      <c r="AX3428" s="110"/>
      <c r="AY3428" s="110"/>
      <c r="AZ3428" s="110"/>
      <c r="BA3428" s="110"/>
      <c r="BB3428" s="110"/>
      <c r="BC3428" s="110"/>
      <c r="BD3428" s="110"/>
      <c r="BE3428" s="110"/>
      <c r="BF3428" s="110"/>
      <c r="BG3428" s="110"/>
      <c r="BH3428" s="110"/>
    </row>
    <row r="3429" spans="30:60" x14ac:dyDescent="0.2">
      <c r="AD3429" s="110"/>
      <c r="AE3429" s="110"/>
      <c r="AF3429" s="110"/>
      <c r="AG3429" s="110"/>
      <c r="AH3429" s="110"/>
      <c r="AI3429" s="110"/>
      <c r="AJ3429" s="110"/>
      <c r="AK3429" s="110"/>
      <c r="AL3429" s="110"/>
      <c r="AM3429" s="110"/>
      <c r="AN3429" s="110"/>
      <c r="AO3429" s="110"/>
      <c r="AP3429" s="110"/>
      <c r="AQ3429" s="110"/>
      <c r="AR3429" s="110"/>
      <c r="AS3429" s="110"/>
      <c r="AT3429" s="110"/>
      <c r="AU3429" s="110"/>
      <c r="AV3429" s="110"/>
      <c r="AW3429" s="110"/>
      <c r="AX3429" s="110"/>
      <c r="AY3429" s="110"/>
      <c r="AZ3429" s="110"/>
      <c r="BA3429" s="110"/>
      <c r="BB3429" s="110"/>
      <c r="BC3429" s="110"/>
      <c r="BD3429" s="110"/>
      <c r="BE3429" s="110"/>
      <c r="BF3429" s="110"/>
      <c r="BG3429" s="110"/>
      <c r="BH3429" s="110"/>
    </row>
    <row r="3430" spans="30:60" x14ac:dyDescent="0.2">
      <c r="AD3430" s="110"/>
      <c r="AE3430" s="110"/>
      <c r="AF3430" s="110"/>
      <c r="AG3430" s="110"/>
      <c r="AH3430" s="110"/>
      <c r="AI3430" s="110"/>
      <c r="AJ3430" s="110"/>
      <c r="AK3430" s="110"/>
      <c r="AL3430" s="110"/>
      <c r="AM3430" s="110"/>
      <c r="AN3430" s="110"/>
      <c r="AO3430" s="110"/>
      <c r="AP3430" s="110"/>
      <c r="AQ3430" s="110"/>
      <c r="AR3430" s="110"/>
      <c r="AS3430" s="110"/>
      <c r="AT3430" s="110"/>
      <c r="AU3430" s="110"/>
      <c r="AV3430" s="110"/>
      <c r="AW3430" s="110"/>
      <c r="AX3430" s="110"/>
      <c r="AY3430" s="110"/>
      <c r="AZ3430" s="110"/>
      <c r="BA3430" s="110"/>
      <c r="BB3430" s="110"/>
      <c r="BC3430" s="110"/>
      <c r="BD3430" s="110"/>
      <c r="BE3430" s="110"/>
      <c r="BF3430" s="110"/>
      <c r="BG3430" s="110"/>
      <c r="BH3430" s="110"/>
    </row>
    <row r="3431" spans="30:60" x14ac:dyDescent="0.2">
      <c r="AD3431" s="110"/>
      <c r="AE3431" s="110"/>
      <c r="AF3431" s="110"/>
      <c r="AG3431" s="110"/>
      <c r="AH3431" s="110"/>
      <c r="AI3431" s="110"/>
      <c r="AJ3431" s="110"/>
      <c r="AK3431" s="110"/>
      <c r="AL3431" s="110"/>
      <c r="AM3431" s="110"/>
      <c r="AN3431" s="110"/>
      <c r="AO3431" s="110"/>
      <c r="AP3431" s="110"/>
      <c r="AQ3431" s="110"/>
      <c r="AR3431" s="110"/>
      <c r="AS3431" s="110"/>
      <c r="AT3431" s="110"/>
      <c r="AU3431" s="110"/>
      <c r="AV3431" s="110"/>
      <c r="AW3431" s="110"/>
      <c r="AX3431" s="110"/>
      <c r="AY3431" s="110"/>
      <c r="AZ3431" s="110"/>
      <c r="BA3431" s="110"/>
      <c r="BB3431" s="110"/>
      <c r="BC3431" s="110"/>
      <c r="BD3431" s="110"/>
      <c r="BE3431" s="110"/>
      <c r="BF3431" s="110"/>
      <c r="BG3431" s="110"/>
      <c r="BH3431" s="110"/>
    </row>
    <row r="3432" spans="30:60" x14ac:dyDescent="0.2">
      <c r="AD3432" s="110"/>
      <c r="AE3432" s="110"/>
      <c r="AF3432" s="110"/>
      <c r="AG3432" s="110"/>
      <c r="AH3432" s="110"/>
      <c r="AI3432" s="110"/>
      <c r="AJ3432" s="110"/>
      <c r="AK3432" s="110"/>
      <c r="AL3432" s="110"/>
      <c r="AM3432" s="110"/>
      <c r="AN3432" s="110"/>
      <c r="AO3432" s="110"/>
      <c r="AP3432" s="110"/>
      <c r="AQ3432" s="110"/>
      <c r="AR3432" s="110"/>
      <c r="AS3432" s="110"/>
      <c r="AT3432" s="110"/>
      <c r="AU3432" s="110"/>
      <c r="AV3432" s="110"/>
      <c r="AW3432" s="110"/>
      <c r="AX3432" s="110"/>
      <c r="AY3432" s="110"/>
      <c r="AZ3432" s="110"/>
      <c r="BA3432" s="110"/>
      <c r="BB3432" s="110"/>
      <c r="BC3432" s="110"/>
      <c r="BD3432" s="110"/>
      <c r="BE3432" s="110"/>
      <c r="BF3432" s="110"/>
      <c r="BG3432" s="110"/>
      <c r="BH3432" s="110"/>
    </row>
    <row r="3433" spans="30:60" x14ac:dyDescent="0.2">
      <c r="AD3433" s="110"/>
      <c r="AE3433" s="110"/>
      <c r="AF3433" s="110"/>
      <c r="AG3433" s="110"/>
      <c r="AH3433" s="110"/>
      <c r="AI3433" s="110"/>
      <c r="AJ3433" s="110"/>
      <c r="AK3433" s="110"/>
      <c r="AL3433" s="110"/>
      <c r="AM3433" s="110"/>
      <c r="AN3433" s="110"/>
      <c r="AO3433" s="110"/>
      <c r="AP3433" s="110"/>
      <c r="AQ3433" s="110"/>
      <c r="AR3433" s="110"/>
      <c r="AS3433" s="110"/>
      <c r="AT3433" s="110"/>
      <c r="AU3433" s="110"/>
      <c r="AV3433" s="110"/>
      <c r="AW3433" s="110"/>
      <c r="AX3433" s="110"/>
      <c r="AY3433" s="110"/>
      <c r="AZ3433" s="110"/>
      <c r="BA3433" s="110"/>
      <c r="BB3433" s="110"/>
      <c r="BC3433" s="110"/>
      <c r="BD3433" s="110"/>
      <c r="BE3433" s="110"/>
      <c r="BF3433" s="110"/>
      <c r="BG3433" s="110"/>
      <c r="BH3433" s="110"/>
    </row>
    <row r="3434" spans="30:60" x14ac:dyDescent="0.2">
      <c r="AD3434" s="110"/>
      <c r="AE3434" s="110"/>
      <c r="AF3434" s="110"/>
      <c r="AG3434" s="110"/>
      <c r="AH3434" s="110"/>
      <c r="AI3434" s="110"/>
      <c r="AJ3434" s="110"/>
      <c r="AK3434" s="110"/>
      <c r="AL3434" s="110"/>
      <c r="AM3434" s="110"/>
      <c r="AN3434" s="110"/>
      <c r="AO3434" s="110"/>
      <c r="AP3434" s="110"/>
      <c r="AQ3434" s="110"/>
      <c r="AR3434" s="110"/>
      <c r="AS3434" s="110"/>
      <c r="AT3434" s="110"/>
      <c r="AU3434" s="110"/>
      <c r="AV3434" s="110"/>
      <c r="AW3434" s="110"/>
      <c r="AX3434" s="110"/>
      <c r="AY3434" s="110"/>
      <c r="AZ3434" s="110"/>
      <c r="BA3434" s="110"/>
      <c r="BB3434" s="110"/>
      <c r="BC3434" s="110"/>
      <c r="BD3434" s="110"/>
      <c r="BE3434" s="110"/>
      <c r="BF3434" s="110"/>
      <c r="BG3434" s="110"/>
      <c r="BH3434" s="110"/>
    </row>
    <row r="3435" spans="30:60" x14ac:dyDescent="0.2">
      <c r="AD3435" s="110"/>
      <c r="AE3435" s="110"/>
      <c r="AF3435" s="110"/>
      <c r="AG3435" s="110"/>
      <c r="AH3435" s="110"/>
      <c r="AI3435" s="110"/>
      <c r="AJ3435" s="110"/>
      <c r="AK3435" s="110"/>
      <c r="AL3435" s="110"/>
      <c r="AM3435" s="110"/>
      <c r="AN3435" s="110"/>
      <c r="AO3435" s="110"/>
      <c r="AP3435" s="110"/>
      <c r="AQ3435" s="110"/>
      <c r="AR3435" s="110"/>
      <c r="AS3435" s="110"/>
      <c r="AT3435" s="110"/>
      <c r="AU3435" s="110"/>
      <c r="AV3435" s="110"/>
      <c r="AW3435" s="110"/>
      <c r="AX3435" s="110"/>
      <c r="AY3435" s="110"/>
      <c r="AZ3435" s="110"/>
      <c r="BA3435" s="110"/>
      <c r="BB3435" s="110"/>
      <c r="BC3435" s="110"/>
      <c r="BD3435" s="110"/>
      <c r="BE3435" s="110"/>
      <c r="BF3435" s="110"/>
      <c r="BG3435" s="110"/>
      <c r="BH3435" s="110"/>
    </row>
    <row r="3436" spans="30:60" x14ac:dyDescent="0.2">
      <c r="AD3436" s="110"/>
      <c r="AE3436" s="110"/>
      <c r="AF3436" s="110"/>
      <c r="AG3436" s="110"/>
      <c r="AH3436" s="110"/>
      <c r="AI3436" s="110"/>
      <c r="AJ3436" s="110"/>
      <c r="AK3436" s="110"/>
      <c r="AL3436" s="110"/>
      <c r="AM3436" s="110"/>
      <c r="AN3436" s="110"/>
      <c r="AO3436" s="110"/>
      <c r="AP3436" s="110"/>
      <c r="AQ3436" s="110"/>
      <c r="AR3436" s="110"/>
      <c r="AS3436" s="110"/>
      <c r="AT3436" s="110"/>
      <c r="AU3436" s="110"/>
      <c r="AV3436" s="110"/>
      <c r="AW3436" s="110"/>
      <c r="AX3436" s="110"/>
      <c r="AY3436" s="110"/>
      <c r="AZ3436" s="110"/>
      <c r="BA3436" s="110"/>
      <c r="BB3436" s="110"/>
      <c r="BC3436" s="110"/>
      <c r="BD3436" s="110"/>
      <c r="BE3436" s="110"/>
      <c r="BF3436" s="110"/>
      <c r="BG3436" s="110"/>
      <c r="BH3436" s="110"/>
    </row>
    <row r="3437" spans="30:60" x14ac:dyDescent="0.2">
      <c r="AD3437" s="110"/>
      <c r="AE3437" s="110"/>
      <c r="AF3437" s="110"/>
      <c r="AG3437" s="110"/>
      <c r="AH3437" s="110"/>
      <c r="AI3437" s="110"/>
      <c r="AJ3437" s="110"/>
      <c r="AK3437" s="110"/>
      <c r="AL3437" s="110"/>
      <c r="AM3437" s="110"/>
      <c r="AN3437" s="110"/>
      <c r="AO3437" s="110"/>
      <c r="AP3437" s="110"/>
      <c r="AQ3437" s="110"/>
      <c r="AR3437" s="110"/>
      <c r="AS3437" s="110"/>
      <c r="AT3437" s="110"/>
      <c r="AU3437" s="110"/>
      <c r="AV3437" s="110"/>
      <c r="AW3437" s="110"/>
      <c r="AX3437" s="110"/>
      <c r="AY3437" s="110"/>
      <c r="AZ3437" s="110"/>
      <c r="BA3437" s="110"/>
      <c r="BB3437" s="110"/>
      <c r="BC3437" s="110"/>
      <c r="BD3437" s="110"/>
      <c r="BE3437" s="110"/>
      <c r="BF3437" s="110"/>
      <c r="BG3437" s="110"/>
      <c r="BH3437" s="110"/>
    </row>
    <row r="3438" spans="30:60" x14ac:dyDescent="0.2">
      <c r="AD3438" s="110"/>
      <c r="AE3438" s="110"/>
      <c r="AF3438" s="110"/>
      <c r="AG3438" s="110"/>
      <c r="AH3438" s="110"/>
      <c r="AI3438" s="110"/>
      <c r="AJ3438" s="110"/>
      <c r="AK3438" s="110"/>
      <c r="AL3438" s="110"/>
      <c r="AM3438" s="110"/>
      <c r="AN3438" s="110"/>
      <c r="AO3438" s="110"/>
      <c r="AP3438" s="110"/>
      <c r="AQ3438" s="110"/>
      <c r="AR3438" s="110"/>
      <c r="AS3438" s="110"/>
      <c r="AT3438" s="110"/>
      <c r="AU3438" s="110"/>
      <c r="AV3438" s="110"/>
      <c r="AW3438" s="110"/>
      <c r="AX3438" s="110"/>
      <c r="AY3438" s="110"/>
      <c r="AZ3438" s="110"/>
      <c r="BA3438" s="110"/>
      <c r="BB3438" s="110"/>
      <c r="BC3438" s="110"/>
      <c r="BD3438" s="110"/>
      <c r="BE3438" s="110"/>
      <c r="BF3438" s="110"/>
      <c r="BG3438" s="110"/>
      <c r="BH3438" s="110"/>
    </row>
    <row r="3439" spans="30:60" x14ac:dyDescent="0.2">
      <c r="AD3439" s="110"/>
      <c r="AE3439" s="110"/>
      <c r="AF3439" s="110"/>
      <c r="AG3439" s="110"/>
      <c r="AH3439" s="110"/>
      <c r="AI3439" s="110"/>
      <c r="AJ3439" s="110"/>
      <c r="AK3439" s="110"/>
      <c r="AL3439" s="110"/>
      <c r="AM3439" s="110"/>
      <c r="AN3439" s="110"/>
      <c r="AO3439" s="110"/>
      <c r="AP3439" s="110"/>
      <c r="AQ3439" s="110"/>
      <c r="AR3439" s="110"/>
      <c r="AS3439" s="110"/>
      <c r="AT3439" s="110"/>
      <c r="AU3439" s="110"/>
      <c r="AV3439" s="110"/>
      <c r="AW3439" s="110"/>
      <c r="AX3439" s="110"/>
      <c r="AY3439" s="110"/>
      <c r="AZ3439" s="110"/>
      <c r="BA3439" s="110"/>
      <c r="BB3439" s="110"/>
      <c r="BC3439" s="110"/>
      <c r="BD3439" s="110"/>
      <c r="BE3439" s="110"/>
      <c r="BF3439" s="110"/>
      <c r="BG3439" s="110"/>
      <c r="BH3439" s="110"/>
    </row>
    <row r="3440" spans="30:60" x14ac:dyDescent="0.2">
      <c r="AD3440" s="110"/>
      <c r="AE3440" s="110"/>
      <c r="AF3440" s="110"/>
      <c r="AG3440" s="110"/>
      <c r="AH3440" s="110"/>
      <c r="AI3440" s="110"/>
      <c r="AJ3440" s="110"/>
      <c r="AK3440" s="110"/>
      <c r="AL3440" s="110"/>
      <c r="AM3440" s="110"/>
      <c r="AN3440" s="110"/>
      <c r="AO3440" s="110"/>
      <c r="AP3440" s="110"/>
      <c r="AQ3440" s="110"/>
      <c r="AR3440" s="110"/>
      <c r="AS3440" s="110"/>
      <c r="AT3440" s="110"/>
      <c r="AU3440" s="110"/>
      <c r="AV3440" s="110"/>
      <c r="AW3440" s="110"/>
      <c r="AX3440" s="110"/>
      <c r="AY3440" s="110"/>
      <c r="AZ3440" s="110"/>
      <c r="BA3440" s="110"/>
      <c r="BB3440" s="110"/>
      <c r="BC3440" s="110"/>
      <c r="BD3440" s="110"/>
      <c r="BE3440" s="110"/>
      <c r="BF3440" s="110"/>
      <c r="BG3440" s="110"/>
      <c r="BH3440" s="110"/>
    </row>
    <row r="3441" spans="30:60" x14ac:dyDescent="0.2">
      <c r="AD3441" s="110"/>
      <c r="AE3441" s="110"/>
      <c r="AF3441" s="110"/>
      <c r="AG3441" s="110"/>
      <c r="AH3441" s="110"/>
      <c r="AI3441" s="110"/>
      <c r="AJ3441" s="110"/>
      <c r="AK3441" s="110"/>
      <c r="AL3441" s="110"/>
      <c r="AM3441" s="110"/>
      <c r="AN3441" s="110"/>
      <c r="AO3441" s="110"/>
      <c r="AP3441" s="110"/>
      <c r="AQ3441" s="110"/>
      <c r="AR3441" s="110"/>
      <c r="AS3441" s="110"/>
      <c r="AT3441" s="110"/>
      <c r="AU3441" s="110"/>
      <c r="AV3441" s="110"/>
      <c r="AW3441" s="110"/>
      <c r="AX3441" s="110"/>
      <c r="AY3441" s="110"/>
      <c r="AZ3441" s="110"/>
      <c r="BA3441" s="110"/>
      <c r="BB3441" s="110"/>
      <c r="BC3441" s="110"/>
      <c r="BD3441" s="110"/>
      <c r="BE3441" s="110"/>
      <c r="BF3441" s="110"/>
      <c r="BG3441" s="110"/>
      <c r="BH3441" s="110"/>
    </row>
    <row r="3442" spans="30:60" x14ac:dyDescent="0.2">
      <c r="AD3442" s="110"/>
      <c r="AE3442" s="110"/>
      <c r="AF3442" s="110"/>
      <c r="AG3442" s="110"/>
      <c r="AH3442" s="110"/>
      <c r="AI3442" s="110"/>
      <c r="AJ3442" s="110"/>
      <c r="AK3442" s="110"/>
      <c r="AL3442" s="110"/>
      <c r="AM3442" s="110"/>
      <c r="AN3442" s="110"/>
      <c r="AO3442" s="110"/>
      <c r="AP3442" s="110"/>
      <c r="AQ3442" s="110"/>
      <c r="AR3442" s="110"/>
      <c r="AS3442" s="110"/>
      <c r="AT3442" s="110"/>
      <c r="AU3442" s="110"/>
      <c r="AV3442" s="110"/>
      <c r="AW3442" s="110"/>
      <c r="AX3442" s="110"/>
      <c r="AY3442" s="110"/>
      <c r="AZ3442" s="110"/>
      <c r="BA3442" s="110"/>
      <c r="BB3442" s="110"/>
      <c r="BC3442" s="110"/>
      <c r="BD3442" s="110"/>
      <c r="BE3442" s="110"/>
      <c r="BF3442" s="110"/>
      <c r="BG3442" s="110"/>
      <c r="BH3442" s="110"/>
    </row>
    <row r="3443" spans="30:60" x14ac:dyDescent="0.2">
      <c r="AD3443" s="110"/>
      <c r="AE3443" s="110"/>
      <c r="AF3443" s="110"/>
      <c r="AG3443" s="110"/>
      <c r="AH3443" s="110"/>
      <c r="AI3443" s="110"/>
      <c r="AJ3443" s="110"/>
      <c r="AK3443" s="110"/>
      <c r="AL3443" s="110"/>
      <c r="AM3443" s="110"/>
      <c r="AN3443" s="110"/>
      <c r="AO3443" s="110"/>
      <c r="AP3443" s="110"/>
      <c r="AQ3443" s="110"/>
      <c r="AR3443" s="110"/>
      <c r="AS3443" s="110"/>
      <c r="AT3443" s="110"/>
      <c r="AU3443" s="110"/>
      <c r="AV3443" s="110"/>
      <c r="AW3443" s="110"/>
      <c r="AX3443" s="110"/>
      <c r="AY3443" s="110"/>
      <c r="AZ3443" s="110"/>
      <c r="BA3443" s="110"/>
      <c r="BB3443" s="110"/>
      <c r="BC3443" s="110"/>
      <c r="BD3443" s="110"/>
      <c r="BE3443" s="110"/>
      <c r="BF3443" s="110"/>
      <c r="BG3443" s="110"/>
      <c r="BH3443" s="110"/>
    </row>
    <row r="3444" spans="30:60" x14ac:dyDescent="0.2">
      <c r="AD3444" s="110"/>
      <c r="AE3444" s="110"/>
      <c r="AF3444" s="110"/>
      <c r="AG3444" s="110"/>
      <c r="AH3444" s="110"/>
      <c r="AI3444" s="110"/>
      <c r="AJ3444" s="110"/>
      <c r="AK3444" s="110"/>
      <c r="AL3444" s="110"/>
      <c r="AM3444" s="110"/>
      <c r="AN3444" s="110"/>
      <c r="AO3444" s="110"/>
      <c r="AP3444" s="110"/>
      <c r="AQ3444" s="110"/>
      <c r="AR3444" s="110"/>
      <c r="AS3444" s="110"/>
      <c r="AT3444" s="110"/>
      <c r="AU3444" s="110"/>
      <c r="AV3444" s="110"/>
      <c r="AW3444" s="110"/>
      <c r="AX3444" s="110"/>
      <c r="AY3444" s="110"/>
      <c r="AZ3444" s="110"/>
      <c r="BA3444" s="110"/>
      <c r="BB3444" s="110"/>
      <c r="BC3444" s="110"/>
      <c r="BD3444" s="110"/>
      <c r="BE3444" s="110"/>
      <c r="BF3444" s="110"/>
      <c r="BG3444" s="110"/>
      <c r="BH3444" s="110"/>
    </row>
    <row r="3445" spans="30:60" x14ac:dyDescent="0.2">
      <c r="AD3445" s="110"/>
      <c r="AE3445" s="110"/>
      <c r="AF3445" s="110"/>
      <c r="AG3445" s="110"/>
      <c r="AH3445" s="110"/>
      <c r="AI3445" s="110"/>
      <c r="AJ3445" s="110"/>
      <c r="AK3445" s="110"/>
      <c r="AL3445" s="110"/>
      <c r="AM3445" s="110"/>
      <c r="AN3445" s="110"/>
      <c r="AO3445" s="110"/>
      <c r="AP3445" s="110"/>
      <c r="AQ3445" s="110"/>
      <c r="AR3445" s="110"/>
      <c r="AS3445" s="110"/>
      <c r="AT3445" s="110"/>
      <c r="AU3445" s="110"/>
      <c r="AV3445" s="110"/>
      <c r="AW3445" s="110"/>
      <c r="AX3445" s="110"/>
      <c r="AY3445" s="110"/>
      <c r="AZ3445" s="110"/>
      <c r="BA3445" s="110"/>
      <c r="BB3445" s="110"/>
      <c r="BC3445" s="110"/>
      <c r="BD3445" s="110"/>
      <c r="BE3445" s="110"/>
      <c r="BF3445" s="110"/>
      <c r="BG3445" s="110"/>
      <c r="BH3445" s="110"/>
    </row>
    <row r="3446" spans="30:60" x14ac:dyDescent="0.2">
      <c r="AD3446" s="110"/>
      <c r="AE3446" s="110"/>
      <c r="AF3446" s="110"/>
      <c r="AG3446" s="110"/>
      <c r="AH3446" s="110"/>
      <c r="AI3446" s="110"/>
      <c r="AJ3446" s="110"/>
      <c r="AK3446" s="110"/>
      <c r="AL3446" s="110"/>
      <c r="AM3446" s="110"/>
      <c r="AN3446" s="110"/>
      <c r="AO3446" s="110"/>
      <c r="AP3446" s="110"/>
      <c r="AQ3446" s="110"/>
      <c r="AR3446" s="110"/>
      <c r="AS3446" s="110"/>
      <c r="AT3446" s="110"/>
      <c r="AU3446" s="110"/>
      <c r="AV3446" s="110"/>
      <c r="AW3446" s="110"/>
      <c r="AX3446" s="110"/>
      <c r="AY3446" s="110"/>
      <c r="AZ3446" s="110"/>
      <c r="BA3446" s="110"/>
      <c r="BB3446" s="110"/>
      <c r="BC3446" s="110"/>
      <c r="BD3446" s="110"/>
      <c r="BE3446" s="110"/>
      <c r="BF3446" s="110"/>
      <c r="BG3446" s="110"/>
      <c r="BH3446" s="110"/>
    </row>
    <row r="3447" spans="30:60" x14ac:dyDescent="0.2">
      <c r="AD3447" s="110"/>
      <c r="AE3447" s="110"/>
      <c r="AF3447" s="110"/>
      <c r="AG3447" s="110"/>
      <c r="AH3447" s="110"/>
      <c r="AI3447" s="110"/>
      <c r="AJ3447" s="110"/>
      <c r="AK3447" s="110"/>
      <c r="AL3447" s="110"/>
      <c r="AM3447" s="110"/>
      <c r="AN3447" s="110"/>
      <c r="AO3447" s="110"/>
      <c r="AP3447" s="110"/>
      <c r="AQ3447" s="110"/>
      <c r="AR3447" s="110"/>
      <c r="AS3447" s="110"/>
      <c r="AT3447" s="110"/>
      <c r="AU3447" s="110"/>
      <c r="AV3447" s="110"/>
      <c r="AW3447" s="110"/>
      <c r="AX3447" s="110"/>
      <c r="AY3447" s="110"/>
      <c r="AZ3447" s="110"/>
      <c r="BA3447" s="110"/>
      <c r="BB3447" s="110"/>
      <c r="BC3447" s="110"/>
      <c r="BD3447" s="110"/>
      <c r="BE3447" s="110"/>
      <c r="BF3447" s="110"/>
      <c r="BG3447" s="110"/>
      <c r="BH3447" s="110"/>
    </row>
    <row r="3448" spans="30:60" x14ac:dyDescent="0.2">
      <c r="AD3448" s="110"/>
      <c r="AE3448" s="110"/>
      <c r="AF3448" s="110"/>
      <c r="AG3448" s="110"/>
      <c r="AH3448" s="110"/>
      <c r="AI3448" s="110"/>
      <c r="AJ3448" s="110"/>
      <c r="AK3448" s="110"/>
      <c r="AL3448" s="110"/>
      <c r="AM3448" s="110"/>
      <c r="AN3448" s="110"/>
      <c r="AO3448" s="110"/>
      <c r="AP3448" s="110"/>
      <c r="AQ3448" s="110"/>
      <c r="AR3448" s="110"/>
      <c r="AS3448" s="110"/>
      <c r="AT3448" s="110"/>
      <c r="AU3448" s="110"/>
      <c r="AV3448" s="110"/>
      <c r="AW3448" s="110"/>
      <c r="AX3448" s="110"/>
      <c r="AY3448" s="110"/>
      <c r="AZ3448" s="110"/>
      <c r="BA3448" s="110"/>
      <c r="BB3448" s="110"/>
      <c r="BC3448" s="110"/>
      <c r="BD3448" s="110"/>
      <c r="BE3448" s="110"/>
      <c r="BF3448" s="110"/>
      <c r="BG3448" s="110"/>
      <c r="BH3448" s="110"/>
    </row>
    <row r="3449" spans="30:60" x14ac:dyDescent="0.2">
      <c r="AD3449" s="110"/>
      <c r="AE3449" s="110"/>
      <c r="AF3449" s="110"/>
      <c r="AG3449" s="110"/>
      <c r="AH3449" s="110"/>
      <c r="AI3449" s="110"/>
      <c r="AJ3449" s="110"/>
      <c r="AK3449" s="110"/>
      <c r="AL3449" s="110"/>
      <c r="AM3449" s="110"/>
      <c r="AN3449" s="110"/>
      <c r="AO3449" s="110"/>
      <c r="AP3449" s="110"/>
      <c r="AQ3449" s="110"/>
      <c r="AR3449" s="110"/>
      <c r="AS3449" s="110"/>
      <c r="AT3449" s="110"/>
      <c r="AU3449" s="110"/>
      <c r="AV3449" s="110"/>
      <c r="AW3449" s="110"/>
      <c r="AX3449" s="110"/>
      <c r="AY3449" s="110"/>
      <c r="AZ3449" s="110"/>
      <c r="BA3449" s="110"/>
      <c r="BB3449" s="110"/>
      <c r="BC3449" s="110"/>
      <c r="BD3449" s="110"/>
      <c r="BE3449" s="110"/>
      <c r="BF3449" s="110"/>
      <c r="BG3449" s="110"/>
      <c r="BH3449" s="110"/>
    </row>
    <row r="3450" spans="30:60" x14ac:dyDescent="0.2">
      <c r="AD3450" s="110"/>
      <c r="AE3450" s="110"/>
      <c r="AF3450" s="110"/>
      <c r="AG3450" s="110"/>
      <c r="AH3450" s="110"/>
      <c r="AI3450" s="110"/>
      <c r="AJ3450" s="110"/>
      <c r="AK3450" s="110"/>
      <c r="AL3450" s="110"/>
      <c r="AM3450" s="110"/>
      <c r="AN3450" s="110"/>
      <c r="AO3450" s="110"/>
      <c r="AP3450" s="110"/>
      <c r="AQ3450" s="110"/>
      <c r="AR3450" s="110"/>
      <c r="AS3450" s="110"/>
      <c r="AT3450" s="110"/>
      <c r="AU3450" s="110"/>
      <c r="AV3450" s="110"/>
      <c r="AW3450" s="110"/>
      <c r="AX3450" s="110"/>
      <c r="AY3450" s="110"/>
      <c r="AZ3450" s="110"/>
      <c r="BA3450" s="110"/>
      <c r="BB3450" s="110"/>
      <c r="BC3450" s="110"/>
      <c r="BD3450" s="110"/>
      <c r="BE3450" s="110"/>
      <c r="BF3450" s="110"/>
      <c r="BG3450" s="110"/>
      <c r="BH3450" s="110"/>
    </row>
    <row r="3451" spans="30:60" x14ac:dyDescent="0.2">
      <c r="AD3451" s="110"/>
      <c r="AE3451" s="110"/>
      <c r="AF3451" s="110"/>
      <c r="AG3451" s="110"/>
      <c r="AH3451" s="110"/>
      <c r="AI3451" s="110"/>
      <c r="AJ3451" s="110"/>
      <c r="AK3451" s="110"/>
      <c r="AL3451" s="110"/>
      <c r="AM3451" s="110"/>
      <c r="AN3451" s="110"/>
      <c r="AO3451" s="110"/>
      <c r="AP3451" s="110"/>
      <c r="AQ3451" s="110"/>
      <c r="AR3451" s="110"/>
      <c r="AS3451" s="110"/>
      <c r="AT3451" s="110"/>
      <c r="AU3451" s="110"/>
      <c r="AV3451" s="110"/>
      <c r="AW3451" s="110"/>
      <c r="AX3451" s="110"/>
      <c r="AY3451" s="110"/>
      <c r="AZ3451" s="110"/>
      <c r="BA3451" s="110"/>
      <c r="BB3451" s="110"/>
      <c r="BC3451" s="110"/>
      <c r="BD3451" s="110"/>
      <c r="BE3451" s="110"/>
      <c r="BF3451" s="110"/>
      <c r="BG3451" s="110"/>
      <c r="BH3451" s="110"/>
    </row>
    <row r="3452" spans="30:60" x14ac:dyDescent="0.2">
      <c r="AD3452" s="110"/>
      <c r="AE3452" s="110"/>
      <c r="AF3452" s="110"/>
      <c r="AG3452" s="110"/>
      <c r="AH3452" s="110"/>
      <c r="AI3452" s="110"/>
      <c r="AJ3452" s="110"/>
      <c r="AK3452" s="110"/>
      <c r="AL3452" s="110"/>
      <c r="AM3452" s="110"/>
      <c r="AN3452" s="110"/>
      <c r="AO3452" s="110"/>
      <c r="AP3452" s="110"/>
      <c r="AQ3452" s="110"/>
      <c r="AR3452" s="110"/>
      <c r="AS3452" s="110"/>
      <c r="AT3452" s="110"/>
      <c r="AU3452" s="110"/>
      <c r="AV3452" s="110"/>
      <c r="AW3452" s="110"/>
      <c r="AX3452" s="110"/>
      <c r="AY3452" s="110"/>
      <c r="AZ3452" s="110"/>
      <c r="BA3452" s="110"/>
      <c r="BB3452" s="110"/>
      <c r="BC3452" s="110"/>
      <c r="BD3452" s="110"/>
      <c r="BE3452" s="110"/>
      <c r="BF3452" s="110"/>
      <c r="BG3452" s="110"/>
      <c r="BH3452" s="110"/>
    </row>
    <row r="3453" spans="30:60" x14ac:dyDescent="0.2">
      <c r="AD3453" s="110"/>
      <c r="AE3453" s="110"/>
      <c r="AF3453" s="110"/>
      <c r="AG3453" s="110"/>
      <c r="AH3453" s="110"/>
      <c r="AI3453" s="110"/>
      <c r="AJ3453" s="110"/>
      <c r="AK3453" s="110"/>
      <c r="AL3453" s="110"/>
      <c r="AM3453" s="110"/>
      <c r="AN3453" s="110"/>
      <c r="AO3453" s="110"/>
      <c r="AP3453" s="110"/>
      <c r="AQ3453" s="110"/>
      <c r="AR3453" s="110"/>
      <c r="AS3453" s="110"/>
      <c r="AT3453" s="110"/>
      <c r="AU3453" s="110"/>
      <c r="AV3453" s="110"/>
      <c r="AW3453" s="110"/>
      <c r="AX3453" s="110"/>
      <c r="AY3453" s="110"/>
      <c r="AZ3453" s="110"/>
      <c r="BA3453" s="110"/>
      <c r="BB3453" s="110"/>
      <c r="BC3453" s="110"/>
      <c r="BD3453" s="110"/>
      <c r="BE3453" s="110"/>
      <c r="BF3453" s="110"/>
      <c r="BG3453" s="110"/>
      <c r="BH3453" s="110"/>
    </row>
    <row r="3454" spans="30:60" x14ac:dyDescent="0.2">
      <c r="AD3454" s="110"/>
      <c r="AE3454" s="110"/>
      <c r="AF3454" s="110"/>
      <c r="AG3454" s="110"/>
      <c r="AH3454" s="110"/>
      <c r="AI3454" s="110"/>
      <c r="AJ3454" s="110"/>
      <c r="AK3454" s="110"/>
      <c r="AL3454" s="110"/>
      <c r="AM3454" s="110"/>
      <c r="AN3454" s="110"/>
      <c r="AO3454" s="110"/>
      <c r="AP3454" s="110"/>
      <c r="AQ3454" s="110"/>
      <c r="AR3454" s="110"/>
      <c r="AS3454" s="110"/>
      <c r="AT3454" s="110"/>
      <c r="AU3454" s="110"/>
      <c r="AV3454" s="110"/>
      <c r="AW3454" s="110"/>
      <c r="AX3454" s="110"/>
      <c r="AY3454" s="110"/>
      <c r="AZ3454" s="110"/>
      <c r="BA3454" s="110"/>
      <c r="BB3454" s="110"/>
      <c r="BC3454" s="110"/>
      <c r="BD3454" s="110"/>
      <c r="BE3454" s="110"/>
      <c r="BF3454" s="110"/>
      <c r="BG3454" s="110"/>
      <c r="BH3454" s="110"/>
    </row>
    <row r="3455" spans="30:60" x14ac:dyDescent="0.2">
      <c r="AD3455" s="110"/>
      <c r="AE3455" s="110"/>
      <c r="AF3455" s="110"/>
      <c r="AG3455" s="110"/>
      <c r="AH3455" s="110"/>
      <c r="AI3455" s="110"/>
      <c r="AJ3455" s="110"/>
      <c r="AK3455" s="110"/>
      <c r="AL3455" s="110"/>
      <c r="AM3455" s="110"/>
      <c r="AN3455" s="110"/>
      <c r="AO3455" s="110"/>
      <c r="AP3455" s="110"/>
      <c r="AQ3455" s="110"/>
      <c r="AR3455" s="110"/>
      <c r="AS3455" s="110"/>
      <c r="AT3455" s="110"/>
      <c r="AU3455" s="110"/>
      <c r="AV3455" s="110"/>
      <c r="AW3455" s="110"/>
      <c r="AX3455" s="110"/>
      <c r="AY3455" s="110"/>
      <c r="AZ3455" s="110"/>
      <c r="BA3455" s="110"/>
      <c r="BB3455" s="110"/>
      <c r="BC3455" s="110"/>
      <c r="BD3455" s="110"/>
      <c r="BE3455" s="110"/>
      <c r="BF3455" s="110"/>
      <c r="BG3455" s="110"/>
      <c r="BH3455" s="110"/>
    </row>
    <row r="3456" spans="30:60" x14ac:dyDescent="0.2">
      <c r="AD3456" s="110"/>
      <c r="AE3456" s="110"/>
      <c r="AF3456" s="110"/>
      <c r="AG3456" s="110"/>
      <c r="AH3456" s="110"/>
      <c r="AI3456" s="110"/>
      <c r="AJ3456" s="110"/>
      <c r="AK3456" s="110"/>
      <c r="AL3456" s="110"/>
      <c r="AM3456" s="110"/>
      <c r="AN3456" s="110"/>
      <c r="AO3456" s="110"/>
      <c r="AP3456" s="110"/>
      <c r="AQ3456" s="110"/>
      <c r="AR3456" s="110"/>
      <c r="AS3456" s="110"/>
      <c r="AT3456" s="110"/>
      <c r="AU3456" s="110"/>
      <c r="AV3456" s="110"/>
      <c r="AW3456" s="110"/>
      <c r="AX3456" s="110"/>
      <c r="AY3456" s="110"/>
      <c r="AZ3456" s="110"/>
      <c r="BA3456" s="110"/>
      <c r="BB3456" s="110"/>
      <c r="BC3456" s="110"/>
      <c r="BD3456" s="110"/>
      <c r="BE3456" s="110"/>
      <c r="BF3456" s="110"/>
      <c r="BG3456" s="110"/>
      <c r="BH3456" s="110"/>
    </row>
    <row r="3457" spans="30:60" x14ac:dyDescent="0.2">
      <c r="AD3457" s="110"/>
      <c r="AE3457" s="110"/>
      <c r="AF3457" s="110"/>
      <c r="AG3457" s="110"/>
      <c r="AH3457" s="110"/>
      <c r="AI3457" s="110"/>
      <c r="AJ3457" s="110"/>
      <c r="AK3457" s="110"/>
      <c r="AL3457" s="110"/>
      <c r="AM3457" s="110"/>
      <c r="AN3457" s="110"/>
      <c r="AO3457" s="110"/>
      <c r="AP3457" s="110"/>
      <c r="AQ3457" s="110"/>
      <c r="AR3457" s="110"/>
      <c r="AS3457" s="110"/>
      <c r="AT3457" s="110"/>
      <c r="AU3457" s="110"/>
      <c r="AV3457" s="110"/>
      <c r="AW3457" s="110"/>
      <c r="AX3457" s="110"/>
      <c r="AY3457" s="110"/>
      <c r="AZ3457" s="110"/>
      <c r="BA3457" s="110"/>
      <c r="BB3457" s="110"/>
      <c r="BC3457" s="110"/>
      <c r="BD3457" s="110"/>
      <c r="BE3457" s="110"/>
      <c r="BF3457" s="110"/>
      <c r="BG3457" s="110"/>
      <c r="BH3457" s="110"/>
    </row>
    <row r="3458" spans="30:60" x14ac:dyDescent="0.2">
      <c r="AD3458" s="110"/>
      <c r="AE3458" s="110"/>
      <c r="AF3458" s="110"/>
      <c r="AG3458" s="110"/>
      <c r="AH3458" s="110"/>
      <c r="AI3458" s="110"/>
      <c r="AJ3458" s="110"/>
      <c r="AK3458" s="110"/>
      <c r="AL3458" s="110"/>
      <c r="AM3458" s="110"/>
      <c r="AN3458" s="110"/>
      <c r="AO3458" s="110"/>
      <c r="AP3458" s="110"/>
      <c r="AQ3458" s="110"/>
      <c r="AR3458" s="110"/>
      <c r="AS3458" s="110"/>
      <c r="AT3458" s="110"/>
      <c r="AU3458" s="110"/>
      <c r="AV3458" s="110"/>
      <c r="AW3458" s="110"/>
      <c r="AX3458" s="110"/>
      <c r="AY3458" s="110"/>
      <c r="AZ3458" s="110"/>
      <c r="BA3458" s="110"/>
      <c r="BB3458" s="110"/>
      <c r="BC3458" s="110"/>
      <c r="BD3458" s="110"/>
      <c r="BE3458" s="110"/>
      <c r="BF3458" s="110"/>
      <c r="BG3458" s="110"/>
      <c r="BH3458" s="110"/>
    </row>
    <row r="3459" spans="30:60" x14ac:dyDescent="0.2">
      <c r="AD3459" s="110"/>
      <c r="AE3459" s="110"/>
      <c r="AF3459" s="110"/>
      <c r="AG3459" s="110"/>
      <c r="AH3459" s="110"/>
      <c r="AI3459" s="110"/>
      <c r="AJ3459" s="110"/>
      <c r="AK3459" s="110"/>
      <c r="AL3459" s="110"/>
      <c r="AM3459" s="110"/>
      <c r="AN3459" s="110"/>
      <c r="AO3459" s="110"/>
      <c r="AP3459" s="110"/>
      <c r="AQ3459" s="110"/>
      <c r="AR3459" s="110"/>
      <c r="AS3459" s="110"/>
      <c r="AT3459" s="110"/>
      <c r="AU3459" s="110"/>
      <c r="AV3459" s="110"/>
      <c r="AW3459" s="110"/>
      <c r="AX3459" s="110"/>
      <c r="AY3459" s="110"/>
      <c r="AZ3459" s="110"/>
      <c r="BA3459" s="110"/>
      <c r="BB3459" s="110"/>
      <c r="BC3459" s="110"/>
      <c r="BD3459" s="110"/>
      <c r="BE3459" s="110"/>
      <c r="BF3459" s="110"/>
      <c r="BG3459" s="110"/>
      <c r="BH3459" s="110"/>
    </row>
    <row r="3460" spans="30:60" x14ac:dyDescent="0.2">
      <c r="AD3460" s="110"/>
      <c r="AE3460" s="110"/>
      <c r="AF3460" s="110"/>
      <c r="AG3460" s="110"/>
      <c r="AH3460" s="110"/>
      <c r="AI3460" s="110"/>
      <c r="AJ3460" s="110"/>
      <c r="AK3460" s="110"/>
      <c r="AL3460" s="110"/>
      <c r="AM3460" s="110"/>
      <c r="AN3460" s="110"/>
      <c r="AO3460" s="110"/>
      <c r="AP3460" s="110"/>
      <c r="AQ3460" s="110"/>
      <c r="AR3460" s="110"/>
      <c r="AS3460" s="110"/>
      <c r="AT3460" s="110"/>
      <c r="AU3460" s="110"/>
      <c r="AV3460" s="110"/>
      <c r="AW3460" s="110"/>
      <c r="AX3460" s="110"/>
      <c r="AY3460" s="110"/>
      <c r="AZ3460" s="110"/>
      <c r="BA3460" s="110"/>
      <c r="BB3460" s="110"/>
      <c r="BC3460" s="110"/>
      <c r="BD3460" s="110"/>
      <c r="BE3460" s="110"/>
      <c r="BF3460" s="110"/>
      <c r="BG3460" s="110"/>
      <c r="BH3460" s="110"/>
    </row>
    <row r="3461" spans="30:60" x14ac:dyDescent="0.2">
      <c r="AD3461" s="110"/>
      <c r="AE3461" s="110"/>
      <c r="AF3461" s="110"/>
      <c r="AG3461" s="110"/>
      <c r="AH3461" s="110"/>
      <c r="AI3461" s="110"/>
      <c r="AJ3461" s="110"/>
      <c r="AK3461" s="110"/>
      <c r="AL3461" s="110"/>
      <c r="AM3461" s="110"/>
      <c r="AN3461" s="110"/>
      <c r="AO3461" s="110"/>
      <c r="AP3461" s="110"/>
      <c r="AQ3461" s="110"/>
      <c r="AR3461" s="110"/>
      <c r="AS3461" s="110"/>
      <c r="AT3461" s="110"/>
      <c r="AU3461" s="110"/>
      <c r="AV3461" s="110"/>
      <c r="AW3461" s="110"/>
      <c r="AX3461" s="110"/>
      <c r="AY3461" s="110"/>
      <c r="AZ3461" s="110"/>
      <c r="BA3461" s="110"/>
      <c r="BB3461" s="110"/>
      <c r="BC3461" s="110"/>
      <c r="BD3461" s="110"/>
      <c r="BE3461" s="110"/>
      <c r="BF3461" s="110"/>
      <c r="BG3461" s="110"/>
      <c r="BH3461" s="110"/>
    </row>
    <row r="3462" spans="30:60" x14ac:dyDescent="0.2">
      <c r="AD3462" s="110"/>
      <c r="AE3462" s="110"/>
      <c r="AF3462" s="110"/>
      <c r="AG3462" s="110"/>
      <c r="AH3462" s="110"/>
      <c r="AI3462" s="110"/>
      <c r="AJ3462" s="110"/>
      <c r="AK3462" s="110"/>
      <c r="AL3462" s="110"/>
      <c r="AM3462" s="110"/>
      <c r="AN3462" s="110"/>
      <c r="AO3462" s="110"/>
      <c r="AP3462" s="110"/>
      <c r="AQ3462" s="110"/>
      <c r="AR3462" s="110"/>
      <c r="AS3462" s="110"/>
      <c r="AT3462" s="110"/>
      <c r="AU3462" s="110"/>
      <c r="AV3462" s="110"/>
      <c r="AW3462" s="110"/>
      <c r="AX3462" s="110"/>
      <c r="AY3462" s="110"/>
      <c r="AZ3462" s="110"/>
      <c r="BA3462" s="110"/>
      <c r="BB3462" s="110"/>
      <c r="BC3462" s="110"/>
      <c r="BD3462" s="110"/>
      <c r="BE3462" s="110"/>
      <c r="BF3462" s="110"/>
      <c r="BG3462" s="110"/>
      <c r="BH3462" s="110"/>
    </row>
    <row r="3463" spans="30:60" x14ac:dyDescent="0.2">
      <c r="AD3463" s="110"/>
      <c r="AE3463" s="110"/>
      <c r="AF3463" s="110"/>
      <c r="AG3463" s="110"/>
      <c r="AH3463" s="110"/>
      <c r="AI3463" s="110"/>
      <c r="AJ3463" s="110"/>
      <c r="AK3463" s="110"/>
      <c r="AL3463" s="110"/>
      <c r="AM3463" s="110"/>
      <c r="AN3463" s="110"/>
      <c r="AO3463" s="110"/>
      <c r="AP3463" s="110"/>
      <c r="AQ3463" s="110"/>
      <c r="AR3463" s="110"/>
      <c r="AS3463" s="110"/>
      <c r="AT3463" s="110"/>
      <c r="AU3463" s="110"/>
      <c r="AV3463" s="110"/>
      <c r="AW3463" s="110"/>
      <c r="AX3463" s="110"/>
      <c r="AY3463" s="110"/>
      <c r="AZ3463" s="110"/>
      <c r="BA3463" s="110"/>
      <c r="BB3463" s="110"/>
      <c r="BC3463" s="110"/>
      <c r="BD3463" s="110"/>
      <c r="BE3463" s="110"/>
      <c r="BF3463" s="110"/>
      <c r="BG3463" s="110"/>
      <c r="BH3463" s="110"/>
    </row>
    <row r="3464" spans="30:60" x14ac:dyDescent="0.2">
      <c r="AD3464" s="110"/>
      <c r="AE3464" s="110"/>
      <c r="AF3464" s="110"/>
      <c r="AG3464" s="110"/>
      <c r="AH3464" s="110"/>
      <c r="AI3464" s="110"/>
      <c r="AJ3464" s="110"/>
      <c r="AK3464" s="110"/>
      <c r="AL3464" s="110"/>
      <c r="AM3464" s="110"/>
      <c r="AN3464" s="110"/>
      <c r="AO3464" s="110"/>
      <c r="AP3464" s="110"/>
      <c r="AQ3464" s="110"/>
      <c r="AR3464" s="110"/>
      <c r="AS3464" s="110"/>
      <c r="AT3464" s="110"/>
      <c r="AU3464" s="110"/>
      <c r="AV3464" s="110"/>
      <c r="AW3464" s="110"/>
      <c r="AX3464" s="110"/>
      <c r="AY3464" s="110"/>
      <c r="AZ3464" s="110"/>
      <c r="BA3464" s="110"/>
      <c r="BB3464" s="110"/>
      <c r="BC3464" s="110"/>
      <c r="BD3464" s="110"/>
      <c r="BE3464" s="110"/>
      <c r="BF3464" s="110"/>
      <c r="BG3464" s="110"/>
      <c r="BH3464" s="110"/>
    </row>
    <row r="3465" spans="30:60" x14ac:dyDescent="0.2">
      <c r="AD3465" s="110"/>
      <c r="AE3465" s="110"/>
      <c r="AF3465" s="110"/>
      <c r="AG3465" s="110"/>
      <c r="AH3465" s="110"/>
      <c r="AI3465" s="110"/>
      <c r="AJ3465" s="110"/>
      <c r="AK3465" s="110"/>
      <c r="AL3465" s="110"/>
      <c r="AM3465" s="110"/>
      <c r="AN3465" s="110"/>
      <c r="AO3465" s="110"/>
      <c r="AP3465" s="110"/>
      <c r="AQ3465" s="110"/>
      <c r="AR3465" s="110"/>
      <c r="AS3465" s="110"/>
      <c r="AT3465" s="110"/>
      <c r="AU3465" s="110"/>
      <c r="AV3465" s="110"/>
      <c r="AW3465" s="110"/>
      <c r="AX3465" s="110"/>
      <c r="AY3465" s="110"/>
      <c r="AZ3465" s="110"/>
      <c r="BA3465" s="110"/>
      <c r="BB3465" s="110"/>
      <c r="BC3465" s="110"/>
      <c r="BD3465" s="110"/>
      <c r="BE3465" s="110"/>
      <c r="BF3465" s="110"/>
      <c r="BG3465" s="110"/>
      <c r="BH3465" s="110"/>
    </row>
    <row r="3466" spans="30:60" x14ac:dyDescent="0.2">
      <c r="AD3466" s="110"/>
      <c r="AE3466" s="110"/>
      <c r="AF3466" s="110"/>
      <c r="AG3466" s="110"/>
      <c r="AH3466" s="110"/>
      <c r="AI3466" s="110"/>
      <c r="AJ3466" s="110"/>
      <c r="AK3466" s="110"/>
      <c r="AL3466" s="110"/>
      <c r="AM3466" s="110"/>
      <c r="AN3466" s="110"/>
      <c r="AO3466" s="110"/>
      <c r="AP3466" s="110"/>
      <c r="AQ3466" s="110"/>
      <c r="AR3466" s="110"/>
      <c r="AS3466" s="110"/>
      <c r="AT3466" s="110"/>
      <c r="AU3466" s="110"/>
      <c r="AV3466" s="110"/>
      <c r="AW3466" s="110"/>
      <c r="AX3466" s="110"/>
      <c r="AY3466" s="110"/>
      <c r="AZ3466" s="110"/>
      <c r="BA3466" s="110"/>
      <c r="BB3466" s="110"/>
      <c r="BC3466" s="110"/>
      <c r="BD3466" s="110"/>
      <c r="BE3466" s="110"/>
      <c r="BF3466" s="110"/>
      <c r="BG3466" s="110"/>
      <c r="BH3466" s="110"/>
    </row>
    <row r="3467" spans="30:60" x14ac:dyDescent="0.2">
      <c r="AD3467" s="110"/>
      <c r="AE3467" s="110"/>
      <c r="AF3467" s="110"/>
      <c r="AG3467" s="110"/>
      <c r="AH3467" s="110"/>
      <c r="AI3467" s="110"/>
      <c r="AJ3467" s="110"/>
      <c r="AK3467" s="110"/>
      <c r="AL3467" s="110"/>
      <c r="AM3467" s="110"/>
      <c r="AN3467" s="110"/>
      <c r="AO3467" s="110"/>
      <c r="AP3467" s="110"/>
      <c r="AQ3467" s="110"/>
      <c r="AR3467" s="110"/>
      <c r="AS3467" s="110"/>
      <c r="AT3467" s="110"/>
      <c r="AU3467" s="110"/>
      <c r="AV3467" s="110"/>
      <c r="AW3467" s="110"/>
      <c r="AX3467" s="110"/>
      <c r="AY3467" s="110"/>
      <c r="AZ3467" s="110"/>
      <c r="BA3467" s="110"/>
      <c r="BB3467" s="110"/>
      <c r="BC3467" s="110"/>
      <c r="BD3467" s="110"/>
      <c r="BE3467" s="110"/>
      <c r="BF3467" s="110"/>
      <c r="BG3467" s="110"/>
      <c r="BH3467" s="110"/>
    </row>
    <row r="3468" spans="30:60" x14ac:dyDescent="0.2">
      <c r="AD3468" s="110"/>
      <c r="AE3468" s="110"/>
      <c r="AF3468" s="110"/>
      <c r="AG3468" s="110"/>
      <c r="AH3468" s="110"/>
      <c r="AI3468" s="110"/>
      <c r="AJ3468" s="110"/>
      <c r="AK3468" s="110"/>
      <c r="AL3468" s="110"/>
      <c r="AM3468" s="110"/>
      <c r="AN3468" s="110"/>
      <c r="AO3468" s="110"/>
      <c r="AP3468" s="110"/>
      <c r="AQ3468" s="110"/>
      <c r="AR3468" s="110"/>
      <c r="AS3468" s="110"/>
      <c r="AT3468" s="110"/>
      <c r="AU3468" s="110"/>
      <c r="AV3468" s="110"/>
      <c r="AW3468" s="110"/>
      <c r="AX3468" s="110"/>
      <c r="AY3468" s="110"/>
      <c r="AZ3468" s="110"/>
      <c r="BA3468" s="110"/>
      <c r="BB3468" s="110"/>
      <c r="BC3468" s="110"/>
      <c r="BD3468" s="110"/>
      <c r="BE3468" s="110"/>
      <c r="BF3468" s="110"/>
      <c r="BG3468" s="110"/>
      <c r="BH3468" s="110"/>
    </row>
    <row r="3469" spans="30:60" x14ac:dyDescent="0.2">
      <c r="AD3469" s="110"/>
      <c r="AE3469" s="110"/>
      <c r="AF3469" s="110"/>
      <c r="AG3469" s="110"/>
      <c r="AH3469" s="110"/>
      <c r="AI3469" s="110"/>
      <c r="AJ3469" s="110"/>
      <c r="AK3469" s="110"/>
      <c r="AL3469" s="110"/>
      <c r="AM3469" s="110"/>
      <c r="AN3469" s="110"/>
      <c r="AO3469" s="110"/>
      <c r="AP3469" s="110"/>
      <c r="AQ3469" s="110"/>
      <c r="AR3469" s="110"/>
      <c r="AS3469" s="110"/>
      <c r="AT3469" s="110"/>
      <c r="AU3469" s="110"/>
      <c r="AV3469" s="110"/>
      <c r="AW3469" s="110"/>
      <c r="AX3469" s="110"/>
      <c r="AY3469" s="110"/>
      <c r="AZ3469" s="110"/>
      <c r="BA3469" s="110"/>
      <c r="BB3469" s="110"/>
      <c r="BC3469" s="110"/>
      <c r="BD3469" s="110"/>
      <c r="BE3469" s="110"/>
      <c r="BF3469" s="110"/>
      <c r="BG3469" s="110"/>
      <c r="BH3469" s="110"/>
    </row>
    <row r="3470" spans="30:60" x14ac:dyDescent="0.2">
      <c r="AD3470" s="110"/>
      <c r="AE3470" s="110"/>
      <c r="AF3470" s="110"/>
      <c r="AG3470" s="110"/>
      <c r="AH3470" s="110"/>
      <c r="AI3470" s="110"/>
      <c r="AJ3470" s="110"/>
      <c r="AK3470" s="110"/>
      <c r="AL3470" s="110"/>
      <c r="AM3470" s="110"/>
      <c r="AN3470" s="110"/>
      <c r="AO3470" s="110"/>
      <c r="AP3470" s="110"/>
      <c r="AQ3470" s="110"/>
      <c r="AR3470" s="110"/>
      <c r="AS3470" s="110"/>
      <c r="AT3470" s="110"/>
      <c r="AU3470" s="110"/>
      <c r="AV3470" s="110"/>
      <c r="AW3470" s="110"/>
      <c r="AX3470" s="110"/>
      <c r="AY3470" s="110"/>
      <c r="AZ3470" s="110"/>
      <c r="BA3470" s="110"/>
      <c r="BB3470" s="110"/>
      <c r="BC3470" s="110"/>
      <c r="BD3470" s="110"/>
      <c r="BE3470" s="110"/>
      <c r="BF3470" s="110"/>
      <c r="BG3470" s="110"/>
      <c r="BH3470" s="110"/>
    </row>
    <row r="3471" spans="30:60" x14ac:dyDescent="0.2">
      <c r="AD3471" s="110"/>
      <c r="AE3471" s="110"/>
      <c r="AF3471" s="110"/>
      <c r="AG3471" s="110"/>
      <c r="AH3471" s="110"/>
      <c r="AI3471" s="110"/>
      <c r="AJ3471" s="110"/>
      <c r="AK3471" s="110"/>
      <c r="AL3471" s="110"/>
      <c r="AM3471" s="110"/>
      <c r="AN3471" s="110"/>
      <c r="AO3471" s="110"/>
      <c r="AP3471" s="110"/>
      <c r="AQ3471" s="110"/>
      <c r="AR3471" s="110"/>
      <c r="AS3471" s="110"/>
      <c r="AT3471" s="110"/>
      <c r="AU3471" s="110"/>
      <c r="AV3471" s="110"/>
      <c r="AW3471" s="110"/>
      <c r="AX3471" s="110"/>
      <c r="AY3471" s="110"/>
      <c r="AZ3471" s="110"/>
      <c r="BA3471" s="110"/>
      <c r="BB3471" s="110"/>
      <c r="BC3471" s="110"/>
      <c r="BD3471" s="110"/>
      <c r="BE3471" s="110"/>
      <c r="BF3471" s="110"/>
      <c r="BG3471" s="110"/>
      <c r="BH3471" s="110"/>
    </row>
    <row r="3472" spans="30:60" x14ac:dyDescent="0.2">
      <c r="AD3472" s="110"/>
      <c r="AE3472" s="110"/>
      <c r="AF3472" s="110"/>
      <c r="AG3472" s="110"/>
      <c r="AH3472" s="110"/>
      <c r="AI3472" s="110"/>
      <c r="AJ3472" s="110"/>
      <c r="AK3472" s="110"/>
      <c r="AL3472" s="110"/>
      <c r="AM3472" s="110"/>
      <c r="AN3472" s="110"/>
      <c r="AO3472" s="110"/>
      <c r="AP3472" s="110"/>
      <c r="AQ3472" s="110"/>
      <c r="AR3472" s="110"/>
      <c r="AS3472" s="110"/>
      <c r="AT3472" s="110"/>
      <c r="AU3472" s="110"/>
      <c r="AV3472" s="110"/>
      <c r="AW3472" s="110"/>
      <c r="AX3472" s="110"/>
      <c r="AY3472" s="110"/>
      <c r="AZ3472" s="110"/>
      <c r="BA3472" s="110"/>
      <c r="BB3472" s="110"/>
      <c r="BC3472" s="110"/>
      <c r="BD3472" s="110"/>
      <c r="BE3472" s="110"/>
      <c r="BF3472" s="110"/>
      <c r="BG3472" s="110"/>
      <c r="BH3472" s="110"/>
    </row>
    <row r="3473" spans="30:60" x14ac:dyDescent="0.2">
      <c r="AD3473" s="110"/>
      <c r="AE3473" s="110"/>
      <c r="AF3473" s="110"/>
      <c r="AG3473" s="110"/>
      <c r="AH3473" s="110"/>
      <c r="AI3473" s="110"/>
      <c r="AJ3473" s="110"/>
      <c r="AK3473" s="110"/>
      <c r="AL3473" s="110"/>
      <c r="AM3473" s="110"/>
      <c r="AN3473" s="110"/>
      <c r="AO3473" s="110"/>
      <c r="AP3473" s="110"/>
      <c r="AQ3473" s="110"/>
      <c r="AR3473" s="110"/>
      <c r="AS3473" s="110"/>
      <c r="AT3473" s="110"/>
      <c r="AU3473" s="110"/>
      <c r="AV3473" s="110"/>
      <c r="AW3473" s="110"/>
      <c r="AX3473" s="110"/>
      <c r="AY3473" s="110"/>
      <c r="AZ3473" s="110"/>
      <c r="BA3473" s="110"/>
      <c r="BB3473" s="110"/>
      <c r="BC3473" s="110"/>
      <c r="BD3473" s="110"/>
      <c r="BE3473" s="110"/>
      <c r="BF3473" s="110"/>
      <c r="BG3473" s="110"/>
      <c r="BH3473" s="110"/>
    </row>
    <row r="3474" spans="30:60" x14ac:dyDescent="0.2">
      <c r="AD3474" s="110"/>
      <c r="AE3474" s="110"/>
      <c r="AF3474" s="110"/>
      <c r="AG3474" s="110"/>
      <c r="AH3474" s="110"/>
      <c r="AI3474" s="110"/>
      <c r="AJ3474" s="110"/>
      <c r="AK3474" s="110"/>
      <c r="AL3474" s="110"/>
      <c r="AM3474" s="110"/>
      <c r="AN3474" s="110"/>
      <c r="AO3474" s="110"/>
      <c r="AP3474" s="110"/>
      <c r="AQ3474" s="110"/>
      <c r="AR3474" s="110"/>
      <c r="AS3474" s="110"/>
      <c r="AT3474" s="110"/>
      <c r="AU3474" s="110"/>
      <c r="AV3474" s="110"/>
      <c r="AW3474" s="110"/>
      <c r="AX3474" s="110"/>
      <c r="AY3474" s="110"/>
      <c r="AZ3474" s="110"/>
      <c r="BA3474" s="110"/>
      <c r="BB3474" s="110"/>
      <c r="BC3474" s="110"/>
      <c r="BD3474" s="110"/>
      <c r="BE3474" s="110"/>
      <c r="BF3474" s="110"/>
      <c r="BG3474" s="110"/>
      <c r="BH3474" s="110"/>
    </row>
    <row r="3475" spans="30:60" x14ac:dyDescent="0.2">
      <c r="AD3475" s="110"/>
      <c r="AE3475" s="110"/>
      <c r="AF3475" s="110"/>
      <c r="AG3475" s="110"/>
      <c r="AH3475" s="110"/>
      <c r="AI3475" s="110"/>
      <c r="AJ3475" s="110"/>
      <c r="AK3475" s="110"/>
      <c r="AL3475" s="110"/>
      <c r="AM3475" s="110"/>
      <c r="AN3475" s="110"/>
      <c r="AO3475" s="110"/>
      <c r="AP3475" s="110"/>
      <c r="AQ3475" s="110"/>
      <c r="AR3475" s="110"/>
      <c r="AS3475" s="110"/>
      <c r="AT3475" s="110"/>
      <c r="AU3475" s="110"/>
      <c r="AV3475" s="110"/>
      <c r="AW3475" s="110"/>
      <c r="AX3475" s="110"/>
      <c r="AY3475" s="110"/>
      <c r="AZ3475" s="110"/>
      <c r="BA3475" s="110"/>
      <c r="BB3475" s="110"/>
      <c r="BC3475" s="110"/>
      <c r="BD3475" s="110"/>
      <c r="BE3475" s="110"/>
      <c r="BF3475" s="110"/>
      <c r="BG3475" s="110"/>
      <c r="BH3475" s="110"/>
    </row>
    <row r="3476" spans="30:60" x14ac:dyDescent="0.2">
      <c r="AD3476" s="110"/>
      <c r="AE3476" s="110"/>
      <c r="AF3476" s="110"/>
      <c r="AG3476" s="110"/>
      <c r="AH3476" s="110"/>
      <c r="AI3476" s="110"/>
      <c r="AJ3476" s="110"/>
      <c r="AK3476" s="110"/>
      <c r="AL3476" s="110"/>
      <c r="AM3476" s="110"/>
      <c r="AN3476" s="110"/>
      <c r="AO3476" s="110"/>
      <c r="AP3476" s="110"/>
      <c r="AQ3476" s="110"/>
      <c r="AR3476" s="110"/>
      <c r="AS3476" s="110"/>
      <c r="AT3476" s="110"/>
      <c r="AU3476" s="110"/>
      <c r="AV3476" s="110"/>
      <c r="AW3476" s="110"/>
      <c r="AX3476" s="110"/>
      <c r="AY3476" s="110"/>
      <c r="AZ3476" s="110"/>
      <c r="BA3476" s="110"/>
      <c r="BB3476" s="110"/>
      <c r="BC3476" s="110"/>
      <c r="BD3476" s="110"/>
      <c r="BE3476" s="110"/>
      <c r="BF3476" s="110"/>
      <c r="BG3476" s="110"/>
      <c r="BH3476" s="110"/>
    </row>
    <row r="3477" spans="30:60" x14ac:dyDescent="0.2">
      <c r="AD3477" s="110"/>
      <c r="AE3477" s="110"/>
      <c r="AF3477" s="110"/>
      <c r="AG3477" s="110"/>
      <c r="AH3477" s="110"/>
      <c r="AI3477" s="110"/>
      <c r="AJ3477" s="110"/>
      <c r="AK3477" s="110"/>
      <c r="AL3477" s="110"/>
      <c r="AM3477" s="110"/>
      <c r="AN3477" s="110"/>
      <c r="AO3477" s="110"/>
      <c r="AP3477" s="110"/>
      <c r="AQ3477" s="110"/>
      <c r="AR3477" s="110"/>
      <c r="AS3477" s="110"/>
      <c r="AT3477" s="110"/>
      <c r="AU3477" s="110"/>
      <c r="AV3477" s="110"/>
      <c r="AW3477" s="110"/>
      <c r="AX3477" s="110"/>
      <c r="AY3477" s="110"/>
      <c r="AZ3477" s="110"/>
      <c r="BA3477" s="110"/>
      <c r="BB3477" s="110"/>
      <c r="BC3477" s="110"/>
      <c r="BD3477" s="110"/>
      <c r="BE3477" s="110"/>
      <c r="BF3477" s="110"/>
      <c r="BG3477" s="110"/>
      <c r="BH3477" s="110"/>
    </row>
    <row r="3478" spans="30:60" x14ac:dyDescent="0.2">
      <c r="AD3478" s="110"/>
      <c r="AE3478" s="110"/>
      <c r="AF3478" s="110"/>
      <c r="AG3478" s="110"/>
      <c r="AH3478" s="110"/>
      <c r="AI3478" s="110"/>
      <c r="AJ3478" s="110"/>
      <c r="AK3478" s="110"/>
      <c r="AL3478" s="110"/>
      <c r="AM3478" s="110"/>
      <c r="AN3478" s="110"/>
      <c r="AO3478" s="110"/>
      <c r="AP3478" s="110"/>
      <c r="AQ3478" s="110"/>
      <c r="AR3478" s="110"/>
      <c r="AS3478" s="110"/>
      <c r="AT3478" s="110"/>
      <c r="AU3478" s="110"/>
      <c r="AV3478" s="110"/>
      <c r="AW3478" s="110"/>
      <c r="AX3478" s="110"/>
      <c r="AY3478" s="110"/>
      <c r="AZ3478" s="110"/>
      <c r="BA3478" s="110"/>
      <c r="BB3478" s="110"/>
      <c r="BC3478" s="110"/>
      <c r="BD3478" s="110"/>
      <c r="BE3478" s="110"/>
      <c r="BF3478" s="110"/>
      <c r="BG3478" s="110"/>
      <c r="BH3478" s="110"/>
    </row>
    <row r="3479" spans="30:60" x14ac:dyDescent="0.2">
      <c r="AD3479" s="110"/>
      <c r="AE3479" s="110"/>
      <c r="AF3479" s="110"/>
      <c r="AG3479" s="110"/>
      <c r="AH3479" s="110"/>
      <c r="AI3479" s="110"/>
      <c r="AJ3479" s="110"/>
      <c r="AK3479" s="110"/>
      <c r="AL3479" s="110"/>
      <c r="AM3479" s="110"/>
      <c r="AN3479" s="110"/>
      <c r="AO3479" s="110"/>
      <c r="AP3479" s="110"/>
      <c r="AQ3479" s="110"/>
      <c r="AR3479" s="110"/>
      <c r="AS3479" s="110"/>
      <c r="AT3479" s="110"/>
      <c r="AU3479" s="110"/>
      <c r="AV3479" s="110"/>
      <c r="AW3479" s="110"/>
      <c r="AX3479" s="110"/>
      <c r="AY3479" s="110"/>
      <c r="AZ3479" s="110"/>
      <c r="BA3479" s="110"/>
      <c r="BB3479" s="110"/>
      <c r="BC3479" s="110"/>
      <c r="BD3479" s="110"/>
      <c r="BE3479" s="110"/>
      <c r="BF3479" s="110"/>
      <c r="BG3479" s="110"/>
      <c r="BH3479" s="110"/>
    </row>
    <row r="3480" spans="30:60" x14ac:dyDescent="0.2">
      <c r="AD3480" s="110"/>
      <c r="AE3480" s="110"/>
      <c r="AF3480" s="110"/>
      <c r="AG3480" s="110"/>
      <c r="AH3480" s="110"/>
      <c r="AI3480" s="110"/>
      <c r="AJ3480" s="110"/>
      <c r="AK3480" s="110"/>
      <c r="AL3480" s="110"/>
      <c r="AM3480" s="110"/>
      <c r="AN3480" s="110"/>
      <c r="AO3480" s="110"/>
      <c r="AP3480" s="110"/>
      <c r="AQ3480" s="110"/>
      <c r="AR3480" s="110"/>
      <c r="AS3480" s="110"/>
      <c r="AT3480" s="110"/>
      <c r="AU3480" s="110"/>
      <c r="AV3480" s="110"/>
      <c r="AW3480" s="110"/>
      <c r="AX3480" s="110"/>
      <c r="AY3480" s="110"/>
      <c r="AZ3480" s="110"/>
      <c r="BA3480" s="110"/>
      <c r="BB3480" s="110"/>
      <c r="BC3480" s="110"/>
      <c r="BD3480" s="110"/>
      <c r="BE3480" s="110"/>
      <c r="BF3480" s="110"/>
      <c r="BG3480" s="110"/>
      <c r="BH3480" s="110"/>
    </row>
    <row r="3481" spans="30:60" x14ac:dyDescent="0.2">
      <c r="AD3481" s="110"/>
      <c r="AE3481" s="110"/>
      <c r="AF3481" s="110"/>
      <c r="AG3481" s="110"/>
      <c r="AH3481" s="110"/>
      <c r="AI3481" s="110"/>
      <c r="AJ3481" s="110"/>
      <c r="AK3481" s="110"/>
      <c r="AL3481" s="110"/>
      <c r="AM3481" s="110"/>
      <c r="AN3481" s="110"/>
      <c r="AO3481" s="110"/>
      <c r="AP3481" s="110"/>
      <c r="AQ3481" s="110"/>
      <c r="AR3481" s="110"/>
      <c r="AS3481" s="110"/>
      <c r="AT3481" s="110"/>
      <c r="AU3481" s="110"/>
      <c r="AV3481" s="110"/>
      <c r="AW3481" s="110"/>
      <c r="AX3481" s="110"/>
      <c r="AY3481" s="110"/>
      <c r="AZ3481" s="110"/>
      <c r="BA3481" s="110"/>
      <c r="BB3481" s="110"/>
      <c r="BC3481" s="110"/>
      <c r="BD3481" s="110"/>
      <c r="BE3481" s="110"/>
      <c r="BF3481" s="110"/>
      <c r="BG3481" s="110"/>
      <c r="BH3481" s="110"/>
    </row>
    <row r="3482" spans="30:60" x14ac:dyDescent="0.2">
      <c r="AD3482" s="110"/>
      <c r="AE3482" s="110"/>
      <c r="AF3482" s="110"/>
      <c r="AG3482" s="110"/>
      <c r="AH3482" s="110"/>
      <c r="AI3482" s="110"/>
      <c r="AJ3482" s="110"/>
      <c r="AK3482" s="110"/>
      <c r="AL3482" s="110"/>
      <c r="AM3482" s="110"/>
      <c r="AN3482" s="110"/>
      <c r="AO3482" s="110"/>
      <c r="AP3482" s="110"/>
      <c r="AQ3482" s="110"/>
      <c r="AR3482" s="110"/>
      <c r="AS3482" s="110"/>
      <c r="AT3482" s="110"/>
      <c r="AU3482" s="110"/>
      <c r="AV3482" s="110"/>
      <c r="AW3482" s="110"/>
      <c r="AX3482" s="110"/>
      <c r="AY3482" s="110"/>
      <c r="AZ3482" s="110"/>
      <c r="BA3482" s="110"/>
      <c r="BB3482" s="110"/>
      <c r="BC3482" s="110"/>
      <c r="BD3482" s="110"/>
      <c r="BE3482" s="110"/>
      <c r="BF3482" s="110"/>
      <c r="BG3482" s="110"/>
      <c r="BH3482" s="110"/>
    </row>
    <row r="3483" spans="30:60" x14ac:dyDescent="0.2">
      <c r="AD3483" s="110"/>
      <c r="AE3483" s="110"/>
      <c r="AF3483" s="110"/>
      <c r="AG3483" s="110"/>
      <c r="AH3483" s="110"/>
      <c r="AI3483" s="110"/>
      <c r="AJ3483" s="110"/>
      <c r="AK3483" s="110"/>
      <c r="AL3483" s="110"/>
      <c r="AM3483" s="110"/>
      <c r="AN3483" s="110"/>
      <c r="AO3483" s="110"/>
      <c r="AP3483" s="110"/>
      <c r="AQ3483" s="110"/>
      <c r="AR3483" s="110"/>
      <c r="AS3483" s="110"/>
      <c r="AT3483" s="110"/>
      <c r="AU3483" s="110"/>
      <c r="AV3483" s="110"/>
      <c r="AW3483" s="110"/>
      <c r="AX3483" s="110"/>
      <c r="AY3483" s="110"/>
      <c r="AZ3483" s="110"/>
      <c r="BA3483" s="110"/>
      <c r="BB3483" s="110"/>
      <c r="BC3483" s="110"/>
      <c r="BD3483" s="110"/>
      <c r="BE3483" s="110"/>
      <c r="BF3483" s="110"/>
      <c r="BG3483" s="110"/>
      <c r="BH3483" s="110"/>
    </row>
    <row r="3484" spans="30:60" x14ac:dyDescent="0.2">
      <c r="AD3484" s="110"/>
      <c r="AE3484" s="110"/>
      <c r="AF3484" s="110"/>
      <c r="AG3484" s="110"/>
      <c r="AH3484" s="110"/>
      <c r="AI3484" s="110"/>
      <c r="AJ3484" s="110"/>
      <c r="AK3484" s="110"/>
      <c r="AL3484" s="110"/>
      <c r="AM3484" s="110"/>
      <c r="AN3484" s="110"/>
      <c r="AO3484" s="110"/>
      <c r="AP3484" s="110"/>
      <c r="AQ3484" s="110"/>
      <c r="AR3484" s="110"/>
      <c r="AS3484" s="110"/>
      <c r="AT3484" s="110"/>
      <c r="AU3484" s="110"/>
      <c r="AV3484" s="110"/>
      <c r="AW3484" s="110"/>
      <c r="AX3484" s="110"/>
      <c r="AY3484" s="110"/>
      <c r="AZ3484" s="110"/>
      <c r="BA3484" s="110"/>
      <c r="BB3484" s="110"/>
      <c r="BC3484" s="110"/>
      <c r="BD3484" s="110"/>
      <c r="BE3484" s="110"/>
      <c r="BF3484" s="110"/>
      <c r="BG3484" s="110"/>
      <c r="BH3484" s="110"/>
    </row>
    <row r="3485" spans="30:60" x14ac:dyDescent="0.2">
      <c r="AD3485" s="110"/>
      <c r="AE3485" s="110"/>
      <c r="AF3485" s="110"/>
      <c r="AG3485" s="110"/>
      <c r="AH3485" s="110"/>
      <c r="AI3485" s="110"/>
      <c r="AJ3485" s="110"/>
      <c r="AK3485" s="110"/>
      <c r="AL3485" s="110"/>
      <c r="AM3485" s="110"/>
      <c r="AN3485" s="110"/>
      <c r="AO3485" s="110"/>
      <c r="AP3485" s="110"/>
      <c r="AQ3485" s="110"/>
      <c r="AR3485" s="110"/>
      <c r="AS3485" s="110"/>
      <c r="AT3485" s="110"/>
      <c r="AU3485" s="110"/>
      <c r="AV3485" s="110"/>
      <c r="AW3485" s="110"/>
      <c r="AX3485" s="110"/>
      <c r="AY3485" s="110"/>
      <c r="AZ3485" s="110"/>
      <c r="BA3485" s="110"/>
      <c r="BB3485" s="110"/>
      <c r="BC3485" s="110"/>
      <c r="BD3485" s="110"/>
      <c r="BE3485" s="110"/>
      <c r="BF3485" s="110"/>
      <c r="BG3485" s="110"/>
      <c r="BH3485" s="110"/>
    </row>
    <row r="3486" spans="30:60" x14ac:dyDescent="0.2">
      <c r="AD3486" s="110"/>
      <c r="AE3486" s="110"/>
      <c r="AF3486" s="110"/>
      <c r="AG3486" s="110"/>
      <c r="AH3486" s="110"/>
      <c r="AI3486" s="110"/>
      <c r="AJ3486" s="110"/>
      <c r="AK3486" s="110"/>
      <c r="AL3486" s="110"/>
      <c r="AM3486" s="110"/>
      <c r="AN3486" s="110"/>
      <c r="AO3486" s="110"/>
      <c r="AP3486" s="110"/>
      <c r="AQ3486" s="110"/>
      <c r="AR3486" s="110"/>
      <c r="AS3486" s="110"/>
      <c r="AT3486" s="110"/>
      <c r="AU3486" s="110"/>
      <c r="AV3486" s="110"/>
      <c r="AW3486" s="110"/>
      <c r="AX3486" s="110"/>
      <c r="AY3486" s="110"/>
      <c r="AZ3486" s="110"/>
      <c r="BA3486" s="110"/>
      <c r="BB3486" s="110"/>
      <c r="BC3486" s="110"/>
      <c r="BD3486" s="110"/>
      <c r="BE3486" s="110"/>
      <c r="BF3486" s="110"/>
      <c r="BG3486" s="110"/>
      <c r="BH3486" s="110"/>
    </row>
    <row r="3487" spans="30:60" x14ac:dyDescent="0.2">
      <c r="AD3487" s="110"/>
      <c r="AE3487" s="110"/>
      <c r="AF3487" s="110"/>
      <c r="AG3487" s="110"/>
      <c r="AH3487" s="110"/>
      <c r="AI3487" s="110"/>
      <c r="AJ3487" s="110"/>
      <c r="AK3487" s="110"/>
      <c r="AL3487" s="110"/>
      <c r="AM3487" s="110"/>
      <c r="AN3487" s="110"/>
      <c r="AO3487" s="110"/>
      <c r="AP3487" s="110"/>
      <c r="AQ3487" s="110"/>
      <c r="AR3487" s="110"/>
      <c r="AS3487" s="110"/>
      <c r="AT3487" s="110"/>
      <c r="AU3487" s="110"/>
      <c r="AV3487" s="110"/>
      <c r="AW3487" s="110"/>
      <c r="AX3487" s="110"/>
      <c r="AY3487" s="110"/>
      <c r="AZ3487" s="110"/>
      <c r="BA3487" s="110"/>
      <c r="BB3487" s="110"/>
      <c r="BC3487" s="110"/>
      <c r="BD3487" s="110"/>
      <c r="BE3487" s="110"/>
      <c r="BF3487" s="110"/>
      <c r="BG3487" s="110"/>
      <c r="BH3487" s="110"/>
    </row>
    <row r="3488" spans="30:60" x14ac:dyDescent="0.2">
      <c r="AD3488" s="110"/>
      <c r="AE3488" s="110"/>
      <c r="AF3488" s="110"/>
      <c r="AG3488" s="110"/>
      <c r="AH3488" s="110"/>
      <c r="AI3488" s="110"/>
      <c r="AJ3488" s="110"/>
      <c r="AK3488" s="110"/>
      <c r="AL3488" s="110"/>
      <c r="AM3488" s="110"/>
      <c r="AN3488" s="110"/>
      <c r="AO3488" s="110"/>
      <c r="AP3488" s="110"/>
      <c r="AQ3488" s="110"/>
      <c r="AR3488" s="110"/>
      <c r="AS3488" s="110"/>
      <c r="AT3488" s="110"/>
      <c r="AU3488" s="110"/>
      <c r="AV3488" s="110"/>
      <c r="AW3488" s="110"/>
      <c r="AX3488" s="110"/>
      <c r="AY3488" s="110"/>
      <c r="AZ3488" s="110"/>
      <c r="BA3488" s="110"/>
      <c r="BB3488" s="110"/>
      <c r="BC3488" s="110"/>
      <c r="BD3488" s="110"/>
      <c r="BE3488" s="110"/>
      <c r="BF3488" s="110"/>
      <c r="BG3488" s="110"/>
      <c r="BH3488" s="110"/>
    </row>
    <row r="3489" spans="30:60" x14ac:dyDescent="0.2">
      <c r="AD3489" s="110"/>
      <c r="AE3489" s="110"/>
      <c r="AF3489" s="110"/>
      <c r="AG3489" s="110"/>
      <c r="AH3489" s="110"/>
      <c r="AI3489" s="110"/>
      <c r="AJ3489" s="110"/>
      <c r="AK3489" s="110"/>
      <c r="AL3489" s="110"/>
      <c r="AM3489" s="110"/>
      <c r="AN3489" s="110"/>
      <c r="AO3489" s="110"/>
      <c r="AP3489" s="110"/>
      <c r="AQ3489" s="110"/>
      <c r="AR3489" s="110"/>
      <c r="AS3489" s="110"/>
      <c r="AT3489" s="110"/>
      <c r="AU3489" s="110"/>
      <c r="AV3489" s="110"/>
      <c r="AW3489" s="110"/>
      <c r="AX3489" s="110"/>
      <c r="AY3489" s="110"/>
      <c r="AZ3489" s="110"/>
      <c r="BA3489" s="110"/>
      <c r="BB3489" s="110"/>
      <c r="BC3489" s="110"/>
      <c r="BD3489" s="110"/>
      <c r="BE3489" s="110"/>
      <c r="BF3489" s="110"/>
      <c r="BG3489" s="110"/>
      <c r="BH3489" s="110"/>
    </row>
    <row r="3490" spans="30:60" x14ac:dyDescent="0.2">
      <c r="AD3490" s="110"/>
      <c r="AE3490" s="110"/>
      <c r="AF3490" s="110"/>
      <c r="AG3490" s="110"/>
      <c r="AH3490" s="110"/>
      <c r="AI3490" s="110"/>
      <c r="AJ3490" s="110"/>
      <c r="AK3490" s="110"/>
      <c r="AL3490" s="110"/>
      <c r="AM3490" s="110"/>
      <c r="AN3490" s="110"/>
      <c r="AO3490" s="110"/>
      <c r="AP3490" s="110"/>
      <c r="AQ3490" s="110"/>
      <c r="AR3490" s="110"/>
      <c r="AS3490" s="110"/>
      <c r="AT3490" s="110"/>
      <c r="AU3490" s="110"/>
      <c r="AV3490" s="110"/>
      <c r="AW3490" s="110"/>
      <c r="AX3490" s="110"/>
      <c r="AY3490" s="110"/>
      <c r="AZ3490" s="110"/>
      <c r="BA3490" s="110"/>
      <c r="BB3490" s="110"/>
      <c r="BC3490" s="110"/>
      <c r="BD3490" s="110"/>
      <c r="BE3490" s="110"/>
      <c r="BF3490" s="110"/>
      <c r="BG3490" s="110"/>
      <c r="BH3490" s="110"/>
    </row>
    <row r="3491" spans="30:60" x14ac:dyDescent="0.2">
      <c r="AD3491" s="110"/>
      <c r="AE3491" s="110"/>
      <c r="AF3491" s="110"/>
      <c r="AG3491" s="110"/>
      <c r="AH3491" s="110"/>
      <c r="AI3491" s="110"/>
      <c r="AJ3491" s="110"/>
      <c r="AK3491" s="110"/>
      <c r="AL3491" s="110"/>
      <c r="AM3491" s="110"/>
      <c r="AN3491" s="110"/>
      <c r="AO3491" s="110"/>
      <c r="AP3491" s="110"/>
      <c r="AQ3491" s="110"/>
      <c r="AR3491" s="110"/>
      <c r="AS3491" s="110"/>
      <c r="AT3491" s="110"/>
      <c r="AU3491" s="110"/>
      <c r="AV3491" s="110"/>
      <c r="AW3491" s="110"/>
      <c r="AX3491" s="110"/>
      <c r="AY3491" s="110"/>
      <c r="AZ3491" s="110"/>
      <c r="BA3491" s="110"/>
      <c r="BB3491" s="110"/>
      <c r="BC3491" s="110"/>
      <c r="BD3491" s="110"/>
      <c r="BE3491" s="110"/>
      <c r="BF3491" s="110"/>
      <c r="BG3491" s="110"/>
      <c r="BH3491" s="110"/>
    </row>
    <row r="3492" spans="30:60" x14ac:dyDescent="0.2">
      <c r="AD3492" s="110"/>
      <c r="AE3492" s="110"/>
      <c r="AF3492" s="110"/>
      <c r="AG3492" s="110"/>
      <c r="AH3492" s="110"/>
      <c r="AI3492" s="110"/>
      <c r="AJ3492" s="110"/>
      <c r="AK3492" s="110"/>
      <c r="AL3492" s="110"/>
      <c r="AM3492" s="110"/>
      <c r="AN3492" s="110"/>
      <c r="AO3492" s="110"/>
      <c r="AP3492" s="110"/>
      <c r="AQ3492" s="110"/>
      <c r="AR3492" s="110"/>
      <c r="AS3492" s="110"/>
      <c r="AT3492" s="110"/>
      <c r="AU3492" s="110"/>
      <c r="AV3492" s="110"/>
      <c r="AW3492" s="110"/>
      <c r="AX3492" s="110"/>
      <c r="AY3492" s="110"/>
      <c r="AZ3492" s="110"/>
      <c r="BA3492" s="110"/>
      <c r="BB3492" s="110"/>
      <c r="BC3492" s="110"/>
      <c r="BD3492" s="110"/>
      <c r="BE3492" s="110"/>
      <c r="BF3492" s="110"/>
      <c r="BG3492" s="110"/>
      <c r="BH3492" s="110"/>
    </row>
    <row r="3493" spans="30:60" x14ac:dyDescent="0.2">
      <c r="AD3493" s="110"/>
      <c r="AE3493" s="110"/>
      <c r="AF3493" s="110"/>
      <c r="AG3493" s="110"/>
      <c r="AH3493" s="110"/>
      <c r="AI3493" s="110"/>
      <c r="AJ3493" s="110"/>
      <c r="AK3493" s="110"/>
      <c r="AL3493" s="110"/>
      <c r="AM3493" s="110"/>
      <c r="AN3493" s="110"/>
      <c r="AO3493" s="110"/>
      <c r="AP3493" s="110"/>
      <c r="AQ3493" s="110"/>
      <c r="AR3493" s="110"/>
      <c r="AS3493" s="110"/>
      <c r="AT3493" s="110"/>
      <c r="AU3493" s="110"/>
      <c r="AV3493" s="110"/>
      <c r="AW3493" s="110"/>
      <c r="AX3493" s="110"/>
      <c r="AY3493" s="110"/>
      <c r="AZ3493" s="110"/>
      <c r="BA3493" s="110"/>
      <c r="BB3493" s="110"/>
      <c r="BC3493" s="110"/>
      <c r="BD3493" s="110"/>
      <c r="BE3493" s="110"/>
      <c r="BF3493" s="110"/>
      <c r="BG3493" s="110"/>
      <c r="BH3493" s="110"/>
    </row>
    <row r="3494" spans="30:60" x14ac:dyDescent="0.2">
      <c r="AD3494" s="110"/>
      <c r="AE3494" s="110"/>
      <c r="AF3494" s="110"/>
      <c r="AG3494" s="110"/>
      <c r="AH3494" s="110"/>
      <c r="AI3494" s="110"/>
      <c r="AJ3494" s="110"/>
      <c r="AK3494" s="110"/>
      <c r="AL3494" s="110"/>
      <c r="AM3494" s="110"/>
      <c r="AN3494" s="110"/>
      <c r="AO3494" s="110"/>
      <c r="AP3494" s="110"/>
      <c r="AQ3494" s="110"/>
      <c r="AR3494" s="110"/>
      <c r="AS3494" s="110"/>
      <c r="AT3494" s="110"/>
      <c r="AU3494" s="110"/>
      <c r="AV3494" s="110"/>
      <c r="AW3494" s="110"/>
      <c r="AX3494" s="110"/>
      <c r="AY3494" s="110"/>
      <c r="AZ3494" s="110"/>
      <c r="BA3494" s="110"/>
      <c r="BB3494" s="110"/>
      <c r="BC3494" s="110"/>
      <c r="BD3494" s="110"/>
      <c r="BE3494" s="110"/>
      <c r="BF3494" s="110"/>
      <c r="BG3494" s="110"/>
      <c r="BH3494" s="110"/>
    </row>
    <row r="3495" spans="30:60" x14ac:dyDescent="0.2">
      <c r="AD3495" s="110"/>
      <c r="AE3495" s="110"/>
      <c r="AF3495" s="110"/>
      <c r="AG3495" s="110"/>
      <c r="AH3495" s="110"/>
      <c r="AI3495" s="110"/>
      <c r="AJ3495" s="110"/>
      <c r="AK3495" s="110"/>
      <c r="AL3495" s="110"/>
      <c r="AM3495" s="110"/>
      <c r="AN3495" s="110"/>
      <c r="AO3495" s="110"/>
      <c r="AP3495" s="110"/>
      <c r="AQ3495" s="110"/>
      <c r="AR3495" s="110"/>
      <c r="AS3495" s="110"/>
      <c r="AT3495" s="110"/>
      <c r="AU3495" s="110"/>
      <c r="AV3495" s="110"/>
      <c r="AW3495" s="110"/>
      <c r="AX3495" s="110"/>
      <c r="AY3495" s="110"/>
      <c r="AZ3495" s="110"/>
      <c r="BA3495" s="110"/>
      <c r="BB3495" s="110"/>
      <c r="BC3495" s="110"/>
      <c r="BD3495" s="110"/>
      <c r="BE3495" s="110"/>
      <c r="BF3495" s="110"/>
      <c r="BG3495" s="110"/>
      <c r="BH3495" s="110"/>
    </row>
    <row r="3496" spans="30:60" x14ac:dyDescent="0.2">
      <c r="AD3496" s="110"/>
      <c r="AE3496" s="110"/>
      <c r="AF3496" s="110"/>
      <c r="AG3496" s="110"/>
      <c r="AH3496" s="110"/>
      <c r="AI3496" s="110"/>
      <c r="AJ3496" s="110"/>
      <c r="AK3496" s="110"/>
      <c r="AL3496" s="110"/>
      <c r="AM3496" s="110"/>
      <c r="AN3496" s="110"/>
      <c r="AO3496" s="110"/>
      <c r="AP3496" s="110"/>
      <c r="AQ3496" s="110"/>
      <c r="AR3496" s="110"/>
      <c r="AS3496" s="110"/>
      <c r="AT3496" s="110"/>
      <c r="AU3496" s="110"/>
      <c r="AV3496" s="110"/>
      <c r="AW3496" s="110"/>
      <c r="AX3496" s="110"/>
      <c r="AY3496" s="110"/>
      <c r="AZ3496" s="110"/>
      <c r="BA3496" s="110"/>
      <c r="BB3496" s="110"/>
      <c r="BC3496" s="110"/>
      <c r="BD3496" s="110"/>
      <c r="BE3496" s="110"/>
      <c r="BF3496" s="110"/>
      <c r="BG3496" s="110"/>
      <c r="BH3496" s="110"/>
    </row>
    <row r="3497" spans="30:60" x14ac:dyDescent="0.2">
      <c r="AD3497" s="110"/>
      <c r="AE3497" s="110"/>
      <c r="AF3497" s="110"/>
      <c r="AG3497" s="110"/>
      <c r="AH3497" s="110"/>
      <c r="AI3497" s="110"/>
      <c r="AJ3497" s="110"/>
      <c r="AK3497" s="110"/>
      <c r="AL3497" s="110"/>
      <c r="AM3497" s="110"/>
      <c r="AN3497" s="110"/>
      <c r="AO3497" s="110"/>
      <c r="AP3497" s="110"/>
      <c r="AQ3497" s="110"/>
      <c r="AR3497" s="110"/>
      <c r="AS3497" s="110"/>
      <c r="AT3497" s="110"/>
      <c r="AU3497" s="110"/>
      <c r="AV3497" s="110"/>
      <c r="AW3497" s="110"/>
      <c r="AX3497" s="110"/>
      <c r="AY3497" s="110"/>
      <c r="AZ3497" s="110"/>
      <c r="BA3497" s="110"/>
      <c r="BB3497" s="110"/>
      <c r="BC3497" s="110"/>
      <c r="BD3497" s="110"/>
      <c r="BE3497" s="110"/>
      <c r="BF3497" s="110"/>
      <c r="BG3497" s="110"/>
      <c r="BH3497" s="110"/>
    </row>
    <row r="3498" spans="30:60" x14ac:dyDescent="0.2">
      <c r="AD3498" s="110"/>
      <c r="AE3498" s="110"/>
      <c r="AF3498" s="110"/>
      <c r="AG3498" s="110"/>
      <c r="AH3498" s="110"/>
      <c r="AI3498" s="110"/>
      <c r="AJ3498" s="110"/>
      <c r="AK3498" s="110"/>
      <c r="AL3498" s="110"/>
      <c r="AM3498" s="110"/>
      <c r="AN3498" s="110"/>
      <c r="AO3498" s="110"/>
      <c r="AP3498" s="110"/>
      <c r="AQ3498" s="110"/>
      <c r="AR3498" s="110"/>
      <c r="AS3498" s="110"/>
      <c r="AT3498" s="110"/>
      <c r="AU3498" s="110"/>
      <c r="AV3498" s="110"/>
      <c r="AW3498" s="110"/>
      <c r="AX3498" s="110"/>
      <c r="AY3498" s="110"/>
      <c r="AZ3498" s="110"/>
      <c r="BA3498" s="110"/>
      <c r="BB3498" s="110"/>
      <c r="BC3498" s="110"/>
      <c r="BD3498" s="110"/>
      <c r="BE3498" s="110"/>
      <c r="BF3498" s="110"/>
      <c r="BG3498" s="110"/>
      <c r="BH3498" s="110"/>
    </row>
    <row r="3499" spans="30:60" x14ac:dyDescent="0.2">
      <c r="AD3499" s="110"/>
      <c r="AE3499" s="110"/>
      <c r="AF3499" s="110"/>
      <c r="AG3499" s="110"/>
      <c r="AH3499" s="110"/>
      <c r="AI3499" s="110"/>
      <c r="AJ3499" s="110"/>
      <c r="AK3499" s="110"/>
      <c r="AL3499" s="110"/>
      <c r="AM3499" s="110"/>
      <c r="AN3499" s="110"/>
      <c r="AO3499" s="110"/>
      <c r="AP3499" s="110"/>
      <c r="AQ3499" s="110"/>
      <c r="AR3499" s="110"/>
      <c r="AS3499" s="110"/>
      <c r="AT3499" s="110"/>
      <c r="AU3499" s="110"/>
      <c r="AV3499" s="110"/>
      <c r="AW3499" s="110"/>
      <c r="AX3499" s="110"/>
      <c r="AY3499" s="110"/>
      <c r="AZ3499" s="110"/>
      <c r="BA3499" s="110"/>
      <c r="BB3499" s="110"/>
      <c r="BC3499" s="110"/>
      <c r="BD3499" s="110"/>
      <c r="BE3499" s="110"/>
      <c r="BF3499" s="110"/>
      <c r="BG3499" s="110"/>
      <c r="BH3499" s="110"/>
    </row>
    <row r="3500" spans="30:60" x14ac:dyDescent="0.2">
      <c r="AD3500" s="110"/>
      <c r="AE3500" s="110"/>
      <c r="AF3500" s="110"/>
      <c r="AG3500" s="110"/>
      <c r="AH3500" s="110"/>
      <c r="AI3500" s="110"/>
      <c r="AJ3500" s="110"/>
      <c r="AK3500" s="110"/>
      <c r="AL3500" s="110"/>
      <c r="AM3500" s="110"/>
      <c r="AN3500" s="110"/>
      <c r="AO3500" s="110"/>
      <c r="AP3500" s="110"/>
      <c r="AQ3500" s="110"/>
      <c r="AR3500" s="110"/>
      <c r="AS3500" s="110"/>
      <c r="AT3500" s="110"/>
      <c r="AU3500" s="110"/>
      <c r="AV3500" s="110"/>
      <c r="AW3500" s="110"/>
      <c r="AX3500" s="110"/>
      <c r="AY3500" s="110"/>
      <c r="AZ3500" s="110"/>
      <c r="BA3500" s="110"/>
      <c r="BB3500" s="110"/>
      <c r="BC3500" s="110"/>
      <c r="BD3500" s="110"/>
      <c r="BE3500" s="110"/>
      <c r="BF3500" s="110"/>
      <c r="BG3500" s="110"/>
      <c r="BH3500" s="110"/>
    </row>
    <row r="3501" spans="30:60" x14ac:dyDescent="0.2">
      <c r="AD3501" s="110"/>
      <c r="AE3501" s="110"/>
      <c r="AF3501" s="110"/>
      <c r="AG3501" s="110"/>
      <c r="AH3501" s="110"/>
      <c r="AI3501" s="110"/>
      <c r="AJ3501" s="110"/>
      <c r="AK3501" s="110"/>
      <c r="AL3501" s="110"/>
      <c r="AM3501" s="110"/>
      <c r="AN3501" s="110"/>
      <c r="AO3501" s="110"/>
      <c r="AP3501" s="110"/>
      <c r="AQ3501" s="110"/>
      <c r="AR3501" s="110"/>
      <c r="AS3501" s="110"/>
      <c r="AT3501" s="110"/>
      <c r="AU3501" s="110"/>
      <c r="AV3501" s="110"/>
      <c r="AW3501" s="110"/>
      <c r="AX3501" s="110"/>
      <c r="AY3501" s="110"/>
      <c r="AZ3501" s="110"/>
      <c r="BA3501" s="110"/>
      <c r="BB3501" s="110"/>
      <c r="BC3501" s="110"/>
      <c r="BD3501" s="110"/>
      <c r="BE3501" s="110"/>
      <c r="BF3501" s="110"/>
      <c r="BG3501" s="110"/>
      <c r="BH3501" s="110"/>
    </row>
    <row r="3502" spans="30:60" x14ac:dyDescent="0.2">
      <c r="AD3502" s="110"/>
      <c r="AE3502" s="110"/>
      <c r="AF3502" s="110"/>
      <c r="AG3502" s="110"/>
      <c r="AH3502" s="110"/>
      <c r="AI3502" s="110"/>
      <c r="AJ3502" s="110"/>
      <c r="AK3502" s="110"/>
      <c r="AL3502" s="110"/>
      <c r="AM3502" s="110"/>
      <c r="AN3502" s="110"/>
      <c r="AO3502" s="110"/>
      <c r="AP3502" s="110"/>
      <c r="AQ3502" s="110"/>
      <c r="AR3502" s="110"/>
      <c r="AS3502" s="110"/>
      <c r="AT3502" s="110"/>
      <c r="AU3502" s="110"/>
      <c r="AV3502" s="110"/>
      <c r="AW3502" s="110"/>
      <c r="AX3502" s="110"/>
      <c r="AY3502" s="110"/>
      <c r="AZ3502" s="110"/>
      <c r="BA3502" s="110"/>
      <c r="BB3502" s="110"/>
      <c r="BC3502" s="110"/>
      <c r="BD3502" s="110"/>
      <c r="BE3502" s="110"/>
      <c r="BF3502" s="110"/>
      <c r="BG3502" s="110"/>
      <c r="BH3502" s="110"/>
    </row>
    <row r="3503" spans="30:60" x14ac:dyDescent="0.2">
      <c r="AD3503" s="110"/>
      <c r="AE3503" s="110"/>
      <c r="AF3503" s="110"/>
      <c r="AG3503" s="110"/>
      <c r="AH3503" s="110"/>
      <c r="AI3503" s="110"/>
      <c r="AJ3503" s="110"/>
      <c r="AK3503" s="110"/>
      <c r="AL3503" s="110"/>
      <c r="AM3503" s="110"/>
      <c r="AN3503" s="110"/>
      <c r="AO3503" s="110"/>
      <c r="AP3503" s="110"/>
      <c r="AQ3503" s="110"/>
      <c r="AR3503" s="110"/>
      <c r="AS3503" s="110"/>
      <c r="AT3503" s="110"/>
      <c r="AU3503" s="110"/>
      <c r="AV3503" s="110"/>
      <c r="AW3503" s="110"/>
      <c r="AX3503" s="110"/>
      <c r="AY3503" s="110"/>
      <c r="AZ3503" s="110"/>
      <c r="BA3503" s="110"/>
      <c r="BB3503" s="110"/>
      <c r="BC3503" s="110"/>
      <c r="BD3503" s="110"/>
      <c r="BE3503" s="110"/>
      <c r="BF3503" s="110"/>
      <c r="BG3503" s="110"/>
      <c r="BH3503" s="110"/>
    </row>
    <row r="3504" spans="30:60" x14ac:dyDescent="0.2">
      <c r="AD3504" s="110"/>
      <c r="AE3504" s="110"/>
      <c r="AF3504" s="110"/>
      <c r="AG3504" s="110"/>
      <c r="AH3504" s="110"/>
      <c r="AI3504" s="110"/>
      <c r="AJ3504" s="110"/>
      <c r="AK3504" s="110"/>
      <c r="AL3504" s="110"/>
      <c r="AM3504" s="110"/>
      <c r="AN3504" s="110"/>
      <c r="AO3504" s="110"/>
      <c r="AP3504" s="110"/>
      <c r="AQ3504" s="110"/>
      <c r="AR3504" s="110"/>
      <c r="AS3504" s="110"/>
      <c r="AT3504" s="110"/>
      <c r="AU3504" s="110"/>
      <c r="AV3504" s="110"/>
      <c r="AW3504" s="110"/>
      <c r="AX3504" s="110"/>
      <c r="AY3504" s="110"/>
      <c r="AZ3504" s="110"/>
      <c r="BA3504" s="110"/>
      <c r="BB3504" s="110"/>
      <c r="BC3504" s="110"/>
      <c r="BD3504" s="110"/>
      <c r="BE3504" s="110"/>
      <c r="BF3504" s="110"/>
      <c r="BG3504" s="110"/>
      <c r="BH3504" s="110"/>
    </row>
    <row r="3505" spans="30:60" x14ac:dyDescent="0.2">
      <c r="AD3505" s="110"/>
      <c r="AE3505" s="110"/>
      <c r="AF3505" s="110"/>
      <c r="AG3505" s="110"/>
      <c r="AH3505" s="110"/>
      <c r="AI3505" s="110"/>
      <c r="AJ3505" s="110"/>
      <c r="AK3505" s="110"/>
      <c r="AL3505" s="110"/>
      <c r="AM3505" s="110"/>
      <c r="AN3505" s="110"/>
      <c r="AO3505" s="110"/>
      <c r="AP3505" s="110"/>
      <c r="AQ3505" s="110"/>
      <c r="AR3505" s="110"/>
      <c r="AS3505" s="110"/>
      <c r="AT3505" s="110"/>
      <c r="AU3505" s="110"/>
      <c r="AV3505" s="110"/>
      <c r="AW3505" s="110"/>
      <c r="AX3505" s="110"/>
      <c r="AY3505" s="110"/>
      <c r="AZ3505" s="110"/>
      <c r="BA3505" s="110"/>
      <c r="BB3505" s="110"/>
      <c r="BC3505" s="110"/>
      <c r="BD3505" s="110"/>
      <c r="BE3505" s="110"/>
      <c r="BF3505" s="110"/>
      <c r="BG3505" s="110"/>
      <c r="BH3505" s="110"/>
    </row>
    <row r="3506" spans="30:60" x14ac:dyDescent="0.2">
      <c r="AD3506" s="110"/>
      <c r="AE3506" s="110"/>
      <c r="AF3506" s="110"/>
      <c r="AG3506" s="110"/>
      <c r="AH3506" s="110"/>
      <c r="AI3506" s="110"/>
      <c r="AJ3506" s="110"/>
      <c r="AK3506" s="110"/>
      <c r="AL3506" s="110"/>
      <c r="AM3506" s="110"/>
      <c r="AN3506" s="110"/>
      <c r="AO3506" s="110"/>
      <c r="AP3506" s="110"/>
      <c r="AQ3506" s="110"/>
      <c r="AR3506" s="110"/>
      <c r="AS3506" s="110"/>
      <c r="AT3506" s="110"/>
      <c r="AU3506" s="110"/>
      <c r="AV3506" s="110"/>
      <c r="AW3506" s="110"/>
      <c r="AX3506" s="110"/>
      <c r="AY3506" s="110"/>
      <c r="AZ3506" s="110"/>
      <c r="BA3506" s="110"/>
      <c r="BB3506" s="110"/>
      <c r="BC3506" s="110"/>
      <c r="BD3506" s="110"/>
      <c r="BE3506" s="110"/>
      <c r="BF3506" s="110"/>
      <c r="BG3506" s="110"/>
      <c r="BH3506" s="110"/>
    </row>
    <row r="3507" spans="30:60" x14ac:dyDescent="0.2">
      <c r="AD3507" s="110"/>
      <c r="AE3507" s="110"/>
      <c r="AF3507" s="110"/>
      <c r="AG3507" s="110"/>
      <c r="AH3507" s="110"/>
      <c r="AI3507" s="110"/>
      <c r="AJ3507" s="110"/>
      <c r="AK3507" s="110"/>
      <c r="AL3507" s="110"/>
      <c r="AM3507" s="110"/>
      <c r="AN3507" s="110"/>
      <c r="AO3507" s="110"/>
      <c r="AP3507" s="110"/>
      <c r="AQ3507" s="110"/>
      <c r="AR3507" s="110"/>
      <c r="AS3507" s="110"/>
      <c r="AT3507" s="110"/>
      <c r="AU3507" s="110"/>
      <c r="AV3507" s="110"/>
      <c r="AW3507" s="110"/>
      <c r="AX3507" s="110"/>
      <c r="AY3507" s="110"/>
      <c r="AZ3507" s="110"/>
      <c r="BA3507" s="110"/>
      <c r="BB3507" s="110"/>
      <c r="BC3507" s="110"/>
      <c r="BD3507" s="110"/>
      <c r="BE3507" s="110"/>
      <c r="BF3507" s="110"/>
      <c r="BG3507" s="110"/>
      <c r="BH3507" s="110"/>
    </row>
    <row r="3508" spans="30:60" x14ac:dyDescent="0.2">
      <c r="AD3508" s="110"/>
      <c r="AE3508" s="110"/>
      <c r="AF3508" s="110"/>
      <c r="AG3508" s="110"/>
      <c r="AH3508" s="110"/>
      <c r="AI3508" s="110"/>
      <c r="AJ3508" s="110"/>
      <c r="AK3508" s="110"/>
      <c r="AL3508" s="110"/>
      <c r="AM3508" s="110"/>
      <c r="AN3508" s="110"/>
      <c r="AO3508" s="110"/>
      <c r="AP3508" s="110"/>
      <c r="AQ3508" s="110"/>
      <c r="AR3508" s="110"/>
      <c r="AS3508" s="110"/>
      <c r="AT3508" s="110"/>
      <c r="AU3508" s="110"/>
      <c r="AV3508" s="110"/>
      <c r="AW3508" s="110"/>
      <c r="AX3508" s="110"/>
      <c r="AY3508" s="110"/>
      <c r="AZ3508" s="110"/>
      <c r="BA3508" s="110"/>
      <c r="BB3508" s="110"/>
      <c r="BC3508" s="110"/>
      <c r="BD3508" s="110"/>
      <c r="BE3508" s="110"/>
      <c r="BF3508" s="110"/>
      <c r="BG3508" s="110"/>
      <c r="BH3508" s="110"/>
    </row>
    <row r="3509" spans="30:60" x14ac:dyDescent="0.2">
      <c r="AD3509" s="110"/>
      <c r="AE3509" s="110"/>
      <c r="AF3509" s="110"/>
      <c r="AG3509" s="110"/>
      <c r="AH3509" s="110"/>
      <c r="AI3509" s="110"/>
      <c r="AJ3509" s="110"/>
      <c r="AK3509" s="110"/>
      <c r="AL3509" s="110"/>
      <c r="AM3509" s="110"/>
      <c r="AN3509" s="110"/>
      <c r="AO3509" s="110"/>
      <c r="AP3509" s="110"/>
      <c r="AQ3509" s="110"/>
      <c r="AR3509" s="110"/>
      <c r="AS3509" s="110"/>
      <c r="AT3509" s="110"/>
      <c r="AU3509" s="110"/>
      <c r="AV3509" s="110"/>
      <c r="AW3509" s="110"/>
      <c r="AX3509" s="110"/>
      <c r="AY3509" s="110"/>
      <c r="AZ3509" s="110"/>
      <c r="BA3509" s="110"/>
      <c r="BB3509" s="110"/>
      <c r="BC3509" s="110"/>
      <c r="BD3509" s="110"/>
      <c r="BE3509" s="110"/>
      <c r="BF3509" s="110"/>
      <c r="BG3509" s="110"/>
      <c r="BH3509" s="110"/>
    </row>
    <row r="3510" spans="30:60" x14ac:dyDescent="0.2">
      <c r="AD3510" s="110"/>
      <c r="AE3510" s="110"/>
      <c r="AF3510" s="110"/>
      <c r="AG3510" s="110"/>
      <c r="AH3510" s="110"/>
      <c r="AI3510" s="110"/>
      <c r="AJ3510" s="110"/>
      <c r="AK3510" s="110"/>
      <c r="AL3510" s="110"/>
      <c r="AM3510" s="110"/>
      <c r="AN3510" s="110"/>
      <c r="AO3510" s="110"/>
      <c r="AP3510" s="110"/>
      <c r="AQ3510" s="110"/>
      <c r="AR3510" s="110"/>
      <c r="AS3510" s="110"/>
      <c r="AT3510" s="110"/>
      <c r="AU3510" s="110"/>
      <c r="AV3510" s="110"/>
      <c r="AW3510" s="110"/>
      <c r="AX3510" s="110"/>
      <c r="AY3510" s="110"/>
      <c r="AZ3510" s="110"/>
      <c r="BA3510" s="110"/>
      <c r="BB3510" s="110"/>
      <c r="BC3510" s="110"/>
      <c r="BD3510" s="110"/>
      <c r="BE3510" s="110"/>
      <c r="BF3510" s="110"/>
      <c r="BG3510" s="110"/>
      <c r="BH3510" s="110"/>
    </row>
    <row r="3511" spans="30:60" x14ac:dyDescent="0.2">
      <c r="AD3511" s="110"/>
      <c r="AE3511" s="110"/>
      <c r="AF3511" s="110"/>
      <c r="AG3511" s="110"/>
      <c r="AH3511" s="110"/>
      <c r="AI3511" s="110"/>
      <c r="AJ3511" s="110"/>
      <c r="AK3511" s="110"/>
      <c r="AL3511" s="110"/>
      <c r="AM3511" s="110"/>
      <c r="AN3511" s="110"/>
      <c r="AO3511" s="110"/>
      <c r="AP3511" s="110"/>
      <c r="AQ3511" s="110"/>
      <c r="AR3511" s="110"/>
      <c r="AS3511" s="110"/>
      <c r="AT3511" s="110"/>
      <c r="AU3511" s="110"/>
      <c r="AV3511" s="110"/>
      <c r="AW3511" s="110"/>
      <c r="AX3511" s="110"/>
      <c r="AY3511" s="110"/>
      <c r="AZ3511" s="110"/>
      <c r="BA3511" s="110"/>
      <c r="BB3511" s="110"/>
      <c r="BC3511" s="110"/>
      <c r="BD3511" s="110"/>
      <c r="BE3511" s="110"/>
      <c r="BF3511" s="110"/>
      <c r="BG3511" s="110"/>
      <c r="BH3511" s="110"/>
    </row>
    <row r="3512" spans="30:60" x14ac:dyDescent="0.2">
      <c r="AD3512" s="110"/>
      <c r="AE3512" s="110"/>
      <c r="AF3512" s="110"/>
      <c r="AG3512" s="110"/>
      <c r="AH3512" s="110"/>
      <c r="AI3512" s="110"/>
      <c r="AJ3512" s="110"/>
      <c r="AK3512" s="110"/>
      <c r="AL3512" s="110"/>
      <c r="AM3512" s="110"/>
      <c r="AN3512" s="110"/>
      <c r="AO3512" s="110"/>
      <c r="AP3512" s="110"/>
      <c r="AQ3512" s="110"/>
      <c r="AR3512" s="110"/>
      <c r="AS3512" s="110"/>
      <c r="AT3512" s="110"/>
      <c r="AU3512" s="110"/>
      <c r="AV3512" s="110"/>
      <c r="AW3512" s="110"/>
      <c r="AX3512" s="110"/>
      <c r="AY3512" s="110"/>
      <c r="AZ3512" s="110"/>
      <c r="BA3512" s="110"/>
      <c r="BB3512" s="110"/>
      <c r="BC3512" s="110"/>
      <c r="BD3512" s="110"/>
      <c r="BE3512" s="110"/>
      <c r="BF3512" s="110"/>
      <c r="BG3512" s="110"/>
      <c r="BH3512" s="110"/>
    </row>
    <row r="3513" spans="30:60" x14ac:dyDescent="0.2">
      <c r="AD3513" s="110"/>
      <c r="AE3513" s="110"/>
      <c r="AF3513" s="110"/>
      <c r="AG3513" s="110"/>
      <c r="AH3513" s="110"/>
      <c r="AI3513" s="110"/>
      <c r="AJ3513" s="110"/>
      <c r="AK3513" s="110"/>
      <c r="AL3513" s="110"/>
      <c r="AM3513" s="110"/>
      <c r="AN3513" s="110"/>
      <c r="AO3513" s="110"/>
      <c r="AP3513" s="110"/>
      <c r="AQ3513" s="110"/>
      <c r="AR3513" s="110"/>
      <c r="AS3513" s="110"/>
      <c r="AT3513" s="110"/>
      <c r="AU3513" s="110"/>
      <c r="AV3513" s="110"/>
      <c r="AW3513" s="110"/>
      <c r="AX3513" s="110"/>
      <c r="AY3513" s="110"/>
      <c r="AZ3513" s="110"/>
      <c r="BA3513" s="110"/>
      <c r="BB3513" s="110"/>
      <c r="BC3513" s="110"/>
      <c r="BD3513" s="110"/>
      <c r="BE3513" s="110"/>
      <c r="BF3513" s="110"/>
      <c r="BG3513" s="110"/>
      <c r="BH3513" s="110"/>
    </row>
    <row r="3514" spans="30:60" x14ac:dyDescent="0.2">
      <c r="AD3514" s="110"/>
      <c r="AE3514" s="110"/>
      <c r="AF3514" s="110"/>
      <c r="AG3514" s="110"/>
      <c r="AH3514" s="110"/>
      <c r="AI3514" s="110"/>
      <c r="AJ3514" s="110"/>
      <c r="AK3514" s="110"/>
      <c r="AL3514" s="110"/>
      <c r="AM3514" s="110"/>
      <c r="AN3514" s="110"/>
      <c r="AO3514" s="110"/>
      <c r="AP3514" s="110"/>
      <c r="AQ3514" s="110"/>
      <c r="AR3514" s="110"/>
      <c r="AS3514" s="110"/>
      <c r="AT3514" s="110"/>
      <c r="AU3514" s="110"/>
      <c r="AV3514" s="110"/>
      <c r="AW3514" s="110"/>
      <c r="AX3514" s="110"/>
      <c r="AY3514" s="110"/>
      <c r="AZ3514" s="110"/>
      <c r="BA3514" s="110"/>
      <c r="BB3514" s="110"/>
      <c r="BC3514" s="110"/>
      <c r="BD3514" s="110"/>
      <c r="BE3514" s="110"/>
      <c r="BF3514" s="110"/>
      <c r="BG3514" s="110"/>
      <c r="BH3514" s="110"/>
    </row>
    <row r="3515" spans="30:60" x14ac:dyDescent="0.2">
      <c r="AD3515" s="110"/>
      <c r="AE3515" s="110"/>
      <c r="AF3515" s="110"/>
      <c r="AG3515" s="110"/>
      <c r="AH3515" s="110"/>
      <c r="AI3515" s="110"/>
      <c r="AJ3515" s="110"/>
      <c r="AK3515" s="110"/>
      <c r="AL3515" s="110"/>
      <c r="AM3515" s="110"/>
      <c r="AN3515" s="110"/>
      <c r="AO3515" s="110"/>
      <c r="AP3515" s="110"/>
      <c r="AQ3515" s="110"/>
      <c r="AR3515" s="110"/>
      <c r="AS3515" s="110"/>
      <c r="AT3515" s="110"/>
      <c r="AU3515" s="110"/>
      <c r="AV3515" s="110"/>
      <c r="AW3515" s="110"/>
      <c r="AX3515" s="110"/>
      <c r="AY3515" s="110"/>
      <c r="AZ3515" s="110"/>
      <c r="BA3515" s="110"/>
      <c r="BB3515" s="110"/>
      <c r="BC3515" s="110"/>
      <c r="BD3515" s="110"/>
      <c r="BE3515" s="110"/>
      <c r="BF3515" s="110"/>
      <c r="BG3515" s="110"/>
      <c r="BH3515" s="110"/>
    </row>
    <row r="3516" spans="30:60" x14ac:dyDescent="0.2">
      <c r="AD3516" s="110"/>
      <c r="AE3516" s="110"/>
      <c r="AF3516" s="110"/>
      <c r="AG3516" s="110"/>
      <c r="AH3516" s="110"/>
      <c r="AI3516" s="110"/>
      <c r="AJ3516" s="110"/>
      <c r="AK3516" s="110"/>
      <c r="AL3516" s="110"/>
      <c r="AM3516" s="110"/>
      <c r="AN3516" s="110"/>
      <c r="AO3516" s="110"/>
      <c r="AP3516" s="110"/>
      <c r="AQ3516" s="110"/>
      <c r="AR3516" s="110"/>
      <c r="AS3516" s="110"/>
      <c r="AT3516" s="110"/>
      <c r="AU3516" s="110"/>
      <c r="AV3516" s="110"/>
      <c r="AW3516" s="110"/>
      <c r="AX3516" s="110"/>
      <c r="AY3516" s="110"/>
      <c r="AZ3516" s="110"/>
      <c r="BA3516" s="110"/>
      <c r="BB3516" s="110"/>
      <c r="BC3516" s="110"/>
      <c r="BD3516" s="110"/>
      <c r="BE3516" s="110"/>
      <c r="BF3516" s="110"/>
      <c r="BG3516" s="110"/>
      <c r="BH3516" s="110"/>
    </row>
    <row r="3517" spans="30:60" x14ac:dyDescent="0.2">
      <c r="AD3517" s="110"/>
      <c r="AE3517" s="110"/>
      <c r="AF3517" s="110"/>
      <c r="AG3517" s="110"/>
      <c r="AH3517" s="110"/>
      <c r="AI3517" s="110"/>
      <c r="AJ3517" s="110"/>
      <c r="AK3517" s="110"/>
      <c r="AL3517" s="110"/>
      <c r="AM3517" s="110"/>
      <c r="AN3517" s="110"/>
      <c r="AO3517" s="110"/>
      <c r="AP3517" s="110"/>
      <c r="AQ3517" s="110"/>
      <c r="AR3517" s="110"/>
      <c r="AS3517" s="110"/>
      <c r="AT3517" s="110"/>
      <c r="AU3517" s="110"/>
      <c r="AV3517" s="110"/>
      <c r="AW3517" s="110"/>
      <c r="AX3517" s="110"/>
      <c r="AY3517" s="110"/>
      <c r="AZ3517" s="110"/>
      <c r="BA3517" s="110"/>
      <c r="BB3517" s="110"/>
      <c r="BC3517" s="110"/>
      <c r="BD3517" s="110"/>
      <c r="BE3517" s="110"/>
      <c r="BF3517" s="110"/>
      <c r="BG3517" s="110"/>
      <c r="BH3517" s="110"/>
    </row>
    <row r="3518" spans="30:60" x14ac:dyDescent="0.2">
      <c r="AD3518" s="110"/>
      <c r="AE3518" s="110"/>
      <c r="AF3518" s="110"/>
      <c r="AG3518" s="110"/>
      <c r="AH3518" s="110"/>
      <c r="AI3518" s="110"/>
      <c r="AJ3518" s="110"/>
      <c r="AK3518" s="110"/>
      <c r="AL3518" s="110"/>
      <c r="AM3518" s="110"/>
      <c r="AN3518" s="110"/>
      <c r="AO3518" s="110"/>
      <c r="AP3518" s="110"/>
      <c r="AQ3518" s="110"/>
      <c r="AR3518" s="110"/>
      <c r="AS3518" s="110"/>
      <c r="AT3518" s="110"/>
      <c r="AU3518" s="110"/>
      <c r="AV3518" s="110"/>
      <c r="AW3518" s="110"/>
      <c r="AX3518" s="110"/>
      <c r="AY3518" s="110"/>
      <c r="AZ3518" s="110"/>
      <c r="BA3518" s="110"/>
      <c r="BB3518" s="110"/>
      <c r="BC3518" s="110"/>
      <c r="BD3518" s="110"/>
      <c r="BE3518" s="110"/>
      <c r="BF3518" s="110"/>
      <c r="BG3518" s="110"/>
      <c r="BH3518" s="110"/>
    </row>
    <row r="3519" spans="30:60" x14ac:dyDescent="0.2">
      <c r="AD3519" s="110"/>
      <c r="AE3519" s="110"/>
      <c r="AF3519" s="110"/>
      <c r="AG3519" s="110"/>
      <c r="AH3519" s="110"/>
      <c r="AI3519" s="110"/>
      <c r="AJ3519" s="110"/>
      <c r="AK3519" s="110"/>
      <c r="AL3519" s="110"/>
      <c r="AM3519" s="110"/>
      <c r="AN3519" s="110"/>
      <c r="AO3519" s="110"/>
      <c r="AP3519" s="110"/>
      <c r="AQ3519" s="110"/>
      <c r="AR3519" s="110"/>
      <c r="AS3519" s="110"/>
      <c r="AT3519" s="110"/>
      <c r="AU3519" s="110"/>
      <c r="AV3519" s="110"/>
      <c r="AW3519" s="110"/>
      <c r="AX3519" s="110"/>
      <c r="AY3519" s="110"/>
      <c r="AZ3519" s="110"/>
      <c r="BA3519" s="110"/>
      <c r="BB3519" s="110"/>
      <c r="BC3519" s="110"/>
      <c r="BD3519" s="110"/>
      <c r="BE3519" s="110"/>
      <c r="BF3519" s="110"/>
      <c r="BG3519" s="110"/>
      <c r="BH3519" s="110"/>
    </row>
    <row r="3520" spans="30:60" x14ac:dyDescent="0.2">
      <c r="AD3520" s="110"/>
      <c r="AE3520" s="110"/>
      <c r="AF3520" s="110"/>
      <c r="AG3520" s="110"/>
      <c r="AH3520" s="110"/>
      <c r="AI3520" s="110"/>
      <c r="AJ3520" s="110"/>
      <c r="AK3520" s="110"/>
      <c r="AL3520" s="110"/>
      <c r="AM3520" s="110"/>
      <c r="AN3520" s="110"/>
      <c r="AO3520" s="110"/>
      <c r="AP3520" s="110"/>
      <c r="AQ3520" s="110"/>
      <c r="AR3520" s="110"/>
      <c r="AS3520" s="110"/>
      <c r="AT3520" s="110"/>
      <c r="AU3520" s="110"/>
      <c r="AV3520" s="110"/>
      <c r="AW3520" s="110"/>
      <c r="AX3520" s="110"/>
      <c r="AY3520" s="110"/>
      <c r="AZ3520" s="110"/>
      <c r="BA3520" s="110"/>
      <c r="BB3520" s="110"/>
      <c r="BC3520" s="110"/>
      <c r="BD3520" s="110"/>
      <c r="BE3520" s="110"/>
      <c r="BF3520" s="110"/>
      <c r="BG3520" s="110"/>
      <c r="BH3520" s="110"/>
    </row>
    <row r="3521" spans="30:60" x14ac:dyDescent="0.2">
      <c r="AD3521" s="110"/>
      <c r="AE3521" s="110"/>
      <c r="AF3521" s="110"/>
      <c r="AG3521" s="110"/>
      <c r="AH3521" s="110"/>
      <c r="AI3521" s="110"/>
      <c r="AJ3521" s="110"/>
      <c r="AK3521" s="110"/>
      <c r="AL3521" s="110"/>
      <c r="AM3521" s="110"/>
      <c r="AN3521" s="110"/>
      <c r="AO3521" s="110"/>
      <c r="AP3521" s="110"/>
      <c r="AQ3521" s="110"/>
      <c r="AR3521" s="110"/>
      <c r="AS3521" s="110"/>
      <c r="AT3521" s="110"/>
      <c r="AU3521" s="110"/>
      <c r="AV3521" s="110"/>
      <c r="AW3521" s="110"/>
      <c r="AX3521" s="110"/>
      <c r="AY3521" s="110"/>
      <c r="AZ3521" s="110"/>
      <c r="BA3521" s="110"/>
      <c r="BB3521" s="110"/>
      <c r="BC3521" s="110"/>
      <c r="BD3521" s="110"/>
      <c r="BE3521" s="110"/>
      <c r="BF3521" s="110"/>
      <c r="BG3521" s="110"/>
      <c r="BH3521" s="110"/>
    </row>
    <row r="3522" spans="30:60" x14ac:dyDescent="0.2">
      <c r="AD3522" s="110"/>
      <c r="AE3522" s="110"/>
      <c r="AF3522" s="110"/>
      <c r="AG3522" s="110"/>
      <c r="AH3522" s="110"/>
      <c r="AI3522" s="110"/>
      <c r="AJ3522" s="110"/>
      <c r="AK3522" s="110"/>
      <c r="AL3522" s="110"/>
      <c r="AM3522" s="110"/>
      <c r="AN3522" s="110"/>
      <c r="AO3522" s="110"/>
      <c r="AP3522" s="110"/>
      <c r="AQ3522" s="110"/>
      <c r="AR3522" s="110"/>
      <c r="AS3522" s="110"/>
      <c r="AT3522" s="110"/>
      <c r="AU3522" s="110"/>
      <c r="AV3522" s="110"/>
      <c r="AW3522" s="110"/>
      <c r="AX3522" s="110"/>
      <c r="AY3522" s="110"/>
      <c r="AZ3522" s="110"/>
      <c r="BA3522" s="110"/>
      <c r="BB3522" s="110"/>
      <c r="BC3522" s="110"/>
      <c r="BD3522" s="110"/>
      <c r="BE3522" s="110"/>
      <c r="BF3522" s="110"/>
      <c r="BG3522" s="110"/>
      <c r="BH3522" s="110"/>
    </row>
    <row r="3523" spans="30:60" x14ac:dyDescent="0.2">
      <c r="AD3523" s="110"/>
      <c r="AE3523" s="110"/>
      <c r="AF3523" s="110"/>
      <c r="AG3523" s="110"/>
      <c r="AH3523" s="110"/>
      <c r="AI3523" s="110"/>
      <c r="AJ3523" s="110"/>
      <c r="AK3523" s="110"/>
      <c r="AL3523" s="110"/>
      <c r="AM3523" s="110"/>
      <c r="AN3523" s="110"/>
      <c r="AO3523" s="110"/>
      <c r="AP3523" s="110"/>
      <c r="AQ3523" s="110"/>
      <c r="AR3523" s="110"/>
      <c r="AS3523" s="110"/>
      <c r="AT3523" s="110"/>
      <c r="AU3523" s="110"/>
      <c r="AV3523" s="110"/>
      <c r="AW3523" s="110"/>
      <c r="AX3523" s="110"/>
      <c r="AY3523" s="110"/>
      <c r="AZ3523" s="110"/>
      <c r="BA3523" s="110"/>
      <c r="BB3523" s="110"/>
      <c r="BC3523" s="110"/>
      <c r="BD3523" s="110"/>
      <c r="BE3523" s="110"/>
      <c r="BF3523" s="110"/>
      <c r="BG3523" s="110"/>
      <c r="BH3523" s="110"/>
    </row>
    <row r="3524" spans="30:60" x14ac:dyDescent="0.2">
      <c r="AD3524" s="110"/>
      <c r="AE3524" s="110"/>
      <c r="AF3524" s="110"/>
      <c r="AG3524" s="110"/>
      <c r="AH3524" s="110"/>
      <c r="AI3524" s="110"/>
      <c r="AJ3524" s="110"/>
      <c r="AK3524" s="110"/>
      <c r="AL3524" s="110"/>
      <c r="AM3524" s="110"/>
      <c r="AN3524" s="110"/>
      <c r="AO3524" s="110"/>
      <c r="AP3524" s="110"/>
      <c r="AQ3524" s="110"/>
      <c r="AR3524" s="110"/>
      <c r="AS3524" s="110"/>
      <c r="AT3524" s="110"/>
      <c r="AU3524" s="110"/>
      <c r="AV3524" s="110"/>
      <c r="AW3524" s="110"/>
      <c r="AX3524" s="110"/>
      <c r="AY3524" s="110"/>
      <c r="AZ3524" s="110"/>
      <c r="BA3524" s="110"/>
      <c r="BB3524" s="110"/>
      <c r="BC3524" s="110"/>
      <c r="BD3524" s="110"/>
      <c r="BE3524" s="110"/>
      <c r="BF3524" s="110"/>
      <c r="BG3524" s="110"/>
      <c r="BH3524" s="110"/>
    </row>
    <row r="3525" spans="30:60" x14ac:dyDescent="0.2">
      <c r="AD3525" s="110"/>
      <c r="AE3525" s="110"/>
      <c r="AF3525" s="110"/>
      <c r="AG3525" s="110"/>
      <c r="AH3525" s="110"/>
      <c r="AI3525" s="110"/>
      <c r="AJ3525" s="110"/>
      <c r="AK3525" s="110"/>
      <c r="AL3525" s="110"/>
      <c r="AM3525" s="110"/>
      <c r="AN3525" s="110"/>
      <c r="AO3525" s="110"/>
      <c r="AP3525" s="110"/>
      <c r="AQ3525" s="110"/>
      <c r="AR3525" s="110"/>
      <c r="AS3525" s="110"/>
      <c r="AT3525" s="110"/>
      <c r="AU3525" s="110"/>
      <c r="AV3525" s="110"/>
      <c r="AW3525" s="110"/>
      <c r="AX3525" s="110"/>
      <c r="AY3525" s="110"/>
      <c r="AZ3525" s="110"/>
      <c r="BA3525" s="110"/>
      <c r="BB3525" s="110"/>
      <c r="BC3525" s="110"/>
      <c r="BD3525" s="110"/>
      <c r="BE3525" s="110"/>
      <c r="BF3525" s="110"/>
      <c r="BG3525" s="110"/>
      <c r="BH3525" s="110"/>
    </row>
    <row r="3526" spans="30:60" x14ac:dyDescent="0.2">
      <c r="AD3526" s="110"/>
      <c r="AE3526" s="110"/>
      <c r="AF3526" s="110"/>
      <c r="AG3526" s="110"/>
      <c r="AH3526" s="110"/>
      <c r="AI3526" s="110"/>
      <c r="AJ3526" s="110"/>
      <c r="AK3526" s="110"/>
      <c r="AL3526" s="110"/>
      <c r="AM3526" s="110"/>
      <c r="AN3526" s="110"/>
      <c r="AO3526" s="110"/>
      <c r="AP3526" s="110"/>
      <c r="AQ3526" s="110"/>
      <c r="AR3526" s="110"/>
      <c r="AS3526" s="110"/>
      <c r="AT3526" s="110"/>
      <c r="AU3526" s="110"/>
      <c r="AV3526" s="110"/>
      <c r="AW3526" s="110"/>
      <c r="AX3526" s="110"/>
      <c r="AY3526" s="110"/>
      <c r="AZ3526" s="110"/>
      <c r="BA3526" s="110"/>
      <c r="BB3526" s="110"/>
      <c r="BC3526" s="110"/>
      <c r="BD3526" s="110"/>
      <c r="BE3526" s="110"/>
      <c r="BF3526" s="110"/>
      <c r="BG3526" s="110"/>
      <c r="BH3526" s="110"/>
    </row>
    <row r="3527" spans="30:60" x14ac:dyDescent="0.2">
      <c r="AD3527" s="110"/>
      <c r="AE3527" s="110"/>
      <c r="AF3527" s="110"/>
      <c r="AG3527" s="110"/>
      <c r="AH3527" s="110"/>
      <c r="AI3527" s="110"/>
      <c r="AJ3527" s="110"/>
      <c r="AK3527" s="110"/>
      <c r="AL3527" s="110"/>
      <c r="AM3527" s="110"/>
      <c r="AN3527" s="110"/>
      <c r="AO3527" s="110"/>
      <c r="AP3527" s="110"/>
      <c r="AQ3527" s="110"/>
      <c r="AR3527" s="110"/>
      <c r="AS3527" s="110"/>
      <c r="AT3527" s="110"/>
      <c r="AU3527" s="110"/>
      <c r="AV3527" s="110"/>
      <c r="AW3527" s="110"/>
      <c r="AX3527" s="110"/>
      <c r="AY3527" s="110"/>
      <c r="AZ3527" s="110"/>
      <c r="BA3527" s="110"/>
      <c r="BB3527" s="110"/>
      <c r="BC3527" s="110"/>
      <c r="BD3527" s="110"/>
      <c r="BE3527" s="110"/>
      <c r="BF3527" s="110"/>
      <c r="BG3527" s="110"/>
      <c r="BH3527" s="110"/>
    </row>
    <row r="3528" spans="30:60" x14ac:dyDescent="0.2">
      <c r="AD3528" s="110"/>
      <c r="AE3528" s="110"/>
      <c r="AF3528" s="110"/>
      <c r="AG3528" s="110"/>
      <c r="AH3528" s="110"/>
      <c r="AI3528" s="110"/>
      <c r="AJ3528" s="110"/>
      <c r="AK3528" s="110"/>
      <c r="AL3528" s="110"/>
      <c r="AM3528" s="110"/>
      <c r="AN3528" s="110"/>
      <c r="AO3528" s="110"/>
      <c r="AP3528" s="110"/>
      <c r="AQ3528" s="110"/>
      <c r="AR3528" s="110"/>
      <c r="AS3528" s="110"/>
      <c r="AT3528" s="110"/>
      <c r="AU3528" s="110"/>
      <c r="AV3528" s="110"/>
      <c r="AW3528" s="110"/>
      <c r="AX3528" s="110"/>
      <c r="AY3528" s="110"/>
      <c r="AZ3528" s="110"/>
      <c r="BA3528" s="110"/>
      <c r="BB3528" s="110"/>
      <c r="BC3528" s="110"/>
      <c r="BD3528" s="110"/>
      <c r="BE3528" s="110"/>
      <c r="BF3528" s="110"/>
      <c r="BG3528" s="110"/>
      <c r="BH3528" s="110"/>
    </row>
    <row r="3529" spans="30:60" x14ac:dyDescent="0.2">
      <c r="AD3529" s="110"/>
      <c r="AE3529" s="110"/>
      <c r="AF3529" s="110"/>
      <c r="AG3529" s="110"/>
      <c r="AH3529" s="110"/>
      <c r="AI3529" s="110"/>
      <c r="AJ3529" s="110"/>
      <c r="AK3529" s="110"/>
      <c r="AL3529" s="110"/>
      <c r="AM3529" s="110"/>
      <c r="AN3529" s="110"/>
      <c r="AO3529" s="110"/>
      <c r="AP3529" s="110"/>
      <c r="AQ3529" s="110"/>
      <c r="AR3529" s="110"/>
      <c r="AS3529" s="110"/>
      <c r="AT3529" s="110"/>
      <c r="AU3529" s="110"/>
      <c r="AV3529" s="110"/>
      <c r="AW3529" s="110"/>
      <c r="AX3529" s="110"/>
      <c r="AY3529" s="110"/>
      <c r="AZ3529" s="110"/>
      <c r="BA3529" s="110"/>
      <c r="BB3529" s="110"/>
      <c r="BC3529" s="110"/>
      <c r="BD3529" s="110"/>
      <c r="BE3529" s="110"/>
      <c r="BF3529" s="110"/>
      <c r="BG3529" s="110"/>
      <c r="BH3529" s="110"/>
    </row>
    <row r="3530" spans="30:60" x14ac:dyDescent="0.2">
      <c r="AD3530" s="110"/>
      <c r="AE3530" s="110"/>
      <c r="AF3530" s="110"/>
      <c r="AG3530" s="110"/>
      <c r="AH3530" s="110"/>
      <c r="AI3530" s="110"/>
      <c r="AJ3530" s="110"/>
      <c r="AK3530" s="110"/>
      <c r="AL3530" s="110"/>
      <c r="AM3530" s="110"/>
      <c r="AN3530" s="110"/>
      <c r="AO3530" s="110"/>
      <c r="AP3530" s="110"/>
      <c r="AQ3530" s="110"/>
      <c r="AR3530" s="110"/>
      <c r="AS3530" s="110"/>
      <c r="AT3530" s="110"/>
      <c r="AU3530" s="110"/>
      <c r="AV3530" s="110"/>
      <c r="AW3530" s="110"/>
      <c r="AX3530" s="110"/>
      <c r="AY3530" s="110"/>
      <c r="AZ3530" s="110"/>
      <c r="BA3530" s="110"/>
      <c r="BB3530" s="110"/>
      <c r="BC3530" s="110"/>
      <c r="BD3530" s="110"/>
      <c r="BE3530" s="110"/>
      <c r="BF3530" s="110"/>
      <c r="BG3530" s="110"/>
      <c r="BH3530" s="110"/>
    </row>
    <row r="3531" spans="30:60" x14ac:dyDescent="0.2">
      <c r="AD3531" s="110"/>
      <c r="AE3531" s="110"/>
      <c r="AF3531" s="110"/>
      <c r="AG3531" s="110"/>
      <c r="AH3531" s="110"/>
      <c r="AI3531" s="110"/>
      <c r="AJ3531" s="110"/>
      <c r="AK3531" s="110"/>
      <c r="AL3531" s="110"/>
      <c r="AM3531" s="110"/>
      <c r="AN3531" s="110"/>
      <c r="AO3531" s="110"/>
      <c r="AP3531" s="110"/>
      <c r="AQ3531" s="110"/>
      <c r="AR3531" s="110"/>
      <c r="AS3531" s="110"/>
      <c r="AT3531" s="110"/>
      <c r="AU3531" s="110"/>
      <c r="AV3531" s="110"/>
      <c r="AW3531" s="110"/>
      <c r="AX3531" s="110"/>
      <c r="AY3531" s="110"/>
      <c r="AZ3531" s="110"/>
      <c r="BA3531" s="110"/>
      <c r="BB3531" s="110"/>
      <c r="BC3531" s="110"/>
      <c r="BD3531" s="110"/>
      <c r="BE3531" s="110"/>
      <c r="BF3531" s="110"/>
      <c r="BG3531" s="110"/>
      <c r="BH3531" s="110"/>
    </row>
    <row r="3532" spans="30:60" x14ac:dyDescent="0.2">
      <c r="AD3532" s="110"/>
      <c r="AE3532" s="110"/>
      <c r="AF3532" s="110"/>
      <c r="AG3532" s="110"/>
      <c r="AH3532" s="110"/>
      <c r="AI3532" s="110"/>
      <c r="AJ3532" s="110"/>
      <c r="AK3532" s="110"/>
      <c r="AL3532" s="110"/>
      <c r="AM3532" s="110"/>
      <c r="AN3532" s="110"/>
      <c r="AO3532" s="110"/>
      <c r="AP3532" s="110"/>
      <c r="AQ3532" s="110"/>
      <c r="AR3532" s="110"/>
      <c r="AS3532" s="110"/>
      <c r="AT3532" s="110"/>
      <c r="AU3532" s="110"/>
      <c r="AV3532" s="110"/>
      <c r="AW3532" s="110"/>
      <c r="AX3532" s="110"/>
      <c r="AY3532" s="110"/>
      <c r="AZ3532" s="110"/>
      <c r="BA3532" s="110"/>
      <c r="BB3532" s="110"/>
      <c r="BC3532" s="110"/>
      <c r="BD3532" s="110"/>
      <c r="BE3532" s="110"/>
      <c r="BF3532" s="110"/>
      <c r="BG3532" s="110"/>
      <c r="BH3532" s="110"/>
    </row>
    <row r="3533" spans="30:60" x14ac:dyDescent="0.2">
      <c r="AD3533" s="110"/>
      <c r="AE3533" s="110"/>
      <c r="AF3533" s="110"/>
      <c r="AG3533" s="110"/>
      <c r="AH3533" s="110"/>
      <c r="AI3533" s="110"/>
      <c r="AJ3533" s="110"/>
      <c r="AK3533" s="110"/>
      <c r="AL3533" s="110"/>
      <c r="AM3533" s="110"/>
      <c r="AN3533" s="110"/>
      <c r="AO3533" s="110"/>
      <c r="AP3533" s="110"/>
      <c r="AQ3533" s="110"/>
      <c r="AR3533" s="110"/>
      <c r="AS3533" s="110"/>
      <c r="AT3533" s="110"/>
      <c r="AU3533" s="110"/>
      <c r="AV3533" s="110"/>
      <c r="AW3533" s="110"/>
      <c r="AX3533" s="110"/>
      <c r="AY3533" s="110"/>
      <c r="AZ3533" s="110"/>
      <c r="BA3533" s="110"/>
      <c r="BB3533" s="110"/>
      <c r="BC3533" s="110"/>
      <c r="BD3533" s="110"/>
      <c r="BE3533" s="110"/>
      <c r="BF3533" s="110"/>
      <c r="BG3533" s="110"/>
      <c r="BH3533" s="110"/>
    </row>
    <row r="3534" spans="30:60" x14ac:dyDescent="0.2">
      <c r="AD3534" s="110"/>
      <c r="AE3534" s="110"/>
      <c r="AF3534" s="110"/>
      <c r="AG3534" s="110"/>
      <c r="AH3534" s="110"/>
      <c r="AI3534" s="110"/>
      <c r="AJ3534" s="110"/>
      <c r="AK3534" s="110"/>
      <c r="AL3534" s="110"/>
      <c r="AM3534" s="110"/>
      <c r="AN3534" s="110"/>
      <c r="AO3534" s="110"/>
      <c r="AP3534" s="110"/>
      <c r="AQ3534" s="110"/>
      <c r="AR3534" s="110"/>
      <c r="AS3534" s="110"/>
      <c r="AT3534" s="110"/>
      <c r="AU3534" s="110"/>
      <c r="AV3534" s="110"/>
      <c r="AW3534" s="110"/>
      <c r="AX3534" s="110"/>
      <c r="AY3534" s="110"/>
      <c r="AZ3534" s="110"/>
      <c r="BA3534" s="110"/>
      <c r="BB3534" s="110"/>
      <c r="BC3534" s="110"/>
      <c r="BD3534" s="110"/>
      <c r="BE3534" s="110"/>
      <c r="BF3534" s="110"/>
      <c r="BG3534" s="110"/>
      <c r="BH3534" s="110"/>
    </row>
    <row r="3535" spans="30:60" x14ac:dyDescent="0.2">
      <c r="AD3535" s="110"/>
      <c r="AE3535" s="110"/>
      <c r="AF3535" s="110"/>
      <c r="AG3535" s="110"/>
      <c r="AH3535" s="110"/>
      <c r="AI3535" s="110"/>
      <c r="AJ3535" s="110"/>
      <c r="AK3535" s="110"/>
      <c r="AL3535" s="110"/>
      <c r="AM3535" s="110"/>
      <c r="AN3535" s="110"/>
      <c r="AO3535" s="110"/>
      <c r="AP3535" s="110"/>
      <c r="AQ3535" s="110"/>
      <c r="AR3535" s="110"/>
      <c r="AS3535" s="110"/>
      <c r="AT3535" s="110"/>
      <c r="AU3535" s="110"/>
      <c r="AV3535" s="110"/>
      <c r="AW3535" s="110"/>
      <c r="AX3535" s="110"/>
      <c r="AY3535" s="110"/>
      <c r="AZ3535" s="110"/>
      <c r="BA3535" s="110"/>
      <c r="BB3535" s="110"/>
      <c r="BC3535" s="110"/>
      <c r="BD3535" s="110"/>
      <c r="BE3535" s="110"/>
      <c r="BF3535" s="110"/>
      <c r="BG3535" s="110"/>
      <c r="BH3535" s="110"/>
    </row>
    <row r="3536" spans="30:60" x14ac:dyDescent="0.2">
      <c r="AD3536" s="110"/>
      <c r="AE3536" s="110"/>
      <c r="AF3536" s="110"/>
      <c r="AG3536" s="110"/>
      <c r="AH3536" s="110"/>
      <c r="AI3536" s="110"/>
      <c r="AJ3536" s="110"/>
      <c r="AK3536" s="110"/>
      <c r="AL3536" s="110"/>
      <c r="AM3536" s="110"/>
      <c r="AN3536" s="110"/>
      <c r="AO3536" s="110"/>
      <c r="AP3536" s="110"/>
      <c r="AQ3536" s="110"/>
      <c r="AR3536" s="110"/>
      <c r="AS3536" s="110"/>
      <c r="AT3536" s="110"/>
      <c r="AU3536" s="110"/>
      <c r="AV3536" s="110"/>
      <c r="AW3536" s="110"/>
      <c r="AX3536" s="110"/>
      <c r="AY3536" s="110"/>
      <c r="AZ3536" s="110"/>
      <c r="BA3536" s="110"/>
      <c r="BB3536" s="110"/>
      <c r="BC3536" s="110"/>
      <c r="BD3536" s="110"/>
      <c r="BE3536" s="110"/>
      <c r="BF3536" s="110"/>
      <c r="BG3536" s="110"/>
      <c r="BH3536" s="110"/>
    </row>
    <row r="3537" spans="30:60" x14ac:dyDescent="0.2">
      <c r="AD3537" s="110"/>
      <c r="AE3537" s="110"/>
      <c r="AF3537" s="110"/>
      <c r="AG3537" s="110"/>
      <c r="AH3537" s="110"/>
      <c r="AI3537" s="110"/>
      <c r="AJ3537" s="110"/>
      <c r="AK3537" s="110"/>
      <c r="AL3537" s="110"/>
      <c r="AM3537" s="110"/>
      <c r="AN3537" s="110"/>
      <c r="AO3537" s="110"/>
      <c r="AP3537" s="110"/>
      <c r="AQ3537" s="110"/>
      <c r="AR3537" s="110"/>
      <c r="AS3537" s="110"/>
      <c r="AT3537" s="110"/>
      <c r="AU3537" s="110"/>
      <c r="AV3537" s="110"/>
      <c r="AW3537" s="110"/>
      <c r="AX3537" s="110"/>
      <c r="AY3537" s="110"/>
      <c r="AZ3537" s="110"/>
      <c r="BA3537" s="110"/>
      <c r="BB3537" s="110"/>
      <c r="BC3537" s="110"/>
      <c r="BD3537" s="110"/>
      <c r="BE3537" s="110"/>
      <c r="BF3537" s="110"/>
      <c r="BG3537" s="110"/>
      <c r="BH3537" s="110"/>
    </row>
    <row r="3538" spans="30:60" x14ac:dyDescent="0.2">
      <c r="AD3538" s="110"/>
      <c r="AE3538" s="110"/>
      <c r="AF3538" s="110"/>
      <c r="AG3538" s="110"/>
      <c r="AH3538" s="110"/>
      <c r="AI3538" s="110"/>
      <c r="AJ3538" s="110"/>
      <c r="AK3538" s="110"/>
      <c r="AL3538" s="110"/>
      <c r="AM3538" s="110"/>
      <c r="AN3538" s="110"/>
      <c r="AO3538" s="110"/>
      <c r="AP3538" s="110"/>
      <c r="AQ3538" s="110"/>
      <c r="AR3538" s="110"/>
      <c r="AS3538" s="110"/>
      <c r="AT3538" s="110"/>
      <c r="AU3538" s="110"/>
      <c r="AV3538" s="110"/>
      <c r="AW3538" s="110"/>
      <c r="AX3538" s="110"/>
      <c r="AY3538" s="110"/>
      <c r="AZ3538" s="110"/>
      <c r="BA3538" s="110"/>
      <c r="BB3538" s="110"/>
      <c r="BC3538" s="110"/>
      <c r="BD3538" s="110"/>
      <c r="BE3538" s="110"/>
      <c r="BF3538" s="110"/>
      <c r="BG3538" s="110"/>
      <c r="BH3538" s="110"/>
    </row>
    <row r="3539" spans="30:60" x14ac:dyDescent="0.2">
      <c r="AD3539" s="110"/>
      <c r="AE3539" s="110"/>
      <c r="AF3539" s="110"/>
      <c r="AG3539" s="110"/>
      <c r="AH3539" s="110"/>
      <c r="AI3539" s="110"/>
      <c r="AJ3539" s="110"/>
      <c r="AK3539" s="110"/>
      <c r="AL3539" s="110"/>
      <c r="AM3539" s="110"/>
      <c r="AN3539" s="110"/>
      <c r="AO3539" s="110"/>
      <c r="AP3539" s="110"/>
      <c r="AQ3539" s="110"/>
      <c r="AR3539" s="110"/>
      <c r="AS3539" s="110"/>
      <c r="AT3539" s="110"/>
      <c r="AU3539" s="110"/>
      <c r="AV3539" s="110"/>
      <c r="AW3539" s="110"/>
      <c r="AX3539" s="110"/>
      <c r="AY3539" s="110"/>
      <c r="AZ3539" s="110"/>
      <c r="BA3539" s="110"/>
      <c r="BB3539" s="110"/>
      <c r="BC3539" s="110"/>
      <c r="BD3539" s="110"/>
      <c r="BE3539" s="110"/>
      <c r="BF3539" s="110"/>
      <c r="BG3539" s="110"/>
      <c r="BH3539" s="110"/>
    </row>
    <row r="3540" spans="30:60" x14ac:dyDescent="0.2">
      <c r="AD3540" s="110"/>
      <c r="AE3540" s="110"/>
      <c r="AF3540" s="110"/>
      <c r="AG3540" s="110"/>
      <c r="AH3540" s="110"/>
      <c r="AI3540" s="110"/>
      <c r="AJ3540" s="110"/>
      <c r="AK3540" s="110"/>
      <c r="AL3540" s="110"/>
      <c r="AM3540" s="110"/>
      <c r="AN3540" s="110"/>
      <c r="AO3540" s="110"/>
      <c r="AP3540" s="110"/>
      <c r="AQ3540" s="110"/>
      <c r="AR3540" s="110"/>
      <c r="AS3540" s="110"/>
      <c r="AT3540" s="110"/>
      <c r="AU3540" s="110"/>
      <c r="AV3540" s="110"/>
      <c r="AW3540" s="110"/>
      <c r="AX3540" s="110"/>
      <c r="AY3540" s="110"/>
      <c r="AZ3540" s="110"/>
      <c r="BA3540" s="110"/>
      <c r="BB3540" s="110"/>
      <c r="BC3540" s="110"/>
      <c r="BD3540" s="110"/>
      <c r="BE3540" s="110"/>
      <c r="BF3540" s="110"/>
      <c r="BG3540" s="110"/>
      <c r="BH3540" s="110"/>
    </row>
    <row r="3541" spans="30:60" x14ac:dyDescent="0.2">
      <c r="AD3541" s="110"/>
      <c r="AE3541" s="110"/>
      <c r="AF3541" s="110"/>
      <c r="AG3541" s="110"/>
      <c r="AH3541" s="110"/>
      <c r="AI3541" s="110"/>
      <c r="AJ3541" s="110"/>
      <c r="AK3541" s="110"/>
      <c r="AL3541" s="110"/>
      <c r="AM3541" s="110"/>
      <c r="AN3541" s="110"/>
      <c r="AO3541" s="110"/>
      <c r="AP3541" s="110"/>
      <c r="AQ3541" s="110"/>
      <c r="AR3541" s="110"/>
      <c r="AS3541" s="110"/>
      <c r="AT3541" s="110"/>
      <c r="AU3541" s="110"/>
      <c r="AV3541" s="110"/>
      <c r="AW3541" s="110"/>
      <c r="AX3541" s="110"/>
      <c r="AY3541" s="110"/>
      <c r="AZ3541" s="110"/>
      <c r="BA3541" s="110"/>
      <c r="BB3541" s="110"/>
      <c r="BC3541" s="110"/>
      <c r="BD3541" s="110"/>
      <c r="BE3541" s="110"/>
      <c r="BF3541" s="110"/>
      <c r="BG3541" s="110"/>
      <c r="BH3541" s="110"/>
    </row>
    <row r="3542" spans="30:60" x14ac:dyDescent="0.2">
      <c r="AD3542" s="110"/>
      <c r="AE3542" s="110"/>
      <c r="AF3542" s="110"/>
      <c r="AG3542" s="110"/>
      <c r="AH3542" s="110"/>
      <c r="AI3542" s="110"/>
      <c r="AJ3542" s="110"/>
      <c r="AK3542" s="110"/>
      <c r="AL3542" s="110"/>
      <c r="AM3542" s="110"/>
      <c r="AN3542" s="110"/>
      <c r="AO3542" s="110"/>
      <c r="AP3542" s="110"/>
      <c r="AQ3542" s="110"/>
      <c r="AR3542" s="110"/>
      <c r="AS3542" s="110"/>
      <c r="AT3542" s="110"/>
      <c r="AU3542" s="110"/>
      <c r="AV3542" s="110"/>
      <c r="AW3542" s="110"/>
      <c r="AX3542" s="110"/>
      <c r="AY3542" s="110"/>
      <c r="AZ3542" s="110"/>
      <c r="BA3542" s="110"/>
      <c r="BB3542" s="110"/>
      <c r="BC3542" s="110"/>
      <c r="BD3542" s="110"/>
      <c r="BE3542" s="110"/>
      <c r="BF3542" s="110"/>
      <c r="BG3542" s="110"/>
      <c r="BH3542" s="110"/>
    </row>
    <row r="3543" spans="30:60" x14ac:dyDescent="0.2">
      <c r="AD3543" s="110"/>
      <c r="AE3543" s="110"/>
      <c r="AF3543" s="110"/>
      <c r="AG3543" s="110"/>
      <c r="AH3543" s="110"/>
      <c r="AI3543" s="110"/>
      <c r="AJ3543" s="110"/>
      <c r="AK3543" s="110"/>
      <c r="AL3543" s="110"/>
      <c r="AM3543" s="110"/>
      <c r="AN3543" s="110"/>
      <c r="AO3543" s="110"/>
      <c r="AP3543" s="110"/>
      <c r="AQ3543" s="110"/>
      <c r="AR3543" s="110"/>
      <c r="AS3543" s="110"/>
      <c r="AT3543" s="110"/>
      <c r="AU3543" s="110"/>
      <c r="AV3543" s="110"/>
      <c r="AW3543" s="110"/>
      <c r="AX3543" s="110"/>
      <c r="AY3543" s="110"/>
      <c r="AZ3543" s="110"/>
      <c r="BA3543" s="110"/>
      <c r="BB3543" s="110"/>
      <c r="BC3543" s="110"/>
      <c r="BD3543" s="110"/>
      <c r="BE3543" s="110"/>
      <c r="BF3543" s="110"/>
      <c r="BG3543" s="110"/>
      <c r="BH3543" s="110"/>
    </row>
    <row r="3544" spans="30:60" x14ac:dyDescent="0.2">
      <c r="AD3544" s="110"/>
      <c r="AE3544" s="110"/>
      <c r="AF3544" s="110"/>
      <c r="AG3544" s="110"/>
      <c r="AH3544" s="110"/>
      <c r="AI3544" s="110"/>
      <c r="AJ3544" s="110"/>
      <c r="AK3544" s="110"/>
      <c r="AL3544" s="110"/>
      <c r="AM3544" s="110"/>
      <c r="AN3544" s="110"/>
      <c r="AO3544" s="110"/>
      <c r="AP3544" s="110"/>
      <c r="AQ3544" s="110"/>
      <c r="AR3544" s="110"/>
      <c r="AS3544" s="110"/>
      <c r="AT3544" s="110"/>
      <c r="AU3544" s="110"/>
      <c r="AV3544" s="110"/>
      <c r="AW3544" s="110"/>
      <c r="AX3544" s="110"/>
      <c r="AY3544" s="110"/>
      <c r="AZ3544" s="110"/>
      <c r="BA3544" s="110"/>
      <c r="BB3544" s="110"/>
      <c r="BC3544" s="110"/>
      <c r="BD3544" s="110"/>
      <c r="BE3544" s="110"/>
      <c r="BF3544" s="110"/>
      <c r="BG3544" s="110"/>
      <c r="BH3544" s="110"/>
    </row>
    <row r="3545" spans="30:60" x14ac:dyDescent="0.2">
      <c r="AD3545" s="110"/>
      <c r="AE3545" s="110"/>
      <c r="AF3545" s="110"/>
      <c r="AG3545" s="110"/>
      <c r="AH3545" s="110"/>
      <c r="AI3545" s="110"/>
      <c r="AJ3545" s="110"/>
      <c r="AK3545" s="110"/>
      <c r="AL3545" s="110"/>
      <c r="AM3545" s="110"/>
      <c r="AN3545" s="110"/>
      <c r="AO3545" s="110"/>
      <c r="AP3545" s="110"/>
      <c r="AQ3545" s="110"/>
      <c r="AR3545" s="110"/>
      <c r="AS3545" s="110"/>
      <c r="AT3545" s="110"/>
      <c r="AU3545" s="110"/>
      <c r="AV3545" s="110"/>
      <c r="AW3545" s="110"/>
      <c r="AX3545" s="110"/>
      <c r="AY3545" s="110"/>
      <c r="AZ3545" s="110"/>
      <c r="BA3545" s="110"/>
      <c r="BB3545" s="110"/>
      <c r="BC3545" s="110"/>
      <c r="BD3545" s="110"/>
      <c r="BE3545" s="110"/>
      <c r="BF3545" s="110"/>
      <c r="BG3545" s="110"/>
      <c r="BH3545" s="110"/>
    </row>
    <row r="3546" spans="30:60" x14ac:dyDescent="0.2">
      <c r="AD3546" s="110"/>
      <c r="AE3546" s="110"/>
      <c r="AF3546" s="110"/>
      <c r="AG3546" s="110"/>
      <c r="AH3546" s="110"/>
      <c r="AI3546" s="110"/>
      <c r="AJ3546" s="110"/>
      <c r="AK3546" s="110"/>
      <c r="AL3546" s="110"/>
      <c r="AM3546" s="110"/>
      <c r="AN3546" s="110"/>
      <c r="AO3546" s="110"/>
      <c r="AP3546" s="110"/>
      <c r="AQ3546" s="110"/>
      <c r="AR3546" s="110"/>
      <c r="AS3546" s="110"/>
      <c r="AT3546" s="110"/>
      <c r="AU3546" s="110"/>
      <c r="AV3546" s="110"/>
      <c r="AW3546" s="110"/>
      <c r="AX3546" s="110"/>
      <c r="AY3546" s="110"/>
      <c r="AZ3546" s="110"/>
      <c r="BA3546" s="110"/>
      <c r="BB3546" s="110"/>
      <c r="BC3546" s="110"/>
      <c r="BD3546" s="110"/>
      <c r="BE3546" s="110"/>
      <c r="BF3546" s="110"/>
      <c r="BG3546" s="110"/>
      <c r="BH3546" s="110"/>
    </row>
    <row r="3547" spans="30:60" x14ac:dyDescent="0.2">
      <c r="AD3547" s="110"/>
      <c r="AE3547" s="110"/>
      <c r="AF3547" s="110"/>
      <c r="AG3547" s="110"/>
      <c r="AH3547" s="110"/>
      <c r="AI3547" s="110"/>
      <c r="AJ3547" s="110"/>
      <c r="AK3547" s="110"/>
      <c r="AL3547" s="110"/>
      <c r="AM3547" s="110"/>
      <c r="AN3547" s="110"/>
      <c r="AO3547" s="110"/>
      <c r="AP3547" s="110"/>
      <c r="AQ3547" s="110"/>
      <c r="AR3547" s="110"/>
      <c r="AS3547" s="110"/>
      <c r="AT3547" s="110"/>
      <c r="AU3547" s="110"/>
      <c r="AV3547" s="110"/>
      <c r="AW3547" s="110"/>
      <c r="AX3547" s="110"/>
      <c r="AY3547" s="110"/>
      <c r="AZ3547" s="110"/>
      <c r="BA3547" s="110"/>
      <c r="BB3547" s="110"/>
      <c r="BC3547" s="110"/>
      <c r="BD3547" s="110"/>
      <c r="BE3547" s="110"/>
      <c r="BF3547" s="110"/>
      <c r="BG3547" s="110"/>
      <c r="BH3547" s="110"/>
    </row>
    <row r="3548" spans="30:60" x14ac:dyDescent="0.2">
      <c r="AD3548" s="110"/>
      <c r="AE3548" s="110"/>
      <c r="AF3548" s="110"/>
      <c r="AG3548" s="110"/>
      <c r="AH3548" s="110"/>
      <c r="AI3548" s="110"/>
      <c r="AJ3548" s="110"/>
      <c r="AK3548" s="110"/>
      <c r="AL3548" s="110"/>
      <c r="AM3548" s="110"/>
      <c r="AN3548" s="110"/>
      <c r="AO3548" s="110"/>
      <c r="AP3548" s="110"/>
      <c r="AQ3548" s="110"/>
      <c r="AR3548" s="110"/>
      <c r="AS3548" s="110"/>
      <c r="AT3548" s="110"/>
      <c r="AU3548" s="110"/>
      <c r="AV3548" s="110"/>
      <c r="AW3548" s="110"/>
      <c r="AX3548" s="110"/>
      <c r="AY3548" s="110"/>
      <c r="AZ3548" s="110"/>
      <c r="BA3548" s="110"/>
      <c r="BB3548" s="110"/>
      <c r="BC3548" s="110"/>
      <c r="BD3548" s="110"/>
      <c r="BE3548" s="110"/>
      <c r="BF3548" s="110"/>
      <c r="BG3548" s="110"/>
      <c r="BH3548" s="110"/>
    </row>
    <row r="3549" spans="30:60" x14ac:dyDescent="0.2">
      <c r="AD3549" s="110"/>
      <c r="AE3549" s="110"/>
      <c r="AF3549" s="110"/>
      <c r="AG3549" s="110"/>
      <c r="AH3549" s="110"/>
      <c r="AI3549" s="110"/>
      <c r="AJ3549" s="110"/>
      <c r="AK3549" s="110"/>
      <c r="AL3549" s="110"/>
      <c r="AM3549" s="110"/>
      <c r="AN3549" s="110"/>
      <c r="AO3549" s="110"/>
      <c r="AP3549" s="110"/>
      <c r="AQ3549" s="110"/>
      <c r="AR3549" s="110"/>
      <c r="AS3549" s="110"/>
      <c r="AT3549" s="110"/>
      <c r="AU3549" s="110"/>
      <c r="AV3549" s="110"/>
      <c r="AW3549" s="110"/>
      <c r="AX3549" s="110"/>
      <c r="AY3549" s="110"/>
      <c r="AZ3549" s="110"/>
      <c r="BA3549" s="110"/>
      <c r="BB3549" s="110"/>
      <c r="BC3549" s="110"/>
      <c r="BD3549" s="110"/>
      <c r="BE3549" s="110"/>
      <c r="BF3549" s="110"/>
      <c r="BG3549" s="110"/>
      <c r="BH3549" s="110"/>
    </row>
    <row r="3550" spans="30:60" x14ac:dyDescent="0.2">
      <c r="AD3550" s="110"/>
      <c r="AE3550" s="110"/>
      <c r="AF3550" s="110"/>
      <c r="AG3550" s="110"/>
      <c r="AH3550" s="110"/>
      <c r="AI3550" s="110"/>
      <c r="AJ3550" s="110"/>
      <c r="AK3550" s="110"/>
      <c r="AL3550" s="110"/>
      <c r="AM3550" s="110"/>
      <c r="AN3550" s="110"/>
      <c r="AO3550" s="110"/>
      <c r="AP3550" s="110"/>
      <c r="AQ3550" s="110"/>
      <c r="AR3550" s="110"/>
      <c r="AS3550" s="110"/>
      <c r="AT3550" s="110"/>
      <c r="AU3550" s="110"/>
      <c r="AV3550" s="110"/>
      <c r="AW3550" s="110"/>
      <c r="AX3550" s="110"/>
      <c r="AY3550" s="110"/>
      <c r="AZ3550" s="110"/>
      <c r="BA3550" s="110"/>
      <c r="BB3550" s="110"/>
      <c r="BC3550" s="110"/>
      <c r="BD3550" s="110"/>
      <c r="BE3550" s="110"/>
      <c r="BF3550" s="110"/>
      <c r="BG3550" s="110"/>
      <c r="BH3550" s="110"/>
    </row>
    <row r="3551" spans="30:60" x14ac:dyDescent="0.2">
      <c r="AD3551" s="110"/>
      <c r="AE3551" s="110"/>
      <c r="AF3551" s="110"/>
      <c r="AG3551" s="110"/>
      <c r="AH3551" s="110"/>
      <c r="AI3551" s="110"/>
      <c r="AJ3551" s="110"/>
      <c r="AK3551" s="110"/>
      <c r="AL3551" s="110"/>
      <c r="AM3551" s="110"/>
      <c r="AN3551" s="110"/>
      <c r="AO3551" s="110"/>
      <c r="AP3551" s="110"/>
      <c r="AQ3551" s="110"/>
      <c r="AR3551" s="110"/>
      <c r="AS3551" s="110"/>
      <c r="AT3551" s="110"/>
      <c r="AU3551" s="110"/>
      <c r="AV3551" s="110"/>
      <c r="AW3551" s="110"/>
      <c r="AX3551" s="110"/>
      <c r="AY3551" s="110"/>
      <c r="AZ3551" s="110"/>
      <c r="BA3551" s="110"/>
      <c r="BB3551" s="110"/>
      <c r="BC3551" s="110"/>
      <c r="BD3551" s="110"/>
      <c r="BE3551" s="110"/>
      <c r="BF3551" s="110"/>
      <c r="BG3551" s="110"/>
      <c r="BH3551" s="110"/>
    </row>
    <row r="3552" spans="30:60" x14ac:dyDescent="0.2">
      <c r="AD3552" s="110"/>
      <c r="AE3552" s="110"/>
      <c r="AF3552" s="110"/>
      <c r="AG3552" s="110"/>
      <c r="AH3552" s="110"/>
      <c r="AI3552" s="110"/>
      <c r="AJ3552" s="110"/>
      <c r="AK3552" s="110"/>
      <c r="AL3552" s="110"/>
      <c r="AM3552" s="110"/>
      <c r="AN3552" s="110"/>
      <c r="AO3552" s="110"/>
      <c r="AP3552" s="110"/>
      <c r="AQ3552" s="110"/>
      <c r="AR3552" s="110"/>
      <c r="AS3552" s="110"/>
      <c r="AT3552" s="110"/>
      <c r="AU3552" s="110"/>
      <c r="AV3552" s="110"/>
      <c r="AW3552" s="110"/>
      <c r="AX3552" s="110"/>
      <c r="AY3552" s="110"/>
      <c r="AZ3552" s="110"/>
      <c r="BA3552" s="110"/>
      <c r="BB3552" s="110"/>
      <c r="BC3552" s="110"/>
      <c r="BD3552" s="110"/>
      <c r="BE3552" s="110"/>
      <c r="BF3552" s="110"/>
      <c r="BG3552" s="110"/>
      <c r="BH3552" s="110"/>
    </row>
    <row r="3553" spans="30:60" x14ac:dyDescent="0.2">
      <c r="AD3553" s="110"/>
      <c r="AE3553" s="110"/>
      <c r="AF3553" s="110"/>
      <c r="AG3553" s="110"/>
      <c r="AH3553" s="110"/>
      <c r="AI3553" s="110"/>
      <c r="AJ3553" s="110"/>
      <c r="AK3553" s="110"/>
      <c r="AL3553" s="110"/>
      <c r="AM3553" s="110"/>
      <c r="AN3553" s="110"/>
      <c r="AO3553" s="110"/>
      <c r="AP3553" s="110"/>
      <c r="AQ3553" s="110"/>
      <c r="AR3553" s="110"/>
      <c r="AS3553" s="110"/>
      <c r="AT3553" s="110"/>
      <c r="AU3553" s="110"/>
      <c r="AV3553" s="110"/>
      <c r="AW3553" s="110"/>
      <c r="AX3553" s="110"/>
      <c r="AY3553" s="110"/>
      <c r="AZ3553" s="110"/>
      <c r="BA3553" s="110"/>
      <c r="BB3553" s="110"/>
      <c r="BC3553" s="110"/>
      <c r="BD3553" s="110"/>
      <c r="BE3553" s="110"/>
      <c r="BF3553" s="110"/>
      <c r="BG3553" s="110"/>
      <c r="BH3553" s="110"/>
    </row>
    <row r="3554" spans="30:60" x14ac:dyDescent="0.2">
      <c r="AD3554" s="110"/>
      <c r="AE3554" s="110"/>
      <c r="AF3554" s="110"/>
      <c r="AG3554" s="110"/>
      <c r="AH3554" s="110"/>
      <c r="AI3554" s="110"/>
      <c r="AJ3554" s="110"/>
      <c r="AK3554" s="110"/>
      <c r="AL3554" s="110"/>
      <c r="AM3554" s="110"/>
      <c r="AN3554" s="110"/>
      <c r="AO3554" s="110"/>
      <c r="AP3554" s="110"/>
      <c r="AQ3554" s="110"/>
      <c r="AR3554" s="110"/>
      <c r="AS3554" s="110"/>
      <c r="AT3554" s="110"/>
      <c r="AU3554" s="110"/>
      <c r="AV3554" s="110"/>
      <c r="AW3554" s="110"/>
      <c r="AX3554" s="110"/>
      <c r="AY3554" s="110"/>
      <c r="AZ3554" s="110"/>
      <c r="BA3554" s="110"/>
      <c r="BB3554" s="110"/>
      <c r="BC3554" s="110"/>
      <c r="BD3554" s="110"/>
      <c r="BE3554" s="110"/>
      <c r="BF3554" s="110"/>
      <c r="BG3554" s="110"/>
      <c r="BH3554" s="110"/>
    </row>
    <row r="3555" spans="30:60" x14ac:dyDescent="0.2">
      <c r="AD3555" s="110"/>
      <c r="AE3555" s="110"/>
      <c r="AF3555" s="110"/>
      <c r="AG3555" s="110"/>
      <c r="AH3555" s="110"/>
      <c r="AI3555" s="110"/>
      <c r="AJ3555" s="110"/>
      <c r="AK3555" s="110"/>
      <c r="AL3555" s="110"/>
      <c r="AM3555" s="110"/>
      <c r="AN3555" s="110"/>
      <c r="AO3555" s="110"/>
      <c r="AP3555" s="110"/>
      <c r="AQ3555" s="110"/>
      <c r="AR3555" s="110"/>
      <c r="AS3555" s="110"/>
      <c r="AT3555" s="110"/>
      <c r="AU3555" s="110"/>
      <c r="AV3555" s="110"/>
      <c r="AW3555" s="110"/>
      <c r="AX3555" s="110"/>
      <c r="AY3555" s="110"/>
      <c r="AZ3555" s="110"/>
      <c r="BA3555" s="110"/>
      <c r="BB3555" s="110"/>
      <c r="BC3555" s="110"/>
      <c r="BD3555" s="110"/>
      <c r="BE3555" s="110"/>
      <c r="BF3555" s="110"/>
      <c r="BG3555" s="110"/>
      <c r="BH3555" s="110"/>
    </row>
    <row r="3556" spans="30:60" x14ac:dyDescent="0.2">
      <c r="AD3556" s="110"/>
      <c r="AE3556" s="110"/>
      <c r="AF3556" s="110"/>
      <c r="AG3556" s="110"/>
      <c r="AH3556" s="110"/>
      <c r="AI3556" s="110"/>
      <c r="AJ3556" s="110"/>
      <c r="AK3556" s="110"/>
      <c r="AL3556" s="110"/>
      <c r="AM3556" s="110"/>
      <c r="AN3556" s="110"/>
      <c r="AO3556" s="110"/>
      <c r="AP3556" s="110"/>
      <c r="AQ3556" s="110"/>
      <c r="AR3556" s="110"/>
      <c r="AS3556" s="110"/>
      <c r="AT3556" s="110"/>
      <c r="AU3556" s="110"/>
      <c r="AV3556" s="110"/>
      <c r="AW3556" s="110"/>
      <c r="AX3556" s="110"/>
      <c r="AY3556" s="110"/>
      <c r="AZ3556" s="110"/>
      <c r="BA3556" s="110"/>
      <c r="BB3556" s="110"/>
      <c r="BC3556" s="110"/>
      <c r="BD3556" s="110"/>
      <c r="BE3556" s="110"/>
      <c r="BF3556" s="110"/>
      <c r="BG3556" s="110"/>
      <c r="BH3556" s="110"/>
    </row>
    <row r="3557" spans="30:60" x14ac:dyDescent="0.2">
      <c r="AD3557" s="110"/>
      <c r="AE3557" s="110"/>
      <c r="AF3557" s="110"/>
      <c r="AG3557" s="110"/>
      <c r="AH3557" s="110"/>
      <c r="AI3557" s="110"/>
      <c r="AJ3557" s="110"/>
      <c r="AK3557" s="110"/>
      <c r="AL3557" s="110"/>
      <c r="AM3557" s="110"/>
      <c r="AN3557" s="110"/>
      <c r="AO3557" s="110"/>
      <c r="AP3557" s="110"/>
      <c r="AQ3557" s="110"/>
      <c r="AR3557" s="110"/>
      <c r="AS3557" s="110"/>
      <c r="AT3557" s="110"/>
      <c r="AU3557" s="110"/>
      <c r="AV3557" s="110"/>
      <c r="AW3557" s="110"/>
      <c r="AX3557" s="110"/>
      <c r="AY3557" s="110"/>
      <c r="AZ3557" s="110"/>
      <c r="BA3557" s="110"/>
      <c r="BB3557" s="110"/>
      <c r="BC3557" s="110"/>
      <c r="BD3557" s="110"/>
      <c r="BE3557" s="110"/>
      <c r="BF3557" s="110"/>
      <c r="BG3557" s="110"/>
      <c r="BH3557" s="110"/>
    </row>
    <row r="3558" spans="30:60" x14ac:dyDescent="0.2">
      <c r="AD3558" s="110"/>
      <c r="AE3558" s="110"/>
      <c r="AF3558" s="110"/>
      <c r="AG3558" s="110"/>
      <c r="AH3558" s="110"/>
      <c r="AI3558" s="110"/>
      <c r="AJ3558" s="110"/>
      <c r="AK3558" s="110"/>
      <c r="AL3558" s="110"/>
      <c r="AM3558" s="110"/>
      <c r="AN3558" s="110"/>
      <c r="AO3558" s="110"/>
      <c r="AP3558" s="110"/>
      <c r="AQ3558" s="110"/>
      <c r="AR3558" s="110"/>
      <c r="AS3558" s="110"/>
      <c r="AT3558" s="110"/>
      <c r="AU3558" s="110"/>
      <c r="AV3558" s="110"/>
      <c r="AW3558" s="110"/>
      <c r="AX3558" s="110"/>
      <c r="AY3558" s="110"/>
      <c r="AZ3558" s="110"/>
      <c r="BA3558" s="110"/>
      <c r="BB3558" s="110"/>
      <c r="BC3558" s="110"/>
      <c r="BD3558" s="110"/>
      <c r="BE3558" s="110"/>
      <c r="BF3558" s="110"/>
      <c r="BG3558" s="110"/>
      <c r="BH3558" s="110"/>
    </row>
    <row r="3559" spans="30:60" x14ac:dyDescent="0.2">
      <c r="AD3559" s="110"/>
      <c r="AE3559" s="110"/>
      <c r="AF3559" s="110"/>
      <c r="AG3559" s="110"/>
      <c r="AH3559" s="110"/>
      <c r="AI3559" s="110"/>
      <c r="AJ3559" s="110"/>
      <c r="AK3559" s="110"/>
      <c r="AL3559" s="110"/>
      <c r="AM3559" s="110"/>
      <c r="AN3559" s="110"/>
      <c r="AO3559" s="110"/>
      <c r="AP3559" s="110"/>
      <c r="AQ3559" s="110"/>
      <c r="AR3559" s="110"/>
      <c r="AS3559" s="110"/>
      <c r="AT3559" s="110"/>
      <c r="AU3559" s="110"/>
      <c r="AV3559" s="110"/>
      <c r="AW3559" s="110"/>
      <c r="AX3559" s="110"/>
      <c r="AY3559" s="110"/>
      <c r="AZ3559" s="110"/>
      <c r="BA3559" s="110"/>
      <c r="BB3559" s="110"/>
      <c r="BC3559" s="110"/>
      <c r="BD3559" s="110"/>
      <c r="BE3559" s="110"/>
      <c r="BF3559" s="110"/>
      <c r="BG3559" s="110"/>
      <c r="BH3559" s="110"/>
    </row>
    <row r="3560" spans="30:60" x14ac:dyDescent="0.2">
      <c r="AD3560" s="110"/>
      <c r="AE3560" s="110"/>
      <c r="AF3560" s="110"/>
      <c r="AG3560" s="110"/>
      <c r="AH3560" s="110"/>
      <c r="AI3560" s="110"/>
      <c r="AJ3560" s="110"/>
      <c r="AK3560" s="110"/>
      <c r="AL3560" s="110"/>
      <c r="AM3560" s="110"/>
      <c r="AN3560" s="110"/>
      <c r="AO3560" s="110"/>
      <c r="AP3560" s="110"/>
      <c r="AQ3560" s="110"/>
      <c r="AR3560" s="110"/>
      <c r="AS3560" s="110"/>
      <c r="AT3560" s="110"/>
      <c r="AU3560" s="110"/>
      <c r="AV3560" s="110"/>
      <c r="AW3560" s="110"/>
      <c r="AX3560" s="110"/>
      <c r="AY3560" s="110"/>
      <c r="AZ3560" s="110"/>
      <c r="BA3560" s="110"/>
      <c r="BB3560" s="110"/>
      <c r="BC3560" s="110"/>
      <c r="BD3560" s="110"/>
      <c r="BE3560" s="110"/>
      <c r="BF3560" s="110"/>
      <c r="BG3560" s="110"/>
      <c r="BH3560" s="110"/>
    </row>
    <row r="3561" spans="30:60" x14ac:dyDescent="0.2">
      <c r="AD3561" s="110"/>
      <c r="AE3561" s="110"/>
      <c r="AF3561" s="110"/>
      <c r="AG3561" s="110"/>
      <c r="AH3561" s="110"/>
      <c r="AI3561" s="110"/>
      <c r="AJ3561" s="110"/>
      <c r="AK3561" s="110"/>
      <c r="AL3561" s="110"/>
      <c r="AM3561" s="110"/>
      <c r="AN3561" s="110"/>
      <c r="AO3561" s="110"/>
      <c r="AP3561" s="110"/>
      <c r="AQ3561" s="110"/>
      <c r="AR3561" s="110"/>
      <c r="AS3561" s="110"/>
      <c r="AT3561" s="110"/>
      <c r="AU3561" s="110"/>
      <c r="AV3561" s="110"/>
      <c r="AW3561" s="110"/>
      <c r="AX3561" s="110"/>
      <c r="AY3561" s="110"/>
      <c r="AZ3561" s="110"/>
      <c r="BA3561" s="110"/>
      <c r="BB3561" s="110"/>
      <c r="BC3561" s="110"/>
      <c r="BD3561" s="110"/>
      <c r="BE3561" s="110"/>
      <c r="BF3561" s="110"/>
      <c r="BG3561" s="110"/>
      <c r="BH3561" s="110"/>
    </row>
    <row r="3562" spans="30:60" x14ac:dyDescent="0.2">
      <c r="AD3562" s="110"/>
      <c r="AE3562" s="110"/>
      <c r="AF3562" s="110"/>
      <c r="AG3562" s="110"/>
      <c r="AH3562" s="110"/>
      <c r="AI3562" s="110"/>
      <c r="AJ3562" s="110"/>
      <c r="AK3562" s="110"/>
      <c r="AL3562" s="110"/>
      <c r="AM3562" s="110"/>
      <c r="AN3562" s="110"/>
      <c r="AO3562" s="110"/>
      <c r="AP3562" s="110"/>
      <c r="AQ3562" s="110"/>
      <c r="AR3562" s="110"/>
      <c r="AS3562" s="110"/>
      <c r="AT3562" s="110"/>
      <c r="AU3562" s="110"/>
      <c r="AV3562" s="110"/>
      <c r="AW3562" s="110"/>
      <c r="AX3562" s="110"/>
      <c r="AY3562" s="110"/>
      <c r="AZ3562" s="110"/>
      <c r="BA3562" s="110"/>
      <c r="BB3562" s="110"/>
      <c r="BC3562" s="110"/>
      <c r="BD3562" s="110"/>
      <c r="BE3562" s="110"/>
      <c r="BF3562" s="110"/>
      <c r="BG3562" s="110"/>
      <c r="BH3562" s="110"/>
    </row>
    <row r="3563" spans="30:60" x14ac:dyDescent="0.2">
      <c r="AD3563" s="110"/>
      <c r="AE3563" s="110"/>
      <c r="AF3563" s="110"/>
      <c r="AG3563" s="110"/>
      <c r="AH3563" s="110"/>
      <c r="AI3563" s="110"/>
      <c r="AJ3563" s="110"/>
      <c r="AK3563" s="110"/>
      <c r="AL3563" s="110"/>
      <c r="AM3563" s="110"/>
      <c r="AN3563" s="110"/>
      <c r="AO3563" s="110"/>
      <c r="AP3563" s="110"/>
      <c r="AQ3563" s="110"/>
      <c r="AR3563" s="110"/>
      <c r="AS3563" s="110"/>
      <c r="AT3563" s="110"/>
      <c r="AU3563" s="110"/>
      <c r="AV3563" s="110"/>
      <c r="AW3563" s="110"/>
      <c r="AX3563" s="110"/>
      <c r="AY3563" s="110"/>
      <c r="AZ3563" s="110"/>
      <c r="BA3563" s="110"/>
      <c r="BB3563" s="110"/>
      <c r="BC3563" s="110"/>
      <c r="BD3563" s="110"/>
      <c r="BE3563" s="110"/>
      <c r="BF3563" s="110"/>
      <c r="BG3563" s="110"/>
      <c r="BH3563" s="110"/>
    </row>
    <row r="3564" spans="30:60" x14ac:dyDescent="0.2">
      <c r="AD3564" s="110"/>
      <c r="AE3564" s="110"/>
      <c r="AF3564" s="110"/>
      <c r="AG3564" s="110"/>
      <c r="AH3564" s="110"/>
      <c r="AI3564" s="110"/>
      <c r="AJ3564" s="110"/>
      <c r="AK3564" s="110"/>
      <c r="AL3564" s="110"/>
      <c r="AM3564" s="110"/>
      <c r="AN3564" s="110"/>
      <c r="AO3564" s="110"/>
      <c r="AP3564" s="110"/>
      <c r="AQ3564" s="110"/>
      <c r="AR3564" s="110"/>
      <c r="AS3564" s="110"/>
      <c r="AT3564" s="110"/>
      <c r="AU3564" s="110"/>
      <c r="AV3564" s="110"/>
      <c r="AW3564" s="110"/>
      <c r="AX3564" s="110"/>
      <c r="AY3564" s="110"/>
      <c r="AZ3564" s="110"/>
      <c r="BA3564" s="110"/>
      <c r="BB3564" s="110"/>
      <c r="BC3564" s="110"/>
      <c r="BD3564" s="110"/>
      <c r="BE3564" s="110"/>
      <c r="BF3564" s="110"/>
      <c r="BG3564" s="110"/>
      <c r="BH3564" s="110"/>
    </row>
    <row r="3565" spans="30:60" x14ac:dyDescent="0.2">
      <c r="AD3565" s="110"/>
      <c r="AE3565" s="110"/>
      <c r="AF3565" s="110"/>
      <c r="AG3565" s="110"/>
      <c r="AH3565" s="110"/>
      <c r="AI3565" s="110"/>
      <c r="AJ3565" s="110"/>
      <c r="AK3565" s="110"/>
      <c r="AL3565" s="110"/>
      <c r="AM3565" s="110"/>
      <c r="AN3565" s="110"/>
      <c r="AO3565" s="110"/>
      <c r="AP3565" s="110"/>
      <c r="AQ3565" s="110"/>
      <c r="AR3565" s="110"/>
      <c r="AS3565" s="110"/>
      <c r="AT3565" s="110"/>
      <c r="AU3565" s="110"/>
      <c r="AV3565" s="110"/>
      <c r="AW3565" s="110"/>
      <c r="AX3565" s="110"/>
      <c r="AY3565" s="110"/>
      <c r="AZ3565" s="110"/>
      <c r="BA3565" s="110"/>
      <c r="BB3565" s="110"/>
      <c r="BC3565" s="110"/>
      <c r="BD3565" s="110"/>
      <c r="BE3565" s="110"/>
      <c r="BF3565" s="110"/>
      <c r="BG3565" s="110"/>
      <c r="BH3565" s="110"/>
    </row>
    <row r="3566" spans="30:60" x14ac:dyDescent="0.2">
      <c r="AD3566" s="110"/>
      <c r="AE3566" s="110"/>
      <c r="AF3566" s="110"/>
      <c r="AG3566" s="110"/>
      <c r="AH3566" s="110"/>
      <c r="AI3566" s="110"/>
      <c r="AJ3566" s="110"/>
      <c r="AK3566" s="110"/>
      <c r="AL3566" s="110"/>
      <c r="AM3566" s="110"/>
      <c r="AN3566" s="110"/>
      <c r="AO3566" s="110"/>
      <c r="AP3566" s="110"/>
      <c r="AQ3566" s="110"/>
      <c r="AR3566" s="110"/>
      <c r="AS3566" s="110"/>
      <c r="AT3566" s="110"/>
      <c r="AU3566" s="110"/>
      <c r="AV3566" s="110"/>
      <c r="AW3566" s="110"/>
      <c r="AX3566" s="110"/>
      <c r="AY3566" s="110"/>
      <c r="AZ3566" s="110"/>
      <c r="BA3566" s="110"/>
      <c r="BB3566" s="110"/>
      <c r="BC3566" s="110"/>
      <c r="BD3566" s="110"/>
      <c r="BE3566" s="110"/>
      <c r="BF3566" s="110"/>
      <c r="BG3566" s="110"/>
      <c r="BH3566" s="110"/>
    </row>
    <row r="3567" spans="30:60" x14ac:dyDescent="0.2">
      <c r="AD3567" s="110"/>
      <c r="AE3567" s="110"/>
      <c r="AF3567" s="110"/>
      <c r="AG3567" s="110"/>
      <c r="AH3567" s="110"/>
      <c r="AI3567" s="110"/>
      <c r="AJ3567" s="110"/>
      <c r="AK3567" s="110"/>
      <c r="AL3567" s="110"/>
      <c r="AM3567" s="110"/>
      <c r="AN3567" s="110"/>
      <c r="AO3567" s="110"/>
      <c r="AP3567" s="110"/>
      <c r="AQ3567" s="110"/>
      <c r="AR3567" s="110"/>
      <c r="AS3567" s="110"/>
      <c r="AT3567" s="110"/>
      <c r="AU3567" s="110"/>
      <c r="AV3567" s="110"/>
      <c r="AW3567" s="110"/>
      <c r="AX3567" s="110"/>
      <c r="AY3567" s="110"/>
      <c r="AZ3567" s="110"/>
      <c r="BA3567" s="110"/>
      <c r="BB3567" s="110"/>
      <c r="BC3567" s="110"/>
      <c r="BD3567" s="110"/>
      <c r="BE3567" s="110"/>
      <c r="BF3567" s="110"/>
      <c r="BG3567" s="110"/>
      <c r="BH3567" s="110"/>
    </row>
    <row r="3568" spans="30:60" x14ac:dyDescent="0.2">
      <c r="AD3568" s="110"/>
      <c r="AE3568" s="110"/>
      <c r="AF3568" s="110"/>
      <c r="AG3568" s="110"/>
      <c r="AH3568" s="110"/>
      <c r="AI3568" s="110"/>
      <c r="AJ3568" s="110"/>
      <c r="AK3568" s="110"/>
      <c r="AL3568" s="110"/>
      <c r="AM3568" s="110"/>
      <c r="AN3568" s="110"/>
      <c r="AO3568" s="110"/>
      <c r="AP3568" s="110"/>
      <c r="AQ3568" s="110"/>
      <c r="AR3568" s="110"/>
      <c r="AS3568" s="110"/>
      <c r="AT3568" s="110"/>
      <c r="AU3568" s="110"/>
      <c r="AV3568" s="110"/>
      <c r="AW3568" s="110"/>
      <c r="AX3568" s="110"/>
      <c r="AY3568" s="110"/>
      <c r="AZ3568" s="110"/>
      <c r="BA3568" s="110"/>
      <c r="BB3568" s="110"/>
      <c r="BC3568" s="110"/>
      <c r="BD3568" s="110"/>
      <c r="BE3568" s="110"/>
      <c r="BF3568" s="110"/>
      <c r="BG3568" s="110"/>
      <c r="BH3568" s="110"/>
    </row>
    <row r="3569" spans="30:60" x14ac:dyDescent="0.2">
      <c r="AD3569" s="110"/>
      <c r="AE3569" s="110"/>
      <c r="AF3569" s="110"/>
      <c r="AG3569" s="110"/>
      <c r="AH3569" s="110"/>
      <c r="AI3569" s="110"/>
      <c r="AJ3569" s="110"/>
      <c r="AK3569" s="110"/>
      <c r="AL3569" s="110"/>
      <c r="AM3569" s="110"/>
      <c r="AN3569" s="110"/>
      <c r="AO3569" s="110"/>
      <c r="AP3569" s="110"/>
      <c r="AQ3569" s="110"/>
      <c r="AR3569" s="110"/>
      <c r="AS3569" s="110"/>
      <c r="AT3569" s="110"/>
      <c r="AU3569" s="110"/>
      <c r="AV3569" s="110"/>
      <c r="AW3569" s="110"/>
      <c r="AX3569" s="110"/>
      <c r="AY3569" s="110"/>
      <c r="AZ3569" s="110"/>
      <c r="BA3569" s="110"/>
      <c r="BB3569" s="110"/>
      <c r="BC3569" s="110"/>
      <c r="BD3569" s="110"/>
      <c r="BE3569" s="110"/>
      <c r="BF3569" s="110"/>
      <c r="BG3569" s="110"/>
      <c r="BH3569" s="110"/>
    </row>
    <row r="3570" spans="30:60" x14ac:dyDescent="0.2">
      <c r="AD3570" s="110"/>
      <c r="AE3570" s="110"/>
      <c r="AF3570" s="110"/>
      <c r="AG3570" s="110"/>
      <c r="AH3570" s="110"/>
      <c r="AI3570" s="110"/>
      <c r="AJ3570" s="110"/>
      <c r="AK3570" s="110"/>
      <c r="AL3570" s="110"/>
      <c r="AM3570" s="110"/>
      <c r="AN3570" s="110"/>
      <c r="AO3570" s="110"/>
      <c r="AP3570" s="110"/>
      <c r="AQ3570" s="110"/>
      <c r="AR3570" s="110"/>
      <c r="AS3570" s="110"/>
      <c r="AT3570" s="110"/>
      <c r="AU3570" s="110"/>
      <c r="AV3570" s="110"/>
      <c r="AW3570" s="110"/>
      <c r="AX3570" s="110"/>
      <c r="AY3570" s="110"/>
      <c r="AZ3570" s="110"/>
      <c r="BA3570" s="110"/>
      <c r="BB3570" s="110"/>
      <c r="BC3570" s="110"/>
      <c r="BD3570" s="110"/>
      <c r="BE3570" s="110"/>
      <c r="BF3570" s="110"/>
      <c r="BG3570" s="110"/>
      <c r="BH3570" s="110"/>
    </row>
    <row r="3571" spans="30:60" x14ac:dyDescent="0.2">
      <c r="AD3571" s="110"/>
      <c r="AE3571" s="110"/>
      <c r="AF3571" s="110"/>
      <c r="AG3571" s="110"/>
      <c r="AH3571" s="110"/>
      <c r="AI3571" s="110"/>
      <c r="AJ3571" s="110"/>
      <c r="AK3571" s="110"/>
      <c r="AL3571" s="110"/>
      <c r="AM3571" s="110"/>
      <c r="AN3571" s="110"/>
      <c r="AO3571" s="110"/>
      <c r="AP3571" s="110"/>
      <c r="AQ3571" s="110"/>
      <c r="AR3571" s="110"/>
      <c r="AS3571" s="110"/>
      <c r="AT3571" s="110"/>
      <c r="AU3571" s="110"/>
      <c r="AV3571" s="110"/>
      <c r="AW3571" s="110"/>
      <c r="AX3571" s="110"/>
      <c r="AY3571" s="110"/>
      <c r="AZ3571" s="110"/>
      <c r="BA3571" s="110"/>
      <c r="BB3571" s="110"/>
      <c r="BC3571" s="110"/>
      <c r="BD3571" s="110"/>
      <c r="BE3571" s="110"/>
      <c r="BF3571" s="110"/>
      <c r="BG3571" s="110"/>
      <c r="BH3571" s="110"/>
    </row>
    <row r="3572" spans="30:60" x14ac:dyDescent="0.2">
      <c r="AD3572" s="110"/>
      <c r="AE3572" s="110"/>
      <c r="AF3572" s="110"/>
      <c r="AG3572" s="110"/>
      <c r="AH3572" s="110"/>
      <c r="AI3572" s="110"/>
      <c r="AJ3572" s="110"/>
      <c r="AK3572" s="110"/>
      <c r="AL3572" s="110"/>
      <c r="AM3572" s="110"/>
      <c r="AN3572" s="110"/>
      <c r="AO3572" s="110"/>
      <c r="AP3572" s="110"/>
      <c r="AQ3572" s="110"/>
      <c r="AR3572" s="110"/>
      <c r="AS3572" s="110"/>
      <c r="AT3572" s="110"/>
      <c r="AU3572" s="110"/>
      <c r="AV3572" s="110"/>
      <c r="AW3572" s="110"/>
      <c r="AX3572" s="110"/>
      <c r="AY3572" s="110"/>
      <c r="AZ3572" s="110"/>
      <c r="BA3572" s="110"/>
      <c r="BB3572" s="110"/>
      <c r="BC3572" s="110"/>
      <c r="BD3572" s="110"/>
      <c r="BE3572" s="110"/>
      <c r="BF3572" s="110"/>
      <c r="BG3572" s="110"/>
      <c r="BH3572" s="110"/>
    </row>
    <row r="3573" spans="30:60" x14ac:dyDescent="0.2">
      <c r="AD3573" s="110"/>
      <c r="AE3573" s="110"/>
      <c r="AF3573" s="110"/>
      <c r="AG3573" s="110"/>
      <c r="AH3573" s="110"/>
      <c r="AI3573" s="110"/>
      <c r="AJ3573" s="110"/>
      <c r="AK3573" s="110"/>
      <c r="AL3573" s="110"/>
      <c r="AM3573" s="110"/>
      <c r="AN3573" s="110"/>
      <c r="AO3573" s="110"/>
      <c r="AP3573" s="110"/>
      <c r="AQ3573" s="110"/>
      <c r="AR3573" s="110"/>
      <c r="AS3573" s="110"/>
      <c r="AT3573" s="110"/>
      <c r="AU3573" s="110"/>
      <c r="AV3573" s="110"/>
      <c r="AW3573" s="110"/>
      <c r="AX3573" s="110"/>
      <c r="AY3573" s="110"/>
      <c r="AZ3573" s="110"/>
      <c r="BA3573" s="110"/>
      <c r="BB3573" s="110"/>
      <c r="BC3573" s="110"/>
      <c r="BD3573" s="110"/>
      <c r="BE3573" s="110"/>
      <c r="BF3573" s="110"/>
      <c r="BG3573" s="110"/>
      <c r="BH3573" s="110"/>
    </row>
    <row r="3574" spans="30:60" x14ac:dyDescent="0.2">
      <c r="AD3574" s="110"/>
      <c r="AE3574" s="110"/>
      <c r="AF3574" s="110"/>
      <c r="AG3574" s="110"/>
      <c r="AH3574" s="110"/>
      <c r="AI3574" s="110"/>
      <c r="AJ3574" s="110"/>
      <c r="AK3574" s="110"/>
      <c r="AL3574" s="110"/>
      <c r="AM3574" s="110"/>
      <c r="AN3574" s="110"/>
      <c r="AO3574" s="110"/>
      <c r="AP3574" s="110"/>
      <c r="AQ3574" s="110"/>
      <c r="AR3574" s="110"/>
      <c r="AS3574" s="110"/>
      <c r="AT3574" s="110"/>
      <c r="AU3574" s="110"/>
      <c r="AV3574" s="110"/>
      <c r="AW3574" s="110"/>
      <c r="AX3574" s="110"/>
      <c r="AY3574" s="110"/>
      <c r="AZ3574" s="110"/>
      <c r="BA3574" s="110"/>
      <c r="BB3574" s="110"/>
      <c r="BC3574" s="110"/>
      <c r="BD3574" s="110"/>
      <c r="BE3574" s="110"/>
      <c r="BF3574" s="110"/>
      <c r="BG3574" s="110"/>
      <c r="BH3574" s="110"/>
    </row>
    <row r="3575" spans="30:60" x14ac:dyDescent="0.2">
      <c r="AD3575" s="110"/>
      <c r="AE3575" s="110"/>
      <c r="AF3575" s="110"/>
      <c r="AG3575" s="110"/>
      <c r="AH3575" s="110"/>
      <c r="AI3575" s="110"/>
      <c r="AJ3575" s="110"/>
      <c r="AK3575" s="110"/>
      <c r="AL3575" s="110"/>
      <c r="AM3575" s="110"/>
      <c r="AN3575" s="110"/>
      <c r="AO3575" s="110"/>
      <c r="AP3575" s="110"/>
      <c r="AQ3575" s="110"/>
      <c r="AR3575" s="110"/>
      <c r="AS3575" s="110"/>
      <c r="AT3575" s="110"/>
      <c r="AU3575" s="110"/>
      <c r="AV3575" s="110"/>
      <c r="AW3575" s="110"/>
      <c r="AX3575" s="110"/>
      <c r="AY3575" s="110"/>
      <c r="AZ3575" s="110"/>
      <c r="BA3575" s="110"/>
      <c r="BB3575" s="110"/>
      <c r="BC3575" s="110"/>
      <c r="BD3575" s="110"/>
      <c r="BE3575" s="110"/>
      <c r="BF3575" s="110"/>
      <c r="BG3575" s="110"/>
      <c r="BH3575" s="110"/>
    </row>
    <row r="3576" spans="30:60" x14ac:dyDescent="0.2">
      <c r="AD3576" s="110"/>
      <c r="AE3576" s="110"/>
      <c r="AF3576" s="110"/>
      <c r="AG3576" s="110"/>
      <c r="AH3576" s="110"/>
      <c r="AI3576" s="110"/>
      <c r="AJ3576" s="110"/>
      <c r="AK3576" s="110"/>
      <c r="AL3576" s="110"/>
      <c r="AM3576" s="110"/>
      <c r="AN3576" s="110"/>
      <c r="AO3576" s="110"/>
      <c r="AP3576" s="110"/>
      <c r="AQ3576" s="110"/>
      <c r="AR3576" s="110"/>
      <c r="AS3576" s="110"/>
      <c r="AT3576" s="110"/>
      <c r="AU3576" s="110"/>
      <c r="AV3576" s="110"/>
      <c r="AW3576" s="110"/>
      <c r="AX3576" s="110"/>
      <c r="AY3576" s="110"/>
      <c r="AZ3576" s="110"/>
      <c r="BA3576" s="110"/>
      <c r="BB3576" s="110"/>
      <c r="BC3576" s="110"/>
      <c r="BD3576" s="110"/>
      <c r="BE3576" s="110"/>
      <c r="BF3576" s="110"/>
      <c r="BG3576" s="110"/>
      <c r="BH3576" s="110"/>
    </row>
    <row r="3577" spans="30:60" x14ac:dyDescent="0.2">
      <c r="AD3577" s="110"/>
      <c r="AE3577" s="110"/>
      <c r="AF3577" s="110"/>
      <c r="AG3577" s="110"/>
      <c r="AH3577" s="110"/>
      <c r="AI3577" s="110"/>
      <c r="AJ3577" s="110"/>
      <c r="AK3577" s="110"/>
      <c r="AL3577" s="110"/>
      <c r="AM3577" s="110"/>
      <c r="AN3577" s="110"/>
      <c r="AO3577" s="110"/>
      <c r="AP3577" s="110"/>
      <c r="AQ3577" s="110"/>
      <c r="AR3577" s="110"/>
      <c r="AS3577" s="110"/>
      <c r="AT3577" s="110"/>
      <c r="AU3577" s="110"/>
      <c r="AV3577" s="110"/>
      <c r="AW3577" s="110"/>
      <c r="AX3577" s="110"/>
      <c r="AY3577" s="110"/>
      <c r="AZ3577" s="110"/>
      <c r="BA3577" s="110"/>
      <c r="BB3577" s="110"/>
      <c r="BC3577" s="110"/>
      <c r="BD3577" s="110"/>
      <c r="BE3577" s="110"/>
      <c r="BF3577" s="110"/>
      <c r="BG3577" s="110"/>
      <c r="BH3577" s="110"/>
    </row>
    <row r="3578" spans="30:60" x14ac:dyDescent="0.2">
      <c r="AD3578" s="110"/>
      <c r="AE3578" s="110"/>
      <c r="AF3578" s="110"/>
      <c r="AG3578" s="110"/>
      <c r="AH3578" s="110"/>
      <c r="AI3578" s="110"/>
      <c r="AJ3578" s="110"/>
      <c r="AK3578" s="110"/>
      <c r="AL3578" s="110"/>
      <c r="AM3578" s="110"/>
      <c r="AN3578" s="110"/>
      <c r="AO3578" s="110"/>
      <c r="AP3578" s="110"/>
      <c r="AQ3578" s="110"/>
      <c r="AR3578" s="110"/>
      <c r="AS3578" s="110"/>
      <c r="AT3578" s="110"/>
      <c r="AU3578" s="110"/>
      <c r="AV3578" s="110"/>
      <c r="AW3578" s="110"/>
      <c r="AX3578" s="110"/>
      <c r="AY3578" s="110"/>
      <c r="AZ3578" s="110"/>
      <c r="BA3578" s="110"/>
      <c r="BB3578" s="110"/>
      <c r="BC3578" s="110"/>
      <c r="BD3578" s="110"/>
      <c r="BE3578" s="110"/>
      <c r="BF3578" s="110"/>
      <c r="BG3578" s="110"/>
      <c r="BH3578" s="110"/>
    </row>
    <row r="3579" spans="30:60" x14ac:dyDescent="0.2">
      <c r="AD3579" s="110"/>
      <c r="AE3579" s="110"/>
      <c r="AF3579" s="110"/>
      <c r="AG3579" s="110"/>
      <c r="AH3579" s="110"/>
      <c r="AI3579" s="110"/>
      <c r="AJ3579" s="110"/>
      <c r="AK3579" s="110"/>
      <c r="AL3579" s="110"/>
      <c r="AM3579" s="110"/>
      <c r="AN3579" s="110"/>
      <c r="AO3579" s="110"/>
      <c r="AP3579" s="110"/>
      <c r="AQ3579" s="110"/>
      <c r="AR3579" s="110"/>
      <c r="AS3579" s="110"/>
      <c r="AT3579" s="110"/>
      <c r="AU3579" s="110"/>
      <c r="AV3579" s="110"/>
      <c r="AW3579" s="110"/>
      <c r="AX3579" s="110"/>
      <c r="AY3579" s="110"/>
      <c r="AZ3579" s="110"/>
      <c r="BA3579" s="110"/>
      <c r="BB3579" s="110"/>
      <c r="BC3579" s="110"/>
      <c r="BD3579" s="110"/>
      <c r="BE3579" s="110"/>
      <c r="BF3579" s="110"/>
      <c r="BG3579" s="110"/>
      <c r="BH3579" s="110"/>
    </row>
    <row r="3580" spans="30:60" x14ac:dyDescent="0.2">
      <c r="AD3580" s="110"/>
      <c r="AE3580" s="110"/>
      <c r="AF3580" s="110"/>
      <c r="AG3580" s="110"/>
      <c r="AH3580" s="110"/>
      <c r="AI3580" s="110"/>
      <c r="AJ3580" s="110"/>
      <c r="AK3580" s="110"/>
      <c r="AL3580" s="110"/>
      <c r="AM3580" s="110"/>
      <c r="AN3580" s="110"/>
      <c r="AO3580" s="110"/>
      <c r="AP3580" s="110"/>
      <c r="AQ3580" s="110"/>
      <c r="AR3580" s="110"/>
      <c r="AS3580" s="110"/>
      <c r="AT3580" s="110"/>
      <c r="AU3580" s="110"/>
      <c r="AV3580" s="110"/>
      <c r="AW3580" s="110"/>
      <c r="AX3580" s="110"/>
      <c r="AY3580" s="110"/>
      <c r="AZ3580" s="110"/>
      <c r="BA3580" s="110"/>
      <c r="BB3580" s="110"/>
      <c r="BC3580" s="110"/>
      <c r="BD3580" s="110"/>
      <c r="BE3580" s="110"/>
      <c r="BF3580" s="110"/>
      <c r="BG3580" s="110"/>
      <c r="BH3580" s="110"/>
    </row>
    <row r="3581" spans="30:60" x14ac:dyDescent="0.2">
      <c r="AD3581" s="110"/>
      <c r="AE3581" s="110"/>
      <c r="AF3581" s="110"/>
      <c r="AG3581" s="110"/>
      <c r="AH3581" s="110"/>
      <c r="AI3581" s="110"/>
      <c r="AJ3581" s="110"/>
      <c r="AK3581" s="110"/>
      <c r="AL3581" s="110"/>
      <c r="AM3581" s="110"/>
      <c r="AN3581" s="110"/>
      <c r="AO3581" s="110"/>
      <c r="AP3581" s="110"/>
      <c r="AQ3581" s="110"/>
      <c r="AR3581" s="110"/>
      <c r="AS3581" s="110"/>
      <c r="AT3581" s="110"/>
      <c r="AU3581" s="110"/>
      <c r="AV3581" s="110"/>
      <c r="AW3581" s="110"/>
      <c r="AX3581" s="110"/>
      <c r="AY3581" s="110"/>
      <c r="AZ3581" s="110"/>
      <c r="BA3581" s="110"/>
      <c r="BB3581" s="110"/>
      <c r="BC3581" s="110"/>
      <c r="BD3581" s="110"/>
      <c r="BE3581" s="110"/>
      <c r="BF3581" s="110"/>
      <c r="BG3581" s="110"/>
      <c r="BH3581" s="110"/>
    </row>
    <row r="3582" spans="30:60" x14ac:dyDescent="0.2">
      <c r="AD3582" s="110"/>
      <c r="AE3582" s="110"/>
      <c r="AF3582" s="110"/>
      <c r="AG3582" s="110"/>
      <c r="AH3582" s="110"/>
      <c r="AI3582" s="110"/>
      <c r="AJ3582" s="110"/>
      <c r="AK3582" s="110"/>
      <c r="AL3582" s="110"/>
      <c r="AM3582" s="110"/>
      <c r="AN3582" s="110"/>
      <c r="AO3582" s="110"/>
      <c r="AP3582" s="110"/>
      <c r="AQ3582" s="110"/>
      <c r="AR3582" s="110"/>
      <c r="AS3582" s="110"/>
      <c r="AT3582" s="110"/>
      <c r="AU3582" s="110"/>
      <c r="AV3582" s="110"/>
      <c r="AW3582" s="110"/>
      <c r="AX3582" s="110"/>
      <c r="AY3582" s="110"/>
      <c r="AZ3582" s="110"/>
      <c r="BA3582" s="110"/>
      <c r="BB3582" s="110"/>
      <c r="BC3582" s="110"/>
      <c r="BD3582" s="110"/>
      <c r="BE3582" s="110"/>
      <c r="BF3582" s="110"/>
      <c r="BG3582" s="110"/>
      <c r="BH3582" s="110"/>
    </row>
    <row r="3583" spans="30:60" x14ac:dyDescent="0.2">
      <c r="AD3583" s="110"/>
      <c r="AE3583" s="110"/>
      <c r="AF3583" s="110"/>
      <c r="AG3583" s="110"/>
      <c r="AH3583" s="110"/>
      <c r="AI3583" s="110"/>
      <c r="AJ3583" s="110"/>
      <c r="AK3583" s="110"/>
      <c r="AL3583" s="110"/>
      <c r="AM3583" s="110"/>
      <c r="AN3583" s="110"/>
      <c r="AO3583" s="110"/>
      <c r="AP3583" s="110"/>
      <c r="AQ3583" s="110"/>
      <c r="AR3583" s="110"/>
      <c r="AS3583" s="110"/>
      <c r="AT3583" s="110"/>
      <c r="AU3583" s="110"/>
      <c r="AV3583" s="110"/>
      <c r="AW3583" s="110"/>
      <c r="AX3583" s="110"/>
      <c r="AY3583" s="110"/>
      <c r="AZ3583" s="110"/>
      <c r="BA3583" s="110"/>
      <c r="BB3583" s="110"/>
      <c r="BC3583" s="110"/>
      <c r="BD3583" s="110"/>
      <c r="BE3583" s="110"/>
      <c r="BF3583" s="110"/>
      <c r="BG3583" s="110"/>
      <c r="BH3583" s="110"/>
    </row>
    <row r="3584" spans="30:60" x14ac:dyDescent="0.2">
      <c r="AD3584" s="110"/>
      <c r="AE3584" s="110"/>
      <c r="AF3584" s="110"/>
      <c r="AG3584" s="110"/>
      <c r="AH3584" s="110"/>
      <c r="AI3584" s="110"/>
      <c r="AJ3584" s="110"/>
      <c r="AK3584" s="110"/>
      <c r="AL3584" s="110"/>
      <c r="AM3584" s="110"/>
      <c r="AN3584" s="110"/>
      <c r="AO3584" s="110"/>
      <c r="AP3584" s="110"/>
      <c r="AQ3584" s="110"/>
      <c r="AR3584" s="110"/>
      <c r="AS3584" s="110"/>
      <c r="AT3584" s="110"/>
      <c r="AU3584" s="110"/>
      <c r="AV3584" s="110"/>
      <c r="AW3584" s="110"/>
      <c r="AX3584" s="110"/>
      <c r="AY3584" s="110"/>
      <c r="AZ3584" s="110"/>
      <c r="BA3584" s="110"/>
      <c r="BB3584" s="110"/>
      <c r="BC3584" s="110"/>
      <c r="BD3584" s="110"/>
      <c r="BE3584" s="110"/>
      <c r="BF3584" s="110"/>
      <c r="BG3584" s="110"/>
      <c r="BH3584" s="110"/>
    </row>
    <row r="3585" spans="30:60" x14ac:dyDescent="0.2">
      <c r="AD3585" s="110"/>
      <c r="AE3585" s="110"/>
      <c r="AF3585" s="110"/>
      <c r="AG3585" s="110"/>
      <c r="AH3585" s="110"/>
      <c r="AI3585" s="110"/>
      <c r="AJ3585" s="110"/>
      <c r="AK3585" s="110"/>
      <c r="AL3585" s="110"/>
      <c r="AM3585" s="110"/>
      <c r="AN3585" s="110"/>
      <c r="AO3585" s="110"/>
      <c r="AP3585" s="110"/>
      <c r="AQ3585" s="110"/>
      <c r="AR3585" s="110"/>
      <c r="AS3585" s="110"/>
      <c r="AT3585" s="110"/>
      <c r="AU3585" s="110"/>
      <c r="AV3585" s="110"/>
      <c r="AW3585" s="110"/>
      <c r="AX3585" s="110"/>
      <c r="AY3585" s="110"/>
      <c r="AZ3585" s="110"/>
      <c r="BA3585" s="110"/>
      <c r="BB3585" s="110"/>
      <c r="BC3585" s="110"/>
      <c r="BD3585" s="110"/>
      <c r="BE3585" s="110"/>
      <c r="BF3585" s="110"/>
      <c r="BG3585" s="110"/>
      <c r="BH3585" s="110"/>
    </row>
    <row r="3586" spans="30:60" x14ac:dyDescent="0.2">
      <c r="AD3586" s="110"/>
      <c r="AE3586" s="110"/>
      <c r="AF3586" s="110"/>
      <c r="AG3586" s="110"/>
      <c r="AH3586" s="110"/>
      <c r="AI3586" s="110"/>
      <c r="AJ3586" s="110"/>
      <c r="AK3586" s="110"/>
      <c r="AL3586" s="110"/>
      <c r="AM3586" s="110"/>
      <c r="AN3586" s="110"/>
      <c r="AO3586" s="110"/>
      <c r="AP3586" s="110"/>
      <c r="AQ3586" s="110"/>
      <c r="AR3586" s="110"/>
      <c r="AS3586" s="110"/>
      <c r="AT3586" s="110"/>
      <c r="AU3586" s="110"/>
      <c r="AV3586" s="110"/>
      <c r="AW3586" s="110"/>
      <c r="AX3586" s="110"/>
      <c r="AY3586" s="110"/>
      <c r="AZ3586" s="110"/>
      <c r="BA3586" s="110"/>
      <c r="BB3586" s="110"/>
      <c r="BC3586" s="110"/>
      <c r="BD3586" s="110"/>
      <c r="BE3586" s="110"/>
      <c r="BF3586" s="110"/>
      <c r="BG3586" s="110"/>
      <c r="BH3586" s="110"/>
    </row>
    <row r="3587" spans="30:60" x14ac:dyDescent="0.2">
      <c r="AD3587" s="110"/>
      <c r="AE3587" s="110"/>
      <c r="AF3587" s="110"/>
      <c r="AG3587" s="110"/>
      <c r="AH3587" s="110"/>
      <c r="AI3587" s="110"/>
      <c r="AJ3587" s="110"/>
      <c r="AK3587" s="110"/>
      <c r="AL3587" s="110"/>
      <c r="AM3587" s="110"/>
      <c r="AN3587" s="110"/>
      <c r="AO3587" s="110"/>
      <c r="AP3587" s="110"/>
      <c r="AQ3587" s="110"/>
      <c r="AR3587" s="110"/>
      <c r="AS3587" s="110"/>
      <c r="AT3587" s="110"/>
      <c r="AU3587" s="110"/>
      <c r="AV3587" s="110"/>
      <c r="AW3587" s="110"/>
      <c r="AX3587" s="110"/>
      <c r="AY3587" s="110"/>
      <c r="AZ3587" s="110"/>
      <c r="BA3587" s="110"/>
      <c r="BB3587" s="110"/>
      <c r="BC3587" s="110"/>
      <c r="BD3587" s="110"/>
      <c r="BE3587" s="110"/>
      <c r="BF3587" s="110"/>
      <c r="BG3587" s="110"/>
      <c r="BH3587" s="110"/>
    </row>
    <row r="3588" spans="30:60" x14ac:dyDescent="0.2">
      <c r="AD3588" s="110"/>
      <c r="AE3588" s="110"/>
      <c r="AF3588" s="110"/>
      <c r="AG3588" s="110"/>
      <c r="AH3588" s="110"/>
      <c r="AI3588" s="110"/>
      <c r="AJ3588" s="110"/>
      <c r="AK3588" s="110"/>
      <c r="AL3588" s="110"/>
      <c r="AM3588" s="110"/>
      <c r="AN3588" s="110"/>
      <c r="AO3588" s="110"/>
      <c r="AP3588" s="110"/>
      <c r="AQ3588" s="110"/>
      <c r="AR3588" s="110"/>
      <c r="AS3588" s="110"/>
      <c r="AT3588" s="110"/>
      <c r="AU3588" s="110"/>
      <c r="AV3588" s="110"/>
      <c r="AW3588" s="110"/>
      <c r="AX3588" s="110"/>
      <c r="AY3588" s="110"/>
      <c r="AZ3588" s="110"/>
      <c r="BA3588" s="110"/>
      <c r="BB3588" s="110"/>
      <c r="BC3588" s="110"/>
      <c r="BD3588" s="110"/>
      <c r="BE3588" s="110"/>
      <c r="BF3588" s="110"/>
      <c r="BG3588" s="110"/>
      <c r="BH3588" s="110"/>
    </row>
    <row r="3589" spans="30:60" x14ac:dyDescent="0.2">
      <c r="AD3589" s="110"/>
      <c r="AE3589" s="110"/>
      <c r="AF3589" s="110"/>
      <c r="AG3589" s="110"/>
      <c r="AH3589" s="110"/>
      <c r="AI3589" s="110"/>
      <c r="AJ3589" s="110"/>
      <c r="AK3589" s="110"/>
      <c r="AL3589" s="110"/>
      <c r="AM3589" s="110"/>
      <c r="AN3589" s="110"/>
      <c r="AO3589" s="110"/>
      <c r="AP3589" s="110"/>
      <c r="AQ3589" s="110"/>
      <c r="AR3589" s="110"/>
      <c r="AS3589" s="110"/>
      <c r="AT3589" s="110"/>
      <c r="AU3589" s="110"/>
      <c r="AV3589" s="110"/>
      <c r="AW3589" s="110"/>
      <c r="AX3589" s="110"/>
      <c r="AY3589" s="110"/>
      <c r="AZ3589" s="110"/>
      <c r="BA3589" s="110"/>
      <c r="BB3589" s="110"/>
      <c r="BC3589" s="110"/>
      <c r="BD3589" s="110"/>
      <c r="BE3589" s="110"/>
      <c r="BF3589" s="110"/>
      <c r="BG3589" s="110"/>
      <c r="BH3589" s="110"/>
    </row>
    <row r="3590" spans="30:60" x14ac:dyDescent="0.2">
      <c r="AD3590" s="110"/>
      <c r="AE3590" s="110"/>
      <c r="AF3590" s="110"/>
      <c r="AG3590" s="110"/>
      <c r="AH3590" s="110"/>
      <c r="AI3590" s="110"/>
      <c r="AJ3590" s="110"/>
      <c r="AK3590" s="110"/>
      <c r="AL3590" s="110"/>
      <c r="AM3590" s="110"/>
      <c r="AN3590" s="110"/>
      <c r="AO3590" s="110"/>
      <c r="AP3590" s="110"/>
      <c r="AQ3590" s="110"/>
      <c r="AR3590" s="110"/>
      <c r="AS3590" s="110"/>
      <c r="AT3590" s="110"/>
      <c r="AU3590" s="110"/>
      <c r="AV3590" s="110"/>
      <c r="AW3590" s="110"/>
      <c r="AX3590" s="110"/>
      <c r="AY3590" s="110"/>
      <c r="AZ3590" s="110"/>
      <c r="BA3590" s="110"/>
      <c r="BB3590" s="110"/>
      <c r="BC3590" s="110"/>
      <c r="BD3590" s="110"/>
      <c r="BE3590" s="110"/>
      <c r="BF3590" s="110"/>
      <c r="BG3590" s="110"/>
      <c r="BH3590" s="110"/>
    </row>
    <row r="3591" spans="30:60" x14ac:dyDescent="0.2">
      <c r="AD3591" s="110"/>
      <c r="AE3591" s="110"/>
      <c r="AF3591" s="110"/>
      <c r="AG3591" s="110"/>
      <c r="AH3591" s="110"/>
      <c r="AI3591" s="110"/>
      <c r="AJ3591" s="110"/>
      <c r="AK3591" s="110"/>
      <c r="AL3591" s="110"/>
      <c r="AM3591" s="110"/>
      <c r="AN3591" s="110"/>
      <c r="AO3591" s="110"/>
      <c r="AP3591" s="110"/>
      <c r="AQ3591" s="110"/>
      <c r="AR3591" s="110"/>
      <c r="AS3591" s="110"/>
      <c r="AT3591" s="110"/>
      <c r="AU3591" s="110"/>
      <c r="AV3591" s="110"/>
      <c r="AW3591" s="110"/>
      <c r="AX3591" s="110"/>
      <c r="AY3591" s="110"/>
      <c r="AZ3591" s="110"/>
      <c r="BA3591" s="110"/>
      <c r="BB3591" s="110"/>
      <c r="BC3591" s="110"/>
      <c r="BD3591" s="110"/>
      <c r="BE3591" s="110"/>
      <c r="BF3591" s="110"/>
      <c r="BG3591" s="110"/>
      <c r="BH3591" s="110"/>
    </row>
    <row r="3592" spans="30:60" x14ac:dyDescent="0.2">
      <c r="AD3592" s="110"/>
      <c r="AE3592" s="110"/>
      <c r="AF3592" s="110"/>
      <c r="AG3592" s="110"/>
      <c r="AH3592" s="110"/>
      <c r="AI3592" s="110"/>
      <c r="AJ3592" s="110"/>
      <c r="AK3592" s="110"/>
      <c r="AL3592" s="110"/>
      <c r="AM3592" s="110"/>
      <c r="AN3592" s="110"/>
      <c r="AO3592" s="110"/>
      <c r="AP3592" s="110"/>
      <c r="AQ3592" s="110"/>
      <c r="AR3592" s="110"/>
      <c r="AS3592" s="110"/>
      <c r="AT3592" s="110"/>
      <c r="AU3592" s="110"/>
      <c r="AV3592" s="110"/>
      <c r="AW3592" s="110"/>
      <c r="AX3592" s="110"/>
      <c r="AY3592" s="110"/>
      <c r="AZ3592" s="110"/>
      <c r="BA3592" s="110"/>
      <c r="BB3592" s="110"/>
      <c r="BC3592" s="110"/>
      <c r="BD3592" s="110"/>
      <c r="BE3592" s="110"/>
      <c r="BF3592" s="110"/>
      <c r="BG3592" s="110"/>
      <c r="BH3592" s="110"/>
    </row>
    <row r="3593" spans="30:60" x14ac:dyDescent="0.2">
      <c r="AD3593" s="110"/>
      <c r="AE3593" s="110"/>
      <c r="AF3593" s="110"/>
      <c r="AG3593" s="110"/>
      <c r="AH3593" s="110"/>
      <c r="AI3593" s="110"/>
      <c r="AJ3593" s="110"/>
      <c r="AK3593" s="110"/>
      <c r="AL3593" s="110"/>
      <c r="AM3593" s="110"/>
      <c r="AN3593" s="110"/>
      <c r="AO3593" s="110"/>
      <c r="AP3593" s="110"/>
      <c r="AQ3593" s="110"/>
      <c r="AR3593" s="110"/>
      <c r="AS3593" s="110"/>
      <c r="AT3593" s="110"/>
      <c r="AU3593" s="110"/>
      <c r="AV3593" s="110"/>
      <c r="AW3593" s="110"/>
      <c r="AX3593" s="110"/>
      <c r="AY3593" s="110"/>
      <c r="AZ3593" s="110"/>
      <c r="BA3593" s="110"/>
      <c r="BB3593" s="110"/>
      <c r="BC3593" s="110"/>
      <c r="BD3593" s="110"/>
      <c r="BE3593" s="110"/>
      <c r="BF3593" s="110"/>
      <c r="BG3593" s="110"/>
      <c r="BH3593" s="110"/>
    </row>
    <row r="3594" spans="30:60" x14ac:dyDescent="0.2">
      <c r="AD3594" s="110"/>
      <c r="AE3594" s="110"/>
      <c r="AF3594" s="110"/>
      <c r="AG3594" s="110"/>
      <c r="AH3594" s="110"/>
      <c r="AI3594" s="110"/>
      <c r="AJ3594" s="110"/>
      <c r="AK3594" s="110"/>
      <c r="AL3594" s="110"/>
      <c r="AM3594" s="110"/>
      <c r="AN3594" s="110"/>
      <c r="AO3594" s="110"/>
      <c r="AP3594" s="110"/>
      <c r="AQ3594" s="110"/>
      <c r="AR3594" s="110"/>
      <c r="AS3594" s="110"/>
      <c r="AT3594" s="110"/>
      <c r="AU3594" s="110"/>
      <c r="AV3594" s="110"/>
      <c r="AW3594" s="110"/>
      <c r="AX3594" s="110"/>
      <c r="AY3594" s="110"/>
      <c r="AZ3594" s="110"/>
      <c r="BA3594" s="110"/>
      <c r="BB3594" s="110"/>
      <c r="BC3594" s="110"/>
      <c r="BD3594" s="110"/>
      <c r="BE3594" s="110"/>
      <c r="BF3594" s="110"/>
      <c r="BG3594" s="110"/>
      <c r="BH3594" s="110"/>
    </row>
    <row r="3595" spans="30:60" x14ac:dyDescent="0.2">
      <c r="AD3595" s="110"/>
      <c r="AE3595" s="110"/>
      <c r="AF3595" s="110"/>
      <c r="AG3595" s="110"/>
      <c r="AH3595" s="110"/>
      <c r="AI3595" s="110"/>
      <c r="AJ3595" s="110"/>
      <c r="AK3595" s="110"/>
      <c r="AL3595" s="110"/>
      <c r="AM3595" s="110"/>
      <c r="AN3595" s="110"/>
      <c r="AO3595" s="110"/>
      <c r="AP3595" s="110"/>
      <c r="AQ3595" s="110"/>
      <c r="AR3595" s="110"/>
      <c r="AS3595" s="110"/>
      <c r="AT3595" s="110"/>
      <c r="AU3595" s="110"/>
      <c r="AV3595" s="110"/>
      <c r="AW3595" s="110"/>
      <c r="AX3595" s="110"/>
      <c r="AY3595" s="110"/>
      <c r="AZ3595" s="110"/>
      <c r="BA3595" s="110"/>
      <c r="BB3595" s="110"/>
      <c r="BC3595" s="110"/>
      <c r="BD3595" s="110"/>
      <c r="BE3595" s="110"/>
      <c r="BF3595" s="110"/>
      <c r="BG3595" s="110"/>
      <c r="BH3595" s="110"/>
    </row>
    <row r="3596" spans="30:60" x14ac:dyDescent="0.2">
      <c r="AD3596" s="110"/>
      <c r="AE3596" s="110"/>
      <c r="AF3596" s="110"/>
      <c r="AG3596" s="110"/>
      <c r="AH3596" s="110"/>
      <c r="AI3596" s="110"/>
      <c r="AJ3596" s="110"/>
      <c r="AK3596" s="110"/>
      <c r="AL3596" s="110"/>
      <c r="AM3596" s="110"/>
      <c r="AN3596" s="110"/>
      <c r="AO3596" s="110"/>
      <c r="AP3596" s="110"/>
      <c r="AQ3596" s="110"/>
      <c r="AR3596" s="110"/>
      <c r="AS3596" s="110"/>
      <c r="AT3596" s="110"/>
      <c r="AU3596" s="110"/>
      <c r="AV3596" s="110"/>
      <c r="AW3596" s="110"/>
      <c r="AX3596" s="110"/>
      <c r="AY3596" s="110"/>
      <c r="AZ3596" s="110"/>
      <c r="BA3596" s="110"/>
      <c r="BB3596" s="110"/>
      <c r="BC3596" s="110"/>
      <c r="BD3596" s="110"/>
      <c r="BE3596" s="110"/>
      <c r="BF3596" s="110"/>
      <c r="BG3596" s="110"/>
      <c r="BH3596" s="110"/>
    </row>
    <row r="3597" spans="30:60" x14ac:dyDescent="0.2">
      <c r="AD3597" s="110"/>
      <c r="AE3597" s="110"/>
      <c r="AF3597" s="110"/>
      <c r="AG3597" s="110"/>
      <c r="AH3597" s="110"/>
      <c r="AI3597" s="110"/>
      <c r="AJ3597" s="110"/>
      <c r="AK3597" s="110"/>
      <c r="AL3597" s="110"/>
      <c r="AM3597" s="110"/>
      <c r="AN3597" s="110"/>
      <c r="AO3597" s="110"/>
      <c r="AP3597" s="110"/>
      <c r="AQ3597" s="110"/>
      <c r="AR3597" s="110"/>
      <c r="AS3597" s="110"/>
      <c r="AT3597" s="110"/>
      <c r="AU3597" s="110"/>
      <c r="AV3597" s="110"/>
      <c r="AW3597" s="110"/>
      <c r="AX3597" s="110"/>
      <c r="AY3597" s="110"/>
      <c r="AZ3597" s="110"/>
      <c r="BA3597" s="110"/>
      <c r="BB3597" s="110"/>
      <c r="BC3597" s="110"/>
      <c r="BD3597" s="110"/>
      <c r="BE3597" s="110"/>
      <c r="BF3597" s="110"/>
      <c r="BG3597" s="110"/>
      <c r="BH3597" s="110"/>
    </row>
    <row r="3598" spans="30:60" x14ac:dyDescent="0.2">
      <c r="AD3598" s="110"/>
      <c r="AE3598" s="110"/>
      <c r="AF3598" s="110"/>
      <c r="AG3598" s="110"/>
      <c r="AH3598" s="110"/>
      <c r="AI3598" s="110"/>
      <c r="AJ3598" s="110"/>
      <c r="AK3598" s="110"/>
      <c r="AL3598" s="110"/>
      <c r="AM3598" s="110"/>
      <c r="AN3598" s="110"/>
      <c r="AO3598" s="110"/>
      <c r="AP3598" s="110"/>
      <c r="AQ3598" s="110"/>
      <c r="AR3598" s="110"/>
      <c r="AS3598" s="110"/>
      <c r="AT3598" s="110"/>
      <c r="AU3598" s="110"/>
      <c r="AV3598" s="110"/>
      <c r="AW3598" s="110"/>
      <c r="AX3598" s="110"/>
      <c r="AY3598" s="110"/>
      <c r="AZ3598" s="110"/>
      <c r="BA3598" s="110"/>
      <c r="BB3598" s="110"/>
      <c r="BC3598" s="110"/>
      <c r="BD3598" s="110"/>
      <c r="BE3598" s="110"/>
      <c r="BF3598" s="110"/>
      <c r="BG3598" s="110"/>
      <c r="BH3598" s="110"/>
    </row>
    <row r="3599" spans="30:60" x14ac:dyDescent="0.2">
      <c r="AD3599" s="110"/>
      <c r="AE3599" s="110"/>
      <c r="AF3599" s="110"/>
      <c r="AG3599" s="110"/>
      <c r="AH3599" s="110"/>
      <c r="AI3599" s="110"/>
      <c r="AJ3599" s="110"/>
      <c r="AK3599" s="110"/>
      <c r="AL3599" s="110"/>
      <c r="AM3599" s="110"/>
      <c r="AN3599" s="110"/>
      <c r="AO3599" s="110"/>
      <c r="AP3599" s="110"/>
      <c r="AQ3599" s="110"/>
      <c r="AR3599" s="110"/>
      <c r="AS3599" s="110"/>
      <c r="AT3599" s="110"/>
      <c r="AU3599" s="110"/>
      <c r="AV3599" s="110"/>
      <c r="AW3599" s="110"/>
      <c r="AX3599" s="110"/>
      <c r="AY3599" s="110"/>
      <c r="AZ3599" s="110"/>
      <c r="BA3599" s="110"/>
      <c r="BB3599" s="110"/>
      <c r="BC3599" s="110"/>
      <c r="BD3599" s="110"/>
      <c r="BE3599" s="110"/>
      <c r="BF3599" s="110"/>
      <c r="BG3599" s="110"/>
      <c r="BH3599" s="110"/>
    </row>
    <row r="3600" spans="30:60" x14ac:dyDescent="0.2">
      <c r="AD3600" s="110"/>
      <c r="AE3600" s="110"/>
      <c r="AF3600" s="110"/>
      <c r="AG3600" s="110"/>
      <c r="AH3600" s="110"/>
      <c r="AI3600" s="110"/>
      <c r="AJ3600" s="110"/>
      <c r="AK3600" s="110"/>
      <c r="AL3600" s="110"/>
      <c r="AM3600" s="110"/>
      <c r="AN3600" s="110"/>
      <c r="AO3600" s="110"/>
      <c r="AP3600" s="110"/>
      <c r="AQ3600" s="110"/>
      <c r="AR3600" s="110"/>
      <c r="AS3600" s="110"/>
      <c r="AT3600" s="110"/>
      <c r="AU3600" s="110"/>
      <c r="AV3600" s="110"/>
      <c r="AW3600" s="110"/>
      <c r="AX3600" s="110"/>
      <c r="AY3600" s="110"/>
      <c r="AZ3600" s="110"/>
      <c r="BA3600" s="110"/>
      <c r="BB3600" s="110"/>
      <c r="BC3600" s="110"/>
      <c r="BD3600" s="110"/>
      <c r="BE3600" s="110"/>
      <c r="BF3600" s="110"/>
      <c r="BG3600" s="110"/>
      <c r="BH3600" s="110"/>
    </row>
    <row r="3601" spans="30:60" x14ac:dyDescent="0.2">
      <c r="AD3601" s="110"/>
      <c r="AE3601" s="110"/>
      <c r="AF3601" s="110"/>
      <c r="AG3601" s="110"/>
      <c r="AH3601" s="110"/>
      <c r="AI3601" s="110"/>
      <c r="AJ3601" s="110"/>
      <c r="AK3601" s="110"/>
      <c r="AL3601" s="110"/>
      <c r="AM3601" s="110"/>
      <c r="AN3601" s="110"/>
      <c r="AO3601" s="110"/>
      <c r="AP3601" s="110"/>
      <c r="AQ3601" s="110"/>
      <c r="AR3601" s="110"/>
      <c r="AS3601" s="110"/>
      <c r="AT3601" s="110"/>
      <c r="AU3601" s="110"/>
      <c r="AV3601" s="110"/>
      <c r="AW3601" s="110"/>
      <c r="AX3601" s="110"/>
      <c r="AY3601" s="110"/>
      <c r="AZ3601" s="110"/>
      <c r="BA3601" s="110"/>
      <c r="BB3601" s="110"/>
      <c r="BC3601" s="110"/>
      <c r="BD3601" s="110"/>
      <c r="BE3601" s="110"/>
      <c r="BF3601" s="110"/>
      <c r="BG3601" s="110"/>
      <c r="BH3601" s="110"/>
    </row>
    <row r="3602" spans="30:60" x14ac:dyDescent="0.2">
      <c r="AD3602" s="110"/>
      <c r="AE3602" s="110"/>
      <c r="AF3602" s="110"/>
      <c r="AG3602" s="110"/>
      <c r="AH3602" s="110"/>
      <c r="AI3602" s="110"/>
      <c r="AJ3602" s="110"/>
      <c r="AK3602" s="110"/>
      <c r="AL3602" s="110"/>
      <c r="AM3602" s="110"/>
      <c r="AN3602" s="110"/>
      <c r="AO3602" s="110"/>
      <c r="AP3602" s="110"/>
      <c r="AQ3602" s="110"/>
      <c r="AR3602" s="110"/>
      <c r="AS3602" s="110"/>
      <c r="AT3602" s="110"/>
      <c r="AU3602" s="110"/>
      <c r="AV3602" s="110"/>
      <c r="AW3602" s="110"/>
      <c r="AX3602" s="110"/>
      <c r="AY3602" s="110"/>
      <c r="AZ3602" s="110"/>
      <c r="BA3602" s="110"/>
      <c r="BB3602" s="110"/>
      <c r="BC3602" s="110"/>
      <c r="BD3602" s="110"/>
      <c r="BE3602" s="110"/>
      <c r="BF3602" s="110"/>
      <c r="BG3602" s="110"/>
      <c r="BH3602" s="110"/>
    </row>
    <row r="3603" spans="30:60" x14ac:dyDescent="0.2">
      <c r="AD3603" s="110"/>
      <c r="AE3603" s="110"/>
      <c r="AF3603" s="110"/>
      <c r="AG3603" s="110"/>
      <c r="AH3603" s="110"/>
      <c r="AI3603" s="110"/>
      <c r="AJ3603" s="110"/>
      <c r="AK3603" s="110"/>
      <c r="AL3603" s="110"/>
      <c r="AM3603" s="110"/>
      <c r="AN3603" s="110"/>
      <c r="AO3603" s="110"/>
      <c r="AP3603" s="110"/>
      <c r="AQ3603" s="110"/>
      <c r="AR3603" s="110"/>
      <c r="AS3603" s="110"/>
      <c r="AT3603" s="110"/>
      <c r="AU3603" s="110"/>
      <c r="AV3603" s="110"/>
      <c r="AW3603" s="110"/>
      <c r="AX3603" s="110"/>
      <c r="AY3603" s="110"/>
      <c r="AZ3603" s="110"/>
      <c r="BA3603" s="110"/>
      <c r="BB3603" s="110"/>
      <c r="BC3603" s="110"/>
      <c r="BD3603" s="110"/>
      <c r="BE3603" s="110"/>
      <c r="BF3603" s="110"/>
      <c r="BG3603" s="110"/>
      <c r="BH3603" s="110"/>
    </row>
    <row r="3604" spans="30:60" x14ac:dyDescent="0.2">
      <c r="AD3604" s="110"/>
      <c r="AE3604" s="110"/>
      <c r="AF3604" s="110"/>
      <c r="AG3604" s="110"/>
      <c r="AH3604" s="110"/>
      <c r="AI3604" s="110"/>
      <c r="AJ3604" s="110"/>
      <c r="AK3604" s="110"/>
      <c r="AL3604" s="110"/>
      <c r="AM3604" s="110"/>
      <c r="AN3604" s="110"/>
      <c r="AO3604" s="110"/>
      <c r="AP3604" s="110"/>
      <c r="AQ3604" s="110"/>
      <c r="AR3604" s="110"/>
      <c r="AS3604" s="110"/>
      <c r="AT3604" s="110"/>
      <c r="AU3604" s="110"/>
      <c r="AV3604" s="110"/>
      <c r="AW3604" s="110"/>
      <c r="AX3604" s="110"/>
      <c r="AY3604" s="110"/>
      <c r="AZ3604" s="110"/>
      <c r="BA3604" s="110"/>
      <c r="BB3604" s="110"/>
      <c r="BC3604" s="110"/>
      <c r="BD3604" s="110"/>
      <c r="BE3604" s="110"/>
      <c r="BF3604" s="110"/>
      <c r="BG3604" s="110"/>
      <c r="BH3604" s="110"/>
    </row>
    <row r="3605" spans="30:60" x14ac:dyDescent="0.2">
      <c r="AD3605" s="110"/>
      <c r="AE3605" s="110"/>
      <c r="AF3605" s="110"/>
      <c r="AG3605" s="110"/>
      <c r="AH3605" s="110"/>
      <c r="AI3605" s="110"/>
      <c r="AJ3605" s="110"/>
      <c r="AK3605" s="110"/>
      <c r="AL3605" s="110"/>
      <c r="AM3605" s="110"/>
      <c r="AN3605" s="110"/>
      <c r="AO3605" s="110"/>
      <c r="AP3605" s="110"/>
      <c r="AQ3605" s="110"/>
      <c r="AR3605" s="110"/>
      <c r="AS3605" s="110"/>
      <c r="AT3605" s="110"/>
      <c r="AU3605" s="110"/>
      <c r="AV3605" s="110"/>
      <c r="AW3605" s="110"/>
      <c r="AX3605" s="110"/>
      <c r="AY3605" s="110"/>
      <c r="AZ3605" s="110"/>
      <c r="BA3605" s="110"/>
      <c r="BB3605" s="110"/>
      <c r="BC3605" s="110"/>
      <c r="BD3605" s="110"/>
      <c r="BE3605" s="110"/>
      <c r="BF3605" s="110"/>
      <c r="BG3605" s="110"/>
      <c r="BH3605" s="110"/>
    </row>
    <row r="3606" spans="30:60" x14ac:dyDescent="0.2">
      <c r="AD3606" s="110"/>
      <c r="AE3606" s="110"/>
      <c r="AF3606" s="110"/>
      <c r="AG3606" s="110"/>
      <c r="AH3606" s="110"/>
      <c r="AI3606" s="110"/>
      <c r="AJ3606" s="110"/>
      <c r="AK3606" s="110"/>
      <c r="AL3606" s="110"/>
      <c r="AM3606" s="110"/>
      <c r="AN3606" s="110"/>
      <c r="AO3606" s="110"/>
      <c r="AP3606" s="110"/>
      <c r="AQ3606" s="110"/>
      <c r="AR3606" s="110"/>
      <c r="AS3606" s="110"/>
      <c r="AT3606" s="110"/>
      <c r="AU3606" s="110"/>
      <c r="AV3606" s="110"/>
      <c r="AW3606" s="110"/>
      <c r="AX3606" s="110"/>
      <c r="AY3606" s="110"/>
      <c r="AZ3606" s="110"/>
      <c r="BA3606" s="110"/>
      <c r="BB3606" s="110"/>
      <c r="BC3606" s="110"/>
      <c r="BD3606" s="110"/>
      <c r="BE3606" s="110"/>
      <c r="BF3606" s="110"/>
      <c r="BG3606" s="110"/>
      <c r="BH3606" s="110"/>
    </row>
    <row r="3607" spans="30:60" x14ac:dyDescent="0.2">
      <c r="AD3607" s="110"/>
      <c r="AE3607" s="110"/>
      <c r="AF3607" s="110"/>
      <c r="AG3607" s="110"/>
      <c r="AH3607" s="110"/>
      <c r="AI3607" s="110"/>
      <c r="AJ3607" s="110"/>
      <c r="AK3607" s="110"/>
      <c r="AL3607" s="110"/>
      <c r="AM3607" s="110"/>
      <c r="AN3607" s="110"/>
      <c r="AO3607" s="110"/>
      <c r="AP3607" s="110"/>
      <c r="AQ3607" s="110"/>
      <c r="AR3607" s="110"/>
      <c r="AS3607" s="110"/>
      <c r="AT3607" s="110"/>
      <c r="AU3607" s="110"/>
      <c r="AV3607" s="110"/>
      <c r="AW3607" s="110"/>
      <c r="AX3607" s="110"/>
      <c r="AY3607" s="110"/>
      <c r="AZ3607" s="110"/>
      <c r="BA3607" s="110"/>
      <c r="BB3607" s="110"/>
      <c r="BC3607" s="110"/>
      <c r="BD3607" s="110"/>
      <c r="BE3607" s="110"/>
      <c r="BF3607" s="110"/>
      <c r="BG3607" s="110"/>
      <c r="BH3607" s="110"/>
    </row>
    <row r="3608" spans="30:60" x14ac:dyDescent="0.2">
      <c r="AD3608" s="110"/>
      <c r="AE3608" s="110"/>
      <c r="AF3608" s="110"/>
      <c r="AG3608" s="110"/>
      <c r="AH3608" s="110"/>
      <c r="AI3608" s="110"/>
      <c r="AJ3608" s="110"/>
      <c r="AK3608" s="110"/>
      <c r="AL3608" s="110"/>
      <c r="AM3608" s="110"/>
      <c r="AN3608" s="110"/>
      <c r="AO3608" s="110"/>
      <c r="AP3608" s="110"/>
      <c r="AQ3608" s="110"/>
      <c r="AR3608" s="110"/>
      <c r="AS3608" s="110"/>
      <c r="AT3608" s="110"/>
      <c r="AU3608" s="110"/>
      <c r="AV3608" s="110"/>
      <c r="AW3608" s="110"/>
      <c r="AX3608" s="110"/>
      <c r="AY3608" s="110"/>
      <c r="AZ3608" s="110"/>
      <c r="BA3608" s="110"/>
      <c r="BB3608" s="110"/>
      <c r="BC3608" s="110"/>
      <c r="BD3608" s="110"/>
      <c r="BE3608" s="110"/>
      <c r="BF3608" s="110"/>
      <c r="BG3608" s="110"/>
      <c r="BH3608" s="110"/>
    </row>
    <row r="3609" spans="30:60" x14ac:dyDescent="0.2">
      <c r="AD3609" s="110"/>
      <c r="AE3609" s="110"/>
      <c r="AF3609" s="110"/>
      <c r="AG3609" s="110"/>
      <c r="AH3609" s="110"/>
      <c r="AI3609" s="110"/>
      <c r="AJ3609" s="110"/>
      <c r="AK3609" s="110"/>
      <c r="AL3609" s="110"/>
      <c r="AM3609" s="110"/>
      <c r="AN3609" s="110"/>
      <c r="AO3609" s="110"/>
      <c r="AP3609" s="110"/>
      <c r="AQ3609" s="110"/>
      <c r="AR3609" s="110"/>
      <c r="AS3609" s="110"/>
      <c r="AT3609" s="110"/>
      <c r="AU3609" s="110"/>
      <c r="AV3609" s="110"/>
      <c r="AW3609" s="110"/>
      <c r="AX3609" s="110"/>
      <c r="AY3609" s="110"/>
      <c r="AZ3609" s="110"/>
      <c r="BA3609" s="110"/>
      <c r="BB3609" s="110"/>
      <c r="BC3609" s="110"/>
      <c r="BD3609" s="110"/>
      <c r="BE3609" s="110"/>
      <c r="BF3609" s="110"/>
      <c r="BG3609" s="110"/>
      <c r="BH3609" s="110"/>
    </row>
    <row r="3610" spans="30:60" x14ac:dyDescent="0.2">
      <c r="AD3610" s="110"/>
      <c r="AE3610" s="110"/>
      <c r="AF3610" s="110"/>
      <c r="AG3610" s="110"/>
      <c r="AH3610" s="110"/>
      <c r="AI3610" s="110"/>
      <c r="AJ3610" s="110"/>
      <c r="AK3610" s="110"/>
      <c r="AL3610" s="110"/>
      <c r="AM3610" s="110"/>
      <c r="AN3610" s="110"/>
      <c r="AO3610" s="110"/>
      <c r="AP3610" s="110"/>
      <c r="AQ3610" s="110"/>
      <c r="AR3610" s="110"/>
      <c r="AS3610" s="110"/>
      <c r="AT3610" s="110"/>
      <c r="AU3610" s="110"/>
      <c r="AV3610" s="110"/>
      <c r="AW3610" s="110"/>
      <c r="AX3610" s="110"/>
      <c r="AY3610" s="110"/>
      <c r="AZ3610" s="110"/>
      <c r="BA3610" s="110"/>
      <c r="BB3610" s="110"/>
      <c r="BC3610" s="110"/>
      <c r="BD3610" s="110"/>
      <c r="BE3610" s="110"/>
      <c r="BF3610" s="110"/>
      <c r="BG3610" s="110"/>
      <c r="BH3610" s="110"/>
    </row>
    <row r="3611" spans="30:60" x14ac:dyDescent="0.2">
      <c r="AD3611" s="110"/>
      <c r="AE3611" s="110"/>
      <c r="AF3611" s="110"/>
      <c r="AG3611" s="110"/>
      <c r="AH3611" s="110"/>
      <c r="AI3611" s="110"/>
      <c r="AJ3611" s="110"/>
      <c r="AK3611" s="110"/>
      <c r="AL3611" s="110"/>
      <c r="AM3611" s="110"/>
      <c r="AN3611" s="110"/>
      <c r="AO3611" s="110"/>
      <c r="AP3611" s="110"/>
      <c r="AQ3611" s="110"/>
      <c r="AR3611" s="110"/>
      <c r="AS3611" s="110"/>
      <c r="AT3611" s="110"/>
      <c r="AU3611" s="110"/>
      <c r="AV3611" s="110"/>
      <c r="AW3611" s="110"/>
      <c r="AX3611" s="110"/>
      <c r="AY3611" s="110"/>
      <c r="AZ3611" s="110"/>
      <c r="BA3611" s="110"/>
      <c r="BB3611" s="110"/>
      <c r="BC3611" s="110"/>
      <c r="BD3611" s="110"/>
      <c r="BE3611" s="110"/>
      <c r="BF3611" s="110"/>
      <c r="BG3611" s="110"/>
      <c r="BH3611" s="110"/>
    </row>
    <row r="3612" spans="30:60" x14ac:dyDescent="0.2">
      <c r="AD3612" s="110"/>
      <c r="AE3612" s="110"/>
      <c r="AF3612" s="110"/>
      <c r="AG3612" s="110"/>
      <c r="AH3612" s="110"/>
      <c r="AI3612" s="110"/>
      <c r="AJ3612" s="110"/>
      <c r="AK3612" s="110"/>
      <c r="AL3612" s="110"/>
      <c r="AM3612" s="110"/>
      <c r="AN3612" s="110"/>
      <c r="AO3612" s="110"/>
      <c r="AP3612" s="110"/>
      <c r="AQ3612" s="110"/>
      <c r="AR3612" s="110"/>
      <c r="AS3612" s="110"/>
      <c r="AT3612" s="110"/>
      <c r="AU3612" s="110"/>
      <c r="AV3612" s="110"/>
      <c r="AW3612" s="110"/>
      <c r="AX3612" s="110"/>
      <c r="AY3612" s="110"/>
      <c r="AZ3612" s="110"/>
      <c r="BA3612" s="110"/>
      <c r="BB3612" s="110"/>
      <c r="BC3612" s="110"/>
      <c r="BD3612" s="110"/>
      <c r="BE3612" s="110"/>
      <c r="BF3612" s="110"/>
      <c r="BG3612" s="110"/>
      <c r="BH3612" s="110"/>
    </row>
    <row r="3613" spans="30:60" x14ac:dyDescent="0.2">
      <c r="AD3613" s="110"/>
      <c r="AE3613" s="110"/>
      <c r="AF3613" s="110"/>
      <c r="AG3613" s="110"/>
      <c r="AH3613" s="110"/>
      <c r="AI3613" s="110"/>
      <c r="AJ3613" s="110"/>
      <c r="AK3613" s="110"/>
      <c r="AL3613" s="110"/>
      <c r="AM3613" s="110"/>
      <c r="AN3613" s="110"/>
      <c r="AO3613" s="110"/>
      <c r="AP3613" s="110"/>
      <c r="AQ3613" s="110"/>
      <c r="AR3613" s="110"/>
      <c r="AS3613" s="110"/>
      <c r="AT3613" s="110"/>
      <c r="AU3613" s="110"/>
      <c r="AV3613" s="110"/>
      <c r="AW3613" s="110"/>
      <c r="AX3613" s="110"/>
      <c r="AY3613" s="110"/>
      <c r="AZ3613" s="110"/>
      <c r="BA3613" s="110"/>
      <c r="BB3613" s="110"/>
      <c r="BC3613" s="110"/>
      <c r="BD3613" s="110"/>
      <c r="BE3613" s="110"/>
      <c r="BF3613" s="110"/>
      <c r="BG3613" s="110"/>
      <c r="BH3613" s="110"/>
    </row>
    <row r="3614" spans="30:60" x14ac:dyDescent="0.2">
      <c r="AD3614" s="110"/>
      <c r="AE3614" s="110"/>
      <c r="AF3614" s="110"/>
      <c r="AG3614" s="110"/>
      <c r="AH3614" s="110"/>
      <c r="AI3614" s="110"/>
      <c r="AJ3614" s="110"/>
      <c r="AK3614" s="110"/>
      <c r="AL3614" s="110"/>
      <c r="AM3614" s="110"/>
      <c r="AN3614" s="110"/>
      <c r="AO3614" s="110"/>
      <c r="AP3614" s="110"/>
      <c r="AQ3614" s="110"/>
      <c r="AR3614" s="110"/>
      <c r="AS3614" s="110"/>
      <c r="AT3614" s="110"/>
      <c r="AU3614" s="110"/>
      <c r="AV3614" s="110"/>
      <c r="AW3614" s="110"/>
      <c r="AX3614" s="110"/>
      <c r="AY3614" s="110"/>
      <c r="AZ3614" s="110"/>
      <c r="BA3614" s="110"/>
      <c r="BB3614" s="110"/>
      <c r="BC3614" s="110"/>
      <c r="BD3614" s="110"/>
      <c r="BE3614" s="110"/>
      <c r="BF3614" s="110"/>
      <c r="BG3614" s="110"/>
      <c r="BH3614" s="110"/>
    </row>
    <row r="3615" spans="30:60" x14ac:dyDescent="0.2">
      <c r="AD3615" s="110"/>
      <c r="AE3615" s="110"/>
      <c r="AF3615" s="110"/>
      <c r="AG3615" s="110"/>
      <c r="AH3615" s="110"/>
      <c r="AI3615" s="110"/>
      <c r="AJ3615" s="110"/>
      <c r="AK3615" s="110"/>
      <c r="AL3615" s="110"/>
      <c r="AM3615" s="110"/>
      <c r="AN3615" s="110"/>
      <c r="AO3615" s="110"/>
      <c r="AP3615" s="110"/>
      <c r="AQ3615" s="110"/>
      <c r="AR3615" s="110"/>
      <c r="AS3615" s="110"/>
      <c r="AT3615" s="110"/>
      <c r="AU3615" s="110"/>
      <c r="AV3615" s="110"/>
      <c r="AW3615" s="110"/>
      <c r="AX3615" s="110"/>
      <c r="AY3615" s="110"/>
      <c r="AZ3615" s="110"/>
      <c r="BA3615" s="110"/>
      <c r="BB3615" s="110"/>
      <c r="BC3615" s="110"/>
      <c r="BD3615" s="110"/>
      <c r="BE3615" s="110"/>
      <c r="BF3615" s="110"/>
      <c r="BG3615" s="110"/>
      <c r="BH3615" s="110"/>
    </row>
    <row r="3616" spans="30:60" x14ac:dyDescent="0.2">
      <c r="AD3616" s="110"/>
      <c r="AE3616" s="110"/>
      <c r="AF3616" s="110"/>
      <c r="AG3616" s="110"/>
      <c r="AH3616" s="110"/>
      <c r="AI3616" s="110"/>
      <c r="AJ3616" s="110"/>
      <c r="AK3616" s="110"/>
      <c r="AL3616" s="110"/>
      <c r="AM3616" s="110"/>
      <c r="AN3616" s="110"/>
      <c r="AO3616" s="110"/>
      <c r="AP3616" s="110"/>
      <c r="AQ3616" s="110"/>
      <c r="AR3616" s="110"/>
      <c r="AS3616" s="110"/>
      <c r="AT3616" s="110"/>
      <c r="AU3616" s="110"/>
      <c r="AV3616" s="110"/>
      <c r="AW3616" s="110"/>
      <c r="AX3616" s="110"/>
      <c r="AY3616" s="110"/>
      <c r="AZ3616" s="110"/>
      <c r="BA3616" s="110"/>
      <c r="BB3616" s="110"/>
      <c r="BC3616" s="110"/>
      <c r="BD3616" s="110"/>
      <c r="BE3616" s="110"/>
      <c r="BF3616" s="110"/>
      <c r="BG3616" s="110"/>
      <c r="BH3616" s="110"/>
    </row>
    <row r="3617" spans="30:60" x14ac:dyDescent="0.2">
      <c r="AD3617" s="110"/>
      <c r="AE3617" s="110"/>
      <c r="AF3617" s="110"/>
      <c r="AG3617" s="110"/>
      <c r="AH3617" s="110"/>
      <c r="AI3617" s="110"/>
      <c r="AJ3617" s="110"/>
      <c r="AK3617" s="110"/>
      <c r="AL3617" s="110"/>
      <c r="AM3617" s="110"/>
      <c r="AN3617" s="110"/>
      <c r="AO3617" s="110"/>
      <c r="AP3617" s="110"/>
      <c r="AQ3617" s="110"/>
      <c r="AR3617" s="110"/>
      <c r="AS3617" s="110"/>
      <c r="AT3617" s="110"/>
      <c r="AU3617" s="110"/>
      <c r="AV3617" s="110"/>
      <c r="AW3617" s="110"/>
      <c r="AX3617" s="110"/>
      <c r="AY3617" s="110"/>
      <c r="AZ3617" s="110"/>
      <c r="BA3617" s="110"/>
      <c r="BB3617" s="110"/>
      <c r="BC3617" s="110"/>
      <c r="BD3617" s="110"/>
      <c r="BE3617" s="110"/>
      <c r="BF3617" s="110"/>
      <c r="BG3617" s="110"/>
      <c r="BH3617" s="110"/>
    </row>
    <row r="3618" spans="30:60" x14ac:dyDescent="0.2">
      <c r="AD3618" s="110"/>
      <c r="AE3618" s="110"/>
      <c r="AF3618" s="110"/>
      <c r="AG3618" s="110"/>
      <c r="AH3618" s="110"/>
      <c r="AI3618" s="110"/>
      <c r="AJ3618" s="110"/>
      <c r="AK3618" s="110"/>
      <c r="AL3618" s="110"/>
      <c r="AM3618" s="110"/>
      <c r="AN3618" s="110"/>
      <c r="AO3618" s="110"/>
      <c r="AP3618" s="110"/>
      <c r="AQ3618" s="110"/>
      <c r="AR3618" s="110"/>
      <c r="AS3618" s="110"/>
      <c r="AT3618" s="110"/>
      <c r="AU3618" s="110"/>
      <c r="AV3618" s="110"/>
      <c r="AW3618" s="110"/>
      <c r="AX3618" s="110"/>
      <c r="AY3618" s="110"/>
      <c r="AZ3618" s="110"/>
      <c r="BA3618" s="110"/>
      <c r="BB3618" s="110"/>
      <c r="BC3618" s="110"/>
      <c r="BD3618" s="110"/>
      <c r="BE3618" s="110"/>
      <c r="BF3618" s="110"/>
      <c r="BG3618" s="110"/>
      <c r="BH3618" s="110"/>
    </row>
    <row r="3619" spans="30:60" x14ac:dyDescent="0.2">
      <c r="AD3619" s="110"/>
      <c r="AE3619" s="110"/>
      <c r="AF3619" s="110"/>
      <c r="AG3619" s="110"/>
      <c r="AH3619" s="110"/>
      <c r="AI3619" s="110"/>
      <c r="AJ3619" s="110"/>
      <c r="AK3619" s="110"/>
      <c r="AL3619" s="110"/>
      <c r="AM3619" s="110"/>
      <c r="AN3619" s="110"/>
      <c r="AO3619" s="110"/>
      <c r="AP3619" s="110"/>
      <c r="AQ3619" s="110"/>
      <c r="AR3619" s="110"/>
      <c r="AS3619" s="110"/>
      <c r="AT3619" s="110"/>
      <c r="AU3619" s="110"/>
      <c r="AV3619" s="110"/>
      <c r="AW3619" s="110"/>
      <c r="AX3619" s="110"/>
      <c r="AY3619" s="110"/>
      <c r="AZ3619" s="110"/>
      <c r="BA3619" s="110"/>
      <c r="BB3619" s="110"/>
      <c r="BC3619" s="110"/>
      <c r="BD3619" s="110"/>
      <c r="BE3619" s="110"/>
      <c r="BF3619" s="110"/>
      <c r="BG3619" s="110"/>
      <c r="BH3619" s="110"/>
    </row>
    <row r="3620" spans="30:60" x14ac:dyDescent="0.2">
      <c r="AD3620" s="110"/>
      <c r="AE3620" s="110"/>
      <c r="AF3620" s="110"/>
      <c r="AG3620" s="110"/>
      <c r="AH3620" s="110"/>
      <c r="AI3620" s="110"/>
      <c r="AJ3620" s="110"/>
      <c r="AK3620" s="110"/>
      <c r="AL3620" s="110"/>
      <c r="AM3620" s="110"/>
      <c r="AN3620" s="110"/>
      <c r="AO3620" s="110"/>
      <c r="AP3620" s="110"/>
      <c r="AQ3620" s="110"/>
      <c r="AR3620" s="110"/>
      <c r="AS3620" s="110"/>
      <c r="AT3620" s="110"/>
      <c r="AU3620" s="110"/>
      <c r="AV3620" s="110"/>
      <c r="AW3620" s="110"/>
      <c r="AX3620" s="110"/>
      <c r="AY3620" s="110"/>
      <c r="AZ3620" s="110"/>
      <c r="BA3620" s="110"/>
      <c r="BB3620" s="110"/>
      <c r="BC3620" s="110"/>
      <c r="BD3620" s="110"/>
      <c r="BE3620" s="110"/>
      <c r="BF3620" s="110"/>
      <c r="BG3620" s="110"/>
      <c r="BH3620" s="110"/>
    </row>
    <row r="3621" spans="30:60" x14ac:dyDescent="0.2">
      <c r="AD3621" s="110"/>
      <c r="AE3621" s="110"/>
      <c r="AF3621" s="110"/>
      <c r="AG3621" s="110"/>
      <c r="AH3621" s="110"/>
      <c r="AI3621" s="110"/>
      <c r="AJ3621" s="110"/>
      <c r="AK3621" s="110"/>
      <c r="AL3621" s="110"/>
      <c r="AM3621" s="110"/>
      <c r="AN3621" s="110"/>
      <c r="AO3621" s="110"/>
      <c r="AP3621" s="110"/>
      <c r="AQ3621" s="110"/>
      <c r="AR3621" s="110"/>
      <c r="AS3621" s="110"/>
      <c r="AT3621" s="110"/>
      <c r="AU3621" s="110"/>
      <c r="AV3621" s="110"/>
      <c r="AW3621" s="110"/>
      <c r="AX3621" s="110"/>
      <c r="AY3621" s="110"/>
      <c r="AZ3621" s="110"/>
      <c r="BA3621" s="110"/>
      <c r="BB3621" s="110"/>
      <c r="BC3621" s="110"/>
      <c r="BD3621" s="110"/>
      <c r="BE3621" s="110"/>
      <c r="BF3621" s="110"/>
      <c r="BG3621" s="110"/>
      <c r="BH3621" s="110"/>
    </row>
    <row r="3622" spans="30:60" x14ac:dyDescent="0.2">
      <c r="AD3622" s="110"/>
      <c r="AE3622" s="110"/>
      <c r="AF3622" s="110"/>
      <c r="AG3622" s="110"/>
      <c r="AH3622" s="110"/>
      <c r="AI3622" s="110"/>
      <c r="AJ3622" s="110"/>
      <c r="AK3622" s="110"/>
      <c r="AL3622" s="110"/>
      <c r="AM3622" s="110"/>
      <c r="AN3622" s="110"/>
      <c r="AO3622" s="110"/>
      <c r="AP3622" s="110"/>
      <c r="AQ3622" s="110"/>
      <c r="AR3622" s="110"/>
      <c r="AS3622" s="110"/>
      <c r="AT3622" s="110"/>
      <c r="AU3622" s="110"/>
      <c r="AV3622" s="110"/>
      <c r="AW3622" s="110"/>
      <c r="AX3622" s="110"/>
      <c r="AY3622" s="110"/>
      <c r="AZ3622" s="110"/>
      <c r="BA3622" s="110"/>
      <c r="BB3622" s="110"/>
      <c r="BC3622" s="110"/>
      <c r="BD3622" s="110"/>
      <c r="BE3622" s="110"/>
      <c r="BF3622" s="110"/>
      <c r="BG3622" s="110"/>
      <c r="BH3622" s="110"/>
    </row>
    <row r="3623" spans="30:60" x14ac:dyDescent="0.2">
      <c r="AD3623" s="110"/>
      <c r="AE3623" s="110"/>
      <c r="AF3623" s="110"/>
      <c r="AG3623" s="110"/>
      <c r="AH3623" s="110"/>
      <c r="AI3623" s="110"/>
      <c r="AJ3623" s="110"/>
      <c r="AK3623" s="110"/>
      <c r="AL3623" s="110"/>
      <c r="AM3623" s="110"/>
      <c r="AN3623" s="110"/>
      <c r="AO3623" s="110"/>
      <c r="AP3623" s="110"/>
      <c r="AQ3623" s="110"/>
      <c r="AR3623" s="110"/>
      <c r="AS3623" s="110"/>
      <c r="AT3623" s="110"/>
      <c r="AU3623" s="110"/>
      <c r="AV3623" s="110"/>
      <c r="AW3623" s="110"/>
      <c r="AX3623" s="110"/>
      <c r="AY3623" s="110"/>
      <c r="AZ3623" s="110"/>
      <c r="BA3623" s="110"/>
      <c r="BB3623" s="110"/>
      <c r="BC3623" s="110"/>
      <c r="BD3623" s="110"/>
      <c r="BE3623" s="110"/>
      <c r="BF3623" s="110"/>
      <c r="BG3623" s="110"/>
      <c r="BH3623" s="110"/>
    </row>
    <row r="3624" spans="30:60" x14ac:dyDescent="0.2">
      <c r="AD3624" s="110"/>
      <c r="AE3624" s="110"/>
      <c r="AF3624" s="110"/>
      <c r="AG3624" s="110"/>
      <c r="AH3624" s="110"/>
      <c r="AI3624" s="110"/>
      <c r="AJ3624" s="110"/>
      <c r="AK3624" s="110"/>
      <c r="AL3624" s="110"/>
      <c r="AM3624" s="110"/>
      <c r="AN3624" s="110"/>
      <c r="AO3624" s="110"/>
      <c r="AP3624" s="110"/>
      <c r="AQ3624" s="110"/>
      <c r="AR3624" s="110"/>
      <c r="AS3624" s="110"/>
      <c r="AT3624" s="110"/>
      <c r="AU3624" s="110"/>
      <c r="AV3624" s="110"/>
      <c r="AW3624" s="110"/>
      <c r="AX3624" s="110"/>
      <c r="AY3624" s="110"/>
      <c r="AZ3624" s="110"/>
      <c r="BA3624" s="110"/>
      <c r="BB3624" s="110"/>
      <c r="BC3624" s="110"/>
      <c r="BD3624" s="110"/>
      <c r="BE3624" s="110"/>
      <c r="BF3624" s="110"/>
      <c r="BG3624" s="110"/>
      <c r="BH3624" s="110"/>
    </row>
    <row r="3625" spans="30:60" x14ac:dyDescent="0.2">
      <c r="AD3625" s="110"/>
      <c r="AE3625" s="110"/>
      <c r="AF3625" s="110"/>
      <c r="AG3625" s="110"/>
      <c r="AH3625" s="110"/>
      <c r="AI3625" s="110"/>
      <c r="AJ3625" s="110"/>
      <c r="AK3625" s="110"/>
      <c r="AL3625" s="110"/>
      <c r="AM3625" s="110"/>
      <c r="AN3625" s="110"/>
      <c r="AO3625" s="110"/>
      <c r="AP3625" s="110"/>
      <c r="AQ3625" s="110"/>
      <c r="AR3625" s="110"/>
      <c r="AS3625" s="110"/>
      <c r="AT3625" s="110"/>
      <c r="AU3625" s="110"/>
      <c r="AV3625" s="110"/>
      <c r="AW3625" s="110"/>
      <c r="AX3625" s="110"/>
      <c r="AY3625" s="110"/>
      <c r="AZ3625" s="110"/>
      <c r="BA3625" s="110"/>
      <c r="BB3625" s="110"/>
      <c r="BC3625" s="110"/>
      <c r="BD3625" s="110"/>
      <c r="BE3625" s="110"/>
      <c r="BF3625" s="110"/>
      <c r="BG3625" s="110"/>
      <c r="BH3625" s="110"/>
    </row>
    <row r="3626" spans="30:60" x14ac:dyDescent="0.2">
      <c r="AD3626" s="110"/>
      <c r="AE3626" s="110"/>
      <c r="AF3626" s="110"/>
      <c r="AG3626" s="110"/>
      <c r="AH3626" s="110"/>
      <c r="AI3626" s="110"/>
      <c r="AJ3626" s="110"/>
      <c r="AK3626" s="110"/>
      <c r="AL3626" s="110"/>
      <c r="AM3626" s="110"/>
      <c r="AN3626" s="110"/>
      <c r="AO3626" s="110"/>
      <c r="AP3626" s="110"/>
      <c r="AQ3626" s="110"/>
      <c r="AR3626" s="110"/>
      <c r="AS3626" s="110"/>
      <c r="AT3626" s="110"/>
      <c r="AU3626" s="110"/>
      <c r="AV3626" s="110"/>
      <c r="AW3626" s="110"/>
      <c r="AX3626" s="110"/>
      <c r="AY3626" s="110"/>
      <c r="AZ3626" s="110"/>
      <c r="BA3626" s="110"/>
      <c r="BB3626" s="110"/>
      <c r="BC3626" s="110"/>
      <c r="BD3626" s="110"/>
      <c r="BE3626" s="110"/>
      <c r="BF3626" s="110"/>
      <c r="BG3626" s="110"/>
      <c r="BH3626" s="110"/>
    </row>
    <row r="3627" spans="30:60" x14ac:dyDescent="0.2">
      <c r="AD3627" s="110"/>
      <c r="AE3627" s="110"/>
      <c r="AF3627" s="110"/>
      <c r="AG3627" s="110"/>
      <c r="AH3627" s="110"/>
      <c r="AI3627" s="110"/>
      <c r="AJ3627" s="110"/>
      <c r="AK3627" s="110"/>
      <c r="AL3627" s="110"/>
      <c r="AM3627" s="110"/>
      <c r="AN3627" s="110"/>
      <c r="AO3627" s="110"/>
      <c r="AP3627" s="110"/>
      <c r="AQ3627" s="110"/>
      <c r="AR3627" s="110"/>
      <c r="AS3627" s="110"/>
      <c r="AT3627" s="110"/>
      <c r="AU3627" s="110"/>
      <c r="AV3627" s="110"/>
      <c r="AW3627" s="110"/>
      <c r="AX3627" s="110"/>
      <c r="AY3627" s="110"/>
      <c r="AZ3627" s="110"/>
      <c r="BA3627" s="110"/>
      <c r="BB3627" s="110"/>
      <c r="BC3627" s="110"/>
      <c r="BD3627" s="110"/>
      <c r="BE3627" s="110"/>
      <c r="BF3627" s="110"/>
      <c r="BG3627" s="110"/>
      <c r="BH3627" s="110"/>
    </row>
    <row r="3628" spans="30:60" x14ac:dyDescent="0.2">
      <c r="AD3628" s="110"/>
      <c r="AE3628" s="110"/>
      <c r="AF3628" s="110"/>
      <c r="AG3628" s="110"/>
      <c r="AH3628" s="110"/>
      <c r="AI3628" s="110"/>
      <c r="AJ3628" s="110"/>
      <c r="AK3628" s="110"/>
      <c r="AL3628" s="110"/>
      <c r="AM3628" s="110"/>
      <c r="AN3628" s="110"/>
      <c r="AO3628" s="110"/>
      <c r="AP3628" s="110"/>
      <c r="AQ3628" s="110"/>
      <c r="AR3628" s="110"/>
      <c r="AS3628" s="110"/>
      <c r="AT3628" s="110"/>
      <c r="AU3628" s="110"/>
      <c r="AV3628" s="110"/>
      <c r="AW3628" s="110"/>
      <c r="AX3628" s="110"/>
      <c r="AY3628" s="110"/>
      <c r="AZ3628" s="110"/>
      <c r="BA3628" s="110"/>
      <c r="BB3628" s="110"/>
      <c r="BC3628" s="110"/>
      <c r="BD3628" s="110"/>
      <c r="BE3628" s="110"/>
      <c r="BF3628" s="110"/>
      <c r="BG3628" s="110"/>
      <c r="BH3628" s="110"/>
    </row>
    <row r="3629" spans="30:60" x14ac:dyDescent="0.2">
      <c r="AD3629" s="110"/>
      <c r="AE3629" s="110"/>
      <c r="AF3629" s="110"/>
      <c r="AG3629" s="110"/>
      <c r="AH3629" s="110"/>
      <c r="AI3629" s="110"/>
      <c r="AJ3629" s="110"/>
      <c r="AK3629" s="110"/>
      <c r="AL3629" s="110"/>
      <c r="AM3629" s="110"/>
      <c r="AN3629" s="110"/>
      <c r="AO3629" s="110"/>
      <c r="AP3629" s="110"/>
      <c r="AQ3629" s="110"/>
      <c r="AR3629" s="110"/>
      <c r="AS3629" s="110"/>
      <c r="AT3629" s="110"/>
      <c r="AU3629" s="110"/>
      <c r="AV3629" s="110"/>
      <c r="AW3629" s="110"/>
      <c r="AX3629" s="110"/>
      <c r="AY3629" s="110"/>
      <c r="AZ3629" s="110"/>
      <c r="BA3629" s="110"/>
      <c r="BB3629" s="110"/>
      <c r="BC3629" s="110"/>
      <c r="BD3629" s="110"/>
      <c r="BE3629" s="110"/>
      <c r="BF3629" s="110"/>
      <c r="BG3629" s="110"/>
      <c r="BH3629" s="110"/>
    </row>
    <row r="3630" spans="30:60" x14ac:dyDescent="0.2">
      <c r="AD3630" s="110"/>
      <c r="AE3630" s="110"/>
      <c r="AF3630" s="110"/>
      <c r="AG3630" s="110"/>
      <c r="AH3630" s="110"/>
      <c r="AI3630" s="110"/>
      <c r="AJ3630" s="110"/>
      <c r="AK3630" s="110"/>
      <c r="AL3630" s="110"/>
      <c r="AM3630" s="110"/>
      <c r="AN3630" s="110"/>
      <c r="AO3630" s="110"/>
      <c r="AP3630" s="110"/>
      <c r="AQ3630" s="110"/>
      <c r="AR3630" s="110"/>
      <c r="AS3630" s="110"/>
      <c r="AT3630" s="110"/>
      <c r="AU3630" s="110"/>
      <c r="AV3630" s="110"/>
      <c r="AW3630" s="110"/>
      <c r="AX3630" s="110"/>
      <c r="AY3630" s="110"/>
      <c r="AZ3630" s="110"/>
      <c r="BA3630" s="110"/>
      <c r="BB3630" s="110"/>
      <c r="BC3630" s="110"/>
      <c r="BD3630" s="110"/>
      <c r="BE3630" s="110"/>
      <c r="BF3630" s="110"/>
      <c r="BG3630" s="110"/>
      <c r="BH3630" s="110"/>
    </row>
    <row r="3631" spans="30:60" x14ac:dyDescent="0.2">
      <c r="AD3631" s="110"/>
      <c r="AE3631" s="110"/>
      <c r="AF3631" s="110"/>
      <c r="AG3631" s="110"/>
      <c r="AH3631" s="110"/>
      <c r="AI3631" s="110"/>
      <c r="AJ3631" s="110"/>
      <c r="AK3631" s="110"/>
      <c r="AL3631" s="110"/>
      <c r="AM3631" s="110"/>
      <c r="AN3631" s="110"/>
      <c r="AO3631" s="110"/>
      <c r="AP3631" s="110"/>
      <c r="AQ3631" s="110"/>
      <c r="AR3631" s="110"/>
      <c r="AS3631" s="110"/>
      <c r="AT3631" s="110"/>
      <c r="AU3631" s="110"/>
      <c r="AV3631" s="110"/>
      <c r="AW3631" s="110"/>
      <c r="AX3631" s="110"/>
      <c r="AY3631" s="110"/>
      <c r="AZ3631" s="110"/>
      <c r="BA3631" s="110"/>
      <c r="BB3631" s="110"/>
      <c r="BC3631" s="110"/>
      <c r="BD3631" s="110"/>
      <c r="BE3631" s="110"/>
      <c r="BF3631" s="110"/>
      <c r="BG3631" s="110"/>
      <c r="BH3631" s="110"/>
    </row>
    <row r="3632" spans="30:60" x14ac:dyDescent="0.2">
      <c r="AD3632" s="110"/>
      <c r="AE3632" s="110"/>
      <c r="AF3632" s="110"/>
      <c r="AG3632" s="110"/>
      <c r="AH3632" s="110"/>
      <c r="AI3632" s="110"/>
      <c r="AJ3632" s="110"/>
      <c r="AK3632" s="110"/>
      <c r="AL3632" s="110"/>
      <c r="AM3632" s="110"/>
      <c r="AN3632" s="110"/>
      <c r="AO3632" s="110"/>
      <c r="AP3632" s="110"/>
      <c r="AQ3632" s="110"/>
      <c r="AR3632" s="110"/>
      <c r="AS3632" s="110"/>
      <c r="AT3632" s="110"/>
      <c r="AU3632" s="110"/>
      <c r="AV3632" s="110"/>
      <c r="AW3632" s="110"/>
      <c r="AX3632" s="110"/>
      <c r="AY3632" s="110"/>
      <c r="AZ3632" s="110"/>
      <c r="BA3632" s="110"/>
      <c r="BB3632" s="110"/>
      <c r="BC3632" s="110"/>
      <c r="BD3632" s="110"/>
      <c r="BE3632" s="110"/>
      <c r="BF3632" s="110"/>
      <c r="BG3632" s="110"/>
      <c r="BH3632" s="110"/>
    </row>
    <row r="3633" spans="30:60" x14ac:dyDescent="0.2">
      <c r="AD3633" s="110"/>
      <c r="AE3633" s="110"/>
      <c r="AF3633" s="110"/>
      <c r="AG3633" s="110"/>
      <c r="AH3633" s="110"/>
      <c r="AI3633" s="110"/>
      <c r="AJ3633" s="110"/>
      <c r="AK3633" s="110"/>
      <c r="AL3633" s="110"/>
      <c r="AM3633" s="110"/>
      <c r="AN3633" s="110"/>
      <c r="AO3633" s="110"/>
      <c r="AP3633" s="110"/>
      <c r="AQ3633" s="110"/>
      <c r="AR3633" s="110"/>
      <c r="AS3633" s="110"/>
      <c r="AT3633" s="110"/>
      <c r="AU3633" s="110"/>
      <c r="AV3633" s="110"/>
      <c r="AW3633" s="110"/>
      <c r="AX3633" s="110"/>
      <c r="AY3633" s="110"/>
      <c r="AZ3633" s="110"/>
      <c r="BA3633" s="110"/>
      <c r="BB3633" s="110"/>
      <c r="BC3633" s="110"/>
      <c r="BD3633" s="110"/>
      <c r="BE3633" s="110"/>
      <c r="BF3633" s="110"/>
      <c r="BG3633" s="110"/>
      <c r="BH3633" s="110"/>
    </row>
    <row r="3634" spans="30:60" x14ac:dyDescent="0.2">
      <c r="AD3634" s="110"/>
      <c r="AE3634" s="110"/>
      <c r="AF3634" s="110"/>
      <c r="AG3634" s="110"/>
      <c r="AH3634" s="110"/>
      <c r="AI3634" s="110"/>
      <c r="AJ3634" s="110"/>
      <c r="AK3634" s="110"/>
      <c r="AL3634" s="110"/>
      <c r="AM3634" s="110"/>
      <c r="AN3634" s="110"/>
      <c r="AO3634" s="110"/>
      <c r="AP3634" s="110"/>
      <c r="AQ3634" s="110"/>
      <c r="AR3634" s="110"/>
      <c r="AS3634" s="110"/>
      <c r="AT3634" s="110"/>
      <c r="AU3634" s="110"/>
      <c r="AV3634" s="110"/>
      <c r="AW3634" s="110"/>
      <c r="AX3634" s="110"/>
      <c r="AY3634" s="110"/>
      <c r="AZ3634" s="110"/>
      <c r="BA3634" s="110"/>
      <c r="BB3634" s="110"/>
      <c r="BC3634" s="110"/>
      <c r="BD3634" s="110"/>
      <c r="BE3634" s="110"/>
      <c r="BF3634" s="110"/>
      <c r="BG3634" s="110"/>
      <c r="BH3634" s="110"/>
    </row>
    <row r="3635" spans="30:60" x14ac:dyDescent="0.2">
      <c r="AD3635" s="110"/>
      <c r="AE3635" s="110"/>
      <c r="AF3635" s="110"/>
      <c r="AG3635" s="110"/>
      <c r="AH3635" s="110"/>
      <c r="AI3635" s="110"/>
      <c r="AJ3635" s="110"/>
      <c r="AK3635" s="110"/>
      <c r="AL3635" s="110"/>
      <c r="AM3635" s="110"/>
      <c r="AN3635" s="110"/>
      <c r="AO3635" s="110"/>
      <c r="AP3635" s="110"/>
      <c r="AQ3635" s="110"/>
      <c r="AR3635" s="110"/>
      <c r="AS3635" s="110"/>
      <c r="AT3635" s="110"/>
      <c r="AU3635" s="110"/>
      <c r="AV3635" s="110"/>
      <c r="AW3635" s="110"/>
      <c r="AX3635" s="110"/>
      <c r="AY3635" s="110"/>
      <c r="AZ3635" s="110"/>
      <c r="BA3635" s="110"/>
      <c r="BB3635" s="110"/>
      <c r="BC3635" s="110"/>
      <c r="BD3635" s="110"/>
      <c r="BE3635" s="110"/>
      <c r="BF3635" s="110"/>
      <c r="BG3635" s="110"/>
      <c r="BH3635" s="110"/>
    </row>
    <row r="3636" spans="30:60" x14ac:dyDescent="0.2">
      <c r="AD3636" s="110"/>
      <c r="AE3636" s="110"/>
      <c r="AF3636" s="110"/>
      <c r="AG3636" s="110"/>
      <c r="AH3636" s="110"/>
      <c r="AI3636" s="110"/>
      <c r="AJ3636" s="110"/>
      <c r="AK3636" s="110"/>
      <c r="AL3636" s="110"/>
      <c r="AM3636" s="110"/>
      <c r="AN3636" s="110"/>
      <c r="AO3636" s="110"/>
      <c r="AP3636" s="110"/>
      <c r="AQ3636" s="110"/>
      <c r="AR3636" s="110"/>
      <c r="AS3636" s="110"/>
      <c r="AT3636" s="110"/>
      <c r="AU3636" s="110"/>
      <c r="AV3636" s="110"/>
      <c r="AW3636" s="110"/>
      <c r="AX3636" s="110"/>
      <c r="AY3636" s="110"/>
      <c r="AZ3636" s="110"/>
      <c r="BA3636" s="110"/>
      <c r="BB3636" s="110"/>
      <c r="BC3636" s="110"/>
      <c r="BD3636" s="110"/>
      <c r="BE3636" s="110"/>
      <c r="BF3636" s="110"/>
      <c r="BG3636" s="110"/>
      <c r="BH3636" s="110"/>
    </row>
    <row r="3637" spans="30:60" x14ac:dyDescent="0.2">
      <c r="AD3637" s="110"/>
      <c r="AE3637" s="110"/>
      <c r="AF3637" s="110"/>
      <c r="AG3637" s="110"/>
      <c r="AH3637" s="110"/>
      <c r="AI3637" s="110"/>
      <c r="AJ3637" s="110"/>
      <c r="AK3637" s="110"/>
      <c r="AL3637" s="110"/>
      <c r="AM3637" s="110"/>
      <c r="AN3637" s="110"/>
      <c r="AO3637" s="110"/>
      <c r="AP3637" s="110"/>
      <c r="AQ3637" s="110"/>
      <c r="AR3637" s="110"/>
      <c r="AS3637" s="110"/>
      <c r="AT3637" s="110"/>
      <c r="AU3637" s="110"/>
      <c r="AV3637" s="110"/>
      <c r="AW3637" s="110"/>
      <c r="AX3637" s="110"/>
      <c r="AY3637" s="110"/>
      <c r="AZ3637" s="110"/>
      <c r="BA3637" s="110"/>
      <c r="BB3637" s="110"/>
      <c r="BC3637" s="110"/>
      <c r="BD3637" s="110"/>
      <c r="BE3637" s="110"/>
      <c r="BF3637" s="110"/>
      <c r="BG3637" s="110"/>
      <c r="BH3637" s="110"/>
    </row>
    <row r="3638" spans="30:60" x14ac:dyDescent="0.2">
      <c r="AD3638" s="110"/>
      <c r="AE3638" s="110"/>
      <c r="AF3638" s="110"/>
      <c r="AG3638" s="110"/>
      <c r="AH3638" s="110"/>
      <c r="AI3638" s="110"/>
      <c r="AJ3638" s="110"/>
      <c r="AK3638" s="110"/>
      <c r="AL3638" s="110"/>
      <c r="AM3638" s="110"/>
      <c r="AN3638" s="110"/>
      <c r="AO3638" s="110"/>
      <c r="AP3638" s="110"/>
      <c r="AQ3638" s="110"/>
      <c r="AR3638" s="110"/>
      <c r="AS3638" s="110"/>
      <c r="AT3638" s="110"/>
      <c r="AU3638" s="110"/>
      <c r="AV3638" s="110"/>
      <c r="AW3638" s="110"/>
      <c r="AX3638" s="110"/>
      <c r="AY3638" s="110"/>
      <c r="AZ3638" s="110"/>
      <c r="BA3638" s="110"/>
      <c r="BB3638" s="110"/>
      <c r="BC3638" s="110"/>
      <c r="BD3638" s="110"/>
      <c r="BE3638" s="110"/>
      <c r="BF3638" s="110"/>
      <c r="BG3638" s="110"/>
      <c r="BH3638" s="110"/>
    </row>
    <row r="3639" spans="30:60" x14ac:dyDescent="0.2">
      <c r="AD3639" s="110"/>
      <c r="AE3639" s="110"/>
      <c r="AF3639" s="110"/>
      <c r="AG3639" s="110"/>
      <c r="AH3639" s="110"/>
      <c r="AI3639" s="110"/>
      <c r="AJ3639" s="110"/>
      <c r="AK3639" s="110"/>
      <c r="AL3639" s="110"/>
      <c r="AM3639" s="110"/>
      <c r="AN3639" s="110"/>
      <c r="AO3639" s="110"/>
      <c r="AP3639" s="110"/>
      <c r="AQ3639" s="110"/>
      <c r="AR3639" s="110"/>
      <c r="AS3639" s="110"/>
      <c r="AT3639" s="110"/>
      <c r="AU3639" s="110"/>
      <c r="AV3639" s="110"/>
      <c r="AW3639" s="110"/>
      <c r="AX3639" s="110"/>
      <c r="AY3639" s="110"/>
      <c r="AZ3639" s="110"/>
      <c r="BA3639" s="110"/>
      <c r="BB3639" s="110"/>
      <c r="BC3639" s="110"/>
      <c r="BD3639" s="110"/>
      <c r="BE3639" s="110"/>
      <c r="BF3639" s="110"/>
      <c r="BG3639" s="110"/>
      <c r="BH3639" s="110"/>
    </row>
    <row r="3640" spans="30:60" x14ac:dyDescent="0.2">
      <c r="AD3640" s="110"/>
      <c r="AE3640" s="110"/>
      <c r="AF3640" s="110"/>
      <c r="AG3640" s="110"/>
      <c r="AH3640" s="110"/>
      <c r="AI3640" s="110"/>
      <c r="AJ3640" s="110"/>
      <c r="AK3640" s="110"/>
      <c r="AL3640" s="110"/>
      <c r="AM3640" s="110"/>
      <c r="AN3640" s="110"/>
      <c r="AO3640" s="110"/>
      <c r="AP3640" s="110"/>
      <c r="AQ3640" s="110"/>
      <c r="AR3640" s="110"/>
      <c r="AS3640" s="110"/>
      <c r="AT3640" s="110"/>
      <c r="AU3640" s="110"/>
      <c r="AV3640" s="110"/>
      <c r="AW3640" s="110"/>
      <c r="AX3640" s="110"/>
      <c r="AY3640" s="110"/>
      <c r="AZ3640" s="110"/>
      <c r="BA3640" s="110"/>
      <c r="BB3640" s="110"/>
      <c r="BC3640" s="110"/>
      <c r="BD3640" s="110"/>
      <c r="BE3640" s="110"/>
      <c r="BF3640" s="110"/>
      <c r="BG3640" s="110"/>
      <c r="BH3640" s="110"/>
    </row>
    <row r="3641" spans="30:60" x14ac:dyDescent="0.2">
      <c r="AD3641" s="110"/>
      <c r="AE3641" s="110"/>
      <c r="AF3641" s="110"/>
      <c r="AG3641" s="110"/>
      <c r="AH3641" s="110"/>
      <c r="AI3641" s="110"/>
      <c r="AJ3641" s="110"/>
      <c r="AK3641" s="110"/>
      <c r="AL3641" s="110"/>
      <c r="AM3641" s="110"/>
      <c r="AN3641" s="110"/>
      <c r="AO3641" s="110"/>
      <c r="AP3641" s="110"/>
      <c r="AQ3641" s="110"/>
      <c r="AR3641" s="110"/>
      <c r="AS3641" s="110"/>
      <c r="AT3641" s="110"/>
      <c r="AU3641" s="110"/>
      <c r="AV3641" s="110"/>
      <c r="AW3641" s="110"/>
      <c r="AX3641" s="110"/>
      <c r="AY3641" s="110"/>
      <c r="AZ3641" s="110"/>
      <c r="BA3641" s="110"/>
      <c r="BB3641" s="110"/>
      <c r="BC3641" s="110"/>
      <c r="BD3641" s="110"/>
      <c r="BE3641" s="110"/>
      <c r="BF3641" s="110"/>
      <c r="BG3641" s="110"/>
      <c r="BH3641" s="110"/>
    </row>
    <row r="3642" spans="30:60" x14ac:dyDescent="0.2">
      <c r="AD3642" s="110"/>
      <c r="AE3642" s="110"/>
      <c r="AF3642" s="110"/>
      <c r="AG3642" s="110"/>
      <c r="AH3642" s="110"/>
      <c r="AI3642" s="110"/>
      <c r="AJ3642" s="110"/>
      <c r="AK3642" s="110"/>
      <c r="AL3642" s="110"/>
      <c r="AM3642" s="110"/>
      <c r="AN3642" s="110"/>
      <c r="AO3642" s="110"/>
      <c r="AP3642" s="110"/>
      <c r="AQ3642" s="110"/>
      <c r="AR3642" s="110"/>
      <c r="AS3642" s="110"/>
      <c r="AT3642" s="110"/>
      <c r="AU3642" s="110"/>
      <c r="AV3642" s="110"/>
      <c r="AW3642" s="110"/>
      <c r="AX3642" s="110"/>
      <c r="AY3642" s="110"/>
      <c r="AZ3642" s="110"/>
      <c r="BA3642" s="110"/>
      <c r="BB3642" s="110"/>
      <c r="BC3642" s="110"/>
      <c r="BD3642" s="110"/>
      <c r="BE3642" s="110"/>
      <c r="BF3642" s="110"/>
      <c r="BG3642" s="110"/>
      <c r="BH3642" s="110"/>
    </row>
    <row r="3643" spans="30:60" x14ac:dyDescent="0.2">
      <c r="AD3643" s="110"/>
      <c r="AE3643" s="110"/>
      <c r="AF3643" s="110"/>
      <c r="AG3643" s="110"/>
      <c r="AH3643" s="110"/>
      <c r="AI3643" s="110"/>
      <c r="AJ3643" s="110"/>
      <c r="AK3643" s="110"/>
      <c r="AL3643" s="110"/>
      <c r="AM3643" s="110"/>
      <c r="AN3643" s="110"/>
      <c r="AO3643" s="110"/>
      <c r="AP3643" s="110"/>
      <c r="AQ3643" s="110"/>
      <c r="AR3643" s="110"/>
      <c r="AS3643" s="110"/>
      <c r="AT3643" s="110"/>
      <c r="AU3643" s="110"/>
      <c r="AV3643" s="110"/>
      <c r="AW3643" s="110"/>
      <c r="AX3643" s="110"/>
      <c r="AY3643" s="110"/>
      <c r="AZ3643" s="110"/>
      <c r="BA3643" s="110"/>
      <c r="BB3643" s="110"/>
      <c r="BC3643" s="110"/>
      <c r="BD3643" s="110"/>
      <c r="BE3643" s="110"/>
      <c r="BF3643" s="110"/>
      <c r="BG3643" s="110"/>
      <c r="BH3643" s="110"/>
    </row>
    <row r="3644" spans="30:60" x14ac:dyDescent="0.2">
      <c r="AD3644" s="110"/>
      <c r="AE3644" s="110"/>
      <c r="AF3644" s="110"/>
      <c r="AG3644" s="110"/>
      <c r="AH3644" s="110"/>
      <c r="AI3644" s="110"/>
      <c r="AJ3644" s="110"/>
      <c r="AK3644" s="110"/>
      <c r="AL3644" s="110"/>
      <c r="AM3644" s="110"/>
      <c r="AN3644" s="110"/>
      <c r="AO3644" s="110"/>
      <c r="AP3644" s="110"/>
      <c r="AQ3644" s="110"/>
      <c r="AR3644" s="110"/>
      <c r="AS3644" s="110"/>
      <c r="AT3644" s="110"/>
      <c r="AU3644" s="110"/>
      <c r="AV3644" s="110"/>
      <c r="AW3644" s="110"/>
      <c r="AX3644" s="110"/>
      <c r="AY3644" s="110"/>
      <c r="AZ3644" s="110"/>
      <c r="BA3644" s="110"/>
      <c r="BB3644" s="110"/>
      <c r="BC3644" s="110"/>
      <c r="BD3644" s="110"/>
      <c r="BE3644" s="110"/>
      <c r="BF3644" s="110"/>
      <c r="BG3644" s="110"/>
      <c r="BH3644" s="110"/>
    </row>
    <row r="3645" spans="30:60" x14ac:dyDescent="0.2">
      <c r="AD3645" s="110"/>
      <c r="AE3645" s="110"/>
      <c r="AF3645" s="110"/>
      <c r="AG3645" s="110"/>
      <c r="AH3645" s="110"/>
      <c r="AI3645" s="110"/>
      <c r="AJ3645" s="110"/>
      <c r="AK3645" s="110"/>
      <c r="AL3645" s="110"/>
      <c r="AM3645" s="110"/>
      <c r="AN3645" s="110"/>
      <c r="AO3645" s="110"/>
      <c r="AP3645" s="110"/>
      <c r="AQ3645" s="110"/>
      <c r="AR3645" s="110"/>
      <c r="AS3645" s="110"/>
      <c r="AT3645" s="110"/>
      <c r="AU3645" s="110"/>
      <c r="AV3645" s="110"/>
      <c r="AW3645" s="110"/>
      <c r="AX3645" s="110"/>
      <c r="AY3645" s="110"/>
      <c r="AZ3645" s="110"/>
      <c r="BA3645" s="110"/>
      <c r="BB3645" s="110"/>
      <c r="BC3645" s="110"/>
      <c r="BD3645" s="110"/>
      <c r="BE3645" s="110"/>
      <c r="BF3645" s="110"/>
      <c r="BG3645" s="110"/>
      <c r="BH3645" s="110"/>
    </row>
    <row r="3646" spans="30:60" x14ac:dyDescent="0.2">
      <c r="AD3646" s="110"/>
      <c r="AE3646" s="110"/>
      <c r="AF3646" s="110"/>
      <c r="AG3646" s="110"/>
      <c r="AH3646" s="110"/>
      <c r="AI3646" s="110"/>
      <c r="AJ3646" s="110"/>
      <c r="AK3646" s="110"/>
      <c r="AL3646" s="110"/>
      <c r="AM3646" s="110"/>
      <c r="AN3646" s="110"/>
      <c r="AO3646" s="110"/>
      <c r="AP3646" s="110"/>
      <c r="AQ3646" s="110"/>
      <c r="AR3646" s="110"/>
      <c r="AS3646" s="110"/>
      <c r="AT3646" s="110"/>
      <c r="AU3646" s="110"/>
      <c r="AV3646" s="110"/>
      <c r="AW3646" s="110"/>
      <c r="AX3646" s="110"/>
      <c r="AY3646" s="110"/>
      <c r="AZ3646" s="110"/>
      <c r="BA3646" s="110"/>
      <c r="BB3646" s="110"/>
      <c r="BC3646" s="110"/>
      <c r="BD3646" s="110"/>
      <c r="BE3646" s="110"/>
      <c r="BF3646" s="110"/>
      <c r="BG3646" s="110"/>
      <c r="BH3646" s="110"/>
    </row>
    <row r="3647" spans="30:60" x14ac:dyDescent="0.2">
      <c r="AD3647" s="110"/>
      <c r="AE3647" s="110"/>
      <c r="AF3647" s="110"/>
      <c r="AG3647" s="110"/>
      <c r="AH3647" s="110"/>
      <c r="AI3647" s="110"/>
      <c r="AJ3647" s="110"/>
      <c r="AK3647" s="110"/>
      <c r="AL3647" s="110"/>
      <c r="AM3647" s="110"/>
      <c r="AN3647" s="110"/>
      <c r="AO3647" s="110"/>
      <c r="AP3647" s="110"/>
      <c r="AQ3647" s="110"/>
      <c r="AR3647" s="110"/>
      <c r="AS3647" s="110"/>
      <c r="AT3647" s="110"/>
      <c r="AU3647" s="110"/>
      <c r="AV3647" s="110"/>
      <c r="AW3647" s="110"/>
      <c r="AX3647" s="110"/>
      <c r="AY3647" s="110"/>
      <c r="AZ3647" s="110"/>
      <c r="BA3647" s="110"/>
      <c r="BB3647" s="110"/>
      <c r="BC3647" s="110"/>
      <c r="BD3647" s="110"/>
      <c r="BE3647" s="110"/>
      <c r="BF3647" s="110"/>
      <c r="BG3647" s="110"/>
      <c r="BH3647" s="110"/>
    </row>
    <row r="3648" spans="30:60" x14ac:dyDescent="0.2">
      <c r="AD3648" s="110"/>
      <c r="AE3648" s="110"/>
      <c r="AF3648" s="110"/>
      <c r="AG3648" s="110"/>
      <c r="AH3648" s="110"/>
      <c r="AI3648" s="110"/>
      <c r="AJ3648" s="110"/>
      <c r="AK3648" s="110"/>
      <c r="AL3648" s="110"/>
      <c r="AM3648" s="110"/>
      <c r="AN3648" s="110"/>
      <c r="AO3648" s="110"/>
      <c r="AP3648" s="110"/>
      <c r="AQ3648" s="110"/>
      <c r="AR3648" s="110"/>
      <c r="AS3648" s="110"/>
      <c r="AT3648" s="110"/>
      <c r="AU3648" s="110"/>
      <c r="AV3648" s="110"/>
      <c r="AW3648" s="110"/>
      <c r="AX3648" s="110"/>
      <c r="AY3648" s="110"/>
      <c r="AZ3648" s="110"/>
      <c r="BA3648" s="110"/>
      <c r="BB3648" s="110"/>
      <c r="BC3648" s="110"/>
      <c r="BD3648" s="110"/>
      <c r="BE3648" s="110"/>
      <c r="BF3648" s="110"/>
      <c r="BG3648" s="110"/>
      <c r="BH3648" s="110"/>
    </row>
    <row r="3649" spans="30:60" x14ac:dyDescent="0.2">
      <c r="AD3649" s="110"/>
      <c r="AE3649" s="110"/>
      <c r="AF3649" s="110"/>
      <c r="AG3649" s="110"/>
      <c r="AH3649" s="110"/>
      <c r="AI3649" s="110"/>
      <c r="AJ3649" s="110"/>
      <c r="AK3649" s="110"/>
      <c r="AL3649" s="110"/>
      <c r="AM3649" s="110"/>
      <c r="AN3649" s="110"/>
      <c r="AO3649" s="110"/>
      <c r="AP3649" s="110"/>
      <c r="AQ3649" s="110"/>
      <c r="AR3649" s="110"/>
      <c r="AS3649" s="110"/>
      <c r="AT3649" s="110"/>
      <c r="AU3649" s="110"/>
      <c r="AV3649" s="110"/>
      <c r="AW3649" s="110"/>
      <c r="AX3649" s="110"/>
      <c r="AY3649" s="110"/>
      <c r="AZ3649" s="110"/>
      <c r="BA3649" s="110"/>
      <c r="BB3649" s="110"/>
      <c r="BC3649" s="110"/>
      <c r="BD3649" s="110"/>
      <c r="BE3649" s="110"/>
      <c r="BF3649" s="110"/>
      <c r="BG3649" s="110"/>
      <c r="BH3649" s="110"/>
    </row>
    <row r="3650" spans="30:60" x14ac:dyDescent="0.2">
      <c r="AD3650" s="110"/>
      <c r="AE3650" s="110"/>
      <c r="AF3650" s="110"/>
      <c r="AG3650" s="110"/>
      <c r="AH3650" s="110"/>
      <c r="AI3650" s="110"/>
      <c r="AJ3650" s="110"/>
      <c r="AK3650" s="110"/>
      <c r="AL3650" s="110"/>
      <c r="AM3650" s="110"/>
      <c r="AN3650" s="110"/>
      <c r="AO3650" s="110"/>
      <c r="AP3650" s="110"/>
      <c r="AQ3650" s="110"/>
      <c r="AR3650" s="110"/>
      <c r="AS3650" s="110"/>
      <c r="AT3650" s="110"/>
      <c r="AU3650" s="110"/>
      <c r="AV3650" s="110"/>
      <c r="AW3650" s="110"/>
      <c r="AX3650" s="110"/>
      <c r="AY3650" s="110"/>
      <c r="AZ3650" s="110"/>
      <c r="BA3650" s="110"/>
      <c r="BB3650" s="110"/>
      <c r="BC3650" s="110"/>
      <c r="BD3650" s="110"/>
      <c r="BE3650" s="110"/>
      <c r="BF3650" s="110"/>
      <c r="BG3650" s="110"/>
      <c r="BH3650" s="110"/>
    </row>
    <row r="3651" spans="30:60" x14ac:dyDescent="0.2">
      <c r="AD3651" s="110"/>
      <c r="AE3651" s="110"/>
      <c r="AF3651" s="110"/>
      <c r="AG3651" s="110"/>
      <c r="AH3651" s="110"/>
      <c r="AI3651" s="110"/>
      <c r="AJ3651" s="110"/>
      <c r="AK3651" s="110"/>
      <c r="AL3651" s="110"/>
      <c r="AM3651" s="110"/>
      <c r="AN3651" s="110"/>
      <c r="AO3651" s="110"/>
      <c r="AP3651" s="110"/>
      <c r="AQ3651" s="110"/>
      <c r="AR3651" s="110"/>
      <c r="AS3651" s="110"/>
      <c r="AT3651" s="110"/>
      <c r="AU3651" s="110"/>
      <c r="AV3651" s="110"/>
      <c r="AW3651" s="110"/>
      <c r="AX3651" s="110"/>
      <c r="AY3651" s="110"/>
      <c r="AZ3651" s="110"/>
      <c r="BA3651" s="110"/>
      <c r="BB3651" s="110"/>
      <c r="BC3651" s="110"/>
      <c r="BD3651" s="110"/>
      <c r="BE3651" s="110"/>
      <c r="BF3651" s="110"/>
      <c r="BG3651" s="110"/>
      <c r="BH3651" s="110"/>
    </row>
    <row r="3652" spans="30:60" x14ac:dyDescent="0.2">
      <c r="AD3652" s="110"/>
      <c r="AE3652" s="110"/>
      <c r="AF3652" s="110"/>
      <c r="AG3652" s="110"/>
      <c r="AH3652" s="110"/>
      <c r="AI3652" s="110"/>
      <c r="AJ3652" s="110"/>
      <c r="AK3652" s="110"/>
      <c r="AL3652" s="110"/>
      <c r="AM3652" s="110"/>
      <c r="AN3652" s="110"/>
      <c r="AO3652" s="110"/>
      <c r="AP3652" s="110"/>
      <c r="AQ3652" s="110"/>
      <c r="AR3652" s="110"/>
      <c r="AS3652" s="110"/>
      <c r="AT3652" s="110"/>
      <c r="AU3652" s="110"/>
      <c r="AV3652" s="110"/>
      <c r="AW3652" s="110"/>
      <c r="AX3652" s="110"/>
      <c r="AY3652" s="110"/>
      <c r="AZ3652" s="110"/>
      <c r="BA3652" s="110"/>
      <c r="BB3652" s="110"/>
      <c r="BC3652" s="110"/>
      <c r="BD3652" s="110"/>
      <c r="BE3652" s="110"/>
      <c r="BF3652" s="110"/>
      <c r="BG3652" s="110"/>
      <c r="BH3652" s="110"/>
    </row>
    <row r="3653" spans="30:60" x14ac:dyDescent="0.2">
      <c r="AD3653" s="110"/>
      <c r="AE3653" s="110"/>
      <c r="AF3653" s="110"/>
      <c r="AG3653" s="110"/>
      <c r="AH3653" s="110"/>
      <c r="AI3653" s="110"/>
      <c r="AJ3653" s="110"/>
      <c r="AK3653" s="110"/>
      <c r="AL3653" s="110"/>
      <c r="AM3653" s="110"/>
      <c r="AN3653" s="110"/>
      <c r="AO3653" s="110"/>
      <c r="AP3653" s="110"/>
      <c r="AQ3653" s="110"/>
      <c r="AR3653" s="110"/>
      <c r="AS3653" s="110"/>
      <c r="AT3653" s="110"/>
      <c r="AU3653" s="110"/>
      <c r="AV3653" s="110"/>
      <c r="AW3653" s="110"/>
      <c r="AX3653" s="110"/>
      <c r="AY3653" s="110"/>
      <c r="AZ3653" s="110"/>
      <c r="BA3653" s="110"/>
      <c r="BB3653" s="110"/>
      <c r="BC3653" s="110"/>
      <c r="BD3653" s="110"/>
      <c r="BE3653" s="110"/>
      <c r="BF3653" s="110"/>
      <c r="BG3653" s="110"/>
      <c r="BH3653" s="110"/>
    </row>
    <row r="3654" spans="30:60" x14ac:dyDescent="0.2">
      <c r="AD3654" s="110"/>
      <c r="AE3654" s="110"/>
      <c r="AF3654" s="110"/>
      <c r="AG3654" s="110"/>
      <c r="AH3654" s="110"/>
      <c r="AI3654" s="110"/>
      <c r="AJ3654" s="110"/>
      <c r="AK3654" s="110"/>
      <c r="AL3654" s="110"/>
      <c r="AM3654" s="110"/>
      <c r="AN3654" s="110"/>
      <c r="AO3654" s="110"/>
      <c r="AP3654" s="110"/>
      <c r="AQ3654" s="110"/>
      <c r="AR3654" s="110"/>
      <c r="AS3654" s="110"/>
      <c r="AT3654" s="110"/>
      <c r="AU3654" s="110"/>
      <c r="AV3654" s="110"/>
      <c r="AW3654" s="110"/>
      <c r="AX3654" s="110"/>
      <c r="AY3654" s="110"/>
      <c r="AZ3654" s="110"/>
      <c r="BA3654" s="110"/>
      <c r="BB3654" s="110"/>
      <c r="BC3654" s="110"/>
      <c r="BD3654" s="110"/>
      <c r="BE3654" s="110"/>
      <c r="BF3654" s="110"/>
      <c r="BG3654" s="110"/>
      <c r="BH3654" s="110"/>
    </row>
    <row r="3655" spans="30:60" x14ac:dyDescent="0.2">
      <c r="AD3655" s="110"/>
      <c r="AE3655" s="110"/>
      <c r="AF3655" s="110"/>
      <c r="AG3655" s="110"/>
      <c r="AH3655" s="110"/>
      <c r="AI3655" s="110"/>
      <c r="AJ3655" s="110"/>
      <c r="AK3655" s="110"/>
      <c r="AL3655" s="110"/>
      <c r="AM3655" s="110"/>
      <c r="AN3655" s="110"/>
      <c r="AO3655" s="110"/>
      <c r="AP3655" s="110"/>
      <c r="AQ3655" s="110"/>
      <c r="AR3655" s="110"/>
      <c r="AS3655" s="110"/>
      <c r="AT3655" s="110"/>
      <c r="AU3655" s="110"/>
      <c r="AV3655" s="110"/>
      <c r="AW3655" s="110"/>
      <c r="AX3655" s="110"/>
      <c r="AY3655" s="110"/>
      <c r="AZ3655" s="110"/>
      <c r="BA3655" s="110"/>
      <c r="BB3655" s="110"/>
      <c r="BC3655" s="110"/>
      <c r="BD3655" s="110"/>
      <c r="BE3655" s="110"/>
      <c r="BF3655" s="110"/>
      <c r="BG3655" s="110"/>
      <c r="BH3655" s="110"/>
    </row>
    <row r="3656" spans="30:60" x14ac:dyDescent="0.2">
      <c r="AD3656" s="110"/>
      <c r="AE3656" s="110"/>
      <c r="AF3656" s="110"/>
      <c r="AG3656" s="110"/>
      <c r="AH3656" s="110"/>
      <c r="AI3656" s="110"/>
      <c r="AJ3656" s="110"/>
      <c r="AK3656" s="110"/>
      <c r="AL3656" s="110"/>
      <c r="AM3656" s="110"/>
      <c r="AN3656" s="110"/>
      <c r="AO3656" s="110"/>
      <c r="AP3656" s="110"/>
      <c r="AQ3656" s="110"/>
      <c r="AR3656" s="110"/>
      <c r="AS3656" s="110"/>
      <c r="AT3656" s="110"/>
      <c r="AU3656" s="110"/>
      <c r="AV3656" s="110"/>
      <c r="AW3656" s="110"/>
      <c r="AX3656" s="110"/>
      <c r="AY3656" s="110"/>
      <c r="AZ3656" s="110"/>
      <c r="BA3656" s="110"/>
      <c r="BB3656" s="110"/>
      <c r="BC3656" s="110"/>
      <c r="BD3656" s="110"/>
      <c r="BE3656" s="110"/>
      <c r="BF3656" s="110"/>
      <c r="BG3656" s="110"/>
      <c r="BH3656" s="110"/>
    </row>
    <row r="3657" spans="30:60" x14ac:dyDescent="0.2">
      <c r="AD3657" s="110"/>
      <c r="AE3657" s="110"/>
      <c r="AF3657" s="110"/>
      <c r="AG3657" s="110"/>
      <c r="AH3657" s="110"/>
      <c r="AI3657" s="110"/>
      <c r="AJ3657" s="110"/>
      <c r="AK3657" s="110"/>
      <c r="AL3657" s="110"/>
      <c r="AM3657" s="110"/>
      <c r="AN3657" s="110"/>
      <c r="AO3657" s="110"/>
      <c r="AP3657" s="110"/>
      <c r="AQ3657" s="110"/>
      <c r="AR3657" s="110"/>
      <c r="AS3657" s="110"/>
      <c r="AT3657" s="110"/>
      <c r="AU3657" s="110"/>
      <c r="AV3657" s="110"/>
      <c r="AW3657" s="110"/>
      <c r="AX3657" s="110"/>
      <c r="AY3657" s="110"/>
      <c r="AZ3657" s="110"/>
      <c r="BA3657" s="110"/>
      <c r="BB3657" s="110"/>
      <c r="BC3657" s="110"/>
      <c r="BD3657" s="110"/>
      <c r="BE3657" s="110"/>
      <c r="BF3657" s="110"/>
      <c r="BG3657" s="110"/>
      <c r="BH3657" s="110"/>
    </row>
    <row r="3658" spans="30:60" x14ac:dyDescent="0.2">
      <c r="AD3658" s="110"/>
      <c r="AE3658" s="110"/>
      <c r="AF3658" s="110"/>
      <c r="AG3658" s="110"/>
      <c r="AH3658" s="110"/>
      <c r="AI3658" s="110"/>
      <c r="AJ3658" s="110"/>
      <c r="AK3658" s="110"/>
      <c r="AL3658" s="110"/>
      <c r="AM3658" s="110"/>
      <c r="AN3658" s="110"/>
      <c r="AO3658" s="110"/>
      <c r="AP3658" s="110"/>
      <c r="AQ3658" s="110"/>
      <c r="AR3658" s="110"/>
      <c r="AS3658" s="110"/>
      <c r="AT3658" s="110"/>
      <c r="AU3658" s="110"/>
      <c r="AV3658" s="110"/>
      <c r="AW3658" s="110"/>
      <c r="AX3658" s="110"/>
      <c r="AY3658" s="110"/>
      <c r="AZ3658" s="110"/>
      <c r="BA3658" s="110"/>
      <c r="BB3658" s="110"/>
      <c r="BC3658" s="110"/>
      <c r="BD3658" s="110"/>
      <c r="BE3658" s="110"/>
      <c r="BF3658" s="110"/>
      <c r="BG3658" s="110"/>
      <c r="BH3658" s="110"/>
    </row>
    <row r="3659" spans="30:60" x14ac:dyDescent="0.2">
      <c r="AD3659" s="110"/>
      <c r="AE3659" s="110"/>
      <c r="AF3659" s="110"/>
      <c r="AG3659" s="110"/>
      <c r="AH3659" s="110"/>
      <c r="AI3659" s="110"/>
      <c r="AJ3659" s="110"/>
      <c r="AK3659" s="110"/>
      <c r="AL3659" s="110"/>
      <c r="AM3659" s="110"/>
      <c r="AN3659" s="110"/>
      <c r="AO3659" s="110"/>
      <c r="AP3659" s="110"/>
      <c r="AQ3659" s="110"/>
      <c r="AR3659" s="110"/>
      <c r="AS3659" s="110"/>
      <c r="AT3659" s="110"/>
      <c r="AU3659" s="110"/>
      <c r="AV3659" s="110"/>
      <c r="AW3659" s="110"/>
      <c r="AX3659" s="110"/>
      <c r="AY3659" s="110"/>
      <c r="AZ3659" s="110"/>
      <c r="BA3659" s="110"/>
      <c r="BB3659" s="110"/>
      <c r="BC3659" s="110"/>
      <c r="BD3659" s="110"/>
      <c r="BE3659" s="110"/>
      <c r="BF3659" s="110"/>
      <c r="BG3659" s="110"/>
      <c r="BH3659" s="110"/>
    </row>
    <row r="3660" spans="30:60" x14ac:dyDescent="0.2">
      <c r="AD3660" s="110"/>
      <c r="AE3660" s="110"/>
      <c r="AF3660" s="110"/>
      <c r="AG3660" s="110"/>
      <c r="AH3660" s="110"/>
      <c r="AI3660" s="110"/>
      <c r="AJ3660" s="110"/>
      <c r="AK3660" s="110"/>
      <c r="AL3660" s="110"/>
      <c r="AM3660" s="110"/>
      <c r="AN3660" s="110"/>
      <c r="AO3660" s="110"/>
      <c r="AP3660" s="110"/>
      <c r="AQ3660" s="110"/>
      <c r="AR3660" s="110"/>
      <c r="AS3660" s="110"/>
      <c r="AT3660" s="110"/>
      <c r="AU3660" s="110"/>
      <c r="AV3660" s="110"/>
      <c r="AW3660" s="110"/>
      <c r="AX3660" s="110"/>
      <c r="AY3660" s="110"/>
      <c r="AZ3660" s="110"/>
      <c r="BA3660" s="110"/>
      <c r="BB3660" s="110"/>
      <c r="BC3660" s="110"/>
      <c r="BD3660" s="110"/>
      <c r="BE3660" s="110"/>
      <c r="BF3660" s="110"/>
      <c r="BG3660" s="110"/>
      <c r="BH3660" s="110"/>
    </row>
    <row r="3661" spans="30:60" x14ac:dyDescent="0.2">
      <c r="AD3661" s="110"/>
      <c r="AE3661" s="110"/>
      <c r="AF3661" s="110"/>
      <c r="AG3661" s="110"/>
      <c r="AH3661" s="110"/>
      <c r="AI3661" s="110"/>
      <c r="AJ3661" s="110"/>
      <c r="AK3661" s="110"/>
      <c r="AL3661" s="110"/>
      <c r="AM3661" s="110"/>
      <c r="AN3661" s="110"/>
      <c r="AO3661" s="110"/>
      <c r="AP3661" s="110"/>
      <c r="AQ3661" s="110"/>
      <c r="AR3661" s="110"/>
      <c r="AS3661" s="110"/>
      <c r="AT3661" s="110"/>
      <c r="AU3661" s="110"/>
      <c r="AV3661" s="110"/>
      <c r="AW3661" s="110"/>
      <c r="AX3661" s="110"/>
      <c r="AY3661" s="110"/>
      <c r="AZ3661" s="110"/>
      <c r="BA3661" s="110"/>
      <c r="BB3661" s="110"/>
      <c r="BC3661" s="110"/>
      <c r="BD3661" s="110"/>
      <c r="BE3661" s="110"/>
      <c r="BF3661" s="110"/>
      <c r="BG3661" s="110"/>
      <c r="BH3661" s="110"/>
    </row>
    <row r="3662" spans="30:60" x14ac:dyDescent="0.2">
      <c r="AD3662" s="110"/>
      <c r="AE3662" s="110"/>
      <c r="AF3662" s="110"/>
      <c r="AG3662" s="110"/>
      <c r="AH3662" s="110"/>
      <c r="AI3662" s="110"/>
      <c r="AJ3662" s="110"/>
      <c r="AK3662" s="110"/>
      <c r="AL3662" s="110"/>
      <c r="AM3662" s="110"/>
      <c r="AN3662" s="110"/>
      <c r="AO3662" s="110"/>
      <c r="AP3662" s="110"/>
      <c r="AQ3662" s="110"/>
      <c r="AR3662" s="110"/>
      <c r="AS3662" s="110"/>
      <c r="AT3662" s="110"/>
      <c r="AU3662" s="110"/>
      <c r="AV3662" s="110"/>
      <c r="AW3662" s="110"/>
      <c r="AX3662" s="110"/>
      <c r="AY3662" s="110"/>
      <c r="AZ3662" s="110"/>
      <c r="BA3662" s="110"/>
      <c r="BB3662" s="110"/>
      <c r="BC3662" s="110"/>
      <c r="BD3662" s="110"/>
      <c r="BE3662" s="110"/>
      <c r="BF3662" s="110"/>
      <c r="BG3662" s="110"/>
      <c r="BH3662" s="110"/>
    </row>
    <row r="3663" spans="30:60" x14ac:dyDescent="0.2">
      <c r="AD3663" s="110"/>
      <c r="AE3663" s="110"/>
      <c r="AF3663" s="110"/>
      <c r="AG3663" s="110"/>
      <c r="AH3663" s="110"/>
      <c r="AI3663" s="110"/>
      <c r="AJ3663" s="110"/>
      <c r="AK3663" s="110"/>
      <c r="AL3663" s="110"/>
      <c r="AM3663" s="110"/>
      <c r="AN3663" s="110"/>
      <c r="AO3663" s="110"/>
      <c r="AP3663" s="110"/>
      <c r="AQ3663" s="110"/>
      <c r="AR3663" s="110"/>
      <c r="AS3663" s="110"/>
      <c r="AT3663" s="110"/>
      <c r="AU3663" s="110"/>
      <c r="AV3663" s="110"/>
      <c r="AW3663" s="110"/>
      <c r="AX3663" s="110"/>
      <c r="AY3663" s="110"/>
      <c r="AZ3663" s="110"/>
      <c r="BA3663" s="110"/>
      <c r="BB3663" s="110"/>
      <c r="BC3663" s="110"/>
      <c r="BD3663" s="110"/>
      <c r="BE3663" s="110"/>
      <c r="BF3663" s="110"/>
      <c r="BG3663" s="110"/>
      <c r="BH3663" s="110"/>
    </row>
    <row r="3664" spans="30:60" x14ac:dyDescent="0.2">
      <c r="AD3664" s="110"/>
      <c r="AE3664" s="110"/>
      <c r="AF3664" s="110"/>
      <c r="AG3664" s="110"/>
      <c r="AH3664" s="110"/>
      <c r="AI3664" s="110"/>
      <c r="AJ3664" s="110"/>
      <c r="AK3664" s="110"/>
      <c r="AL3664" s="110"/>
      <c r="AM3664" s="110"/>
      <c r="AN3664" s="110"/>
      <c r="AO3664" s="110"/>
      <c r="AP3664" s="110"/>
      <c r="AQ3664" s="110"/>
      <c r="AR3664" s="110"/>
      <c r="AS3664" s="110"/>
      <c r="AT3664" s="110"/>
      <c r="AU3664" s="110"/>
      <c r="AV3664" s="110"/>
      <c r="AW3664" s="110"/>
      <c r="AX3664" s="110"/>
      <c r="AY3664" s="110"/>
      <c r="AZ3664" s="110"/>
      <c r="BA3664" s="110"/>
      <c r="BB3664" s="110"/>
      <c r="BC3664" s="110"/>
      <c r="BD3664" s="110"/>
      <c r="BE3664" s="110"/>
      <c r="BF3664" s="110"/>
      <c r="BG3664" s="110"/>
      <c r="BH3664" s="110"/>
    </row>
    <row r="3665" spans="30:60" x14ac:dyDescent="0.2">
      <c r="AD3665" s="110"/>
      <c r="AE3665" s="110"/>
      <c r="AF3665" s="110"/>
      <c r="AG3665" s="110"/>
      <c r="AH3665" s="110"/>
      <c r="AI3665" s="110"/>
      <c r="AJ3665" s="110"/>
      <c r="AK3665" s="110"/>
      <c r="AL3665" s="110"/>
      <c r="AM3665" s="110"/>
      <c r="AN3665" s="110"/>
      <c r="AO3665" s="110"/>
      <c r="AP3665" s="110"/>
      <c r="AQ3665" s="110"/>
      <c r="AR3665" s="110"/>
      <c r="AS3665" s="110"/>
      <c r="AT3665" s="110"/>
      <c r="AU3665" s="110"/>
      <c r="AV3665" s="110"/>
      <c r="AW3665" s="110"/>
      <c r="AX3665" s="110"/>
      <c r="AY3665" s="110"/>
      <c r="AZ3665" s="110"/>
      <c r="BA3665" s="110"/>
      <c r="BB3665" s="110"/>
      <c r="BC3665" s="110"/>
      <c r="BD3665" s="110"/>
      <c r="BE3665" s="110"/>
      <c r="BF3665" s="110"/>
      <c r="BG3665" s="110"/>
      <c r="BH3665" s="110"/>
    </row>
    <row r="3666" spans="30:60" x14ac:dyDescent="0.2">
      <c r="AD3666" s="110"/>
      <c r="AE3666" s="110"/>
      <c r="AF3666" s="110"/>
      <c r="AG3666" s="110"/>
      <c r="AH3666" s="110"/>
      <c r="AI3666" s="110"/>
      <c r="AJ3666" s="110"/>
      <c r="AK3666" s="110"/>
      <c r="AL3666" s="110"/>
      <c r="AM3666" s="110"/>
      <c r="AN3666" s="110"/>
      <c r="AO3666" s="110"/>
      <c r="AP3666" s="110"/>
      <c r="AQ3666" s="110"/>
      <c r="AR3666" s="110"/>
      <c r="AS3666" s="110"/>
      <c r="AT3666" s="110"/>
      <c r="AU3666" s="110"/>
      <c r="AV3666" s="110"/>
      <c r="AW3666" s="110"/>
      <c r="AX3666" s="110"/>
      <c r="AY3666" s="110"/>
      <c r="AZ3666" s="110"/>
      <c r="BA3666" s="110"/>
      <c r="BB3666" s="110"/>
      <c r="BC3666" s="110"/>
      <c r="BD3666" s="110"/>
      <c r="BE3666" s="110"/>
      <c r="BF3666" s="110"/>
      <c r="BG3666" s="110"/>
      <c r="BH3666" s="110"/>
    </row>
    <row r="3667" spans="30:60" x14ac:dyDescent="0.2">
      <c r="AD3667" s="110"/>
      <c r="AE3667" s="110"/>
      <c r="AF3667" s="110"/>
      <c r="AG3667" s="110"/>
      <c r="AH3667" s="110"/>
      <c r="AI3667" s="110"/>
      <c r="AJ3667" s="110"/>
      <c r="AK3667" s="110"/>
      <c r="AL3667" s="110"/>
      <c r="AM3667" s="110"/>
      <c r="AN3667" s="110"/>
      <c r="AO3667" s="110"/>
      <c r="AP3667" s="110"/>
      <c r="AQ3667" s="110"/>
      <c r="AR3667" s="110"/>
      <c r="AS3667" s="110"/>
      <c r="AT3667" s="110"/>
      <c r="AU3667" s="110"/>
      <c r="AV3667" s="110"/>
      <c r="AW3667" s="110"/>
      <c r="AX3667" s="110"/>
      <c r="AY3667" s="110"/>
      <c r="AZ3667" s="110"/>
      <c r="BA3667" s="110"/>
      <c r="BB3667" s="110"/>
      <c r="BC3667" s="110"/>
      <c r="BD3667" s="110"/>
      <c r="BE3667" s="110"/>
      <c r="BF3667" s="110"/>
      <c r="BG3667" s="110"/>
      <c r="BH3667" s="110"/>
    </row>
    <row r="3668" spans="30:60" x14ac:dyDescent="0.2">
      <c r="AD3668" s="110"/>
      <c r="AE3668" s="110"/>
      <c r="AF3668" s="110"/>
      <c r="AG3668" s="110"/>
      <c r="AH3668" s="110"/>
      <c r="AI3668" s="110"/>
      <c r="AJ3668" s="110"/>
      <c r="AK3668" s="110"/>
      <c r="AL3668" s="110"/>
      <c r="AM3668" s="110"/>
      <c r="AN3668" s="110"/>
      <c r="AO3668" s="110"/>
      <c r="AP3668" s="110"/>
      <c r="AQ3668" s="110"/>
      <c r="AR3668" s="110"/>
      <c r="AS3668" s="110"/>
      <c r="AT3668" s="110"/>
      <c r="AU3668" s="110"/>
      <c r="AV3668" s="110"/>
      <c r="AW3668" s="110"/>
      <c r="AX3668" s="110"/>
      <c r="AY3668" s="110"/>
      <c r="AZ3668" s="110"/>
      <c r="BA3668" s="110"/>
      <c r="BB3668" s="110"/>
      <c r="BC3668" s="110"/>
      <c r="BD3668" s="110"/>
      <c r="BE3668" s="110"/>
      <c r="BF3668" s="110"/>
      <c r="BG3668" s="110"/>
      <c r="BH3668" s="110"/>
    </row>
    <row r="3669" spans="30:60" x14ac:dyDescent="0.2">
      <c r="AD3669" s="110"/>
      <c r="AE3669" s="110"/>
      <c r="AF3669" s="110"/>
      <c r="AG3669" s="110"/>
      <c r="AH3669" s="110"/>
      <c r="AI3669" s="110"/>
      <c r="AJ3669" s="110"/>
      <c r="AK3669" s="110"/>
      <c r="AL3669" s="110"/>
      <c r="AM3669" s="110"/>
      <c r="AN3669" s="110"/>
      <c r="AO3669" s="110"/>
      <c r="AP3669" s="110"/>
      <c r="AQ3669" s="110"/>
      <c r="AR3669" s="110"/>
      <c r="AS3669" s="110"/>
      <c r="AT3669" s="110"/>
      <c r="AU3669" s="110"/>
      <c r="AV3669" s="110"/>
      <c r="AW3669" s="110"/>
      <c r="AX3669" s="110"/>
      <c r="AY3669" s="110"/>
      <c r="AZ3669" s="110"/>
      <c r="BA3669" s="110"/>
      <c r="BB3669" s="110"/>
      <c r="BC3669" s="110"/>
      <c r="BD3669" s="110"/>
      <c r="BE3669" s="110"/>
      <c r="BF3669" s="110"/>
      <c r="BG3669" s="110"/>
      <c r="BH3669" s="110"/>
    </row>
    <row r="3670" spans="30:60" x14ac:dyDescent="0.2">
      <c r="AD3670" s="110"/>
      <c r="AE3670" s="110"/>
      <c r="AF3670" s="110"/>
      <c r="AG3670" s="110"/>
      <c r="AH3670" s="110"/>
      <c r="AI3670" s="110"/>
      <c r="AJ3670" s="110"/>
      <c r="AK3670" s="110"/>
      <c r="AL3670" s="110"/>
      <c r="AM3670" s="110"/>
      <c r="AN3670" s="110"/>
      <c r="AO3670" s="110"/>
      <c r="AP3670" s="110"/>
      <c r="AQ3670" s="110"/>
      <c r="AR3670" s="110"/>
      <c r="AS3670" s="110"/>
      <c r="AT3670" s="110"/>
      <c r="AU3670" s="110"/>
      <c r="AV3670" s="110"/>
      <c r="AW3670" s="110"/>
      <c r="AX3670" s="110"/>
      <c r="AY3670" s="110"/>
      <c r="AZ3670" s="110"/>
      <c r="BA3670" s="110"/>
      <c r="BB3670" s="110"/>
      <c r="BC3670" s="110"/>
      <c r="BD3670" s="110"/>
      <c r="BE3670" s="110"/>
      <c r="BF3670" s="110"/>
      <c r="BG3670" s="110"/>
      <c r="BH3670" s="110"/>
    </row>
    <row r="3671" spans="30:60" x14ac:dyDescent="0.2">
      <c r="AD3671" s="110"/>
      <c r="AE3671" s="110"/>
      <c r="AF3671" s="110"/>
      <c r="AG3671" s="110"/>
      <c r="AH3671" s="110"/>
      <c r="AI3671" s="110"/>
      <c r="AJ3671" s="110"/>
      <c r="AK3671" s="110"/>
      <c r="AL3671" s="110"/>
      <c r="AM3671" s="110"/>
      <c r="AN3671" s="110"/>
      <c r="AO3671" s="110"/>
      <c r="AP3671" s="110"/>
      <c r="AQ3671" s="110"/>
      <c r="AR3671" s="110"/>
      <c r="AS3671" s="110"/>
      <c r="AT3671" s="110"/>
      <c r="AU3671" s="110"/>
      <c r="AV3671" s="110"/>
      <c r="AW3671" s="110"/>
      <c r="AX3671" s="110"/>
      <c r="AY3671" s="110"/>
      <c r="AZ3671" s="110"/>
      <c r="BA3671" s="110"/>
      <c r="BB3671" s="110"/>
      <c r="BC3671" s="110"/>
      <c r="BD3671" s="110"/>
      <c r="BE3671" s="110"/>
      <c r="BF3671" s="110"/>
      <c r="BG3671" s="110"/>
      <c r="BH3671" s="110"/>
    </row>
    <row r="3672" spans="30:60" x14ac:dyDescent="0.2">
      <c r="AD3672" s="110"/>
      <c r="AE3672" s="110"/>
      <c r="AF3672" s="110"/>
      <c r="AG3672" s="110"/>
      <c r="AH3672" s="110"/>
      <c r="AI3672" s="110"/>
      <c r="AJ3672" s="110"/>
      <c r="AK3672" s="110"/>
      <c r="AL3672" s="110"/>
      <c r="AM3672" s="110"/>
      <c r="AN3672" s="110"/>
      <c r="AO3672" s="110"/>
      <c r="AP3672" s="110"/>
      <c r="AQ3672" s="110"/>
      <c r="AR3672" s="110"/>
      <c r="AS3672" s="110"/>
      <c r="AT3672" s="110"/>
      <c r="AU3672" s="110"/>
      <c r="AV3672" s="110"/>
      <c r="AW3672" s="110"/>
      <c r="AX3672" s="110"/>
      <c r="AY3672" s="110"/>
      <c r="AZ3672" s="110"/>
      <c r="BA3672" s="110"/>
      <c r="BB3672" s="110"/>
      <c r="BC3672" s="110"/>
      <c r="BD3672" s="110"/>
      <c r="BE3672" s="110"/>
      <c r="BF3672" s="110"/>
      <c r="BG3672" s="110"/>
      <c r="BH3672" s="110"/>
    </row>
    <row r="3673" spans="30:60" x14ac:dyDescent="0.2">
      <c r="AD3673" s="110"/>
      <c r="AE3673" s="110"/>
      <c r="AF3673" s="110"/>
      <c r="AG3673" s="110"/>
      <c r="AH3673" s="110"/>
      <c r="AI3673" s="110"/>
      <c r="AJ3673" s="110"/>
      <c r="AK3673" s="110"/>
      <c r="AL3673" s="110"/>
      <c r="AM3673" s="110"/>
      <c r="AN3673" s="110"/>
      <c r="AO3673" s="110"/>
      <c r="AP3673" s="110"/>
      <c r="AQ3673" s="110"/>
      <c r="AR3673" s="110"/>
      <c r="AS3673" s="110"/>
      <c r="AT3673" s="110"/>
      <c r="AU3673" s="110"/>
      <c r="AV3673" s="110"/>
      <c r="AW3673" s="110"/>
      <c r="AX3673" s="110"/>
      <c r="AY3673" s="110"/>
      <c r="AZ3673" s="110"/>
      <c r="BA3673" s="110"/>
      <c r="BB3673" s="110"/>
      <c r="BC3673" s="110"/>
      <c r="BD3673" s="110"/>
      <c r="BE3673" s="110"/>
      <c r="BF3673" s="110"/>
      <c r="BG3673" s="110"/>
      <c r="BH3673" s="110"/>
    </row>
    <row r="3674" spans="30:60" x14ac:dyDescent="0.2">
      <c r="AD3674" s="110"/>
      <c r="AE3674" s="110"/>
      <c r="AF3674" s="110"/>
      <c r="AG3674" s="110"/>
      <c r="AH3674" s="110"/>
      <c r="AI3674" s="110"/>
      <c r="AJ3674" s="110"/>
      <c r="AK3674" s="110"/>
      <c r="AL3674" s="110"/>
      <c r="AM3674" s="110"/>
      <c r="AN3674" s="110"/>
      <c r="AO3674" s="110"/>
      <c r="AP3674" s="110"/>
      <c r="AQ3674" s="110"/>
      <c r="AR3674" s="110"/>
      <c r="AS3674" s="110"/>
      <c r="AT3674" s="110"/>
      <c r="AU3674" s="110"/>
      <c r="AV3674" s="110"/>
      <c r="AW3674" s="110"/>
      <c r="AX3674" s="110"/>
      <c r="AY3674" s="110"/>
      <c r="AZ3674" s="110"/>
      <c r="BA3674" s="110"/>
      <c r="BB3674" s="110"/>
      <c r="BC3674" s="110"/>
      <c r="BD3674" s="110"/>
      <c r="BE3674" s="110"/>
      <c r="BF3674" s="110"/>
      <c r="BG3674" s="110"/>
      <c r="BH3674" s="110"/>
    </row>
    <row r="3675" spans="30:60" x14ac:dyDescent="0.2">
      <c r="AD3675" s="110"/>
      <c r="AE3675" s="110"/>
      <c r="AF3675" s="110"/>
      <c r="AG3675" s="110"/>
      <c r="AH3675" s="110"/>
      <c r="AI3675" s="110"/>
      <c r="AJ3675" s="110"/>
      <c r="AK3675" s="110"/>
      <c r="AL3675" s="110"/>
      <c r="AM3675" s="110"/>
      <c r="AN3675" s="110"/>
      <c r="AO3675" s="110"/>
      <c r="AP3675" s="110"/>
      <c r="AQ3675" s="110"/>
      <c r="AR3675" s="110"/>
      <c r="AS3675" s="110"/>
      <c r="AT3675" s="110"/>
      <c r="AU3675" s="110"/>
      <c r="AV3675" s="110"/>
      <c r="AW3675" s="110"/>
      <c r="AX3675" s="110"/>
      <c r="AY3675" s="110"/>
      <c r="AZ3675" s="110"/>
      <c r="BA3675" s="110"/>
      <c r="BB3675" s="110"/>
      <c r="BC3675" s="110"/>
      <c r="BD3675" s="110"/>
      <c r="BE3675" s="110"/>
      <c r="BF3675" s="110"/>
      <c r="BG3675" s="110"/>
      <c r="BH3675" s="110"/>
    </row>
    <row r="3676" spans="30:60" x14ac:dyDescent="0.2">
      <c r="AD3676" s="110"/>
      <c r="AE3676" s="110"/>
      <c r="AF3676" s="110"/>
      <c r="AG3676" s="110"/>
      <c r="AH3676" s="110"/>
      <c r="AI3676" s="110"/>
      <c r="AJ3676" s="110"/>
      <c r="AK3676" s="110"/>
      <c r="AL3676" s="110"/>
      <c r="AM3676" s="110"/>
      <c r="AN3676" s="110"/>
      <c r="AO3676" s="110"/>
      <c r="AP3676" s="110"/>
      <c r="AQ3676" s="110"/>
      <c r="AR3676" s="110"/>
      <c r="AS3676" s="110"/>
      <c r="AT3676" s="110"/>
      <c r="AU3676" s="110"/>
      <c r="AV3676" s="110"/>
      <c r="AW3676" s="110"/>
      <c r="AX3676" s="110"/>
      <c r="AY3676" s="110"/>
      <c r="AZ3676" s="110"/>
      <c r="BA3676" s="110"/>
      <c r="BB3676" s="110"/>
      <c r="BC3676" s="110"/>
      <c r="BD3676" s="110"/>
      <c r="BE3676" s="110"/>
      <c r="BF3676" s="110"/>
      <c r="BG3676" s="110"/>
      <c r="BH3676" s="110"/>
    </row>
    <row r="3677" spans="30:60" x14ac:dyDescent="0.2">
      <c r="AD3677" s="110"/>
      <c r="AE3677" s="110"/>
      <c r="AF3677" s="110"/>
      <c r="AG3677" s="110"/>
      <c r="AH3677" s="110"/>
      <c r="AI3677" s="110"/>
      <c r="AJ3677" s="110"/>
      <c r="AK3677" s="110"/>
      <c r="AL3677" s="110"/>
      <c r="AM3677" s="110"/>
      <c r="AN3677" s="110"/>
      <c r="AO3677" s="110"/>
      <c r="AP3677" s="110"/>
      <c r="AQ3677" s="110"/>
      <c r="AR3677" s="110"/>
      <c r="AS3677" s="110"/>
      <c r="AT3677" s="110"/>
      <c r="AU3677" s="110"/>
      <c r="AV3677" s="110"/>
      <c r="AW3677" s="110"/>
      <c r="AX3677" s="110"/>
      <c r="AY3677" s="110"/>
      <c r="AZ3677" s="110"/>
      <c r="BA3677" s="110"/>
      <c r="BB3677" s="110"/>
      <c r="BC3677" s="110"/>
      <c r="BD3677" s="110"/>
      <c r="BE3677" s="110"/>
      <c r="BF3677" s="110"/>
      <c r="BG3677" s="110"/>
      <c r="BH3677" s="110"/>
    </row>
    <row r="3678" spans="30:60" x14ac:dyDescent="0.2">
      <c r="AD3678" s="110"/>
      <c r="AE3678" s="110"/>
      <c r="AF3678" s="110"/>
      <c r="AG3678" s="110"/>
      <c r="AH3678" s="110"/>
      <c r="AI3678" s="110"/>
      <c r="AJ3678" s="110"/>
      <c r="AK3678" s="110"/>
      <c r="AL3678" s="110"/>
      <c r="AM3678" s="110"/>
      <c r="AN3678" s="110"/>
      <c r="AO3678" s="110"/>
      <c r="AP3678" s="110"/>
      <c r="AQ3678" s="110"/>
      <c r="AR3678" s="110"/>
      <c r="AS3678" s="110"/>
      <c r="AT3678" s="110"/>
      <c r="AU3678" s="110"/>
      <c r="AV3678" s="110"/>
      <c r="AW3678" s="110"/>
      <c r="AX3678" s="110"/>
      <c r="AY3678" s="110"/>
      <c r="AZ3678" s="110"/>
      <c r="BA3678" s="110"/>
      <c r="BB3678" s="110"/>
      <c r="BC3678" s="110"/>
      <c r="BD3678" s="110"/>
      <c r="BE3678" s="110"/>
      <c r="BF3678" s="110"/>
      <c r="BG3678" s="110"/>
      <c r="BH3678" s="110"/>
    </row>
    <row r="3679" spans="30:60" x14ac:dyDescent="0.2">
      <c r="AD3679" s="110"/>
      <c r="AE3679" s="110"/>
      <c r="AF3679" s="110"/>
      <c r="AG3679" s="110"/>
      <c r="AH3679" s="110"/>
      <c r="AI3679" s="110"/>
      <c r="AJ3679" s="110"/>
      <c r="AK3679" s="110"/>
      <c r="AL3679" s="110"/>
      <c r="AM3679" s="110"/>
      <c r="AN3679" s="110"/>
      <c r="AO3679" s="110"/>
      <c r="AP3679" s="110"/>
      <c r="AQ3679" s="110"/>
      <c r="AR3679" s="110"/>
      <c r="AS3679" s="110"/>
      <c r="AT3679" s="110"/>
      <c r="AU3679" s="110"/>
      <c r="AV3679" s="110"/>
      <c r="AW3679" s="110"/>
      <c r="AX3679" s="110"/>
      <c r="AY3679" s="110"/>
      <c r="AZ3679" s="110"/>
      <c r="BA3679" s="110"/>
      <c r="BB3679" s="110"/>
      <c r="BC3679" s="110"/>
      <c r="BD3679" s="110"/>
      <c r="BE3679" s="110"/>
      <c r="BF3679" s="110"/>
      <c r="BG3679" s="110"/>
      <c r="BH3679" s="110"/>
    </row>
    <row r="3680" spans="30:60" x14ac:dyDescent="0.2">
      <c r="AD3680" s="110"/>
      <c r="AE3680" s="110"/>
      <c r="AF3680" s="110"/>
      <c r="AG3680" s="110"/>
      <c r="AH3680" s="110"/>
      <c r="AI3680" s="110"/>
      <c r="AJ3680" s="110"/>
      <c r="AK3680" s="110"/>
      <c r="AL3680" s="110"/>
      <c r="AM3680" s="110"/>
      <c r="AN3680" s="110"/>
      <c r="AO3680" s="110"/>
      <c r="AP3680" s="110"/>
      <c r="AQ3680" s="110"/>
      <c r="AR3680" s="110"/>
      <c r="AS3680" s="110"/>
      <c r="AT3680" s="110"/>
      <c r="AU3680" s="110"/>
      <c r="AV3680" s="110"/>
      <c r="AW3680" s="110"/>
      <c r="AX3680" s="110"/>
      <c r="AY3680" s="110"/>
      <c r="AZ3680" s="110"/>
      <c r="BA3680" s="110"/>
      <c r="BB3680" s="110"/>
      <c r="BC3680" s="110"/>
      <c r="BD3680" s="110"/>
      <c r="BE3680" s="110"/>
      <c r="BF3680" s="110"/>
      <c r="BG3680" s="110"/>
      <c r="BH3680" s="110"/>
    </row>
    <row r="3681" spans="30:60" x14ac:dyDescent="0.2">
      <c r="AD3681" s="110"/>
      <c r="AE3681" s="110"/>
      <c r="AF3681" s="110"/>
      <c r="AG3681" s="110"/>
      <c r="AH3681" s="110"/>
      <c r="AI3681" s="110"/>
      <c r="AJ3681" s="110"/>
      <c r="AK3681" s="110"/>
      <c r="AL3681" s="110"/>
      <c r="AM3681" s="110"/>
      <c r="AN3681" s="110"/>
      <c r="AO3681" s="110"/>
      <c r="AP3681" s="110"/>
      <c r="AQ3681" s="110"/>
      <c r="AR3681" s="110"/>
      <c r="AS3681" s="110"/>
      <c r="AT3681" s="110"/>
      <c r="AU3681" s="110"/>
      <c r="AV3681" s="110"/>
      <c r="AW3681" s="110"/>
      <c r="AX3681" s="110"/>
      <c r="AY3681" s="110"/>
      <c r="AZ3681" s="110"/>
      <c r="BA3681" s="110"/>
      <c r="BB3681" s="110"/>
      <c r="BC3681" s="110"/>
      <c r="BD3681" s="110"/>
      <c r="BE3681" s="110"/>
      <c r="BF3681" s="110"/>
      <c r="BG3681" s="110"/>
      <c r="BH3681" s="110"/>
    </row>
    <row r="3682" spans="30:60" x14ac:dyDescent="0.2">
      <c r="AD3682" s="110"/>
      <c r="AE3682" s="110"/>
      <c r="AF3682" s="110"/>
      <c r="AG3682" s="110"/>
      <c r="AH3682" s="110"/>
      <c r="AI3682" s="110"/>
      <c r="AJ3682" s="110"/>
      <c r="AK3682" s="110"/>
      <c r="AL3682" s="110"/>
      <c r="AM3682" s="110"/>
      <c r="AN3682" s="110"/>
      <c r="AO3682" s="110"/>
      <c r="AP3682" s="110"/>
      <c r="AQ3682" s="110"/>
      <c r="AR3682" s="110"/>
      <c r="AS3682" s="110"/>
      <c r="AT3682" s="110"/>
      <c r="AU3682" s="110"/>
      <c r="AV3682" s="110"/>
      <c r="AW3682" s="110"/>
      <c r="AX3682" s="110"/>
      <c r="AY3682" s="110"/>
      <c r="AZ3682" s="110"/>
      <c r="BA3682" s="110"/>
      <c r="BB3682" s="110"/>
      <c r="BC3682" s="110"/>
      <c r="BD3682" s="110"/>
      <c r="BE3682" s="110"/>
      <c r="BF3682" s="110"/>
      <c r="BG3682" s="110"/>
      <c r="BH3682" s="110"/>
    </row>
    <row r="3683" spans="30:60" x14ac:dyDescent="0.2">
      <c r="AD3683" s="110"/>
      <c r="AE3683" s="110"/>
      <c r="AF3683" s="110"/>
      <c r="AG3683" s="110"/>
      <c r="AH3683" s="110"/>
      <c r="AI3683" s="110"/>
      <c r="AJ3683" s="110"/>
      <c r="AK3683" s="110"/>
      <c r="AL3683" s="110"/>
      <c r="AM3683" s="110"/>
      <c r="AN3683" s="110"/>
      <c r="AO3683" s="110"/>
      <c r="AP3683" s="110"/>
      <c r="AQ3683" s="110"/>
      <c r="AR3683" s="110"/>
      <c r="AS3683" s="110"/>
      <c r="AT3683" s="110"/>
      <c r="AU3683" s="110"/>
      <c r="AV3683" s="110"/>
      <c r="AW3683" s="110"/>
      <c r="AX3683" s="110"/>
      <c r="AY3683" s="110"/>
      <c r="AZ3683" s="110"/>
      <c r="BA3683" s="110"/>
      <c r="BB3683" s="110"/>
      <c r="BC3683" s="110"/>
      <c r="BD3683" s="110"/>
      <c r="BE3683" s="110"/>
      <c r="BF3683" s="110"/>
      <c r="BG3683" s="110"/>
      <c r="BH3683" s="110"/>
    </row>
    <row r="3684" spans="30:60" x14ac:dyDescent="0.2">
      <c r="AD3684" s="110"/>
      <c r="AE3684" s="110"/>
      <c r="AF3684" s="110"/>
      <c r="AG3684" s="110"/>
      <c r="AH3684" s="110"/>
      <c r="AI3684" s="110"/>
      <c r="AJ3684" s="110"/>
      <c r="AK3684" s="110"/>
      <c r="AL3684" s="110"/>
      <c r="AM3684" s="110"/>
      <c r="AN3684" s="110"/>
      <c r="AO3684" s="110"/>
      <c r="AP3684" s="110"/>
      <c r="AQ3684" s="110"/>
      <c r="AR3684" s="110"/>
      <c r="AS3684" s="110"/>
      <c r="AT3684" s="110"/>
      <c r="AU3684" s="110"/>
      <c r="AV3684" s="110"/>
      <c r="AW3684" s="110"/>
      <c r="AX3684" s="110"/>
      <c r="AY3684" s="110"/>
      <c r="AZ3684" s="110"/>
      <c r="BA3684" s="110"/>
      <c r="BB3684" s="110"/>
      <c r="BC3684" s="110"/>
      <c r="BD3684" s="110"/>
      <c r="BE3684" s="110"/>
      <c r="BF3684" s="110"/>
      <c r="BG3684" s="110"/>
      <c r="BH3684" s="110"/>
    </row>
    <row r="3685" spans="30:60" x14ac:dyDescent="0.2">
      <c r="AD3685" s="110"/>
      <c r="AE3685" s="110"/>
      <c r="AF3685" s="110"/>
      <c r="AG3685" s="110"/>
      <c r="AH3685" s="110"/>
      <c r="AI3685" s="110"/>
      <c r="AJ3685" s="110"/>
      <c r="AK3685" s="110"/>
      <c r="AL3685" s="110"/>
      <c r="AM3685" s="110"/>
      <c r="AN3685" s="110"/>
      <c r="AO3685" s="110"/>
      <c r="AP3685" s="110"/>
      <c r="AQ3685" s="110"/>
      <c r="AR3685" s="110"/>
      <c r="AS3685" s="110"/>
      <c r="AT3685" s="110"/>
      <c r="AU3685" s="110"/>
      <c r="AV3685" s="110"/>
      <c r="AW3685" s="110"/>
      <c r="AX3685" s="110"/>
      <c r="AY3685" s="110"/>
      <c r="AZ3685" s="110"/>
      <c r="BA3685" s="110"/>
      <c r="BB3685" s="110"/>
      <c r="BC3685" s="110"/>
      <c r="BD3685" s="110"/>
      <c r="BE3685" s="110"/>
      <c r="BF3685" s="110"/>
      <c r="BG3685" s="110"/>
      <c r="BH3685" s="110"/>
    </row>
    <row r="3686" spans="30:60" x14ac:dyDescent="0.2">
      <c r="AD3686" s="110"/>
      <c r="AE3686" s="110"/>
      <c r="AF3686" s="110"/>
      <c r="AG3686" s="110"/>
      <c r="AH3686" s="110"/>
      <c r="AI3686" s="110"/>
      <c r="AJ3686" s="110"/>
      <c r="AK3686" s="110"/>
      <c r="AL3686" s="110"/>
      <c r="AM3686" s="110"/>
      <c r="AN3686" s="110"/>
      <c r="AO3686" s="110"/>
      <c r="AP3686" s="110"/>
      <c r="AQ3686" s="110"/>
      <c r="AR3686" s="110"/>
      <c r="AS3686" s="110"/>
      <c r="AT3686" s="110"/>
      <c r="AU3686" s="110"/>
      <c r="AV3686" s="110"/>
      <c r="AW3686" s="110"/>
      <c r="AX3686" s="110"/>
      <c r="AY3686" s="110"/>
      <c r="AZ3686" s="110"/>
      <c r="BA3686" s="110"/>
      <c r="BB3686" s="110"/>
      <c r="BC3686" s="110"/>
      <c r="BD3686" s="110"/>
      <c r="BE3686" s="110"/>
      <c r="BF3686" s="110"/>
      <c r="BG3686" s="110"/>
      <c r="BH3686" s="110"/>
    </row>
    <row r="3687" spans="30:60" x14ac:dyDescent="0.2">
      <c r="AD3687" s="110"/>
      <c r="AE3687" s="110"/>
      <c r="AF3687" s="110"/>
      <c r="AG3687" s="110"/>
      <c r="AH3687" s="110"/>
      <c r="AI3687" s="110"/>
      <c r="AJ3687" s="110"/>
      <c r="AK3687" s="110"/>
      <c r="AL3687" s="110"/>
      <c r="AM3687" s="110"/>
      <c r="AN3687" s="110"/>
      <c r="AO3687" s="110"/>
      <c r="AP3687" s="110"/>
      <c r="AQ3687" s="110"/>
      <c r="AR3687" s="110"/>
      <c r="AS3687" s="110"/>
      <c r="AT3687" s="110"/>
      <c r="AU3687" s="110"/>
      <c r="AV3687" s="110"/>
      <c r="AW3687" s="110"/>
      <c r="AX3687" s="110"/>
      <c r="AY3687" s="110"/>
      <c r="AZ3687" s="110"/>
      <c r="BA3687" s="110"/>
      <c r="BB3687" s="110"/>
      <c r="BC3687" s="110"/>
      <c r="BD3687" s="110"/>
      <c r="BE3687" s="110"/>
      <c r="BF3687" s="110"/>
      <c r="BG3687" s="110"/>
      <c r="BH3687" s="110"/>
    </row>
    <row r="3688" spans="30:60" x14ac:dyDescent="0.2">
      <c r="AD3688" s="110"/>
      <c r="AE3688" s="110"/>
      <c r="AF3688" s="110"/>
      <c r="AG3688" s="110"/>
      <c r="AH3688" s="110"/>
      <c r="AI3688" s="110"/>
      <c r="AJ3688" s="110"/>
      <c r="AK3688" s="110"/>
      <c r="AL3688" s="110"/>
      <c r="AM3688" s="110"/>
      <c r="AN3688" s="110"/>
      <c r="AO3688" s="110"/>
      <c r="AP3688" s="110"/>
      <c r="AQ3688" s="110"/>
      <c r="AR3688" s="110"/>
      <c r="AS3688" s="110"/>
      <c r="AT3688" s="110"/>
      <c r="AU3688" s="110"/>
      <c r="AV3688" s="110"/>
      <c r="AW3688" s="110"/>
      <c r="AX3688" s="110"/>
      <c r="AY3688" s="110"/>
      <c r="AZ3688" s="110"/>
      <c r="BA3688" s="110"/>
      <c r="BB3688" s="110"/>
      <c r="BC3688" s="110"/>
      <c r="BD3688" s="110"/>
      <c r="BE3688" s="110"/>
      <c r="BF3688" s="110"/>
      <c r="BG3688" s="110"/>
      <c r="BH3688" s="110"/>
    </row>
    <row r="3689" spans="30:60" x14ac:dyDescent="0.2">
      <c r="AD3689" s="110"/>
      <c r="AE3689" s="110"/>
      <c r="AF3689" s="110"/>
      <c r="AG3689" s="110"/>
      <c r="AH3689" s="110"/>
      <c r="AI3689" s="110"/>
      <c r="AJ3689" s="110"/>
      <c r="AK3689" s="110"/>
      <c r="AL3689" s="110"/>
      <c r="AM3689" s="110"/>
      <c r="AN3689" s="110"/>
      <c r="AO3689" s="110"/>
      <c r="AP3689" s="110"/>
      <c r="AQ3689" s="110"/>
      <c r="AR3689" s="110"/>
      <c r="AS3689" s="110"/>
      <c r="AT3689" s="110"/>
      <c r="AU3689" s="110"/>
      <c r="AV3689" s="110"/>
      <c r="AW3689" s="110"/>
      <c r="AX3689" s="110"/>
      <c r="AY3689" s="110"/>
      <c r="AZ3689" s="110"/>
      <c r="BA3689" s="110"/>
      <c r="BB3689" s="110"/>
      <c r="BC3689" s="110"/>
      <c r="BD3689" s="110"/>
      <c r="BE3689" s="110"/>
      <c r="BF3689" s="110"/>
      <c r="BG3689" s="110"/>
      <c r="BH3689" s="110"/>
    </row>
    <row r="3690" spans="30:60" x14ac:dyDescent="0.2">
      <c r="AD3690" s="110"/>
      <c r="AE3690" s="110"/>
      <c r="AF3690" s="110"/>
      <c r="AG3690" s="110"/>
      <c r="AH3690" s="110"/>
      <c r="AI3690" s="110"/>
      <c r="AJ3690" s="110"/>
      <c r="AK3690" s="110"/>
      <c r="AL3690" s="110"/>
      <c r="AM3690" s="110"/>
      <c r="AN3690" s="110"/>
      <c r="AO3690" s="110"/>
      <c r="AP3690" s="110"/>
      <c r="AQ3690" s="110"/>
      <c r="AR3690" s="110"/>
      <c r="AS3690" s="110"/>
      <c r="AT3690" s="110"/>
      <c r="AU3690" s="110"/>
      <c r="AV3690" s="110"/>
      <c r="AW3690" s="110"/>
      <c r="AX3690" s="110"/>
      <c r="AY3690" s="110"/>
      <c r="AZ3690" s="110"/>
      <c r="BA3690" s="110"/>
      <c r="BB3690" s="110"/>
      <c r="BC3690" s="110"/>
      <c r="BD3690" s="110"/>
      <c r="BE3690" s="110"/>
      <c r="BF3690" s="110"/>
      <c r="BG3690" s="110"/>
      <c r="BH3690" s="110"/>
    </row>
    <row r="3691" spans="30:60" x14ac:dyDescent="0.2">
      <c r="AD3691" s="110"/>
      <c r="AE3691" s="110"/>
      <c r="AF3691" s="110"/>
      <c r="AG3691" s="110"/>
      <c r="AH3691" s="110"/>
      <c r="AI3691" s="110"/>
      <c r="AJ3691" s="110"/>
      <c r="AK3691" s="110"/>
      <c r="AL3691" s="110"/>
      <c r="AM3691" s="110"/>
      <c r="AN3691" s="110"/>
      <c r="AO3691" s="110"/>
      <c r="AP3691" s="110"/>
      <c r="AQ3691" s="110"/>
      <c r="AR3691" s="110"/>
      <c r="AS3691" s="110"/>
      <c r="AT3691" s="110"/>
      <c r="AU3691" s="110"/>
      <c r="AV3691" s="110"/>
      <c r="AW3691" s="110"/>
      <c r="AX3691" s="110"/>
      <c r="AY3691" s="110"/>
      <c r="AZ3691" s="110"/>
      <c r="BA3691" s="110"/>
      <c r="BB3691" s="110"/>
      <c r="BC3691" s="110"/>
      <c r="BD3691" s="110"/>
      <c r="BE3691" s="110"/>
      <c r="BF3691" s="110"/>
      <c r="BG3691" s="110"/>
      <c r="BH3691" s="110"/>
    </row>
    <row r="3692" spans="30:60" x14ac:dyDescent="0.2">
      <c r="AD3692" s="110"/>
      <c r="AE3692" s="110"/>
      <c r="AF3692" s="110"/>
      <c r="AG3692" s="110"/>
      <c r="AH3692" s="110"/>
      <c r="AI3692" s="110"/>
      <c r="AJ3692" s="110"/>
      <c r="AK3692" s="110"/>
      <c r="AL3692" s="110"/>
      <c r="AM3692" s="110"/>
      <c r="AN3692" s="110"/>
      <c r="AO3692" s="110"/>
      <c r="AP3692" s="110"/>
      <c r="AQ3692" s="110"/>
      <c r="AR3692" s="110"/>
      <c r="AS3692" s="110"/>
      <c r="AT3692" s="110"/>
      <c r="AU3692" s="110"/>
      <c r="AV3692" s="110"/>
      <c r="AW3692" s="110"/>
      <c r="AX3692" s="110"/>
      <c r="AY3692" s="110"/>
      <c r="AZ3692" s="110"/>
      <c r="BA3692" s="110"/>
      <c r="BB3692" s="110"/>
      <c r="BC3692" s="110"/>
      <c r="BD3692" s="110"/>
      <c r="BE3692" s="110"/>
      <c r="BF3692" s="110"/>
      <c r="BG3692" s="110"/>
      <c r="BH3692" s="110"/>
    </row>
    <row r="3693" spans="30:60" x14ac:dyDescent="0.2">
      <c r="AD3693" s="110"/>
      <c r="AE3693" s="110"/>
      <c r="AF3693" s="110"/>
      <c r="AG3693" s="110"/>
      <c r="AH3693" s="110"/>
      <c r="AI3693" s="110"/>
      <c r="AJ3693" s="110"/>
      <c r="AK3693" s="110"/>
      <c r="AL3693" s="110"/>
      <c r="AM3693" s="110"/>
      <c r="AN3693" s="110"/>
      <c r="AO3693" s="110"/>
      <c r="AP3693" s="110"/>
      <c r="AQ3693" s="110"/>
      <c r="AR3693" s="110"/>
      <c r="AS3693" s="110"/>
      <c r="AT3693" s="110"/>
      <c r="AU3693" s="110"/>
      <c r="AV3693" s="110"/>
      <c r="AW3693" s="110"/>
      <c r="AX3693" s="110"/>
      <c r="AY3693" s="110"/>
      <c r="AZ3693" s="110"/>
      <c r="BA3693" s="110"/>
      <c r="BB3693" s="110"/>
      <c r="BC3693" s="110"/>
      <c r="BD3693" s="110"/>
      <c r="BE3693" s="110"/>
      <c r="BF3693" s="110"/>
      <c r="BG3693" s="110"/>
      <c r="BH3693" s="110"/>
    </row>
    <row r="3694" spans="30:60" x14ac:dyDescent="0.2">
      <c r="AD3694" s="110"/>
      <c r="AE3694" s="110"/>
      <c r="AF3694" s="110"/>
      <c r="AG3694" s="110"/>
      <c r="AH3694" s="110"/>
      <c r="AI3694" s="110"/>
      <c r="AJ3694" s="110"/>
      <c r="AK3694" s="110"/>
      <c r="AL3694" s="110"/>
      <c r="AM3694" s="110"/>
      <c r="AN3694" s="110"/>
      <c r="AO3694" s="110"/>
      <c r="AP3694" s="110"/>
      <c r="AQ3694" s="110"/>
      <c r="AR3694" s="110"/>
      <c r="AS3694" s="110"/>
      <c r="AT3694" s="110"/>
      <c r="AU3694" s="110"/>
      <c r="AV3694" s="110"/>
      <c r="AW3694" s="110"/>
      <c r="AX3694" s="110"/>
      <c r="AY3694" s="110"/>
      <c r="AZ3694" s="110"/>
      <c r="BA3694" s="110"/>
      <c r="BB3694" s="110"/>
      <c r="BC3694" s="110"/>
      <c r="BD3694" s="110"/>
      <c r="BE3694" s="110"/>
      <c r="BF3694" s="110"/>
      <c r="BG3694" s="110"/>
      <c r="BH3694" s="110"/>
    </row>
    <row r="3695" spans="30:60" x14ac:dyDescent="0.2">
      <c r="AD3695" s="110"/>
      <c r="AE3695" s="110"/>
      <c r="AF3695" s="110"/>
      <c r="AG3695" s="110"/>
      <c r="AH3695" s="110"/>
      <c r="AI3695" s="110"/>
      <c r="AJ3695" s="110"/>
      <c r="AK3695" s="110"/>
      <c r="AL3695" s="110"/>
      <c r="AM3695" s="110"/>
      <c r="AN3695" s="110"/>
      <c r="AO3695" s="110"/>
      <c r="AP3695" s="110"/>
      <c r="AQ3695" s="110"/>
      <c r="AR3695" s="110"/>
      <c r="AS3695" s="110"/>
      <c r="AT3695" s="110"/>
      <c r="AU3695" s="110"/>
      <c r="AV3695" s="110"/>
      <c r="AW3695" s="110"/>
      <c r="AX3695" s="110"/>
      <c r="AY3695" s="110"/>
      <c r="AZ3695" s="110"/>
      <c r="BA3695" s="110"/>
      <c r="BB3695" s="110"/>
      <c r="BC3695" s="110"/>
      <c r="BD3695" s="110"/>
      <c r="BE3695" s="110"/>
      <c r="BF3695" s="110"/>
      <c r="BG3695" s="110"/>
      <c r="BH3695" s="110"/>
    </row>
    <row r="3696" spans="30:60" x14ac:dyDescent="0.2">
      <c r="AD3696" s="110"/>
      <c r="AE3696" s="110"/>
      <c r="AF3696" s="110"/>
      <c r="AG3696" s="110"/>
      <c r="AH3696" s="110"/>
      <c r="AI3696" s="110"/>
      <c r="AJ3696" s="110"/>
      <c r="AK3696" s="110"/>
      <c r="AL3696" s="110"/>
      <c r="AM3696" s="110"/>
      <c r="AN3696" s="110"/>
      <c r="AO3696" s="110"/>
      <c r="AP3696" s="110"/>
      <c r="AQ3696" s="110"/>
      <c r="AR3696" s="110"/>
      <c r="AS3696" s="110"/>
      <c r="AT3696" s="110"/>
      <c r="AU3696" s="110"/>
      <c r="AV3696" s="110"/>
      <c r="AW3696" s="110"/>
      <c r="AX3696" s="110"/>
      <c r="AY3696" s="110"/>
      <c r="AZ3696" s="110"/>
      <c r="BA3696" s="110"/>
      <c r="BB3696" s="110"/>
      <c r="BC3696" s="110"/>
      <c r="BD3696" s="110"/>
      <c r="BE3696" s="110"/>
      <c r="BF3696" s="110"/>
      <c r="BG3696" s="110"/>
      <c r="BH3696" s="110"/>
    </row>
    <row r="3697" spans="30:60" x14ac:dyDescent="0.2">
      <c r="AD3697" s="110"/>
      <c r="AE3697" s="110"/>
      <c r="AF3697" s="110"/>
      <c r="AG3697" s="110"/>
      <c r="AH3697" s="110"/>
      <c r="AI3697" s="110"/>
      <c r="AJ3697" s="110"/>
      <c r="AK3697" s="110"/>
      <c r="AL3697" s="110"/>
      <c r="AM3697" s="110"/>
      <c r="AN3697" s="110"/>
      <c r="AO3697" s="110"/>
      <c r="AP3697" s="110"/>
      <c r="AQ3697" s="110"/>
      <c r="AR3697" s="110"/>
      <c r="AS3697" s="110"/>
      <c r="AT3697" s="110"/>
      <c r="AU3697" s="110"/>
      <c r="AV3697" s="110"/>
      <c r="AW3697" s="110"/>
      <c r="AX3697" s="110"/>
      <c r="AY3697" s="110"/>
      <c r="AZ3697" s="110"/>
      <c r="BA3697" s="110"/>
      <c r="BB3697" s="110"/>
      <c r="BC3697" s="110"/>
      <c r="BD3697" s="110"/>
      <c r="BE3697" s="110"/>
      <c r="BF3697" s="110"/>
      <c r="BG3697" s="110"/>
      <c r="BH3697" s="110"/>
    </row>
    <row r="3698" spans="30:60" x14ac:dyDescent="0.2">
      <c r="AD3698" s="110"/>
      <c r="AE3698" s="110"/>
      <c r="AF3698" s="110"/>
      <c r="AG3698" s="110"/>
      <c r="AH3698" s="110"/>
      <c r="AI3698" s="110"/>
      <c r="AJ3698" s="110"/>
      <c r="AK3698" s="110"/>
      <c r="AL3698" s="110"/>
      <c r="AM3698" s="110"/>
      <c r="AN3698" s="110"/>
      <c r="AO3698" s="110"/>
      <c r="AP3698" s="110"/>
      <c r="AQ3698" s="110"/>
      <c r="AR3698" s="110"/>
      <c r="AS3698" s="110"/>
      <c r="AT3698" s="110"/>
      <c r="AU3698" s="110"/>
      <c r="AV3698" s="110"/>
      <c r="AW3698" s="110"/>
      <c r="AX3698" s="110"/>
      <c r="AY3698" s="110"/>
      <c r="AZ3698" s="110"/>
      <c r="BA3698" s="110"/>
      <c r="BB3698" s="110"/>
      <c r="BC3698" s="110"/>
      <c r="BD3698" s="110"/>
      <c r="BE3698" s="110"/>
      <c r="BF3698" s="110"/>
      <c r="BG3698" s="110"/>
      <c r="BH3698" s="110"/>
    </row>
    <row r="3699" spans="30:60" x14ac:dyDescent="0.2">
      <c r="AD3699" s="110"/>
      <c r="AE3699" s="110"/>
      <c r="AF3699" s="110"/>
      <c r="AG3699" s="110"/>
      <c r="AH3699" s="110"/>
      <c r="AI3699" s="110"/>
      <c r="AJ3699" s="110"/>
      <c r="AK3699" s="110"/>
      <c r="AL3699" s="110"/>
      <c r="AM3699" s="110"/>
      <c r="AN3699" s="110"/>
      <c r="AO3699" s="110"/>
      <c r="AP3699" s="110"/>
      <c r="AQ3699" s="110"/>
      <c r="AR3699" s="110"/>
      <c r="AS3699" s="110"/>
      <c r="AT3699" s="110"/>
      <c r="AU3699" s="110"/>
      <c r="AV3699" s="110"/>
      <c r="AW3699" s="110"/>
      <c r="AX3699" s="110"/>
      <c r="AY3699" s="110"/>
      <c r="AZ3699" s="110"/>
      <c r="BA3699" s="110"/>
      <c r="BB3699" s="110"/>
      <c r="BC3699" s="110"/>
      <c r="BD3699" s="110"/>
      <c r="BE3699" s="110"/>
      <c r="BF3699" s="110"/>
      <c r="BG3699" s="110"/>
      <c r="BH3699" s="110"/>
    </row>
    <row r="3700" spans="30:60" x14ac:dyDescent="0.2">
      <c r="AD3700" s="110"/>
      <c r="AE3700" s="110"/>
      <c r="AF3700" s="110"/>
      <c r="AG3700" s="110"/>
      <c r="AH3700" s="110"/>
      <c r="AI3700" s="110"/>
      <c r="AJ3700" s="110"/>
      <c r="AK3700" s="110"/>
      <c r="AL3700" s="110"/>
      <c r="AM3700" s="110"/>
      <c r="AN3700" s="110"/>
      <c r="AO3700" s="110"/>
      <c r="AP3700" s="110"/>
      <c r="AQ3700" s="110"/>
      <c r="AR3700" s="110"/>
      <c r="AS3700" s="110"/>
      <c r="AT3700" s="110"/>
      <c r="AU3700" s="110"/>
      <c r="AV3700" s="110"/>
      <c r="AW3700" s="110"/>
      <c r="AX3700" s="110"/>
      <c r="AY3700" s="110"/>
      <c r="AZ3700" s="110"/>
      <c r="BA3700" s="110"/>
      <c r="BB3700" s="110"/>
      <c r="BC3700" s="110"/>
      <c r="BD3700" s="110"/>
      <c r="BE3700" s="110"/>
      <c r="BF3700" s="110"/>
      <c r="BG3700" s="110"/>
      <c r="BH3700" s="110"/>
    </row>
    <row r="3701" spans="30:60" x14ac:dyDescent="0.2">
      <c r="AD3701" s="110"/>
      <c r="AE3701" s="110"/>
      <c r="AF3701" s="110"/>
      <c r="AG3701" s="110"/>
      <c r="AH3701" s="110"/>
      <c r="AI3701" s="110"/>
      <c r="AJ3701" s="110"/>
      <c r="AK3701" s="110"/>
      <c r="AL3701" s="110"/>
      <c r="AM3701" s="110"/>
      <c r="AN3701" s="110"/>
      <c r="AO3701" s="110"/>
      <c r="AP3701" s="110"/>
      <c r="AQ3701" s="110"/>
      <c r="AR3701" s="110"/>
      <c r="AS3701" s="110"/>
      <c r="AT3701" s="110"/>
      <c r="AU3701" s="110"/>
      <c r="AV3701" s="110"/>
      <c r="AW3701" s="110"/>
      <c r="AX3701" s="110"/>
      <c r="AY3701" s="110"/>
      <c r="AZ3701" s="110"/>
      <c r="BA3701" s="110"/>
      <c r="BB3701" s="110"/>
      <c r="BC3701" s="110"/>
      <c r="BD3701" s="110"/>
      <c r="BE3701" s="110"/>
      <c r="BF3701" s="110"/>
      <c r="BG3701" s="110"/>
      <c r="BH3701" s="110"/>
    </row>
    <row r="3702" spans="30:60" x14ac:dyDescent="0.2">
      <c r="AD3702" s="110"/>
      <c r="AE3702" s="110"/>
      <c r="AF3702" s="110"/>
      <c r="AG3702" s="110"/>
      <c r="AH3702" s="110"/>
      <c r="AI3702" s="110"/>
      <c r="AJ3702" s="110"/>
      <c r="AK3702" s="110"/>
      <c r="AL3702" s="110"/>
      <c r="AM3702" s="110"/>
      <c r="AN3702" s="110"/>
      <c r="AO3702" s="110"/>
      <c r="AP3702" s="110"/>
      <c r="AQ3702" s="110"/>
      <c r="AR3702" s="110"/>
      <c r="AS3702" s="110"/>
      <c r="AT3702" s="110"/>
      <c r="AU3702" s="110"/>
      <c r="AV3702" s="110"/>
      <c r="AW3702" s="110"/>
      <c r="AX3702" s="110"/>
      <c r="AY3702" s="110"/>
      <c r="AZ3702" s="110"/>
      <c r="BA3702" s="110"/>
      <c r="BB3702" s="110"/>
      <c r="BC3702" s="110"/>
      <c r="BD3702" s="110"/>
      <c r="BE3702" s="110"/>
      <c r="BF3702" s="110"/>
      <c r="BG3702" s="110"/>
      <c r="BH3702" s="110"/>
    </row>
    <row r="3703" spans="30:60" x14ac:dyDescent="0.2">
      <c r="AD3703" s="110"/>
      <c r="AE3703" s="110"/>
      <c r="AF3703" s="110"/>
      <c r="AG3703" s="110"/>
      <c r="AH3703" s="110"/>
      <c r="AI3703" s="110"/>
      <c r="AJ3703" s="110"/>
      <c r="AK3703" s="110"/>
      <c r="AL3703" s="110"/>
      <c r="AM3703" s="110"/>
      <c r="AN3703" s="110"/>
      <c r="AO3703" s="110"/>
      <c r="AP3703" s="110"/>
      <c r="AQ3703" s="110"/>
      <c r="AR3703" s="110"/>
      <c r="AS3703" s="110"/>
      <c r="AT3703" s="110"/>
      <c r="AU3703" s="110"/>
      <c r="AV3703" s="110"/>
      <c r="AW3703" s="110"/>
      <c r="AX3703" s="110"/>
      <c r="AY3703" s="110"/>
      <c r="AZ3703" s="110"/>
      <c r="BA3703" s="110"/>
      <c r="BB3703" s="110"/>
      <c r="BC3703" s="110"/>
      <c r="BD3703" s="110"/>
      <c r="BE3703" s="110"/>
      <c r="BF3703" s="110"/>
      <c r="BG3703" s="110"/>
      <c r="BH3703" s="110"/>
    </row>
    <row r="3704" spans="30:60" x14ac:dyDescent="0.2">
      <c r="AD3704" s="110"/>
      <c r="AE3704" s="110"/>
      <c r="AF3704" s="110"/>
      <c r="AG3704" s="110"/>
      <c r="AH3704" s="110"/>
      <c r="AI3704" s="110"/>
      <c r="AJ3704" s="110"/>
      <c r="AK3704" s="110"/>
      <c r="AL3704" s="110"/>
      <c r="AM3704" s="110"/>
      <c r="AN3704" s="110"/>
      <c r="AO3704" s="110"/>
      <c r="AP3704" s="110"/>
      <c r="AQ3704" s="110"/>
      <c r="AR3704" s="110"/>
      <c r="AS3704" s="110"/>
      <c r="AT3704" s="110"/>
      <c r="AU3704" s="110"/>
      <c r="AV3704" s="110"/>
      <c r="AW3704" s="110"/>
      <c r="AX3704" s="110"/>
      <c r="AY3704" s="110"/>
      <c r="AZ3704" s="110"/>
      <c r="BA3704" s="110"/>
      <c r="BB3704" s="110"/>
      <c r="BC3704" s="110"/>
      <c r="BD3704" s="110"/>
      <c r="BE3704" s="110"/>
      <c r="BF3704" s="110"/>
      <c r="BG3704" s="110"/>
      <c r="BH3704" s="110"/>
    </row>
    <row r="3705" spans="30:60" x14ac:dyDescent="0.2">
      <c r="AD3705" s="110"/>
      <c r="AE3705" s="110"/>
      <c r="AF3705" s="110"/>
      <c r="AG3705" s="110"/>
      <c r="AH3705" s="110"/>
      <c r="AI3705" s="110"/>
      <c r="AJ3705" s="110"/>
      <c r="AK3705" s="110"/>
      <c r="AL3705" s="110"/>
      <c r="AM3705" s="110"/>
      <c r="AN3705" s="110"/>
      <c r="AO3705" s="110"/>
      <c r="AP3705" s="110"/>
      <c r="AQ3705" s="110"/>
      <c r="AR3705" s="110"/>
      <c r="AS3705" s="110"/>
      <c r="AT3705" s="110"/>
      <c r="AU3705" s="110"/>
      <c r="AV3705" s="110"/>
      <c r="AW3705" s="110"/>
      <c r="AX3705" s="110"/>
      <c r="AY3705" s="110"/>
      <c r="AZ3705" s="110"/>
      <c r="BA3705" s="110"/>
      <c r="BB3705" s="110"/>
      <c r="BC3705" s="110"/>
      <c r="BD3705" s="110"/>
      <c r="BE3705" s="110"/>
      <c r="BF3705" s="110"/>
      <c r="BG3705" s="110"/>
      <c r="BH3705" s="110"/>
    </row>
    <row r="3706" spans="30:60" x14ac:dyDescent="0.2">
      <c r="AD3706" s="110"/>
      <c r="AE3706" s="110"/>
      <c r="AF3706" s="110"/>
      <c r="AG3706" s="110"/>
      <c r="AH3706" s="110"/>
      <c r="AI3706" s="110"/>
      <c r="AJ3706" s="110"/>
      <c r="AK3706" s="110"/>
      <c r="AL3706" s="110"/>
      <c r="AM3706" s="110"/>
      <c r="AN3706" s="110"/>
      <c r="AO3706" s="110"/>
      <c r="AP3706" s="110"/>
      <c r="AQ3706" s="110"/>
      <c r="AR3706" s="110"/>
      <c r="AS3706" s="110"/>
      <c r="AT3706" s="110"/>
      <c r="AU3706" s="110"/>
      <c r="AV3706" s="110"/>
      <c r="AW3706" s="110"/>
      <c r="AX3706" s="110"/>
      <c r="AY3706" s="110"/>
      <c r="AZ3706" s="110"/>
      <c r="BA3706" s="110"/>
      <c r="BB3706" s="110"/>
      <c r="BC3706" s="110"/>
      <c r="BD3706" s="110"/>
      <c r="BE3706" s="110"/>
      <c r="BF3706" s="110"/>
      <c r="BG3706" s="110"/>
      <c r="BH3706" s="110"/>
    </row>
    <row r="3707" spans="30:60" x14ac:dyDescent="0.2">
      <c r="AD3707" s="110"/>
      <c r="AE3707" s="110"/>
      <c r="AF3707" s="110"/>
      <c r="AG3707" s="110"/>
      <c r="AH3707" s="110"/>
      <c r="AI3707" s="110"/>
      <c r="AJ3707" s="110"/>
      <c r="AK3707" s="110"/>
      <c r="AL3707" s="110"/>
      <c r="AM3707" s="110"/>
      <c r="AN3707" s="110"/>
      <c r="AO3707" s="110"/>
      <c r="AP3707" s="110"/>
      <c r="AQ3707" s="110"/>
      <c r="AR3707" s="110"/>
      <c r="AS3707" s="110"/>
      <c r="AT3707" s="110"/>
      <c r="AU3707" s="110"/>
      <c r="AV3707" s="110"/>
      <c r="AW3707" s="110"/>
      <c r="AX3707" s="110"/>
      <c r="AY3707" s="110"/>
      <c r="AZ3707" s="110"/>
      <c r="BA3707" s="110"/>
      <c r="BB3707" s="110"/>
      <c r="BC3707" s="110"/>
      <c r="BD3707" s="110"/>
      <c r="BE3707" s="110"/>
      <c r="BF3707" s="110"/>
      <c r="BG3707" s="110"/>
      <c r="BH3707" s="110"/>
    </row>
    <row r="3708" spans="30:60" x14ac:dyDescent="0.2">
      <c r="AD3708" s="110"/>
      <c r="AE3708" s="110"/>
      <c r="AF3708" s="110"/>
      <c r="AG3708" s="110"/>
      <c r="AH3708" s="110"/>
      <c r="AI3708" s="110"/>
      <c r="AJ3708" s="110"/>
      <c r="AK3708" s="110"/>
      <c r="AL3708" s="110"/>
      <c r="AM3708" s="110"/>
      <c r="AN3708" s="110"/>
      <c r="AO3708" s="110"/>
      <c r="AP3708" s="110"/>
      <c r="AQ3708" s="110"/>
      <c r="AR3708" s="110"/>
      <c r="AS3708" s="110"/>
      <c r="AT3708" s="110"/>
      <c r="AU3708" s="110"/>
      <c r="AV3708" s="110"/>
      <c r="AW3708" s="110"/>
      <c r="AX3708" s="110"/>
      <c r="AY3708" s="110"/>
      <c r="AZ3708" s="110"/>
      <c r="BA3708" s="110"/>
      <c r="BB3708" s="110"/>
      <c r="BC3708" s="110"/>
      <c r="BD3708" s="110"/>
      <c r="BE3708" s="110"/>
      <c r="BF3708" s="110"/>
      <c r="BG3708" s="110"/>
      <c r="BH3708" s="110"/>
    </row>
    <row r="3709" spans="30:60" x14ac:dyDescent="0.2">
      <c r="AD3709" s="110"/>
      <c r="AE3709" s="110"/>
      <c r="AF3709" s="110"/>
      <c r="AG3709" s="110"/>
      <c r="AH3709" s="110"/>
      <c r="AI3709" s="110"/>
      <c r="AJ3709" s="110"/>
      <c r="AK3709" s="110"/>
      <c r="AL3709" s="110"/>
      <c r="AM3709" s="110"/>
      <c r="AN3709" s="110"/>
      <c r="AO3709" s="110"/>
      <c r="AP3709" s="110"/>
      <c r="AQ3709" s="110"/>
      <c r="AR3709" s="110"/>
      <c r="AS3709" s="110"/>
      <c r="AT3709" s="110"/>
      <c r="AU3709" s="110"/>
      <c r="AV3709" s="110"/>
      <c r="AW3709" s="110"/>
      <c r="AX3709" s="110"/>
      <c r="AY3709" s="110"/>
      <c r="AZ3709" s="110"/>
      <c r="BA3709" s="110"/>
      <c r="BB3709" s="110"/>
      <c r="BC3709" s="110"/>
      <c r="BD3709" s="110"/>
      <c r="BE3709" s="110"/>
      <c r="BF3709" s="110"/>
      <c r="BG3709" s="110"/>
      <c r="BH3709" s="110"/>
    </row>
    <row r="3710" spans="30:60" x14ac:dyDescent="0.2">
      <c r="AD3710" s="110"/>
      <c r="AE3710" s="110"/>
      <c r="AF3710" s="110"/>
      <c r="AG3710" s="110"/>
      <c r="AH3710" s="110"/>
      <c r="AI3710" s="110"/>
      <c r="AJ3710" s="110"/>
      <c r="AK3710" s="110"/>
      <c r="AL3710" s="110"/>
      <c r="AM3710" s="110"/>
      <c r="AN3710" s="110"/>
      <c r="AO3710" s="110"/>
      <c r="AP3710" s="110"/>
      <c r="AQ3710" s="110"/>
      <c r="AR3710" s="110"/>
      <c r="AS3710" s="110"/>
      <c r="AT3710" s="110"/>
      <c r="AU3710" s="110"/>
      <c r="AV3710" s="110"/>
      <c r="AW3710" s="110"/>
      <c r="AX3710" s="110"/>
      <c r="AY3710" s="110"/>
      <c r="AZ3710" s="110"/>
      <c r="BA3710" s="110"/>
      <c r="BB3710" s="110"/>
      <c r="BC3710" s="110"/>
      <c r="BD3710" s="110"/>
      <c r="BE3710" s="110"/>
      <c r="BF3710" s="110"/>
      <c r="BG3710" s="110"/>
      <c r="BH3710" s="110"/>
    </row>
    <row r="3711" spans="30:60" x14ac:dyDescent="0.2">
      <c r="AD3711" s="110"/>
      <c r="AE3711" s="110"/>
      <c r="AF3711" s="110"/>
      <c r="AG3711" s="110"/>
      <c r="AH3711" s="110"/>
      <c r="AI3711" s="110"/>
      <c r="AJ3711" s="110"/>
      <c r="AK3711" s="110"/>
      <c r="AL3711" s="110"/>
      <c r="AM3711" s="110"/>
      <c r="AN3711" s="110"/>
      <c r="AO3711" s="110"/>
      <c r="AP3711" s="110"/>
      <c r="AQ3711" s="110"/>
      <c r="AR3711" s="110"/>
      <c r="AS3711" s="110"/>
      <c r="AT3711" s="110"/>
      <c r="AU3711" s="110"/>
      <c r="AV3711" s="110"/>
      <c r="AW3711" s="110"/>
      <c r="AX3711" s="110"/>
      <c r="AY3711" s="110"/>
      <c r="AZ3711" s="110"/>
      <c r="BA3711" s="110"/>
      <c r="BB3711" s="110"/>
      <c r="BC3711" s="110"/>
      <c r="BD3711" s="110"/>
      <c r="BE3711" s="110"/>
      <c r="BF3711" s="110"/>
      <c r="BG3711" s="110"/>
      <c r="BH3711" s="110"/>
    </row>
    <row r="3712" spans="30:60" x14ac:dyDescent="0.2">
      <c r="AD3712" s="110"/>
      <c r="AE3712" s="110"/>
      <c r="AF3712" s="110"/>
      <c r="AG3712" s="110"/>
      <c r="AH3712" s="110"/>
      <c r="AI3712" s="110"/>
      <c r="AJ3712" s="110"/>
      <c r="AK3712" s="110"/>
      <c r="AL3712" s="110"/>
      <c r="AM3712" s="110"/>
      <c r="AN3712" s="110"/>
      <c r="AO3712" s="110"/>
      <c r="AP3712" s="110"/>
      <c r="AQ3712" s="110"/>
      <c r="AR3712" s="110"/>
      <c r="AS3712" s="110"/>
      <c r="AT3712" s="110"/>
      <c r="AU3712" s="110"/>
      <c r="AV3712" s="110"/>
      <c r="AW3712" s="110"/>
      <c r="AX3712" s="110"/>
      <c r="AY3712" s="110"/>
      <c r="AZ3712" s="110"/>
      <c r="BA3712" s="110"/>
      <c r="BB3712" s="110"/>
      <c r="BC3712" s="110"/>
      <c r="BD3712" s="110"/>
      <c r="BE3712" s="110"/>
      <c r="BF3712" s="110"/>
      <c r="BG3712" s="110"/>
      <c r="BH3712" s="110"/>
    </row>
    <row r="3713" spans="30:60" x14ac:dyDescent="0.2">
      <c r="AD3713" s="110"/>
      <c r="AE3713" s="110"/>
      <c r="AF3713" s="110"/>
      <c r="AG3713" s="110"/>
      <c r="AH3713" s="110"/>
      <c r="AI3713" s="110"/>
      <c r="AJ3713" s="110"/>
      <c r="AK3713" s="110"/>
      <c r="AL3713" s="110"/>
      <c r="AM3713" s="110"/>
      <c r="AN3713" s="110"/>
      <c r="AO3713" s="110"/>
      <c r="AP3713" s="110"/>
      <c r="AQ3713" s="110"/>
      <c r="AR3713" s="110"/>
      <c r="AS3713" s="110"/>
      <c r="AT3713" s="110"/>
      <c r="AU3713" s="110"/>
      <c r="AV3713" s="110"/>
      <c r="AW3713" s="110"/>
      <c r="AX3713" s="110"/>
      <c r="AY3713" s="110"/>
      <c r="AZ3713" s="110"/>
      <c r="BA3713" s="110"/>
      <c r="BB3713" s="110"/>
      <c r="BC3713" s="110"/>
      <c r="BD3713" s="110"/>
      <c r="BE3713" s="110"/>
      <c r="BF3713" s="110"/>
      <c r="BG3713" s="110"/>
      <c r="BH3713" s="110"/>
    </row>
    <row r="3714" spans="30:60" x14ac:dyDescent="0.2">
      <c r="AD3714" s="110"/>
      <c r="AE3714" s="110"/>
      <c r="AF3714" s="110"/>
      <c r="AG3714" s="110"/>
      <c r="AH3714" s="110"/>
      <c r="AI3714" s="110"/>
      <c r="AJ3714" s="110"/>
      <c r="AK3714" s="110"/>
      <c r="AL3714" s="110"/>
      <c r="AM3714" s="110"/>
      <c r="AN3714" s="110"/>
      <c r="AO3714" s="110"/>
      <c r="AP3714" s="110"/>
      <c r="AQ3714" s="110"/>
      <c r="AR3714" s="110"/>
      <c r="AS3714" s="110"/>
      <c r="AT3714" s="110"/>
      <c r="AU3714" s="110"/>
      <c r="AV3714" s="110"/>
      <c r="AW3714" s="110"/>
      <c r="AX3714" s="110"/>
      <c r="AY3714" s="110"/>
      <c r="AZ3714" s="110"/>
      <c r="BA3714" s="110"/>
      <c r="BB3714" s="110"/>
      <c r="BC3714" s="110"/>
      <c r="BD3714" s="110"/>
      <c r="BE3714" s="110"/>
      <c r="BF3714" s="110"/>
      <c r="BG3714" s="110"/>
      <c r="BH3714" s="110"/>
    </row>
    <row r="3715" spans="30:60" x14ac:dyDescent="0.2">
      <c r="AD3715" s="110"/>
      <c r="AE3715" s="110"/>
      <c r="AF3715" s="110"/>
      <c r="AG3715" s="110"/>
      <c r="AH3715" s="110"/>
      <c r="AI3715" s="110"/>
      <c r="AJ3715" s="110"/>
      <c r="AK3715" s="110"/>
      <c r="AL3715" s="110"/>
      <c r="AM3715" s="110"/>
      <c r="AN3715" s="110"/>
      <c r="AO3715" s="110"/>
      <c r="AP3715" s="110"/>
      <c r="AQ3715" s="110"/>
      <c r="AR3715" s="110"/>
      <c r="AS3715" s="110"/>
      <c r="AT3715" s="110"/>
      <c r="AU3715" s="110"/>
      <c r="AV3715" s="110"/>
      <c r="AW3715" s="110"/>
      <c r="AX3715" s="110"/>
      <c r="AY3715" s="110"/>
      <c r="AZ3715" s="110"/>
      <c r="BA3715" s="110"/>
      <c r="BB3715" s="110"/>
      <c r="BC3715" s="110"/>
      <c r="BD3715" s="110"/>
      <c r="BE3715" s="110"/>
      <c r="BF3715" s="110"/>
      <c r="BG3715" s="110"/>
      <c r="BH3715" s="110"/>
    </row>
    <row r="3716" spans="30:60" x14ac:dyDescent="0.2">
      <c r="AD3716" s="110"/>
      <c r="AE3716" s="110"/>
      <c r="AF3716" s="110"/>
      <c r="AG3716" s="110"/>
      <c r="AH3716" s="110"/>
      <c r="AI3716" s="110"/>
      <c r="AJ3716" s="110"/>
      <c r="AK3716" s="110"/>
      <c r="AL3716" s="110"/>
      <c r="AM3716" s="110"/>
      <c r="AN3716" s="110"/>
      <c r="AO3716" s="110"/>
      <c r="AP3716" s="110"/>
      <c r="AQ3716" s="110"/>
      <c r="AR3716" s="110"/>
      <c r="AS3716" s="110"/>
      <c r="AT3716" s="110"/>
      <c r="AU3716" s="110"/>
      <c r="AV3716" s="110"/>
      <c r="AW3716" s="110"/>
      <c r="AX3716" s="110"/>
      <c r="AY3716" s="110"/>
      <c r="AZ3716" s="110"/>
      <c r="BA3716" s="110"/>
      <c r="BB3716" s="110"/>
      <c r="BC3716" s="110"/>
      <c r="BD3716" s="110"/>
      <c r="BE3716" s="110"/>
      <c r="BF3716" s="110"/>
      <c r="BG3716" s="110"/>
      <c r="BH3716" s="110"/>
    </row>
    <row r="3717" spans="30:60" x14ac:dyDescent="0.2">
      <c r="AD3717" s="110"/>
      <c r="AE3717" s="110"/>
      <c r="AF3717" s="110"/>
      <c r="AG3717" s="110"/>
      <c r="AH3717" s="110"/>
      <c r="AI3717" s="110"/>
      <c r="AJ3717" s="110"/>
      <c r="AK3717" s="110"/>
      <c r="AL3717" s="110"/>
      <c r="AM3717" s="110"/>
      <c r="AN3717" s="110"/>
      <c r="AO3717" s="110"/>
      <c r="AP3717" s="110"/>
      <c r="AQ3717" s="110"/>
      <c r="AR3717" s="110"/>
      <c r="AS3717" s="110"/>
      <c r="AT3717" s="110"/>
      <c r="AU3717" s="110"/>
      <c r="AV3717" s="110"/>
      <c r="AW3717" s="110"/>
      <c r="AX3717" s="110"/>
      <c r="AY3717" s="110"/>
      <c r="AZ3717" s="110"/>
      <c r="BA3717" s="110"/>
      <c r="BB3717" s="110"/>
      <c r="BC3717" s="110"/>
      <c r="BD3717" s="110"/>
      <c r="BE3717" s="110"/>
      <c r="BF3717" s="110"/>
      <c r="BG3717" s="110"/>
      <c r="BH3717" s="110"/>
    </row>
    <row r="3718" spans="30:60" x14ac:dyDescent="0.2">
      <c r="AD3718" s="110"/>
      <c r="AE3718" s="110"/>
      <c r="AF3718" s="110"/>
      <c r="AG3718" s="110"/>
      <c r="AH3718" s="110"/>
      <c r="AI3718" s="110"/>
      <c r="AJ3718" s="110"/>
      <c r="AK3718" s="110"/>
      <c r="AL3718" s="110"/>
      <c r="AM3718" s="110"/>
      <c r="AN3718" s="110"/>
      <c r="AO3718" s="110"/>
      <c r="AP3718" s="110"/>
      <c r="AQ3718" s="110"/>
      <c r="AR3718" s="110"/>
      <c r="AS3718" s="110"/>
      <c r="AT3718" s="110"/>
      <c r="AU3718" s="110"/>
      <c r="AV3718" s="110"/>
      <c r="AW3718" s="110"/>
      <c r="AX3718" s="110"/>
      <c r="AY3718" s="110"/>
      <c r="AZ3718" s="110"/>
      <c r="BA3718" s="110"/>
      <c r="BB3718" s="110"/>
      <c r="BC3718" s="110"/>
      <c r="BD3718" s="110"/>
      <c r="BE3718" s="110"/>
      <c r="BF3718" s="110"/>
      <c r="BG3718" s="110"/>
      <c r="BH3718" s="110"/>
    </row>
    <row r="3719" spans="30:60" x14ac:dyDescent="0.2">
      <c r="AD3719" s="110"/>
      <c r="AE3719" s="110"/>
      <c r="AF3719" s="110"/>
      <c r="AG3719" s="110"/>
      <c r="AH3719" s="110"/>
      <c r="AI3719" s="110"/>
      <c r="AJ3719" s="110"/>
      <c r="AK3719" s="110"/>
      <c r="AL3719" s="110"/>
      <c r="AM3719" s="110"/>
      <c r="AN3719" s="110"/>
      <c r="AO3719" s="110"/>
      <c r="AP3719" s="110"/>
      <c r="AQ3719" s="110"/>
      <c r="AR3719" s="110"/>
      <c r="AS3719" s="110"/>
      <c r="AT3719" s="110"/>
      <c r="AU3719" s="110"/>
      <c r="AV3719" s="110"/>
      <c r="AW3719" s="110"/>
      <c r="AX3719" s="110"/>
      <c r="AY3719" s="110"/>
      <c r="AZ3719" s="110"/>
      <c r="BA3719" s="110"/>
      <c r="BB3719" s="110"/>
      <c r="BC3719" s="110"/>
      <c r="BD3719" s="110"/>
      <c r="BE3719" s="110"/>
      <c r="BF3719" s="110"/>
      <c r="BG3719" s="110"/>
      <c r="BH3719" s="110"/>
    </row>
    <row r="3720" spans="30:60" x14ac:dyDescent="0.2">
      <c r="AD3720" s="110"/>
      <c r="AE3720" s="110"/>
      <c r="AF3720" s="110"/>
      <c r="AG3720" s="110"/>
      <c r="AH3720" s="110"/>
      <c r="AI3720" s="110"/>
      <c r="AJ3720" s="110"/>
      <c r="AK3720" s="110"/>
      <c r="AL3720" s="110"/>
      <c r="AM3720" s="110"/>
      <c r="AN3720" s="110"/>
      <c r="AO3720" s="110"/>
      <c r="AP3720" s="110"/>
      <c r="AQ3720" s="110"/>
      <c r="AR3720" s="110"/>
      <c r="AS3720" s="110"/>
      <c r="AT3720" s="110"/>
      <c r="AU3720" s="110"/>
      <c r="AV3720" s="110"/>
      <c r="AW3720" s="110"/>
      <c r="AX3720" s="110"/>
      <c r="AY3720" s="110"/>
      <c r="AZ3720" s="110"/>
      <c r="BA3720" s="110"/>
      <c r="BB3720" s="110"/>
      <c r="BC3720" s="110"/>
      <c r="BD3720" s="110"/>
      <c r="BE3720" s="110"/>
      <c r="BF3720" s="110"/>
      <c r="BG3720" s="110"/>
      <c r="BH3720" s="110"/>
    </row>
    <row r="3721" spans="30:60" x14ac:dyDescent="0.2">
      <c r="AD3721" s="110"/>
      <c r="AE3721" s="110"/>
      <c r="AF3721" s="110"/>
      <c r="AG3721" s="110"/>
      <c r="AH3721" s="110"/>
      <c r="AI3721" s="110"/>
      <c r="AJ3721" s="110"/>
      <c r="AK3721" s="110"/>
      <c r="AL3721" s="110"/>
      <c r="AM3721" s="110"/>
      <c r="AN3721" s="110"/>
      <c r="AO3721" s="110"/>
      <c r="AP3721" s="110"/>
      <c r="AQ3721" s="110"/>
      <c r="AR3721" s="110"/>
      <c r="AS3721" s="110"/>
      <c r="AT3721" s="110"/>
      <c r="AU3721" s="110"/>
      <c r="AV3721" s="110"/>
      <c r="AW3721" s="110"/>
      <c r="AX3721" s="110"/>
      <c r="AY3721" s="110"/>
      <c r="AZ3721" s="110"/>
      <c r="BA3721" s="110"/>
      <c r="BB3721" s="110"/>
      <c r="BC3721" s="110"/>
      <c r="BD3721" s="110"/>
      <c r="BE3721" s="110"/>
      <c r="BF3721" s="110"/>
      <c r="BG3721" s="110"/>
      <c r="BH3721" s="110"/>
    </row>
    <row r="3722" spans="30:60" x14ac:dyDescent="0.2">
      <c r="AD3722" s="110"/>
      <c r="AE3722" s="110"/>
      <c r="AF3722" s="110"/>
      <c r="AG3722" s="110"/>
      <c r="AH3722" s="110"/>
      <c r="AI3722" s="110"/>
      <c r="AJ3722" s="110"/>
      <c r="AK3722" s="110"/>
      <c r="AL3722" s="110"/>
      <c r="AM3722" s="110"/>
      <c r="AN3722" s="110"/>
      <c r="AO3722" s="110"/>
      <c r="AP3722" s="110"/>
      <c r="AQ3722" s="110"/>
      <c r="AR3722" s="110"/>
      <c r="AS3722" s="110"/>
      <c r="AT3722" s="110"/>
      <c r="AU3722" s="110"/>
      <c r="AV3722" s="110"/>
      <c r="AW3722" s="110"/>
      <c r="AX3722" s="110"/>
      <c r="AY3722" s="110"/>
      <c r="AZ3722" s="110"/>
      <c r="BA3722" s="110"/>
      <c r="BB3722" s="110"/>
      <c r="BC3722" s="110"/>
      <c r="BD3722" s="110"/>
      <c r="BE3722" s="110"/>
      <c r="BF3722" s="110"/>
      <c r="BG3722" s="110"/>
      <c r="BH3722" s="110"/>
    </row>
    <row r="3723" spans="30:60" x14ac:dyDescent="0.2">
      <c r="AD3723" s="110"/>
      <c r="AE3723" s="110"/>
      <c r="AF3723" s="110"/>
      <c r="AG3723" s="110"/>
      <c r="AH3723" s="110"/>
      <c r="AI3723" s="110"/>
      <c r="AJ3723" s="110"/>
      <c r="AK3723" s="110"/>
      <c r="AL3723" s="110"/>
      <c r="AM3723" s="110"/>
      <c r="AN3723" s="110"/>
      <c r="AO3723" s="110"/>
      <c r="AP3723" s="110"/>
      <c r="AQ3723" s="110"/>
      <c r="AR3723" s="110"/>
      <c r="AS3723" s="110"/>
      <c r="AT3723" s="110"/>
      <c r="AU3723" s="110"/>
      <c r="AV3723" s="110"/>
      <c r="AW3723" s="110"/>
      <c r="AX3723" s="110"/>
      <c r="AY3723" s="110"/>
      <c r="AZ3723" s="110"/>
      <c r="BA3723" s="110"/>
      <c r="BB3723" s="110"/>
      <c r="BC3723" s="110"/>
      <c r="BD3723" s="110"/>
      <c r="BE3723" s="110"/>
      <c r="BF3723" s="110"/>
      <c r="BG3723" s="110"/>
      <c r="BH3723" s="110"/>
    </row>
    <row r="3724" spans="30:60" x14ac:dyDescent="0.2">
      <c r="AD3724" s="110"/>
      <c r="AE3724" s="110"/>
      <c r="AF3724" s="110"/>
      <c r="AG3724" s="110"/>
      <c r="AH3724" s="110"/>
      <c r="AI3724" s="110"/>
      <c r="AJ3724" s="110"/>
      <c r="AK3724" s="110"/>
      <c r="AL3724" s="110"/>
      <c r="AM3724" s="110"/>
      <c r="AN3724" s="110"/>
      <c r="AO3724" s="110"/>
      <c r="AP3724" s="110"/>
      <c r="AQ3724" s="110"/>
      <c r="AR3724" s="110"/>
      <c r="AS3724" s="110"/>
      <c r="AT3724" s="110"/>
      <c r="AU3724" s="110"/>
      <c r="AV3724" s="110"/>
      <c r="AW3724" s="110"/>
      <c r="AX3724" s="110"/>
      <c r="AY3724" s="110"/>
      <c r="AZ3724" s="110"/>
      <c r="BA3724" s="110"/>
      <c r="BB3724" s="110"/>
      <c r="BC3724" s="110"/>
      <c r="BD3724" s="110"/>
      <c r="BE3724" s="110"/>
      <c r="BF3724" s="110"/>
      <c r="BG3724" s="110"/>
      <c r="BH3724" s="110"/>
    </row>
    <row r="3725" spans="30:60" x14ac:dyDescent="0.2">
      <c r="AD3725" s="110"/>
      <c r="AE3725" s="110"/>
      <c r="AF3725" s="110"/>
      <c r="AG3725" s="110"/>
      <c r="AH3725" s="110"/>
      <c r="AI3725" s="110"/>
      <c r="AJ3725" s="110"/>
      <c r="AK3725" s="110"/>
      <c r="AL3725" s="110"/>
      <c r="AM3725" s="110"/>
      <c r="AN3725" s="110"/>
      <c r="AO3725" s="110"/>
      <c r="AP3725" s="110"/>
      <c r="AQ3725" s="110"/>
      <c r="AR3725" s="110"/>
      <c r="AS3725" s="110"/>
      <c r="AT3725" s="110"/>
      <c r="AU3725" s="110"/>
      <c r="AV3725" s="110"/>
      <c r="AW3725" s="110"/>
      <c r="AX3725" s="110"/>
      <c r="AY3725" s="110"/>
      <c r="AZ3725" s="110"/>
      <c r="BA3725" s="110"/>
      <c r="BB3725" s="110"/>
      <c r="BC3725" s="110"/>
      <c r="BD3725" s="110"/>
      <c r="BE3725" s="110"/>
      <c r="BF3725" s="110"/>
      <c r="BG3725" s="110"/>
      <c r="BH3725" s="110"/>
    </row>
    <row r="3726" spans="30:60" x14ac:dyDescent="0.2">
      <c r="AD3726" s="110"/>
      <c r="AE3726" s="110"/>
      <c r="AF3726" s="110"/>
      <c r="AG3726" s="110"/>
      <c r="AH3726" s="110"/>
      <c r="AI3726" s="110"/>
      <c r="AJ3726" s="110"/>
      <c r="AK3726" s="110"/>
      <c r="AL3726" s="110"/>
      <c r="AM3726" s="110"/>
      <c r="AN3726" s="110"/>
      <c r="AO3726" s="110"/>
      <c r="AP3726" s="110"/>
      <c r="AQ3726" s="110"/>
      <c r="AR3726" s="110"/>
      <c r="AS3726" s="110"/>
      <c r="AT3726" s="110"/>
      <c r="AU3726" s="110"/>
      <c r="AV3726" s="110"/>
      <c r="AW3726" s="110"/>
      <c r="AX3726" s="110"/>
      <c r="AY3726" s="110"/>
      <c r="AZ3726" s="110"/>
      <c r="BA3726" s="110"/>
      <c r="BB3726" s="110"/>
      <c r="BC3726" s="110"/>
      <c r="BD3726" s="110"/>
      <c r="BE3726" s="110"/>
      <c r="BF3726" s="110"/>
      <c r="BG3726" s="110"/>
      <c r="BH3726" s="110"/>
    </row>
    <row r="3727" spans="30:60" x14ac:dyDescent="0.2">
      <c r="AD3727" s="110"/>
      <c r="AE3727" s="110"/>
      <c r="AF3727" s="110"/>
      <c r="AG3727" s="110"/>
      <c r="AH3727" s="110"/>
      <c r="AI3727" s="110"/>
      <c r="AJ3727" s="110"/>
      <c r="AK3727" s="110"/>
      <c r="AL3727" s="110"/>
      <c r="AM3727" s="110"/>
      <c r="AN3727" s="110"/>
      <c r="AO3727" s="110"/>
      <c r="AP3727" s="110"/>
      <c r="AQ3727" s="110"/>
      <c r="AR3727" s="110"/>
      <c r="AS3727" s="110"/>
      <c r="AT3727" s="110"/>
      <c r="AU3727" s="110"/>
      <c r="AV3727" s="110"/>
      <c r="AW3727" s="110"/>
      <c r="AX3727" s="110"/>
      <c r="AY3727" s="110"/>
      <c r="AZ3727" s="110"/>
      <c r="BA3727" s="110"/>
      <c r="BB3727" s="110"/>
      <c r="BC3727" s="110"/>
      <c r="BD3727" s="110"/>
      <c r="BE3727" s="110"/>
      <c r="BF3727" s="110"/>
      <c r="BG3727" s="110"/>
      <c r="BH3727" s="110"/>
    </row>
    <row r="3728" spans="30:60" x14ac:dyDescent="0.2">
      <c r="AD3728" s="110"/>
      <c r="AE3728" s="110"/>
      <c r="AF3728" s="110"/>
      <c r="AG3728" s="110"/>
      <c r="AH3728" s="110"/>
      <c r="AI3728" s="110"/>
      <c r="AJ3728" s="110"/>
      <c r="AK3728" s="110"/>
      <c r="AL3728" s="110"/>
      <c r="AM3728" s="110"/>
      <c r="AN3728" s="110"/>
      <c r="AO3728" s="110"/>
      <c r="AP3728" s="110"/>
      <c r="AQ3728" s="110"/>
      <c r="AR3728" s="110"/>
      <c r="AS3728" s="110"/>
      <c r="AT3728" s="110"/>
      <c r="AU3728" s="110"/>
      <c r="AV3728" s="110"/>
      <c r="AW3728" s="110"/>
      <c r="AX3728" s="110"/>
      <c r="AY3728" s="110"/>
      <c r="AZ3728" s="110"/>
      <c r="BA3728" s="110"/>
      <c r="BB3728" s="110"/>
      <c r="BC3728" s="110"/>
      <c r="BD3728" s="110"/>
      <c r="BE3728" s="110"/>
      <c r="BF3728" s="110"/>
      <c r="BG3728" s="110"/>
      <c r="BH3728" s="110"/>
    </row>
    <row r="3729" spans="30:60" x14ac:dyDescent="0.2">
      <c r="AD3729" s="110"/>
      <c r="AE3729" s="110"/>
      <c r="AF3729" s="110"/>
      <c r="AG3729" s="110"/>
      <c r="AH3729" s="110"/>
      <c r="AI3729" s="110"/>
      <c r="AJ3729" s="110"/>
      <c r="AK3729" s="110"/>
      <c r="AL3729" s="110"/>
      <c r="AM3729" s="110"/>
      <c r="AN3729" s="110"/>
      <c r="AO3729" s="110"/>
      <c r="AP3729" s="110"/>
      <c r="AQ3729" s="110"/>
      <c r="AR3729" s="110"/>
      <c r="AS3729" s="110"/>
      <c r="AT3729" s="110"/>
      <c r="AU3729" s="110"/>
      <c r="AV3729" s="110"/>
      <c r="AW3729" s="110"/>
      <c r="AX3729" s="110"/>
      <c r="AY3729" s="110"/>
      <c r="AZ3729" s="110"/>
      <c r="BA3729" s="110"/>
      <c r="BB3729" s="110"/>
      <c r="BC3729" s="110"/>
      <c r="BD3729" s="110"/>
      <c r="BE3729" s="110"/>
      <c r="BF3729" s="110"/>
      <c r="BG3729" s="110"/>
      <c r="BH3729" s="110"/>
    </row>
    <row r="3730" spans="30:60" x14ac:dyDescent="0.2">
      <c r="AD3730" s="110"/>
      <c r="AE3730" s="110"/>
      <c r="AF3730" s="110"/>
      <c r="AG3730" s="110"/>
      <c r="AH3730" s="110"/>
      <c r="AI3730" s="110"/>
      <c r="AJ3730" s="110"/>
      <c r="AK3730" s="110"/>
      <c r="AL3730" s="110"/>
      <c r="AM3730" s="110"/>
      <c r="AN3730" s="110"/>
      <c r="AO3730" s="110"/>
      <c r="AP3730" s="110"/>
      <c r="AQ3730" s="110"/>
      <c r="AR3730" s="110"/>
      <c r="AS3730" s="110"/>
      <c r="AT3730" s="110"/>
      <c r="AU3730" s="110"/>
      <c r="AV3730" s="110"/>
      <c r="AW3730" s="110"/>
      <c r="AX3730" s="110"/>
      <c r="AY3730" s="110"/>
      <c r="AZ3730" s="110"/>
      <c r="BA3730" s="110"/>
      <c r="BB3730" s="110"/>
      <c r="BC3730" s="110"/>
      <c r="BD3730" s="110"/>
      <c r="BE3730" s="110"/>
      <c r="BF3730" s="110"/>
      <c r="BG3730" s="110"/>
      <c r="BH3730" s="110"/>
    </row>
    <row r="3731" spans="30:60" x14ac:dyDescent="0.2">
      <c r="AD3731" s="110"/>
      <c r="AE3731" s="110"/>
      <c r="AF3731" s="110"/>
      <c r="AG3731" s="110"/>
      <c r="AH3731" s="110"/>
      <c r="AI3731" s="110"/>
      <c r="AJ3731" s="110"/>
      <c r="AK3731" s="110"/>
      <c r="AL3731" s="110"/>
      <c r="AM3731" s="110"/>
      <c r="AN3731" s="110"/>
      <c r="AO3731" s="110"/>
      <c r="AP3731" s="110"/>
      <c r="AQ3731" s="110"/>
      <c r="AR3731" s="110"/>
      <c r="AS3731" s="110"/>
      <c r="AT3731" s="110"/>
      <c r="AU3731" s="110"/>
      <c r="AV3731" s="110"/>
      <c r="AW3731" s="110"/>
      <c r="AX3731" s="110"/>
      <c r="AY3731" s="110"/>
      <c r="AZ3731" s="110"/>
      <c r="BA3731" s="110"/>
      <c r="BB3731" s="110"/>
      <c r="BC3731" s="110"/>
      <c r="BD3731" s="110"/>
      <c r="BE3731" s="110"/>
      <c r="BF3731" s="110"/>
      <c r="BG3731" s="110"/>
      <c r="BH3731" s="110"/>
    </row>
    <row r="3732" spans="30:60" x14ac:dyDescent="0.2">
      <c r="AD3732" s="110"/>
      <c r="AE3732" s="110"/>
      <c r="AF3732" s="110"/>
      <c r="AG3732" s="110"/>
      <c r="AH3732" s="110"/>
      <c r="AI3732" s="110"/>
      <c r="AJ3732" s="110"/>
      <c r="AK3732" s="110"/>
      <c r="AL3732" s="110"/>
      <c r="AM3732" s="110"/>
      <c r="AN3732" s="110"/>
      <c r="AO3732" s="110"/>
      <c r="AP3732" s="110"/>
      <c r="AQ3732" s="110"/>
      <c r="AR3732" s="110"/>
      <c r="AS3732" s="110"/>
      <c r="AT3732" s="110"/>
      <c r="AU3732" s="110"/>
      <c r="AV3732" s="110"/>
      <c r="AW3732" s="110"/>
      <c r="AX3732" s="110"/>
      <c r="AY3732" s="110"/>
      <c r="AZ3732" s="110"/>
      <c r="BA3732" s="110"/>
      <c r="BB3732" s="110"/>
      <c r="BC3732" s="110"/>
      <c r="BD3732" s="110"/>
      <c r="BE3732" s="110"/>
      <c r="BF3732" s="110"/>
      <c r="BG3732" s="110"/>
      <c r="BH3732" s="110"/>
    </row>
    <row r="3733" spans="30:60" x14ac:dyDescent="0.2">
      <c r="AD3733" s="110"/>
      <c r="AE3733" s="110"/>
      <c r="AF3733" s="110"/>
      <c r="AG3733" s="110"/>
      <c r="AH3733" s="110"/>
      <c r="AI3733" s="110"/>
      <c r="AJ3733" s="110"/>
      <c r="AK3733" s="110"/>
      <c r="AL3733" s="110"/>
      <c r="AM3733" s="110"/>
      <c r="AN3733" s="110"/>
      <c r="AO3733" s="110"/>
      <c r="AP3733" s="110"/>
      <c r="AQ3733" s="110"/>
      <c r="AR3733" s="110"/>
      <c r="AS3733" s="110"/>
      <c r="AT3733" s="110"/>
      <c r="AU3733" s="110"/>
      <c r="AV3733" s="110"/>
      <c r="AW3733" s="110"/>
      <c r="AX3733" s="110"/>
      <c r="AY3733" s="110"/>
      <c r="AZ3733" s="110"/>
      <c r="BA3733" s="110"/>
      <c r="BB3733" s="110"/>
      <c r="BC3733" s="110"/>
      <c r="BD3733" s="110"/>
      <c r="BE3733" s="110"/>
      <c r="BF3733" s="110"/>
      <c r="BG3733" s="110"/>
      <c r="BH3733" s="110"/>
    </row>
    <row r="3734" spans="30:60" x14ac:dyDescent="0.2">
      <c r="AD3734" s="110"/>
      <c r="AE3734" s="110"/>
      <c r="AF3734" s="110"/>
      <c r="AG3734" s="110"/>
      <c r="AH3734" s="110"/>
      <c r="AI3734" s="110"/>
      <c r="AJ3734" s="110"/>
      <c r="AK3734" s="110"/>
      <c r="AL3734" s="110"/>
      <c r="AM3734" s="110"/>
      <c r="AN3734" s="110"/>
      <c r="AO3734" s="110"/>
      <c r="AP3734" s="110"/>
      <c r="AQ3734" s="110"/>
      <c r="AR3734" s="110"/>
      <c r="AS3734" s="110"/>
      <c r="AT3734" s="110"/>
      <c r="AU3734" s="110"/>
      <c r="AV3734" s="110"/>
      <c r="AW3734" s="110"/>
      <c r="AX3734" s="110"/>
      <c r="AY3734" s="110"/>
      <c r="AZ3734" s="110"/>
      <c r="BA3734" s="110"/>
      <c r="BB3734" s="110"/>
      <c r="BC3734" s="110"/>
      <c r="BD3734" s="110"/>
      <c r="BE3734" s="110"/>
      <c r="BF3734" s="110"/>
      <c r="BG3734" s="110"/>
      <c r="BH3734" s="110"/>
    </row>
    <row r="3735" spans="30:60" x14ac:dyDescent="0.2">
      <c r="AD3735" s="110"/>
      <c r="AE3735" s="110"/>
      <c r="AF3735" s="110"/>
      <c r="AG3735" s="110"/>
      <c r="AH3735" s="110"/>
      <c r="AI3735" s="110"/>
      <c r="AJ3735" s="110"/>
      <c r="AK3735" s="110"/>
      <c r="AL3735" s="110"/>
      <c r="AM3735" s="110"/>
      <c r="AN3735" s="110"/>
      <c r="AO3735" s="110"/>
      <c r="AP3735" s="110"/>
      <c r="AQ3735" s="110"/>
      <c r="AR3735" s="110"/>
      <c r="AS3735" s="110"/>
      <c r="AT3735" s="110"/>
      <c r="AU3735" s="110"/>
      <c r="AV3735" s="110"/>
      <c r="AW3735" s="110"/>
      <c r="AX3735" s="110"/>
      <c r="AY3735" s="110"/>
      <c r="AZ3735" s="110"/>
      <c r="BA3735" s="110"/>
      <c r="BB3735" s="110"/>
      <c r="BC3735" s="110"/>
      <c r="BD3735" s="110"/>
      <c r="BE3735" s="110"/>
      <c r="BF3735" s="110"/>
      <c r="BG3735" s="110"/>
      <c r="BH3735" s="110"/>
    </row>
    <row r="3736" spans="30:60" x14ac:dyDescent="0.2">
      <c r="AD3736" s="110"/>
      <c r="AE3736" s="110"/>
      <c r="AF3736" s="110"/>
      <c r="AG3736" s="110"/>
      <c r="AH3736" s="110"/>
      <c r="AI3736" s="110"/>
      <c r="AJ3736" s="110"/>
      <c r="AK3736" s="110"/>
      <c r="AL3736" s="110"/>
      <c r="AM3736" s="110"/>
      <c r="AN3736" s="110"/>
      <c r="AO3736" s="110"/>
      <c r="AP3736" s="110"/>
      <c r="AQ3736" s="110"/>
      <c r="AR3736" s="110"/>
      <c r="AS3736" s="110"/>
      <c r="AT3736" s="110"/>
      <c r="AU3736" s="110"/>
      <c r="AV3736" s="110"/>
      <c r="AW3736" s="110"/>
      <c r="AX3736" s="110"/>
      <c r="AY3736" s="110"/>
      <c r="AZ3736" s="110"/>
      <c r="BA3736" s="110"/>
      <c r="BB3736" s="110"/>
      <c r="BC3736" s="110"/>
      <c r="BD3736" s="110"/>
      <c r="BE3736" s="110"/>
      <c r="BF3736" s="110"/>
      <c r="BG3736" s="110"/>
      <c r="BH3736" s="110"/>
    </row>
    <row r="3737" spans="30:60" x14ac:dyDescent="0.2">
      <c r="AD3737" s="110"/>
      <c r="AE3737" s="110"/>
      <c r="AF3737" s="110"/>
      <c r="AG3737" s="110"/>
      <c r="AH3737" s="110"/>
      <c r="AI3737" s="110"/>
      <c r="AJ3737" s="110"/>
      <c r="AK3737" s="110"/>
      <c r="AL3737" s="110"/>
      <c r="AM3737" s="110"/>
      <c r="AN3737" s="110"/>
      <c r="AO3737" s="110"/>
      <c r="AP3737" s="110"/>
      <c r="AQ3737" s="110"/>
      <c r="AR3737" s="110"/>
      <c r="AS3737" s="110"/>
      <c r="AT3737" s="110"/>
      <c r="AU3737" s="110"/>
      <c r="AV3737" s="110"/>
      <c r="AW3737" s="110"/>
      <c r="AX3737" s="110"/>
      <c r="AY3737" s="110"/>
      <c r="AZ3737" s="110"/>
      <c r="BA3737" s="110"/>
      <c r="BB3737" s="110"/>
      <c r="BC3737" s="110"/>
      <c r="BD3737" s="110"/>
      <c r="BE3737" s="110"/>
      <c r="BF3737" s="110"/>
      <c r="BG3737" s="110"/>
      <c r="BH3737" s="110"/>
    </row>
    <row r="3738" spans="30:60" x14ac:dyDescent="0.2">
      <c r="AD3738" s="110"/>
      <c r="AE3738" s="110"/>
      <c r="AF3738" s="110"/>
      <c r="AG3738" s="110"/>
      <c r="AH3738" s="110"/>
      <c r="AI3738" s="110"/>
      <c r="AJ3738" s="110"/>
      <c r="AK3738" s="110"/>
      <c r="AL3738" s="110"/>
      <c r="AM3738" s="110"/>
      <c r="AN3738" s="110"/>
      <c r="AO3738" s="110"/>
      <c r="AP3738" s="110"/>
      <c r="AQ3738" s="110"/>
      <c r="AR3738" s="110"/>
      <c r="AS3738" s="110"/>
      <c r="AT3738" s="110"/>
      <c r="AU3738" s="110"/>
      <c r="AV3738" s="110"/>
      <c r="AW3738" s="110"/>
      <c r="AX3738" s="110"/>
      <c r="AY3738" s="110"/>
      <c r="AZ3738" s="110"/>
      <c r="BA3738" s="110"/>
      <c r="BB3738" s="110"/>
      <c r="BC3738" s="110"/>
      <c r="BD3738" s="110"/>
      <c r="BE3738" s="110"/>
      <c r="BF3738" s="110"/>
      <c r="BG3738" s="110"/>
      <c r="BH3738" s="110"/>
    </row>
    <row r="3739" spans="30:60" x14ac:dyDescent="0.2">
      <c r="AD3739" s="110"/>
      <c r="AE3739" s="110"/>
      <c r="AF3739" s="110"/>
      <c r="AG3739" s="110"/>
      <c r="AH3739" s="110"/>
      <c r="AI3739" s="110"/>
      <c r="AJ3739" s="110"/>
      <c r="AK3739" s="110"/>
      <c r="AL3739" s="110"/>
      <c r="AM3739" s="110"/>
      <c r="AN3739" s="110"/>
      <c r="AO3739" s="110"/>
      <c r="AP3739" s="110"/>
      <c r="AQ3739" s="110"/>
      <c r="AR3739" s="110"/>
      <c r="AS3739" s="110"/>
      <c r="AT3739" s="110"/>
      <c r="AU3739" s="110"/>
      <c r="AV3739" s="110"/>
      <c r="AW3739" s="110"/>
      <c r="AX3739" s="110"/>
      <c r="AY3739" s="110"/>
      <c r="AZ3739" s="110"/>
      <c r="BA3739" s="110"/>
      <c r="BB3739" s="110"/>
      <c r="BC3739" s="110"/>
      <c r="BD3739" s="110"/>
      <c r="BE3739" s="110"/>
      <c r="BF3739" s="110"/>
      <c r="BG3739" s="110"/>
      <c r="BH3739" s="110"/>
    </row>
    <row r="3740" spans="30:60" x14ac:dyDescent="0.2">
      <c r="AD3740" s="110"/>
      <c r="AE3740" s="110"/>
      <c r="AF3740" s="110"/>
      <c r="AG3740" s="110"/>
      <c r="AH3740" s="110"/>
      <c r="AI3740" s="110"/>
      <c r="AJ3740" s="110"/>
      <c r="AK3740" s="110"/>
      <c r="AL3740" s="110"/>
      <c r="AM3740" s="110"/>
      <c r="AN3740" s="110"/>
      <c r="AO3740" s="110"/>
      <c r="AP3740" s="110"/>
      <c r="AQ3740" s="110"/>
      <c r="AR3740" s="110"/>
      <c r="AS3740" s="110"/>
      <c r="AT3740" s="110"/>
      <c r="AU3740" s="110"/>
      <c r="AV3740" s="110"/>
      <c r="AW3740" s="110"/>
      <c r="AX3740" s="110"/>
      <c r="AY3740" s="110"/>
      <c r="AZ3740" s="110"/>
      <c r="BA3740" s="110"/>
      <c r="BB3740" s="110"/>
      <c r="BC3740" s="110"/>
      <c r="BD3740" s="110"/>
      <c r="BE3740" s="110"/>
      <c r="BF3740" s="110"/>
      <c r="BG3740" s="110"/>
      <c r="BH3740" s="110"/>
    </row>
    <row r="3741" spans="30:60" x14ac:dyDescent="0.2">
      <c r="AD3741" s="110"/>
      <c r="AE3741" s="110"/>
      <c r="AF3741" s="110"/>
      <c r="AG3741" s="110"/>
      <c r="AH3741" s="110"/>
      <c r="AI3741" s="110"/>
      <c r="AJ3741" s="110"/>
      <c r="AK3741" s="110"/>
      <c r="AL3741" s="110"/>
      <c r="AM3741" s="110"/>
      <c r="AN3741" s="110"/>
      <c r="AO3741" s="110"/>
      <c r="AP3741" s="110"/>
      <c r="AQ3741" s="110"/>
      <c r="AR3741" s="110"/>
      <c r="AS3741" s="110"/>
      <c r="AT3741" s="110"/>
      <c r="AU3741" s="110"/>
      <c r="AV3741" s="110"/>
      <c r="AW3741" s="110"/>
      <c r="AX3741" s="110"/>
      <c r="AY3741" s="110"/>
      <c r="AZ3741" s="110"/>
      <c r="BA3741" s="110"/>
      <c r="BB3741" s="110"/>
      <c r="BC3741" s="110"/>
      <c r="BD3741" s="110"/>
      <c r="BE3741" s="110"/>
      <c r="BF3741" s="110"/>
      <c r="BG3741" s="110"/>
      <c r="BH3741" s="110"/>
    </row>
    <row r="3742" spans="30:60" x14ac:dyDescent="0.2">
      <c r="AD3742" s="110"/>
      <c r="AE3742" s="110"/>
      <c r="AF3742" s="110"/>
      <c r="AG3742" s="110"/>
      <c r="AH3742" s="110"/>
      <c r="AI3742" s="110"/>
      <c r="AJ3742" s="110"/>
      <c r="AK3742" s="110"/>
      <c r="AL3742" s="110"/>
      <c r="AM3742" s="110"/>
      <c r="AN3742" s="110"/>
      <c r="AO3742" s="110"/>
      <c r="AP3742" s="110"/>
      <c r="AQ3742" s="110"/>
      <c r="AR3742" s="110"/>
      <c r="AS3742" s="110"/>
      <c r="AT3742" s="110"/>
      <c r="AU3742" s="110"/>
      <c r="AV3742" s="110"/>
      <c r="AW3742" s="110"/>
      <c r="AX3742" s="110"/>
      <c r="AY3742" s="110"/>
      <c r="AZ3742" s="110"/>
      <c r="BA3742" s="110"/>
      <c r="BB3742" s="110"/>
      <c r="BC3742" s="110"/>
      <c r="BD3742" s="110"/>
      <c r="BE3742" s="110"/>
      <c r="BF3742" s="110"/>
      <c r="BG3742" s="110"/>
      <c r="BH3742" s="110"/>
    </row>
    <row r="3743" spans="30:60" x14ac:dyDescent="0.2">
      <c r="AD3743" s="110"/>
      <c r="AE3743" s="110"/>
      <c r="AF3743" s="110"/>
      <c r="AG3743" s="110"/>
      <c r="AH3743" s="110"/>
      <c r="AI3743" s="110"/>
      <c r="AJ3743" s="110"/>
      <c r="AK3743" s="110"/>
      <c r="AL3743" s="110"/>
      <c r="AM3743" s="110"/>
      <c r="AN3743" s="110"/>
      <c r="AO3743" s="110"/>
      <c r="AP3743" s="110"/>
      <c r="AQ3743" s="110"/>
      <c r="AR3743" s="110"/>
      <c r="AS3743" s="110"/>
      <c r="AT3743" s="110"/>
      <c r="AU3743" s="110"/>
      <c r="AV3743" s="110"/>
      <c r="AW3743" s="110"/>
      <c r="AX3743" s="110"/>
      <c r="AY3743" s="110"/>
      <c r="AZ3743" s="110"/>
      <c r="BA3743" s="110"/>
      <c r="BB3743" s="110"/>
      <c r="BC3743" s="110"/>
      <c r="BD3743" s="110"/>
      <c r="BE3743" s="110"/>
      <c r="BF3743" s="110"/>
      <c r="BG3743" s="110"/>
      <c r="BH3743" s="110"/>
    </row>
    <row r="3744" spans="30:60" x14ac:dyDescent="0.2">
      <c r="AD3744" s="110"/>
      <c r="AE3744" s="110"/>
      <c r="AF3744" s="110"/>
      <c r="AG3744" s="110"/>
      <c r="AH3744" s="110"/>
      <c r="AI3744" s="110"/>
      <c r="AJ3744" s="110"/>
      <c r="AK3744" s="110"/>
      <c r="AL3744" s="110"/>
      <c r="AM3744" s="110"/>
      <c r="AN3744" s="110"/>
      <c r="AO3744" s="110"/>
      <c r="AP3744" s="110"/>
      <c r="AQ3744" s="110"/>
      <c r="AR3744" s="110"/>
      <c r="AS3744" s="110"/>
      <c r="AT3744" s="110"/>
      <c r="AU3744" s="110"/>
      <c r="AV3744" s="110"/>
      <c r="AW3744" s="110"/>
      <c r="AX3744" s="110"/>
      <c r="AY3744" s="110"/>
      <c r="AZ3744" s="110"/>
      <c r="BA3744" s="110"/>
      <c r="BB3744" s="110"/>
      <c r="BC3744" s="110"/>
      <c r="BD3744" s="110"/>
      <c r="BE3744" s="110"/>
      <c r="BF3744" s="110"/>
      <c r="BG3744" s="110"/>
      <c r="BH3744" s="110"/>
    </row>
    <row r="3745" spans="30:60" x14ac:dyDescent="0.2">
      <c r="AD3745" s="110"/>
      <c r="AE3745" s="110"/>
      <c r="AF3745" s="110"/>
      <c r="AG3745" s="110"/>
      <c r="AH3745" s="110"/>
      <c r="AI3745" s="110"/>
      <c r="AJ3745" s="110"/>
      <c r="AK3745" s="110"/>
      <c r="AL3745" s="110"/>
      <c r="AM3745" s="110"/>
      <c r="AN3745" s="110"/>
      <c r="AO3745" s="110"/>
      <c r="AP3745" s="110"/>
      <c r="AQ3745" s="110"/>
      <c r="AR3745" s="110"/>
      <c r="AS3745" s="110"/>
      <c r="AT3745" s="110"/>
      <c r="AU3745" s="110"/>
      <c r="AV3745" s="110"/>
      <c r="AW3745" s="110"/>
      <c r="AX3745" s="110"/>
      <c r="AY3745" s="110"/>
      <c r="AZ3745" s="110"/>
      <c r="BA3745" s="110"/>
      <c r="BB3745" s="110"/>
      <c r="BC3745" s="110"/>
      <c r="BD3745" s="110"/>
      <c r="BE3745" s="110"/>
      <c r="BF3745" s="110"/>
      <c r="BG3745" s="110"/>
      <c r="BH3745" s="110"/>
    </row>
    <row r="3746" spans="30:60" x14ac:dyDescent="0.2">
      <c r="AD3746" s="110"/>
      <c r="AE3746" s="110"/>
      <c r="AF3746" s="110"/>
      <c r="AG3746" s="110"/>
      <c r="AH3746" s="110"/>
      <c r="AI3746" s="110"/>
      <c r="AJ3746" s="110"/>
      <c r="AK3746" s="110"/>
      <c r="AL3746" s="110"/>
      <c r="AM3746" s="110"/>
      <c r="AN3746" s="110"/>
      <c r="AO3746" s="110"/>
      <c r="AP3746" s="110"/>
      <c r="AQ3746" s="110"/>
      <c r="AR3746" s="110"/>
      <c r="AS3746" s="110"/>
      <c r="AT3746" s="110"/>
      <c r="AU3746" s="110"/>
      <c r="AV3746" s="110"/>
      <c r="AW3746" s="110"/>
      <c r="AX3746" s="110"/>
      <c r="AY3746" s="110"/>
      <c r="AZ3746" s="110"/>
      <c r="BA3746" s="110"/>
      <c r="BB3746" s="110"/>
      <c r="BC3746" s="110"/>
      <c r="BD3746" s="110"/>
      <c r="BE3746" s="110"/>
      <c r="BF3746" s="110"/>
      <c r="BG3746" s="110"/>
      <c r="BH3746" s="110"/>
    </row>
    <row r="3747" spans="30:60" x14ac:dyDescent="0.2">
      <c r="AD3747" s="110"/>
      <c r="AE3747" s="110"/>
      <c r="AF3747" s="110"/>
      <c r="AG3747" s="110"/>
      <c r="AH3747" s="110"/>
      <c r="AI3747" s="110"/>
      <c r="AJ3747" s="110"/>
      <c r="AK3747" s="110"/>
      <c r="AL3747" s="110"/>
      <c r="AM3747" s="110"/>
      <c r="AN3747" s="110"/>
      <c r="AO3747" s="110"/>
      <c r="AP3747" s="110"/>
      <c r="AQ3747" s="110"/>
      <c r="AR3747" s="110"/>
      <c r="AS3747" s="110"/>
      <c r="AT3747" s="110"/>
      <c r="AU3747" s="110"/>
      <c r="AV3747" s="110"/>
      <c r="AW3747" s="110"/>
      <c r="AX3747" s="110"/>
      <c r="AY3747" s="110"/>
      <c r="AZ3747" s="110"/>
      <c r="BA3747" s="110"/>
      <c r="BB3747" s="110"/>
      <c r="BC3747" s="110"/>
      <c r="BD3747" s="110"/>
      <c r="BE3747" s="110"/>
      <c r="BF3747" s="110"/>
      <c r="BG3747" s="110"/>
      <c r="BH3747" s="110"/>
    </row>
    <row r="3748" spans="30:60" x14ac:dyDescent="0.2">
      <c r="AD3748" s="110"/>
      <c r="AE3748" s="110"/>
      <c r="AF3748" s="110"/>
      <c r="AG3748" s="110"/>
      <c r="AH3748" s="110"/>
      <c r="AI3748" s="110"/>
      <c r="AJ3748" s="110"/>
      <c r="AK3748" s="110"/>
      <c r="AL3748" s="110"/>
      <c r="AM3748" s="110"/>
      <c r="AN3748" s="110"/>
      <c r="AO3748" s="110"/>
      <c r="AP3748" s="110"/>
      <c r="AQ3748" s="110"/>
      <c r="AR3748" s="110"/>
      <c r="AS3748" s="110"/>
      <c r="AT3748" s="110"/>
      <c r="AU3748" s="110"/>
      <c r="AV3748" s="110"/>
      <c r="AW3748" s="110"/>
      <c r="AX3748" s="110"/>
      <c r="AY3748" s="110"/>
      <c r="AZ3748" s="110"/>
      <c r="BA3748" s="110"/>
      <c r="BB3748" s="110"/>
      <c r="BC3748" s="110"/>
      <c r="BD3748" s="110"/>
      <c r="BE3748" s="110"/>
      <c r="BF3748" s="110"/>
      <c r="BG3748" s="110"/>
      <c r="BH3748" s="110"/>
    </row>
    <row r="3749" spans="30:60" x14ac:dyDescent="0.2">
      <c r="AD3749" s="110"/>
      <c r="AE3749" s="110"/>
      <c r="AF3749" s="110"/>
      <c r="AG3749" s="110"/>
      <c r="AH3749" s="110"/>
      <c r="AI3749" s="110"/>
      <c r="AJ3749" s="110"/>
      <c r="AK3749" s="110"/>
      <c r="AL3749" s="110"/>
      <c r="AM3749" s="110"/>
      <c r="AN3749" s="110"/>
      <c r="AO3749" s="110"/>
      <c r="AP3749" s="110"/>
      <c r="AQ3749" s="110"/>
      <c r="AR3749" s="110"/>
      <c r="AS3749" s="110"/>
      <c r="AT3749" s="110"/>
      <c r="AU3749" s="110"/>
      <c r="AV3749" s="110"/>
      <c r="AW3749" s="110"/>
      <c r="AX3749" s="110"/>
      <c r="AY3749" s="110"/>
      <c r="AZ3749" s="110"/>
      <c r="BA3749" s="110"/>
      <c r="BB3749" s="110"/>
      <c r="BC3749" s="110"/>
      <c r="BD3749" s="110"/>
      <c r="BE3749" s="110"/>
      <c r="BF3749" s="110"/>
      <c r="BG3749" s="110"/>
      <c r="BH3749" s="110"/>
    </row>
    <row r="3750" spans="30:60" x14ac:dyDescent="0.2">
      <c r="AD3750" s="110"/>
      <c r="AE3750" s="110"/>
      <c r="AF3750" s="110"/>
      <c r="AG3750" s="110"/>
      <c r="AH3750" s="110"/>
      <c r="AI3750" s="110"/>
      <c r="AJ3750" s="110"/>
      <c r="AK3750" s="110"/>
      <c r="AL3750" s="110"/>
      <c r="AM3750" s="110"/>
      <c r="AN3750" s="110"/>
      <c r="AO3750" s="110"/>
      <c r="AP3750" s="110"/>
      <c r="AQ3750" s="110"/>
      <c r="AR3750" s="110"/>
      <c r="AS3750" s="110"/>
      <c r="AT3750" s="110"/>
      <c r="AU3750" s="110"/>
      <c r="AV3750" s="110"/>
      <c r="AW3750" s="110"/>
      <c r="AX3750" s="110"/>
      <c r="AY3750" s="110"/>
      <c r="AZ3750" s="110"/>
      <c r="BA3750" s="110"/>
      <c r="BB3750" s="110"/>
      <c r="BC3750" s="110"/>
      <c r="BD3750" s="110"/>
      <c r="BE3750" s="110"/>
      <c r="BF3750" s="110"/>
      <c r="BG3750" s="110"/>
      <c r="BH3750" s="110"/>
    </row>
    <row r="3751" spans="30:60" x14ac:dyDescent="0.2">
      <c r="AD3751" s="110"/>
      <c r="AE3751" s="110"/>
      <c r="AF3751" s="110"/>
      <c r="AG3751" s="110"/>
      <c r="AH3751" s="110"/>
      <c r="AI3751" s="110"/>
      <c r="AJ3751" s="110"/>
      <c r="AK3751" s="110"/>
      <c r="AL3751" s="110"/>
      <c r="AM3751" s="110"/>
      <c r="AN3751" s="110"/>
      <c r="AO3751" s="110"/>
      <c r="AP3751" s="110"/>
      <c r="AQ3751" s="110"/>
      <c r="AR3751" s="110"/>
      <c r="AS3751" s="110"/>
      <c r="AT3751" s="110"/>
      <c r="AU3751" s="110"/>
      <c r="AV3751" s="110"/>
      <c r="AW3751" s="110"/>
      <c r="AX3751" s="110"/>
      <c r="AY3751" s="110"/>
      <c r="AZ3751" s="110"/>
      <c r="BA3751" s="110"/>
      <c r="BB3751" s="110"/>
      <c r="BC3751" s="110"/>
      <c r="BD3751" s="110"/>
      <c r="BE3751" s="110"/>
      <c r="BF3751" s="110"/>
      <c r="BG3751" s="110"/>
      <c r="BH3751" s="110"/>
    </row>
    <row r="3752" spans="30:60" x14ac:dyDescent="0.2">
      <c r="AD3752" s="110"/>
      <c r="AE3752" s="110"/>
      <c r="AF3752" s="110"/>
      <c r="AG3752" s="110"/>
      <c r="AH3752" s="110"/>
      <c r="AI3752" s="110"/>
      <c r="AJ3752" s="110"/>
      <c r="AK3752" s="110"/>
      <c r="AL3752" s="110"/>
      <c r="AM3752" s="110"/>
      <c r="AN3752" s="110"/>
      <c r="AO3752" s="110"/>
      <c r="AP3752" s="110"/>
      <c r="AQ3752" s="110"/>
      <c r="AR3752" s="110"/>
      <c r="AS3752" s="110"/>
      <c r="AT3752" s="110"/>
      <c r="AU3752" s="110"/>
      <c r="AV3752" s="110"/>
      <c r="AW3752" s="110"/>
      <c r="AX3752" s="110"/>
      <c r="AY3752" s="110"/>
      <c r="AZ3752" s="110"/>
      <c r="BA3752" s="110"/>
      <c r="BB3752" s="110"/>
      <c r="BC3752" s="110"/>
      <c r="BD3752" s="110"/>
      <c r="BE3752" s="110"/>
      <c r="BF3752" s="110"/>
      <c r="BG3752" s="110"/>
      <c r="BH3752" s="110"/>
    </row>
    <row r="3753" spans="30:60" x14ac:dyDescent="0.2">
      <c r="AD3753" s="110"/>
      <c r="AE3753" s="110"/>
      <c r="AF3753" s="110"/>
      <c r="AG3753" s="110"/>
      <c r="AH3753" s="110"/>
      <c r="AI3753" s="110"/>
      <c r="AJ3753" s="110"/>
      <c r="AK3753" s="110"/>
      <c r="AL3753" s="110"/>
      <c r="AM3753" s="110"/>
      <c r="AN3753" s="110"/>
      <c r="AO3753" s="110"/>
      <c r="AP3753" s="110"/>
      <c r="AQ3753" s="110"/>
      <c r="AR3753" s="110"/>
      <c r="AS3753" s="110"/>
      <c r="AT3753" s="110"/>
      <c r="AU3753" s="110"/>
      <c r="AV3753" s="110"/>
      <c r="AW3753" s="110"/>
      <c r="AX3753" s="110"/>
      <c r="AY3753" s="110"/>
      <c r="AZ3753" s="110"/>
      <c r="BA3753" s="110"/>
      <c r="BB3753" s="110"/>
      <c r="BC3753" s="110"/>
      <c r="BD3753" s="110"/>
      <c r="BE3753" s="110"/>
      <c r="BF3753" s="110"/>
      <c r="BG3753" s="110"/>
      <c r="BH3753" s="110"/>
    </row>
    <row r="3754" spans="30:60" x14ac:dyDescent="0.2">
      <c r="AD3754" s="110"/>
      <c r="AE3754" s="110"/>
      <c r="AF3754" s="110"/>
      <c r="AG3754" s="110"/>
      <c r="AH3754" s="110"/>
      <c r="AI3754" s="110"/>
      <c r="AJ3754" s="110"/>
      <c r="AK3754" s="110"/>
      <c r="AL3754" s="110"/>
      <c r="AM3754" s="110"/>
      <c r="AN3754" s="110"/>
      <c r="AO3754" s="110"/>
      <c r="AP3754" s="110"/>
      <c r="AQ3754" s="110"/>
      <c r="AR3754" s="110"/>
      <c r="AS3754" s="110"/>
      <c r="AT3754" s="110"/>
      <c r="AU3754" s="110"/>
      <c r="AV3754" s="110"/>
      <c r="AW3754" s="110"/>
      <c r="AX3754" s="110"/>
      <c r="AY3754" s="110"/>
      <c r="AZ3754" s="110"/>
      <c r="BA3754" s="110"/>
      <c r="BB3754" s="110"/>
      <c r="BC3754" s="110"/>
      <c r="BD3754" s="110"/>
      <c r="BE3754" s="110"/>
      <c r="BF3754" s="110"/>
      <c r="BG3754" s="110"/>
      <c r="BH3754" s="110"/>
    </row>
    <row r="3755" spans="30:60" x14ac:dyDescent="0.2">
      <c r="AD3755" s="110"/>
      <c r="AE3755" s="110"/>
      <c r="AF3755" s="110"/>
      <c r="AG3755" s="110"/>
      <c r="AH3755" s="110"/>
      <c r="AI3755" s="110"/>
      <c r="AJ3755" s="110"/>
      <c r="AK3755" s="110"/>
      <c r="AL3755" s="110"/>
      <c r="AM3755" s="110"/>
      <c r="AN3755" s="110"/>
      <c r="AO3755" s="110"/>
      <c r="AP3755" s="110"/>
      <c r="AQ3755" s="110"/>
      <c r="AR3755" s="110"/>
      <c r="AS3755" s="110"/>
      <c r="AT3755" s="110"/>
      <c r="AU3755" s="110"/>
      <c r="AV3755" s="110"/>
      <c r="AW3755" s="110"/>
      <c r="AX3755" s="110"/>
      <c r="AY3755" s="110"/>
      <c r="AZ3755" s="110"/>
      <c r="BA3755" s="110"/>
      <c r="BB3755" s="110"/>
      <c r="BC3755" s="110"/>
      <c r="BD3755" s="110"/>
      <c r="BE3755" s="110"/>
      <c r="BF3755" s="110"/>
      <c r="BG3755" s="110"/>
      <c r="BH3755" s="110"/>
    </row>
    <row r="3756" spans="30:60" x14ac:dyDescent="0.2">
      <c r="AD3756" s="110"/>
      <c r="AE3756" s="110"/>
      <c r="AF3756" s="110"/>
      <c r="AG3756" s="110"/>
      <c r="AH3756" s="110"/>
      <c r="AI3756" s="110"/>
      <c r="AJ3756" s="110"/>
      <c r="AK3756" s="110"/>
      <c r="AL3756" s="110"/>
      <c r="AM3756" s="110"/>
      <c r="AN3756" s="110"/>
      <c r="AO3756" s="110"/>
      <c r="AP3756" s="110"/>
      <c r="AQ3756" s="110"/>
      <c r="AR3756" s="110"/>
      <c r="AS3756" s="110"/>
      <c r="AT3756" s="110"/>
      <c r="AU3756" s="110"/>
      <c r="AV3756" s="110"/>
      <c r="AW3756" s="110"/>
      <c r="AX3756" s="110"/>
      <c r="AY3756" s="110"/>
      <c r="AZ3756" s="110"/>
      <c r="BA3756" s="110"/>
      <c r="BB3756" s="110"/>
      <c r="BC3756" s="110"/>
      <c r="BD3756" s="110"/>
      <c r="BE3756" s="110"/>
      <c r="BF3756" s="110"/>
      <c r="BG3756" s="110"/>
      <c r="BH3756" s="110"/>
    </row>
    <row r="3757" spans="30:60" x14ac:dyDescent="0.2">
      <c r="AD3757" s="110"/>
      <c r="AE3757" s="110"/>
      <c r="AF3757" s="110"/>
      <c r="AG3757" s="110"/>
      <c r="AH3757" s="110"/>
      <c r="AI3757" s="110"/>
      <c r="AJ3757" s="110"/>
      <c r="AK3757" s="110"/>
      <c r="AL3757" s="110"/>
      <c r="AM3757" s="110"/>
      <c r="AN3757" s="110"/>
      <c r="AO3757" s="110"/>
      <c r="AP3757" s="110"/>
      <c r="AQ3757" s="110"/>
      <c r="AR3757" s="110"/>
      <c r="AS3757" s="110"/>
      <c r="AT3757" s="110"/>
      <c r="AU3757" s="110"/>
      <c r="AV3757" s="110"/>
      <c r="AW3757" s="110"/>
      <c r="AX3757" s="110"/>
      <c r="AY3757" s="110"/>
      <c r="AZ3757" s="110"/>
      <c r="BA3757" s="110"/>
      <c r="BB3757" s="110"/>
      <c r="BC3757" s="110"/>
      <c r="BD3757" s="110"/>
      <c r="BE3757" s="110"/>
      <c r="BF3757" s="110"/>
      <c r="BG3757" s="110"/>
      <c r="BH3757" s="110"/>
    </row>
    <row r="3758" spans="30:60" x14ac:dyDescent="0.2">
      <c r="AD3758" s="110"/>
      <c r="AE3758" s="110"/>
      <c r="AF3758" s="110"/>
      <c r="AG3758" s="110"/>
      <c r="AH3758" s="110"/>
      <c r="AI3758" s="110"/>
      <c r="AJ3758" s="110"/>
      <c r="AK3758" s="110"/>
      <c r="AL3758" s="110"/>
      <c r="AM3758" s="110"/>
      <c r="AN3758" s="110"/>
      <c r="AO3758" s="110"/>
      <c r="AP3758" s="110"/>
      <c r="AQ3758" s="110"/>
      <c r="AR3758" s="110"/>
      <c r="AS3758" s="110"/>
      <c r="AT3758" s="110"/>
      <c r="AU3758" s="110"/>
      <c r="AV3758" s="110"/>
      <c r="AW3758" s="110"/>
      <c r="AX3758" s="110"/>
      <c r="AY3758" s="110"/>
      <c r="AZ3758" s="110"/>
      <c r="BA3758" s="110"/>
      <c r="BB3758" s="110"/>
      <c r="BC3758" s="110"/>
      <c r="BD3758" s="110"/>
      <c r="BE3758" s="110"/>
      <c r="BF3758" s="110"/>
      <c r="BG3758" s="110"/>
      <c r="BH3758" s="110"/>
    </row>
    <row r="3759" spans="30:60" x14ac:dyDescent="0.2">
      <c r="AD3759" s="110"/>
      <c r="AE3759" s="110"/>
      <c r="AF3759" s="110"/>
      <c r="AG3759" s="110"/>
      <c r="AH3759" s="110"/>
      <c r="AI3759" s="110"/>
      <c r="AJ3759" s="110"/>
      <c r="AK3759" s="110"/>
      <c r="AL3759" s="110"/>
      <c r="AM3759" s="110"/>
      <c r="AN3759" s="110"/>
      <c r="AO3759" s="110"/>
      <c r="AP3759" s="110"/>
      <c r="AQ3759" s="110"/>
      <c r="AR3759" s="110"/>
      <c r="AS3759" s="110"/>
      <c r="AT3759" s="110"/>
      <c r="AU3759" s="110"/>
      <c r="AV3759" s="110"/>
      <c r="AW3759" s="110"/>
      <c r="AX3759" s="110"/>
      <c r="AY3759" s="110"/>
      <c r="AZ3759" s="110"/>
      <c r="BA3759" s="110"/>
      <c r="BB3759" s="110"/>
      <c r="BC3759" s="110"/>
      <c r="BD3759" s="110"/>
      <c r="BE3759" s="110"/>
      <c r="BF3759" s="110"/>
      <c r="BG3759" s="110"/>
      <c r="BH3759" s="110"/>
    </row>
    <row r="3760" spans="30:60" x14ac:dyDescent="0.2">
      <c r="AD3760" s="110"/>
      <c r="AE3760" s="110"/>
      <c r="AF3760" s="110"/>
      <c r="AG3760" s="110"/>
      <c r="AH3760" s="110"/>
      <c r="AI3760" s="110"/>
      <c r="AJ3760" s="110"/>
      <c r="AK3760" s="110"/>
      <c r="AL3760" s="110"/>
      <c r="AM3760" s="110"/>
      <c r="AN3760" s="110"/>
      <c r="AO3760" s="110"/>
      <c r="AP3760" s="110"/>
      <c r="AQ3760" s="110"/>
      <c r="AR3760" s="110"/>
      <c r="AS3760" s="110"/>
      <c r="AT3760" s="110"/>
      <c r="AU3760" s="110"/>
      <c r="AV3760" s="110"/>
      <c r="AW3760" s="110"/>
      <c r="AX3760" s="110"/>
      <c r="AY3760" s="110"/>
      <c r="AZ3760" s="110"/>
      <c r="BA3760" s="110"/>
      <c r="BB3760" s="110"/>
      <c r="BC3760" s="110"/>
      <c r="BD3760" s="110"/>
      <c r="BE3760" s="110"/>
      <c r="BF3760" s="110"/>
      <c r="BG3760" s="110"/>
      <c r="BH3760" s="110"/>
    </row>
    <row r="3761" spans="30:60" x14ac:dyDescent="0.2">
      <c r="AD3761" s="110"/>
      <c r="AE3761" s="110"/>
      <c r="AF3761" s="110"/>
      <c r="AG3761" s="110"/>
      <c r="AH3761" s="110"/>
      <c r="AI3761" s="110"/>
      <c r="AJ3761" s="110"/>
      <c r="AK3761" s="110"/>
      <c r="AL3761" s="110"/>
      <c r="AM3761" s="110"/>
      <c r="AN3761" s="110"/>
      <c r="AO3761" s="110"/>
      <c r="AP3761" s="110"/>
      <c r="AQ3761" s="110"/>
      <c r="AR3761" s="110"/>
      <c r="AS3761" s="110"/>
      <c r="AT3761" s="110"/>
      <c r="AU3761" s="110"/>
      <c r="AV3761" s="110"/>
      <c r="AW3761" s="110"/>
      <c r="AX3761" s="110"/>
      <c r="AY3761" s="110"/>
      <c r="AZ3761" s="110"/>
      <c r="BA3761" s="110"/>
      <c r="BB3761" s="110"/>
      <c r="BC3761" s="110"/>
      <c r="BD3761" s="110"/>
      <c r="BE3761" s="110"/>
      <c r="BF3761" s="110"/>
      <c r="BG3761" s="110"/>
      <c r="BH3761" s="110"/>
    </row>
    <row r="3762" spans="30:60" x14ac:dyDescent="0.2">
      <c r="AD3762" s="110"/>
      <c r="AE3762" s="110"/>
      <c r="AF3762" s="110"/>
      <c r="AG3762" s="110"/>
      <c r="AH3762" s="110"/>
      <c r="AI3762" s="110"/>
      <c r="AJ3762" s="110"/>
      <c r="AK3762" s="110"/>
      <c r="AL3762" s="110"/>
      <c r="AM3762" s="110"/>
      <c r="AN3762" s="110"/>
      <c r="AO3762" s="110"/>
      <c r="AP3762" s="110"/>
      <c r="AQ3762" s="110"/>
      <c r="AR3762" s="110"/>
      <c r="AS3762" s="110"/>
      <c r="AT3762" s="110"/>
      <c r="AU3762" s="110"/>
      <c r="AV3762" s="110"/>
      <c r="AW3762" s="110"/>
      <c r="AX3762" s="110"/>
      <c r="AY3762" s="110"/>
      <c r="AZ3762" s="110"/>
      <c r="BA3762" s="110"/>
      <c r="BB3762" s="110"/>
      <c r="BC3762" s="110"/>
      <c r="BD3762" s="110"/>
      <c r="BE3762" s="110"/>
      <c r="BF3762" s="110"/>
      <c r="BG3762" s="110"/>
      <c r="BH3762" s="110"/>
    </row>
    <row r="3763" spans="30:60" x14ac:dyDescent="0.2">
      <c r="AD3763" s="110"/>
      <c r="AE3763" s="110"/>
      <c r="AF3763" s="110"/>
      <c r="AG3763" s="110"/>
      <c r="AH3763" s="110"/>
      <c r="AI3763" s="110"/>
      <c r="AJ3763" s="110"/>
      <c r="AK3763" s="110"/>
      <c r="AL3763" s="110"/>
      <c r="AM3763" s="110"/>
      <c r="AN3763" s="110"/>
      <c r="AO3763" s="110"/>
      <c r="AP3763" s="110"/>
      <c r="AQ3763" s="110"/>
      <c r="AR3763" s="110"/>
      <c r="AS3763" s="110"/>
      <c r="AT3763" s="110"/>
      <c r="AU3763" s="110"/>
      <c r="AV3763" s="110"/>
      <c r="AW3763" s="110"/>
      <c r="AX3763" s="110"/>
      <c r="AY3763" s="110"/>
      <c r="AZ3763" s="110"/>
      <c r="BA3763" s="110"/>
      <c r="BB3763" s="110"/>
      <c r="BC3763" s="110"/>
      <c r="BD3763" s="110"/>
      <c r="BE3763" s="110"/>
      <c r="BF3763" s="110"/>
      <c r="BG3763" s="110"/>
      <c r="BH3763" s="110"/>
    </row>
    <row r="3764" spans="30:60" x14ac:dyDescent="0.2">
      <c r="AD3764" s="110"/>
      <c r="AE3764" s="110"/>
      <c r="AF3764" s="110"/>
      <c r="AG3764" s="110"/>
      <c r="AH3764" s="110"/>
      <c r="AI3764" s="110"/>
      <c r="AJ3764" s="110"/>
      <c r="AK3764" s="110"/>
      <c r="AL3764" s="110"/>
      <c r="AM3764" s="110"/>
      <c r="AN3764" s="110"/>
      <c r="AO3764" s="110"/>
      <c r="AP3764" s="110"/>
      <c r="AQ3764" s="110"/>
      <c r="AR3764" s="110"/>
      <c r="AS3764" s="110"/>
      <c r="AT3764" s="110"/>
      <c r="AU3764" s="110"/>
      <c r="AV3764" s="110"/>
      <c r="AW3764" s="110"/>
      <c r="AX3764" s="110"/>
      <c r="AY3764" s="110"/>
      <c r="AZ3764" s="110"/>
      <c r="BA3764" s="110"/>
      <c r="BB3764" s="110"/>
      <c r="BC3764" s="110"/>
      <c r="BD3764" s="110"/>
      <c r="BE3764" s="110"/>
      <c r="BF3764" s="110"/>
      <c r="BG3764" s="110"/>
      <c r="BH3764" s="110"/>
    </row>
    <row r="3765" spans="30:60" x14ac:dyDescent="0.2">
      <c r="AD3765" s="110"/>
      <c r="AE3765" s="110"/>
      <c r="AF3765" s="110"/>
      <c r="AG3765" s="110"/>
      <c r="AH3765" s="110"/>
      <c r="AI3765" s="110"/>
      <c r="AJ3765" s="110"/>
      <c r="AK3765" s="110"/>
      <c r="AL3765" s="110"/>
      <c r="AM3765" s="110"/>
      <c r="AN3765" s="110"/>
      <c r="AO3765" s="110"/>
      <c r="AP3765" s="110"/>
      <c r="AQ3765" s="110"/>
      <c r="AR3765" s="110"/>
      <c r="AS3765" s="110"/>
      <c r="AT3765" s="110"/>
      <c r="AU3765" s="110"/>
      <c r="AV3765" s="110"/>
      <c r="AW3765" s="110"/>
      <c r="AX3765" s="110"/>
      <c r="AY3765" s="110"/>
      <c r="AZ3765" s="110"/>
      <c r="BA3765" s="110"/>
      <c r="BB3765" s="110"/>
      <c r="BC3765" s="110"/>
      <c r="BD3765" s="110"/>
      <c r="BE3765" s="110"/>
      <c r="BF3765" s="110"/>
      <c r="BG3765" s="110"/>
      <c r="BH3765" s="110"/>
    </row>
    <row r="3766" spans="30:60" x14ac:dyDescent="0.2">
      <c r="AD3766" s="110"/>
      <c r="AE3766" s="110"/>
      <c r="AF3766" s="110"/>
      <c r="AG3766" s="110"/>
      <c r="AH3766" s="110"/>
      <c r="AI3766" s="110"/>
      <c r="AJ3766" s="110"/>
      <c r="AK3766" s="110"/>
      <c r="AL3766" s="110"/>
      <c r="AM3766" s="110"/>
      <c r="AN3766" s="110"/>
      <c r="AO3766" s="110"/>
      <c r="AP3766" s="110"/>
      <c r="AQ3766" s="110"/>
      <c r="AR3766" s="110"/>
      <c r="AS3766" s="110"/>
      <c r="AT3766" s="110"/>
      <c r="AU3766" s="110"/>
      <c r="AV3766" s="110"/>
      <c r="AW3766" s="110"/>
      <c r="AX3766" s="110"/>
      <c r="AY3766" s="110"/>
      <c r="AZ3766" s="110"/>
      <c r="BA3766" s="110"/>
      <c r="BB3766" s="110"/>
      <c r="BC3766" s="110"/>
      <c r="BD3766" s="110"/>
      <c r="BE3766" s="110"/>
      <c r="BF3766" s="110"/>
      <c r="BG3766" s="110"/>
      <c r="BH3766" s="110"/>
    </row>
    <row r="3767" spans="30:60" x14ac:dyDescent="0.2">
      <c r="AD3767" s="110"/>
      <c r="AE3767" s="110"/>
      <c r="AF3767" s="110"/>
      <c r="AG3767" s="110"/>
      <c r="AH3767" s="110"/>
      <c r="AI3767" s="110"/>
      <c r="AJ3767" s="110"/>
      <c r="AK3767" s="110"/>
      <c r="AL3767" s="110"/>
      <c r="AM3767" s="110"/>
      <c r="AN3767" s="110"/>
      <c r="AO3767" s="110"/>
      <c r="AP3767" s="110"/>
      <c r="AQ3767" s="110"/>
      <c r="AR3767" s="110"/>
      <c r="AS3767" s="110"/>
      <c r="AT3767" s="110"/>
      <c r="AU3767" s="110"/>
      <c r="AV3767" s="110"/>
      <c r="AW3767" s="110"/>
      <c r="AX3767" s="110"/>
      <c r="AY3767" s="110"/>
      <c r="AZ3767" s="110"/>
      <c r="BA3767" s="110"/>
      <c r="BB3767" s="110"/>
      <c r="BC3767" s="110"/>
      <c r="BD3767" s="110"/>
      <c r="BE3767" s="110"/>
      <c r="BF3767" s="110"/>
      <c r="BG3767" s="110"/>
      <c r="BH3767" s="110"/>
    </row>
    <row r="3768" spans="30:60" x14ac:dyDescent="0.2">
      <c r="AD3768" s="110"/>
      <c r="AE3768" s="110"/>
      <c r="AF3768" s="110"/>
      <c r="AG3768" s="110"/>
      <c r="AH3768" s="110"/>
      <c r="AI3768" s="110"/>
      <c r="AJ3768" s="110"/>
      <c r="AK3768" s="110"/>
      <c r="AL3768" s="110"/>
      <c r="AM3768" s="110"/>
      <c r="AN3768" s="110"/>
      <c r="AO3768" s="110"/>
      <c r="AP3768" s="110"/>
      <c r="AQ3768" s="110"/>
      <c r="AR3768" s="110"/>
      <c r="AS3768" s="110"/>
      <c r="AT3768" s="110"/>
      <c r="AU3768" s="110"/>
      <c r="AV3768" s="110"/>
      <c r="AW3768" s="110"/>
      <c r="AX3768" s="110"/>
      <c r="AY3768" s="110"/>
      <c r="AZ3768" s="110"/>
      <c r="BA3768" s="110"/>
      <c r="BB3768" s="110"/>
      <c r="BC3768" s="110"/>
      <c r="BD3768" s="110"/>
      <c r="BE3768" s="110"/>
      <c r="BF3768" s="110"/>
      <c r="BG3768" s="110"/>
      <c r="BH3768" s="110"/>
    </row>
    <row r="3769" spans="30:60" x14ac:dyDescent="0.2">
      <c r="AD3769" s="110"/>
      <c r="AE3769" s="110"/>
      <c r="AF3769" s="110"/>
      <c r="AG3769" s="110"/>
      <c r="AH3769" s="110"/>
      <c r="AI3769" s="110"/>
      <c r="AJ3769" s="110"/>
      <c r="AK3769" s="110"/>
      <c r="AL3769" s="110"/>
      <c r="AM3769" s="110"/>
      <c r="AN3769" s="110"/>
      <c r="AO3769" s="110"/>
      <c r="AP3769" s="110"/>
      <c r="AQ3769" s="110"/>
      <c r="AR3769" s="110"/>
      <c r="AS3769" s="110"/>
      <c r="AT3769" s="110"/>
      <c r="AU3769" s="110"/>
      <c r="AV3769" s="110"/>
      <c r="AW3769" s="110"/>
      <c r="AX3769" s="110"/>
      <c r="AY3769" s="110"/>
      <c r="AZ3769" s="110"/>
      <c r="BA3769" s="110"/>
      <c r="BB3769" s="110"/>
      <c r="BC3769" s="110"/>
      <c r="BD3769" s="110"/>
      <c r="BE3769" s="110"/>
      <c r="BF3769" s="110"/>
      <c r="BG3769" s="110"/>
      <c r="BH3769" s="110"/>
    </row>
    <row r="3770" spans="30:60" x14ac:dyDescent="0.2">
      <c r="AD3770" s="110"/>
      <c r="AE3770" s="110"/>
      <c r="AF3770" s="110"/>
      <c r="AG3770" s="110"/>
      <c r="AH3770" s="110"/>
      <c r="AI3770" s="110"/>
      <c r="AJ3770" s="110"/>
      <c r="AK3770" s="110"/>
      <c r="AL3770" s="110"/>
      <c r="AM3770" s="110"/>
      <c r="AN3770" s="110"/>
      <c r="AO3770" s="110"/>
      <c r="AP3770" s="110"/>
      <c r="AQ3770" s="110"/>
      <c r="AR3770" s="110"/>
      <c r="AS3770" s="110"/>
      <c r="AT3770" s="110"/>
      <c r="AU3770" s="110"/>
      <c r="AV3770" s="110"/>
      <c r="AW3770" s="110"/>
      <c r="AX3770" s="110"/>
      <c r="AY3770" s="110"/>
      <c r="AZ3770" s="110"/>
      <c r="BA3770" s="110"/>
      <c r="BB3770" s="110"/>
      <c r="BC3770" s="110"/>
      <c r="BD3770" s="110"/>
      <c r="BE3770" s="110"/>
      <c r="BF3770" s="110"/>
      <c r="BG3770" s="110"/>
      <c r="BH3770" s="110"/>
    </row>
    <row r="3771" spans="30:60" x14ac:dyDescent="0.2">
      <c r="AD3771" s="110"/>
      <c r="AE3771" s="110"/>
      <c r="AF3771" s="110"/>
      <c r="AG3771" s="110"/>
      <c r="AH3771" s="110"/>
      <c r="AI3771" s="110"/>
      <c r="AJ3771" s="110"/>
      <c r="AK3771" s="110"/>
      <c r="AL3771" s="110"/>
      <c r="AM3771" s="110"/>
      <c r="AN3771" s="110"/>
      <c r="AO3771" s="110"/>
      <c r="AP3771" s="110"/>
      <c r="AQ3771" s="110"/>
      <c r="AR3771" s="110"/>
      <c r="AS3771" s="110"/>
      <c r="AT3771" s="110"/>
      <c r="AU3771" s="110"/>
      <c r="AV3771" s="110"/>
      <c r="AW3771" s="110"/>
      <c r="AX3771" s="110"/>
      <c r="AY3771" s="110"/>
      <c r="AZ3771" s="110"/>
      <c r="BA3771" s="110"/>
      <c r="BB3771" s="110"/>
      <c r="BC3771" s="110"/>
      <c r="BD3771" s="110"/>
      <c r="BE3771" s="110"/>
      <c r="BF3771" s="110"/>
      <c r="BG3771" s="110"/>
      <c r="BH3771" s="110"/>
    </row>
    <row r="3772" spans="30:60" x14ac:dyDescent="0.2">
      <c r="AD3772" s="110"/>
      <c r="AE3772" s="110"/>
      <c r="AF3772" s="110"/>
      <c r="AG3772" s="110"/>
      <c r="AH3772" s="110"/>
      <c r="AI3772" s="110"/>
      <c r="AJ3772" s="110"/>
      <c r="AK3772" s="110"/>
      <c r="AL3772" s="110"/>
      <c r="AM3772" s="110"/>
      <c r="AN3772" s="110"/>
      <c r="AO3772" s="110"/>
      <c r="AP3772" s="110"/>
      <c r="AQ3772" s="110"/>
      <c r="AR3772" s="110"/>
      <c r="AS3772" s="110"/>
      <c r="AT3772" s="110"/>
      <c r="AU3772" s="110"/>
      <c r="AV3772" s="110"/>
      <c r="AW3772" s="110"/>
      <c r="AX3772" s="110"/>
      <c r="AY3772" s="110"/>
      <c r="AZ3772" s="110"/>
      <c r="BA3772" s="110"/>
      <c r="BB3772" s="110"/>
      <c r="BC3772" s="110"/>
      <c r="BD3772" s="110"/>
      <c r="BE3772" s="110"/>
      <c r="BF3772" s="110"/>
      <c r="BG3772" s="110"/>
      <c r="BH3772" s="110"/>
    </row>
    <row r="3773" spans="30:60" x14ac:dyDescent="0.2">
      <c r="AD3773" s="110"/>
      <c r="AE3773" s="110"/>
      <c r="AF3773" s="110"/>
      <c r="AG3773" s="110"/>
      <c r="AH3773" s="110"/>
      <c r="AI3773" s="110"/>
      <c r="AJ3773" s="110"/>
      <c r="AK3773" s="110"/>
      <c r="AL3773" s="110"/>
      <c r="AM3773" s="110"/>
      <c r="AN3773" s="110"/>
      <c r="AO3773" s="110"/>
      <c r="AP3773" s="110"/>
      <c r="AQ3773" s="110"/>
      <c r="AR3773" s="110"/>
      <c r="AS3773" s="110"/>
      <c r="AT3773" s="110"/>
      <c r="AU3773" s="110"/>
      <c r="AV3773" s="110"/>
      <c r="AW3773" s="110"/>
      <c r="AX3773" s="110"/>
      <c r="AY3773" s="110"/>
      <c r="AZ3773" s="110"/>
      <c r="BA3773" s="110"/>
      <c r="BB3773" s="110"/>
      <c r="BC3773" s="110"/>
      <c r="BD3773" s="110"/>
      <c r="BE3773" s="110"/>
      <c r="BF3773" s="110"/>
      <c r="BG3773" s="110"/>
      <c r="BH3773" s="110"/>
    </row>
    <row r="3774" spans="30:60" x14ac:dyDescent="0.2">
      <c r="AD3774" s="110"/>
      <c r="AE3774" s="110"/>
      <c r="AF3774" s="110"/>
      <c r="AG3774" s="110"/>
      <c r="AH3774" s="110"/>
      <c r="AI3774" s="110"/>
      <c r="AJ3774" s="110"/>
      <c r="AK3774" s="110"/>
      <c r="AL3774" s="110"/>
      <c r="AM3774" s="110"/>
      <c r="AN3774" s="110"/>
      <c r="AO3774" s="110"/>
      <c r="AP3774" s="110"/>
      <c r="AQ3774" s="110"/>
      <c r="AR3774" s="110"/>
      <c r="AS3774" s="110"/>
      <c r="AT3774" s="110"/>
      <c r="AU3774" s="110"/>
      <c r="AV3774" s="110"/>
      <c r="AW3774" s="110"/>
      <c r="AX3774" s="110"/>
      <c r="AY3774" s="110"/>
      <c r="AZ3774" s="110"/>
      <c r="BA3774" s="110"/>
      <c r="BB3774" s="110"/>
      <c r="BC3774" s="110"/>
      <c r="BD3774" s="110"/>
      <c r="BE3774" s="110"/>
      <c r="BF3774" s="110"/>
      <c r="BG3774" s="110"/>
      <c r="BH3774" s="110"/>
    </row>
    <row r="3775" spans="30:60" x14ac:dyDescent="0.2">
      <c r="AD3775" s="110"/>
      <c r="AE3775" s="110"/>
      <c r="AF3775" s="110"/>
      <c r="AG3775" s="110"/>
      <c r="AH3775" s="110"/>
      <c r="AI3775" s="110"/>
      <c r="AJ3775" s="110"/>
      <c r="AK3775" s="110"/>
      <c r="AL3775" s="110"/>
      <c r="AM3775" s="110"/>
      <c r="AN3775" s="110"/>
      <c r="AO3775" s="110"/>
      <c r="AP3775" s="110"/>
      <c r="AQ3775" s="110"/>
      <c r="AR3775" s="110"/>
      <c r="AS3775" s="110"/>
      <c r="AT3775" s="110"/>
      <c r="AU3775" s="110"/>
      <c r="AV3775" s="110"/>
      <c r="AW3775" s="110"/>
      <c r="AX3775" s="110"/>
      <c r="AY3775" s="110"/>
      <c r="AZ3775" s="110"/>
      <c r="BA3775" s="110"/>
      <c r="BB3775" s="110"/>
      <c r="BC3775" s="110"/>
      <c r="BD3775" s="110"/>
      <c r="BE3775" s="110"/>
      <c r="BF3775" s="110"/>
      <c r="BG3775" s="110"/>
      <c r="BH3775" s="110"/>
    </row>
    <row r="3776" spans="30:60" x14ac:dyDescent="0.2">
      <c r="AD3776" s="110"/>
      <c r="AE3776" s="110"/>
      <c r="AF3776" s="110"/>
      <c r="AG3776" s="110"/>
      <c r="AH3776" s="110"/>
      <c r="AI3776" s="110"/>
      <c r="AJ3776" s="110"/>
      <c r="AK3776" s="110"/>
      <c r="AL3776" s="110"/>
      <c r="AM3776" s="110"/>
      <c r="AN3776" s="110"/>
      <c r="AO3776" s="110"/>
      <c r="AP3776" s="110"/>
      <c r="AQ3776" s="110"/>
      <c r="AR3776" s="110"/>
      <c r="AS3776" s="110"/>
      <c r="AT3776" s="110"/>
      <c r="AU3776" s="110"/>
      <c r="AV3776" s="110"/>
      <c r="AW3776" s="110"/>
      <c r="AX3776" s="110"/>
      <c r="AY3776" s="110"/>
      <c r="AZ3776" s="110"/>
      <c r="BA3776" s="110"/>
      <c r="BB3776" s="110"/>
      <c r="BC3776" s="110"/>
      <c r="BD3776" s="110"/>
      <c r="BE3776" s="110"/>
      <c r="BF3776" s="110"/>
      <c r="BG3776" s="110"/>
      <c r="BH3776" s="110"/>
    </row>
    <row r="3777" spans="30:60" x14ac:dyDescent="0.2">
      <c r="AD3777" s="110"/>
      <c r="AE3777" s="110"/>
      <c r="AF3777" s="110"/>
      <c r="AG3777" s="110"/>
      <c r="AH3777" s="110"/>
      <c r="AI3777" s="110"/>
      <c r="AJ3777" s="110"/>
      <c r="AK3777" s="110"/>
      <c r="AL3777" s="110"/>
      <c r="AM3777" s="110"/>
      <c r="AN3777" s="110"/>
      <c r="AO3777" s="110"/>
      <c r="AP3777" s="110"/>
      <c r="AQ3777" s="110"/>
      <c r="AR3777" s="110"/>
      <c r="AS3777" s="110"/>
      <c r="AT3777" s="110"/>
      <c r="AU3777" s="110"/>
      <c r="AV3777" s="110"/>
      <c r="AW3777" s="110"/>
      <c r="AX3777" s="110"/>
      <c r="AY3777" s="110"/>
      <c r="AZ3777" s="110"/>
      <c r="BA3777" s="110"/>
      <c r="BB3777" s="110"/>
      <c r="BC3777" s="110"/>
      <c r="BD3777" s="110"/>
      <c r="BE3777" s="110"/>
      <c r="BF3777" s="110"/>
      <c r="BG3777" s="110"/>
      <c r="BH3777" s="110"/>
    </row>
    <row r="3778" spans="30:60" x14ac:dyDescent="0.2">
      <c r="AD3778" s="110"/>
      <c r="AE3778" s="110"/>
      <c r="AF3778" s="110"/>
      <c r="AG3778" s="110"/>
      <c r="AH3778" s="110"/>
      <c r="AI3778" s="110"/>
      <c r="AJ3778" s="110"/>
      <c r="AK3778" s="110"/>
      <c r="AL3778" s="110"/>
      <c r="AM3778" s="110"/>
      <c r="AN3778" s="110"/>
      <c r="AO3778" s="110"/>
      <c r="AP3778" s="110"/>
      <c r="AQ3778" s="110"/>
      <c r="AR3778" s="110"/>
      <c r="AS3778" s="110"/>
      <c r="AT3778" s="110"/>
      <c r="AU3778" s="110"/>
      <c r="AV3778" s="110"/>
      <c r="AW3778" s="110"/>
      <c r="AX3778" s="110"/>
      <c r="AY3778" s="110"/>
      <c r="AZ3778" s="110"/>
      <c r="BA3778" s="110"/>
      <c r="BB3778" s="110"/>
      <c r="BC3778" s="110"/>
      <c r="BD3778" s="110"/>
      <c r="BE3778" s="110"/>
      <c r="BF3778" s="110"/>
      <c r="BG3778" s="110"/>
      <c r="BH3778" s="110"/>
    </row>
    <row r="3779" spans="30:60" x14ac:dyDescent="0.2">
      <c r="AD3779" s="110"/>
      <c r="AE3779" s="110"/>
      <c r="AF3779" s="110"/>
      <c r="AG3779" s="110"/>
      <c r="AH3779" s="110"/>
      <c r="AI3779" s="110"/>
      <c r="AJ3779" s="110"/>
      <c r="AK3779" s="110"/>
      <c r="AL3779" s="110"/>
      <c r="AM3779" s="110"/>
      <c r="AN3779" s="110"/>
      <c r="AO3779" s="110"/>
      <c r="AP3779" s="110"/>
      <c r="AQ3779" s="110"/>
      <c r="AR3779" s="110"/>
      <c r="AS3779" s="110"/>
      <c r="AT3779" s="110"/>
      <c r="AU3779" s="110"/>
      <c r="AV3779" s="110"/>
      <c r="AW3779" s="110"/>
      <c r="AX3779" s="110"/>
      <c r="AY3779" s="110"/>
      <c r="AZ3779" s="110"/>
      <c r="BA3779" s="110"/>
      <c r="BB3779" s="110"/>
      <c r="BC3779" s="110"/>
      <c r="BD3779" s="110"/>
      <c r="BE3779" s="110"/>
      <c r="BF3779" s="110"/>
      <c r="BG3779" s="110"/>
      <c r="BH3779" s="110"/>
    </row>
    <row r="3780" spans="30:60" x14ac:dyDescent="0.2">
      <c r="AD3780" s="110"/>
      <c r="AE3780" s="110"/>
      <c r="AF3780" s="110"/>
      <c r="AG3780" s="110"/>
      <c r="AH3780" s="110"/>
      <c r="AI3780" s="110"/>
      <c r="AJ3780" s="110"/>
      <c r="AK3780" s="110"/>
      <c r="AL3780" s="110"/>
      <c r="AM3780" s="110"/>
      <c r="AN3780" s="110"/>
      <c r="AO3780" s="110"/>
      <c r="AP3780" s="110"/>
      <c r="AQ3780" s="110"/>
      <c r="AR3780" s="110"/>
      <c r="AS3780" s="110"/>
      <c r="AT3780" s="110"/>
      <c r="AU3780" s="110"/>
      <c r="AV3780" s="110"/>
      <c r="AW3780" s="110"/>
      <c r="AX3780" s="110"/>
      <c r="AY3780" s="110"/>
      <c r="AZ3780" s="110"/>
      <c r="BA3780" s="110"/>
      <c r="BB3780" s="110"/>
      <c r="BC3780" s="110"/>
      <c r="BD3780" s="110"/>
      <c r="BE3780" s="110"/>
      <c r="BF3780" s="110"/>
      <c r="BG3780" s="110"/>
      <c r="BH3780" s="110"/>
    </row>
    <row r="3781" spans="30:60" x14ac:dyDescent="0.2">
      <c r="AD3781" s="110"/>
      <c r="AE3781" s="110"/>
      <c r="AF3781" s="110"/>
      <c r="AG3781" s="110"/>
      <c r="AH3781" s="110"/>
      <c r="AI3781" s="110"/>
      <c r="AJ3781" s="110"/>
      <c r="AK3781" s="110"/>
      <c r="AL3781" s="110"/>
      <c r="AM3781" s="110"/>
      <c r="AN3781" s="110"/>
      <c r="AO3781" s="110"/>
      <c r="AP3781" s="110"/>
      <c r="AQ3781" s="110"/>
      <c r="AR3781" s="110"/>
      <c r="AS3781" s="110"/>
      <c r="AT3781" s="110"/>
      <c r="AU3781" s="110"/>
      <c r="AV3781" s="110"/>
      <c r="AW3781" s="110"/>
      <c r="AX3781" s="110"/>
      <c r="AY3781" s="110"/>
      <c r="AZ3781" s="110"/>
      <c r="BA3781" s="110"/>
      <c r="BB3781" s="110"/>
      <c r="BC3781" s="110"/>
      <c r="BD3781" s="110"/>
      <c r="BE3781" s="110"/>
      <c r="BF3781" s="110"/>
      <c r="BG3781" s="110"/>
      <c r="BH3781" s="110"/>
    </row>
    <row r="3782" spans="30:60" x14ac:dyDescent="0.2">
      <c r="AD3782" s="110"/>
      <c r="AE3782" s="110"/>
      <c r="AF3782" s="110"/>
      <c r="AG3782" s="110"/>
      <c r="AH3782" s="110"/>
      <c r="AI3782" s="110"/>
      <c r="AJ3782" s="110"/>
      <c r="AK3782" s="110"/>
      <c r="AL3782" s="110"/>
      <c r="AM3782" s="110"/>
      <c r="AN3782" s="110"/>
      <c r="AO3782" s="110"/>
      <c r="AP3782" s="110"/>
      <c r="AQ3782" s="110"/>
      <c r="AR3782" s="110"/>
      <c r="AS3782" s="110"/>
      <c r="AT3782" s="110"/>
      <c r="AU3782" s="110"/>
      <c r="AV3782" s="110"/>
      <c r="AW3782" s="110"/>
      <c r="AX3782" s="110"/>
      <c r="AY3782" s="110"/>
      <c r="AZ3782" s="110"/>
      <c r="BA3782" s="110"/>
      <c r="BB3782" s="110"/>
      <c r="BC3782" s="110"/>
      <c r="BD3782" s="110"/>
      <c r="BE3782" s="110"/>
      <c r="BF3782" s="110"/>
      <c r="BG3782" s="110"/>
      <c r="BH3782" s="110"/>
    </row>
    <row r="3783" spans="30:60" x14ac:dyDescent="0.2">
      <c r="AD3783" s="110"/>
      <c r="AE3783" s="110"/>
      <c r="AF3783" s="110"/>
      <c r="AG3783" s="110"/>
      <c r="AH3783" s="110"/>
      <c r="AI3783" s="110"/>
      <c r="AJ3783" s="110"/>
      <c r="AK3783" s="110"/>
      <c r="AL3783" s="110"/>
      <c r="AM3783" s="110"/>
      <c r="AN3783" s="110"/>
      <c r="AO3783" s="110"/>
      <c r="AP3783" s="110"/>
      <c r="AQ3783" s="110"/>
      <c r="AR3783" s="110"/>
      <c r="AS3783" s="110"/>
      <c r="AT3783" s="110"/>
      <c r="AU3783" s="110"/>
      <c r="AV3783" s="110"/>
      <c r="AW3783" s="110"/>
      <c r="AX3783" s="110"/>
      <c r="AY3783" s="110"/>
      <c r="AZ3783" s="110"/>
      <c r="BA3783" s="110"/>
      <c r="BB3783" s="110"/>
      <c r="BC3783" s="110"/>
      <c r="BD3783" s="110"/>
      <c r="BE3783" s="110"/>
      <c r="BF3783" s="110"/>
      <c r="BG3783" s="110"/>
      <c r="BH3783" s="110"/>
    </row>
    <row r="3784" spans="30:60" x14ac:dyDescent="0.2">
      <c r="AD3784" s="110"/>
      <c r="AE3784" s="110"/>
      <c r="AF3784" s="110"/>
      <c r="AG3784" s="110"/>
      <c r="AH3784" s="110"/>
      <c r="AI3784" s="110"/>
      <c r="AJ3784" s="110"/>
      <c r="AK3784" s="110"/>
      <c r="AL3784" s="110"/>
      <c r="AM3784" s="110"/>
      <c r="AN3784" s="110"/>
      <c r="AO3784" s="110"/>
      <c r="AP3784" s="110"/>
      <c r="AQ3784" s="110"/>
      <c r="AR3784" s="110"/>
      <c r="AS3784" s="110"/>
      <c r="AT3784" s="110"/>
      <c r="AU3784" s="110"/>
      <c r="AV3784" s="110"/>
      <c r="AW3784" s="110"/>
      <c r="AX3784" s="110"/>
      <c r="AY3784" s="110"/>
      <c r="AZ3784" s="110"/>
      <c r="BA3784" s="110"/>
      <c r="BB3784" s="110"/>
      <c r="BC3784" s="110"/>
      <c r="BD3784" s="110"/>
      <c r="BE3784" s="110"/>
      <c r="BF3784" s="110"/>
      <c r="BG3784" s="110"/>
      <c r="BH3784" s="110"/>
    </row>
    <row r="3785" spans="30:60" x14ac:dyDescent="0.2">
      <c r="AD3785" s="110"/>
      <c r="AE3785" s="110"/>
      <c r="AF3785" s="110"/>
      <c r="AG3785" s="110"/>
      <c r="AH3785" s="110"/>
      <c r="AI3785" s="110"/>
      <c r="AJ3785" s="110"/>
      <c r="AK3785" s="110"/>
      <c r="AL3785" s="110"/>
      <c r="AM3785" s="110"/>
      <c r="AN3785" s="110"/>
      <c r="AO3785" s="110"/>
      <c r="AP3785" s="110"/>
      <c r="AQ3785" s="110"/>
      <c r="AR3785" s="110"/>
      <c r="AS3785" s="110"/>
      <c r="AT3785" s="110"/>
      <c r="AU3785" s="110"/>
      <c r="AV3785" s="110"/>
      <c r="AW3785" s="110"/>
      <c r="AX3785" s="110"/>
      <c r="AY3785" s="110"/>
      <c r="AZ3785" s="110"/>
      <c r="BA3785" s="110"/>
      <c r="BB3785" s="110"/>
      <c r="BC3785" s="110"/>
      <c r="BD3785" s="110"/>
      <c r="BE3785" s="110"/>
      <c r="BF3785" s="110"/>
      <c r="BG3785" s="110"/>
      <c r="BH3785" s="110"/>
    </row>
    <row r="3786" spans="30:60" x14ac:dyDescent="0.2">
      <c r="AD3786" s="110"/>
      <c r="AE3786" s="110"/>
      <c r="AF3786" s="110"/>
      <c r="AG3786" s="110"/>
      <c r="AH3786" s="110"/>
      <c r="AI3786" s="110"/>
      <c r="AJ3786" s="110"/>
      <c r="AK3786" s="110"/>
      <c r="AL3786" s="110"/>
      <c r="AM3786" s="110"/>
      <c r="AN3786" s="110"/>
      <c r="AO3786" s="110"/>
      <c r="AP3786" s="110"/>
      <c r="AQ3786" s="110"/>
      <c r="AR3786" s="110"/>
      <c r="AS3786" s="110"/>
      <c r="AT3786" s="110"/>
      <c r="AU3786" s="110"/>
      <c r="AV3786" s="110"/>
      <c r="AW3786" s="110"/>
      <c r="AX3786" s="110"/>
      <c r="AY3786" s="110"/>
      <c r="AZ3786" s="110"/>
      <c r="BA3786" s="110"/>
      <c r="BB3786" s="110"/>
      <c r="BC3786" s="110"/>
      <c r="BD3786" s="110"/>
      <c r="BE3786" s="110"/>
      <c r="BF3786" s="110"/>
      <c r="BG3786" s="110"/>
      <c r="BH3786" s="110"/>
    </row>
    <row r="3787" spans="30:60" x14ac:dyDescent="0.2">
      <c r="AD3787" s="110"/>
      <c r="AE3787" s="110"/>
      <c r="AF3787" s="110"/>
      <c r="AG3787" s="110"/>
      <c r="AH3787" s="110"/>
      <c r="AI3787" s="110"/>
      <c r="AJ3787" s="110"/>
      <c r="AK3787" s="110"/>
      <c r="AL3787" s="110"/>
      <c r="AM3787" s="110"/>
      <c r="AN3787" s="110"/>
      <c r="AO3787" s="110"/>
      <c r="AP3787" s="110"/>
      <c r="AQ3787" s="110"/>
      <c r="AR3787" s="110"/>
      <c r="AS3787" s="110"/>
      <c r="AT3787" s="110"/>
      <c r="AU3787" s="110"/>
      <c r="AV3787" s="110"/>
      <c r="AW3787" s="110"/>
      <c r="AX3787" s="110"/>
      <c r="AY3787" s="110"/>
      <c r="AZ3787" s="110"/>
      <c r="BA3787" s="110"/>
      <c r="BB3787" s="110"/>
      <c r="BC3787" s="110"/>
      <c r="BD3787" s="110"/>
      <c r="BE3787" s="110"/>
      <c r="BF3787" s="110"/>
      <c r="BG3787" s="110"/>
      <c r="BH3787" s="110"/>
    </row>
    <row r="3788" spans="30:60" x14ac:dyDescent="0.2">
      <c r="AD3788" s="110"/>
      <c r="AE3788" s="110"/>
      <c r="AF3788" s="110"/>
      <c r="AG3788" s="110"/>
      <c r="AH3788" s="110"/>
      <c r="AI3788" s="110"/>
      <c r="AJ3788" s="110"/>
      <c r="AK3788" s="110"/>
      <c r="AL3788" s="110"/>
      <c r="AM3788" s="110"/>
      <c r="AN3788" s="110"/>
      <c r="AO3788" s="110"/>
      <c r="AP3788" s="110"/>
      <c r="AQ3788" s="110"/>
      <c r="AR3788" s="110"/>
      <c r="AS3788" s="110"/>
      <c r="AT3788" s="110"/>
      <c r="AU3788" s="110"/>
      <c r="AV3788" s="110"/>
      <c r="AW3788" s="110"/>
      <c r="AX3788" s="110"/>
      <c r="AY3788" s="110"/>
      <c r="AZ3788" s="110"/>
      <c r="BA3788" s="110"/>
      <c r="BB3788" s="110"/>
      <c r="BC3788" s="110"/>
      <c r="BD3788" s="110"/>
      <c r="BE3788" s="110"/>
      <c r="BF3788" s="110"/>
      <c r="BG3788" s="110"/>
      <c r="BH3788" s="110"/>
    </row>
    <row r="3789" spans="30:60" x14ac:dyDescent="0.2">
      <c r="AD3789" s="110"/>
      <c r="AE3789" s="110"/>
      <c r="AF3789" s="110"/>
      <c r="AG3789" s="110"/>
      <c r="AH3789" s="110"/>
      <c r="AI3789" s="110"/>
      <c r="AJ3789" s="110"/>
      <c r="AK3789" s="110"/>
      <c r="AL3789" s="110"/>
      <c r="AM3789" s="110"/>
      <c r="AN3789" s="110"/>
      <c r="AO3789" s="110"/>
      <c r="AP3789" s="110"/>
      <c r="AQ3789" s="110"/>
      <c r="AR3789" s="110"/>
      <c r="AS3789" s="110"/>
      <c r="AT3789" s="110"/>
      <c r="AU3789" s="110"/>
      <c r="AV3789" s="110"/>
      <c r="AW3789" s="110"/>
      <c r="AX3789" s="110"/>
      <c r="AY3789" s="110"/>
      <c r="AZ3789" s="110"/>
      <c r="BA3789" s="110"/>
      <c r="BB3789" s="110"/>
      <c r="BC3789" s="110"/>
      <c r="BD3789" s="110"/>
      <c r="BE3789" s="110"/>
      <c r="BF3789" s="110"/>
      <c r="BG3789" s="110"/>
      <c r="BH3789" s="110"/>
    </row>
    <row r="3790" spans="30:60" x14ac:dyDescent="0.2">
      <c r="AD3790" s="110"/>
      <c r="AE3790" s="110"/>
      <c r="AF3790" s="110"/>
      <c r="AG3790" s="110"/>
      <c r="AH3790" s="110"/>
      <c r="AI3790" s="110"/>
      <c r="AJ3790" s="110"/>
      <c r="AK3790" s="110"/>
      <c r="AL3790" s="110"/>
      <c r="AM3790" s="110"/>
      <c r="AN3790" s="110"/>
      <c r="AO3790" s="110"/>
      <c r="AP3790" s="110"/>
      <c r="AQ3790" s="110"/>
      <c r="AR3790" s="110"/>
      <c r="AS3790" s="110"/>
      <c r="AT3790" s="110"/>
      <c r="AU3790" s="110"/>
      <c r="AV3790" s="110"/>
      <c r="AW3790" s="110"/>
      <c r="AX3790" s="110"/>
      <c r="AY3790" s="110"/>
      <c r="AZ3790" s="110"/>
      <c r="BA3790" s="110"/>
      <c r="BB3790" s="110"/>
      <c r="BC3790" s="110"/>
      <c r="BD3790" s="110"/>
      <c r="BE3790" s="110"/>
      <c r="BF3790" s="110"/>
      <c r="BG3790" s="110"/>
      <c r="BH3790" s="110"/>
    </row>
    <row r="3791" spans="30:60" x14ac:dyDescent="0.2">
      <c r="AD3791" s="110"/>
      <c r="AE3791" s="110"/>
      <c r="AF3791" s="110"/>
      <c r="AG3791" s="110"/>
      <c r="AH3791" s="110"/>
      <c r="AI3791" s="110"/>
      <c r="AJ3791" s="110"/>
      <c r="AK3791" s="110"/>
      <c r="AL3791" s="110"/>
      <c r="AM3791" s="110"/>
      <c r="AN3791" s="110"/>
      <c r="AO3791" s="110"/>
      <c r="AP3791" s="110"/>
      <c r="AQ3791" s="110"/>
      <c r="AR3791" s="110"/>
      <c r="AS3791" s="110"/>
      <c r="AT3791" s="110"/>
      <c r="AU3791" s="110"/>
      <c r="AV3791" s="110"/>
      <c r="AW3791" s="110"/>
      <c r="AX3791" s="110"/>
      <c r="AY3791" s="110"/>
      <c r="AZ3791" s="110"/>
      <c r="BA3791" s="110"/>
      <c r="BB3791" s="110"/>
      <c r="BC3791" s="110"/>
      <c r="BD3791" s="110"/>
      <c r="BE3791" s="110"/>
      <c r="BF3791" s="110"/>
      <c r="BG3791" s="110"/>
      <c r="BH3791" s="110"/>
    </row>
    <row r="3792" spans="30:60" x14ac:dyDescent="0.2">
      <c r="AD3792" s="110"/>
      <c r="AE3792" s="110"/>
      <c r="AF3792" s="110"/>
      <c r="AG3792" s="110"/>
      <c r="AH3792" s="110"/>
      <c r="AI3792" s="110"/>
      <c r="AJ3792" s="110"/>
      <c r="AK3792" s="110"/>
      <c r="AL3792" s="110"/>
      <c r="AM3792" s="110"/>
      <c r="AN3792" s="110"/>
      <c r="AO3792" s="110"/>
      <c r="AP3792" s="110"/>
      <c r="AQ3792" s="110"/>
      <c r="AR3792" s="110"/>
      <c r="AS3792" s="110"/>
      <c r="AT3792" s="110"/>
      <c r="AU3792" s="110"/>
      <c r="AV3792" s="110"/>
      <c r="AW3792" s="110"/>
      <c r="AX3792" s="110"/>
      <c r="AY3792" s="110"/>
      <c r="AZ3792" s="110"/>
      <c r="BA3792" s="110"/>
      <c r="BB3792" s="110"/>
      <c r="BC3792" s="110"/>
      <c r="BD3792" s="110"/>
      <c r="BE3792" s="110"/>
      <c r="BF3792" s="110"/>
      <c r="BG3792" s="110"/>
      <c r="BH3792" s="110"/>
    </row>
    <row r="3793" spans="30:60" x14ac:dyDescent="0.2">
      <c r="AD3793" s="110"/>
      <c r="AE3793" s="110"/>
      <c r="AF3793" s="110"/>
      <c r="AG3793" s="110"/>
      <c r="AH3793" s="110"/>
      <c r="AI3793" s="110"/>
      <c r="AJ3793" s="110"/>
      <c r="AK3793" s="110"/>
      <c r="AL3793" s="110"/>
      <c r="AM3793" s="110"/>
      <c r="AN3793" s="110"/>
      <c r="AO3793" s="110"/>
      <c r="AP3793" s="110"/>
      <c r="AQ3793" s="110"/>
      <c r="AR3793" s="110"/>
      <c r="AS3793" s="110"/>
      <c r="AT3793" s="110"/>
      <c r="AU3793" s="110"/>
      <c r="AV3793" s="110"/>
      <c r="AW3793" s="110"/>
      <c r="AX3793" s="110"/>
      <c r="AY3793" s="110"/>
      <c r="AZ3793" s="110"/>
      <c r="BA3793" s="110"/>
      <c r="BB3793" s="110"/>
      <c r="BC3793" s="110"/>
      <c r="BD3793" s="110"/>
      <c r="BE3793" s="110"/>
      <c r="BF3793" s="110"/>
      <c r="BG3793" s="110"/>
      <c r="BH3793" s="110"/>
    </row>
    <row r="3794" spans="30:60" x14ac:dyDescent="0.2">
      <c r="AD3794" s="110"/>
      <c r="AE3794" s="110"/>
      <c r="AF3794" s="110"/>
      <c r="AG3794" s="110"/>
      <c r="AH3794" s="110"/>
      <c r="AI3794" s="110"/>
      <c r="AJ3794" s="110"/>
      <c r="AK3794" s="110"/>
      <c r="AL3794" s="110"/>
      <c r="AM3794" s="110"/>
      <c r="AN3794" s="110"/>
      <c r="AO3794" s="110"/>
      <c r="AP3794" s="110"/>
      <c r="AQ3794" s="110"/>
      <c r="AR3794" s="110"/>
      <c r="AS3794" s="110"/>
      <c r="AT3794" s="110"/>
      <c r="AU3794" s="110"/>
      <c r="AV3794" s="110"/>
      <c r="AW3794" s="110"/>
      <c r="AX3794" s="110"/>
      <c r="AY3794" s="110"/>
      <c r="AZ3794" s="110"/>
      <c r="BA3794" s="110"/>
      <c r="BB3794" s="110"/>
      <c r="BC3794" s="110"/>
      <c r="BD3794" s="110"/>
      <c r="BE3794" s="110"/>
      <c r="BF3794" s="110"/>
      <c r="BG3794" s="110"/>
      <c r="BH3794" s="110"/>
    </row>
    <row r="3795" spans="30:60" x14ac:dyDescent="0.2">
      <c r="AD3795" s="110"/>
      <c r="AE3795" s="110"/>
      <c r="AF3795" s="110"/>
      <c r="AG3795" s="110"/>
      <c r="AH3795" s="110"/>
      <c r="AI3795" s="110"/>
      <c r="AJ3795" s="110"/>
      <c r="AK3795" s="110"/>
      <c r="AL3795" s="110"/>
      <c r="AM3795" s="110"/>
      <c r="AN3795" s="110"/>
      <c r="AO3795" s="110"/>
      <c r="AP3795" s="110"/>
      <c r="AQ3795" s="110"/>
      <c r="AR3795" s="110"/>
      <c r="AS3795" s="110"/>
      <c r="AT3795" s="110"/>
      <c r="AU3795" s="110"/>
      <c r="AV3795" s="110"/>
      <c r="AW3795" s="110"/>
      <c r="AX3795" s="110"/>
      <c r="AY3795" s="110"/>
      <c r="AZ3795" s="110"/>
      <c r="BA3795" s="110"/>
      <c r="BB3795" s="110"/>
      <c r="BC3795" s="110"/>
      <c r="BD3795" s="110"/>
      <c r="BE3795" s="110"/>
      <c r="BF3795" s="110"/>
      <c r="BG3795" s="110"/>
      <c r="BH3795" s="110"/>
    </row>
    <row r="3796" spans="30:60" x14ac:dyDescent="0.2">
      <c r="AD3796" s="110"/>
      <c r="AE3796" s="110"/>
      <c r="AF3796" s="110"/>
      <c r="AG3796" s="110"/>
      <c r="AH3796" s="110"/>
      <c r="AI3796" s="110"/>
      <c r="AJ3796" s="110"/>
      <c r="AK3796" s="110"/>
      <c r="AL3796" s="110"/>
      <c r="AM3796" s="110"/>
      <c r="AN3796" s="110"/>
      <c r="AO3796" s="110"/>
      <c r="AP3796" s="110"/>
      <c r="AQ3796" s="110"/>
      <c r="AR3796" s="110"/>
      <c r="AS3796" s="110"/>
      <c r="AT3796" s="110"/>
      <c r="AU3796" s="110"/>
      <c r="AV3796" s="110"/>
      <c r="AW3796" s="110"/>
      <c r="AX3796" s="110"/>
      <c r="AY3796" s="110"/>
      <c r="AZ3796" s="110"/>
      <c r="BA3796" s="110"/>
      <c r="BB3796" s="110"/>
      <c r="BC3796" s="110"/>
      <c r="BD3796" s="110"/>
      <c r="BE3796" s="110"/>
      <c r="BF3796" s="110"/>
      <c r="BG3796" s="110"/>
      <c r="BH3796" s="110"/>
    </row>
    <row r="3797" spans="30:60" x14ac:dyDescent="0.2">
      <c r="AD3797" s="110"/>
      <c r="AE3797" s="110"/>
      <c r="AF3797" s="110"/>
      <c r="AG3797" s="110"/>
      <c r="AH3797" s="110"/>
      <c r="AI3797" s="110"/>
      <c r="AJ3797" s="110"/>
      <c r="AK3797" s="110"/>
      <c r="AL3797" s="110"/>
      <c r="AM3797" s="110"/>
      <c r="AN3797" s="110"/>
      <c r="AO3797" s="110"/>
      <c r="AP3797" s="110"/>
      <c r="AQ3797" s="110"/>
      <c r="AR3797" s="110"/>
      <c r="AS3797" s="110"/>
      <c r="AT3797" s="110"/>
      <c r="AU3797" s="110"/>
      <c r="AV3797" s="110"/>
      <c r="AW3797" s="110"/>
      <c r="AX3797" s="110"/>
      <c r="AY3797" s="110"/>
      <c r="AZ3797" s="110"/>
      <c r="BA3797" s="110"/>
      <c r="BB3797" s="110"/>
      <c r="BC3797" s="110"/>
      <c r="BD3797" s="110"/>
      <c r="BE3797" s="110"/>
      <c r="BF3797" s="110"/>
      <c r="BG3797" s="110"/>
      <c r="BH3797" s="110"/>
    </row>
    <row r="3798" spans="30:60" x14ac:dyDescent="0.2">
      <c r="AD3798" s="110"/>
      <c r="AE3798" s="110"/>
      <c r="AF3798" s="110"/>
      <c r="AG3798" s="110"/>
      <c r="AH3798" s="110"/>
      <c r="AI3798" s="110"/>
      <c r="AJ3798" s="110"/>
      <c r="AK3798" s="110"/>
      <c r="AL3798" s="110"/>
      <c r="AM3798" s="110"/>
      <c r="AN3798" s="110"/>
      <c r="AO3798" s="110"/>
      <c r="AP3798" s="110"/>
      <c r="AQ3798" s="110"/>
      <c r="AR3798" s="110"/>
      <c r="AS3798" s="110"/>
      <c r="AT3798" s="110"/>
      <c r="AU3798" s="110"/>
      <c r="AV3798" s="110"/>
      <c r="AW3798" s="110"/>
      <c r="AX3798" s="110"/>
      <c r="AY3798" s="110"/>
      <c r="AZ3798" s="110"/>
      <c r="BA3798" s="110"/>
      <c r="BB3798" s="110"/>
      <c r="BC3798" s="110"/>
      <c r="BD3798" s="110"/>
      <c r="BE3798" s="110"/>
      <c r="BF3798" s="110"/>
      <c r="BG3798" s="110"/>
      <c r="BH3798" s="110"/>
    </row>
    <row r="3799" spans="30:60" x14ac:dyDescent="0.2">
      <c r="AD3799" s="110"/>
      <c r="AE3799" s="110"/>
      <c r="AF3799" s="110"/>
      <c r="AG3799" s="110"/>
      <c r="AH3799" s="110"/>
      <c r="AI3799" s="110"/>
      <c r="AJ3799" s="110"/>
      <c r="AK3799" s="110"/>
      <c r="AL3799" s="110"/>
      <c r="AM3799" s="110"/>
      <c r="AN3799" s="110"/>
      <c r="AO3799" s="110"/>
      <c r="AP3799" s="110"/>
      <c r="AQ3799" s="110"/>
      <c r="AR3799" s="110"/>
      <c r="AS3799" s="110"/>
      <c r="AT3799" s="110"/>
      <c r="AU3799" s="110"/>
      <c r="AV3799" s="110"/>
      <c r="AW3799" s="110"/>
      <c r="AX3799" s="110"/>
      <c r="AY3799" s="110"/>
      <c r="AZ3799" s="110"/>
      <c r="BA3799" s="110"/>
      <c r="BB3799" s="110"/>
      <c r="BC3799" s="110"/>
      <c r="BD3799" s="110"/>
      <c r="BE3799" s="110"/>
      <c r="BF3799" s="110"/>
      <c r="BG3799" s="110"/>
      <c r="BH3799" s="110"/>
    </row>
    <row r="3800" spans="30:60" x14ac:dyDescent="0.2">
      <c r="AD3800" s="110"/>
      <c r="AE3800" s="110"/>
      <c r="AF3800" s="110"/>
      <c r="AG3800" s="110"/>
      <c r="AH3800" s="110"/>
      <c r="AI3800" s="110"/>
      <c r="AJ3800" s="110"/>
      <c r="AK3800" s="110"/>
      <c r="AL3800" s="110"/>
      <c r="AM3800" s="110"/>
      <c r="AN3800" s="110"/>
      <c r="AO3800" s="110"/>
      <c r="AP3800" s="110"/>
      <c r="AQ3800" s="110"/>
      <c r="AR3800" s="110"/>
      <c r="AS3800" s="110"/>
      <c r="AT3800" s="110"/>
      <c r="AU3800" s="110"/>
      <c r="AV3800" s="110"/>
      <c r="AW3800" s="110"/>
      <c r="AX3800" s="110"/>
      <c r="AY3800" s="110"/>
      <c r="AZ3800" s="110"/>
      <c r="BA3800" s="110"/>
      <c r="BB3800" s="110"/>
      <c r="BC3800" s="110"/>
      <c r="BD3800" s="110"/>
      <c r="BE3800" s="110"/>
      <c r="BF3800" s="110"/>
      <c r="BG3800" s="110"/>
      <c r="BH3800" s="110"/>
    </row>
    <row r="3801" spans="30:60" x14ac:dyDescent="0.2">
      <c r="AD3801" s="110"/>
      <c r="AE3801" s="110"/>
      <c r="AF3801" s="110"/>
      <c r="AG3801" s="110"/>
      <c r="AH3801" s="110"/>
      <c r="AI3801" s="110"/>
      <c r="AJ3801" s="110"/>
      <c r="AK3801" s="110"/>
      <c r="AL3801" s="110"/>
      <c r="AM3801" s="110"/>
      <c r="AN3801" s="110"/>
      <c r="AO3801" s="110"/>
      <c r="AP3801" s="110"/>
      <c r="AQ3801" s="110"/>
      <c r="AR3801" s="110"/>
      <c r="AS3801" s="110"/>
      <c r="AT3801" s="110"/>
      <c r="AU3801" s="110"/>
      <c r="AV3801" s="110"/>
      <c r="AW3801" s="110"/>
      <c r="AX3801" s="110"/>
      <c r="AY3801" s="110"/>
      <c r="AZ3801" s="110"/>
      <c r="BA3801" s="110"/>
      <c r="BB3801" s="110"/>
      <c r="BC3801" s="110"/>
      <c r="BD3801" s="110"/>
      <c r="BE3801" s="110"/>
      <c r="BF3801" s="110"/>
      <c r="BG3801" s="110"/>
      <c r="BH3801" s="110"/>
    </row>
    <row r="3802" spans="30:60" x14ac:dyDescent="0.2">
      <c r="AD3802" s="110"/>
      <c r="AE3802" s="110"/>
      <c r="AF3802" s="110"/>
      <c r="AG3802" s="110"/>
      <c r="AH3802" s="110"/>
      <c r="AI3802" s="110"/>
      <c r="AJ3802" s="110"/>
      <c r="AK3802" s="110"/>
      <c r="AL3802" s="110"/>
      <c r="AM3802" s="110"/>
      <c r="AN3802" s="110"/>
      <c r="AO3802" s="110"/>
      <c r="AP3802" s="110"/>
      <c r="AQ3802" s="110"/>
      <c r="AR3802" s="110"/>
      <c r="AS3802" s="110"/>
      <c r="AT3802" s="110"/>
      <c r="AU3802" s="110"/>
      <c r="AV3802" s="110"/>
      <c r="AW3802" s="110"/>
      <c r="AX3802" s="110"/>
      <c r="AY3802" s="110"/>
      <c r="AZ3802" s="110"/>
      <c r="BA3802" s="110"/>
      <c r="BB3802" s="110"/>
      <c r="BC3802" s="110"/>
      <c r="BD3802" s="110"/>
      <c r="BE3802" s="110"/>
      <c r="BF3802" s="110"/>
      <c r="BG3802" s="110"/>
      <c r="BH3802" s="110"/>
    </row>
    <row r="3803" spans="30:60" x14ac:dyDescent="0.2">
      <c r="AD3803" s="110"/>
      <c r="AE3803" s="110"/>
      <c r="AF3803" s="110"/>
      <c r="AG3803" s="110"/>
      <c r="AH3803" s="110"/>
      <c r="AI3803" s="110"/>
      <c r="AJ3803" s="110"/>
      <c r="AK3803" s="110"/>
      <c r="AL3803" s="110"/>
      <c r="AM3803" s="110"/>
      <c r="AN3803" s="110"/>
      <c r="AO3803" s="110"/>
      <c r="AP3803" s="110"/>
      <c r="AQ3803" s="110"/>
      <c r="AR3803" s="110"/>
      <c r="AS3803" s="110"/>
      <c r="AT3803" s="110"/>
      <c r="AU3803" s="110"/>
      <c r="AV3803" s="110"/>
      <c r="AW3803" s="110"/>
      <c r="AX3803" s="110"/>
      <c r="AY3803" s="110"/>
      <c r="AZ3803" s="110"/>
      <c r="BA3803" s="110"/>
      <c r="BB3803" s="110"/>
      <c r="BC3803" s="110"/>
      <c r="BD3803" s="110"/>
      <c r="BE3803" s="110"/>
      <c r="BF3803" s="110"/>
      <c r="BG3803" s="110"/>
      <c r="BH3803" s="110"/>
    </row>
    <row r="3804" spans="30:60" x14ac:dyDescent="0.2">
      <c r="AD3804" s="110"/>
      <c r="AE3804" s="110"/>
      <c r="AF3804" s="110"/>
      <c r="AG3804" s="110"/>
      <c r="AH3804" s="110"/>
      <c r="AI3804" s="110"/>
      <c r="AJ3804" s="110"/>
      <c r="AK3804" s="110"/>
      <c r="AL3804" s="110"/>
      <c r="AM3804" s="110"/>
      <c r="AN3804" s="110"/>
      <c r="AO3804" s="110"/>
      <c r="AP3804" s="110"/>
      <c r="AQ3804" s="110"/>
      <c r="AR3804" s="110"/>
      <c r="AS3804" s="110"/>
      <c r="AT3804" s="110"/>
      <c r="AU3804" s="110"/>
      <c r="AV3804" s="110"/>
      <c r="AW3804" s="110"/>
      <c r="AX3804" s="110"/>
      <c r="AY3804" s="110"/>
      <c r="AZ3804" s="110"/>
      <c r="BA3804" s="110"/>
      <c r="BB3804" s="110"/>
      <c r="BC3804" s="110"/>
      <c r="BD3804" s="110"/>
      <c r="BE3804" s="110"/>
      <c r="BF3804" s="110"/>
      <c r="BG3804" s="110"/>
      <c r="BH3804" s="110"/>
    </row>
    <row r="3805" spans="30:60" x14ac:dyDescent="0.2">
      <c r="AD3805" s="110"/>
      <c r="AE3805" s="110"/>
      <c r="AF3805" s="110"/>
      <c r="AG3805" s="110"/>
      <c r="AH3805" s="110"/>
      <c r="AI3805" s="110"/>
      <c r="AJ3805" s="110"/>
      <c r="AK3805" s="110"/>
      <c r="AL3805" s="110"/>
      <c r="AM3805" s="110"/>
      <c r="AN3805" s="110"/>
      <c r="AO3805" s="110"/>
      <c r="AP3805" s="110"/>
      <c r="AQ3805" s="110"/>
      <c r="AR3805" s="110"/>
      <c r="AS3805" s="110"/>
      <c r="AT3805" s="110"/>
      <c r="AU3805" s="110"/>
      <c r="AV3805" s="110"/>
      <c r="AW3805" s="110"/>
      <c r="AX3805" s="110"/>
      <c r="AY3805" s="110"/>
      <c r="AZ3805" s="110"/>
      <c r="BA3805" s="110"/>
      <c r="BB3805" s="110"/>
      <c r="BC3805" s="110"/>
      <c r="BD3805" s="110"/>
      <c r="BE3805" s="110"/>
      <c r="BF3805" s="110"/>
      <c r="BG3805" s="110"/>
      <c r="BH3805" s="110"/>
    </row>
    <row r="3806" spans="30:60" x14ac:dyDescent="0.2">
      <c r="AD3806" s="110"/>
      <c r="AE3806" s="110"/>
      <c r="AF3806" s="110"/>
      <c r="AG3806" s="110"/>
      <c r="AH3806" s="110"/>
      <c r="AI3806" s="110"/>
      <c r="AJ3806" s="110"/>
      <c r="AK3806" s="110"/>
      <c r="AL3806" s="110"/>
      <c r="AM3806" s="110"/>
      <c r="AN3806" s="110"/>
      <c r="AO3806" s="110"/>
      <c r="AP3806" s="110"/>
      <c r="AQ3806" s="110"/>
      <c r="AR3806" s="110"/>
      <c r="AS3806" s="110"/>
      <c r="AT3806" s="110"/>
      <c r="AU3806" s="110"/>
      <c r="AV3806" s="110"/>
      <c r="AW3806" s="110"/>
      <c r="AX3806" s="110"/>
      <c r="AY3806" s="110"/>
      <c r="AZ3806" s="110"/>
      <c r="BA3806" s="110"/>
      <c r="BB3806" s="110"/>
      <c r="BC3806" s="110"/>
      <c r="BD3806" s="110"/>
      <c r="BE3806" s="110"/>
      <c r="BF3806" s="110"/>
      <c r="BG3806" s="110"/>
      <c r="BH3806" s="110"/>
    </row>
    <row r="3807" spans="30:60" x14ac:dyDescent="0.2">
      <c r="AD3807" s="110"/>
      <c r="AE3807" s="110"/>
      <c r="AF3807" s="110"/>
      <c r="AG3807" s="110"/>
      <c r="AH3807" s="110"/>
      <c r="AI3807" s="110"/>
      <c r="AJ3807" s="110"/>
      <c r="AK3807" s="110"/>
      <c r="AL3807" s="110"/>
      <c r="AM3807" s="110"/>
      <c r="AN3807" s="110"/>
      <c r="AO3807" s="110"/>
      <c r="AP3807" s="110"/>
      <c r="AQ3807" s="110"/>
      <c r="AR3807" s="110"/>
      <c r="AS3807" s="110"/>
      <c r="AT3807" s="110"/>
      <c r="AU3807" s="110"/>
      <c r="AV3807" s="110"/>
      <c r="AW3807" s="110"/>
      <c r="AX3807" s="110"/>
      <c r="AY3807" s="110"/>
      <c r="AZ3807" s="110"/>
      <c r="BA3807" s="110"/>
      <c r="BB3807" s="110"/>
      <c r="BC3807" s="110"/>
      <c r="BD3807" s="110"/>
      <c r="BE3807" s="110"/>
      <c r="BF3807" s="110"/>
      <c r="BG3807" s="110"/>
      <c r="BH3807" s="110"/>
    </row>
    <row r="3808" spans="30:60" x14ac:dyDescent="0.2">
      <c r="AD3808" s="110"/>
      <c r="AE3808" s="110"/>
      <c r="AF3808" s="110"/>
      <c r="AG3808" s="110"/>
      <c r="AH3808" s="110"/>
      <c r="AI3808" s="110"/>
      <c r="AJ3808" s="110"/>
      <c r="AK3808" s="110"/>
      <c r="AL3808" s="110"/>
      <c r="AM3808" s="110"/>
      <c r="AN3808" s="110"/>
      <c r="AO3808" s="110"/>
      <c r="AP3808" s="110"/>
      <c r="AQ3808" s="110"/>
      <c r="AR3808" s="110"/>
      <c r="AS3808" s="110"/>
      <c r="AT3808" s="110"/>
      <c r="AU3808" s="110"/>
      <c r="AV3808" s="110"/>
      <c r="AW3808" s="110"/>
      <c r="AX3808" s="110"/>
      <c r="AY3808" s="110"/>
      <c r="AZ3808" s="110"/>
      <c r="BA3808" s="110"/>
      <c r="BB3808" s="110"/>
      <c r="BC3808" s="110"/>
      <c r="BD3808" s="110"/>
      <c r="BE3808" s="110"/>
      <c r="BF3808" s="110"/>
      <c r="BG3808" s="110"/>
      <c r="BH3808" s="110"/>
    </row>
    <row r="3809" spans="30:60" x14ac:dyDescent="0.2">
      <c r="AD3809" s="110"/>
      <c r="AE3809" s="110"/>
      <c r="AF3809" s="110"/>
      <c r="AG3809" s="110"/>
      <c r="AH3809" s="110"/>
      <c r="AI3809" s="110"/>
      <c r="AJ3809" s="110"/>
      <c r="AK3809" s="110"/>
      <c r="AL3809" s="110"/>
      <c r="AM3809" s="110"/>
      <c r="AN3809" s="110"/>
      <c r="AO3809" s="110"/>
      <c r="AP3809" s="110"/>
      <c r="AQ3809" s="110"/>
      <c r="AR3809" s="110"/>
      <c r="AS3809" s="110"/>
      <c r="AT3809" s="110"/>
      <c r="AU3809" s="110"/>
      <c r="AV3809" s="110"/>
      <c r="AW3809" s="110"/>
      <c r="AX3809" s="110"/>
      <c r="AY3809" s="110"/>
      <c r="AZ3809" s="110"/>
      <c r="BA3809" s="110"/>
      <c r="BB3809" s="110"/>
      <c r="BC3809" s="110"/>
      <c r="BD3809" s="110"/>
      <c r="BE3809" s="110"/>
      <c r="BF3809" s="110"/>
      <c r="BG3809" s="110"/>
      <c r="BH3809" s="110"/>
    </row>
    <row r="3810" spans="30:60" x14ac:dyDescent="0.2">
      <c r="AD3810" s="110"/>
      <c r="AE3810" s="110"/>
      <c r="AF3810" s="110"/>
      <c r="AG3810" s="110"/>
      <c r="AH3810" s="110"/>
      <c r="AI3810" s="110"/>
      <c r="AJ3810" s="110"/>
      <c r="AK3810" s="110"/>
      <c r="AL3810" s="110"/>
      <c r="AM3810" s="110"/>
      <c r="AN3810" s="110"/>
      <c r="AO3810" s="110"/>
      <c r="AP3810" s="110"/>
      <c r="AQ3810" s="110"/>
      <c r="AR3810" s="110"/>
      <c r="AS3810" s="110"/>
      <c r="AT3810" s="110"/>
      <c r="AU3810" s="110"/>
      <c r="AV3810" s="110"/>
      <c r="AW3810" s="110"/>
      <c r="AX3810" s="110"/>
      <c r="AY3810" s="110"/>
      <c r="AZ3810" s="110"/>
      <c r="BA3810" s="110"/>
      <c r="BB3810" s="110"/>
      <c r="BC3810" s="110"/>
      <c r="BD3810" s="110"/>
      <c r="BE3810" s="110"/>
      <c r="BF3810" s="110"/>
      <c r="BG3810" s="110"/>
      <c r="BH3810" s="110"/>
    </row>
    <row r="3811" spans="30:60" x14ac:dyDescent="0.2">
      <c r="AD3811" s="110"/>
      <c r="AE3811" s="110"/>
      <c r="AF3811" s="110"/>
      <c r="AG3811" s="110"/>
      <c r="AH3811" s="110"/>
      <c r="AI3811" s="110"/>
      <c r="AJ3811" s="110"/>
      <c r="AK3811" s="110"/>
      <c r="AL3811" s="110"/>
      <c r="AM3811" s="110"/>
      <c r="AN3811" s="110"/>
      <c r="AO3811" s="110"/>
      <c r="AP3811" s="110"/>
      <c r="AQ3811" s="110"/>
      <c r="AR3811" s="110"/>
      <c r="AS3811" s="110"/>
      <c r="AT3811" s="110"/>
      <c r="AU3811" s="110"/>
      <c r="AV3811" s="110"/>
      <c r="AW3811" s="110"/>
      <c r="AX3811" s="110"/>
      <c r="AY3811" s="110"/>
      <c r="AZ3811" s="110"/>
      <c r="BA3811" s="110"/>
      <c r="BB3811" s="110"/>
      <c r="BC3811" s="110"/>
      <c r="BD3811" s="110"/>
      <c r="BE3811" s="110"/>
      <c r="BF3811" s="110"/>
      <c r="BG3811" s="110"/>
      <c r="BH3811" s="110"/>
    </row>
    <row r="3812" spans="30:60" x14ac:dyDescent="0.2">
      <c r="AD3812" s="110"/>
      <c r="AE3812" s="110"/>
      <c r="AF3812" s="110"/>
      <c r="AG3812" s="110"/>
      <c r="AH3812" s="110"/>
      <c r="AI3812" s="110"/>
      <c r="AJ3812" s="110"/>
      <c r="AK3812" s="110"/>
      <c r="AL3812" s="110"/>
      <c r="AM3812" s="110"/>
      <c r="AN3812" s="110"/>
      <c r="AO3812" s="110"/>
      <c r="AP3812" s="110"/>
      <c r="AQ3812" s="110"/>
      <c r="AR3812" s="110"/>
      <c r="AS3812" s="110"/>
      <c r="AT3812" s="110"/>
      <c r="AU3812" s="110"/>
      <c r="AV3812" s="110"/>
      <c r="AW3812" s="110"/>
      <c r="AX3812" s="110"/>
      <c r="AY3812" s="110"/>
      <c r="AZ3812" s="110"/>
      <c r="BA3812" s="110"/>
      <c r="BB3812" s="110"/>
      <c r="BC3812" s="110"/>
      <c r="BD3812" s="110"/>
      <c r="BE3812" s="110"/>
      <c r="BF3812" s="110"/>
      <c r="BG3812" s="110"/>
      <c r="BH3812" s="110"/>
    </row>
    <row r="3813" spans="30:60" x14ac:dyDescent="0.2">
      <c r="AD3813" s="110"/>
      <c r="AE3813" s="110"/>
      <c r="AF3813" s="110"/>
      <c r="AG3813" s="110"/>
      <c r="AH3813" s="110"/>
      <c r="AI3813" s="110"/>
      <c r="AJ3813" s="110"/>
      <c r="AK3813" s="110"/>
      <c r="AL3813" s="110"/>
      <c r="AM3813" s="110"/>
      <c r="AN3813" s="110"/>
      <c r="AO3813" s="110"/>
      <c r="AP3813" s="110"/>
      <c r="AQ3813" s="110"/>
      <c r="AR3813" s="110"/>
      <c r="AS3813" s="110"/>
      <c r="AT3813" s="110"/>
      <c r="AU3813" s="110"/>
      <c r="AV3813" s="110"/>
      <c r="AW3813" s="110"/>
      <c r="AX3813" s="110"/>
      <c r="AY3813" s="110"/>
      <c r="AZ3813" s="110"/>
      <c r="BA3813" s="110"/>
      <c r="BB3813" s="110"/>
      <c r="BC3813" s="110"/>
      <c r="BD3813" s="110"/>
      <c r="BE3813" s="110"/>
      <c r="BF3813" s="110"/>
      <c r="BG3813" s="110"/>
      <c r="BH3813" s="110"/>
    </row>
    <row r="3814" spans="30:60" x14ac:dyDescent="0.2">
      <c r="AD3814" s="110"/>
      <c r="AE3814" s="110"/>
      <c r="AF3814" s="110"/>
      <c r="AG3814" s="110"/>
      <c r="AH3814" s="110"/>
      <c r="AI3814" s="110"/>
      <c r="AJ3814" s="110"/>
      <c r="AK3814" s="110"/>
      <c r="AL3814" s="110"/>
      <c r="AM3814" s="110"/>
      <c r="AN3814" s="110"/>
      <c r="AO3814" s="110"/>
      <c r="AP3814" s="110"/>
      <c r="AQ3814" s="110"/>
      <c r="AR3814" s="110"/>
      <c r="AS3814" s="110"/>
      <c r="AT3814" s="110"/>
      <c r="AU3814" s="110"/>
      <c r="AV3814" s="110"/>
      <c r="AW3814" s="110"/>
      <c r="AX3814" s="110"/>
      <c r="AY3814" s="110"/>
      <c r="AZ3814" s="110"/>
      <c r="BA3814" s="110"/>
      <c r="BB3814" s="110"/>
      <c r="BC3814" s="110"/>
      <c r="BD3814" s="110"/>
      <c r="BE3814" s="110"/>
      <c r="BF3814" s="110"/>
      <c r="BG3814" s="110"/>
      <c r="BH3814" s="110"/>
    </row>
    <row r="3815" spans="30:60" x14ac:dyDescent="0.2">
      <c r="AD3815" s="110"/>
      <c r="AE3815" s="110"/>
      <c r="AF3815" s="110"/>
      <c r="AG3815" s="110"/>
      <c r="AH3815" s="110"/>
      <c r="AI3815" s="110"/>
      <c r="AJ3815" s="110"/>
      <c r="AK3815" s="110"/>
      <c r="AL3815" s="110"/>
      <c r="AM3815" s="110"/>
      <c r="AN3815" s="110"/>
      <c r="AO3815" s="110"/>
      <c r="AP3815" s="110"/>
      <c r="AQ3815" s="110"/>
      <c r="AR3815" s="110"/>
      <c r="AS3815" s="110"/>
      <c r="AT3815" s="110"/>
      <c r="AU3815" s="110"/>
      <c r="AV3815" s="110"/>
      <c r="AW3815" s="110"/>
      <c r="AX3815" s="110"/>
      <c r="AY3815" s="110"/>
      <c r="AZ3815" s="110"/>
      <c r="BA3815" s="110"/>
      <c r="BB3815" s="110"/>
      <c r="BC3815" s="110"/>
      <c r="BD3815" s="110"/>
      <c r="BE3815" s="110"/>
      <c r="BF3815" s="110"/>
      <c r="BG3815" s="110"/>
      <c r="BH3815" s="110"/>
    </row>
    <row r="3816" spans="30:60" x14ac:dyDescent="0.2">
      <c r="AD3816" s="110"/>
      <c r="AE3816" s="110"/>
      <c r="AF3816" s="110"/>
      <c r="AG3816" s="110"/>
      <c r="AH3816" s="110"/>
      <c r="AI3816" s="110"/>
      <c r="AJ3816" s="110"/>
      <c r="AK3816" s="110"/>
      <c r="AL3816" s="110"/>
      <c r="AM3816" s="110"/>
      <c r="AN3816" s="110"/>
      <c r="AO3816" s="110"/>
      <c r="AP3816" s="110"/>
      <c r="AQ3816" s="110"/>
      <c r="AR3816" s="110"/>
      <c r="AS3816" s="110"/>
      <c r="AT3816" s="110"/>
      <c r="AU3816" s="110"/>
      <c r="AV3816" s="110"/>
      <c r="AW3816" s="110"/>
      <c r="AX3816" s="110"/>
      <c r="AY3816" s="110"/>
      <c r="AZ3816" s="110"/>
      <c r="BA3816" s="110"/>
      <c r="BB3816" s="110"/>
      <c r="BC3816" s="110"/>
      <c r="BD3816" s="110"/>
      <c r="BE3816" s="110"/>
      <c r="BF3816" s="110"/>
      <c r="BG3816" s="110"/>
      <c r="BH3816" s="110"/>
    </row>
    <row r="3817" spans="30:60" x14ac:dyDescent="0.2">
      <c r="AD3817" s="110"/>
      <c r="AE3817" s="110"/>
      <c r="AF3817" s="110"/>
      <c r="AG3817" s="110"/>
      <c r="AH3817" s="110"/>
      <c r="AI3817" s="110"/>
      <c r="AJ3817" s="110"/>
      <c r="AK3817" s="110"/>
      <c r="AL3817" s="110"/>
      <c r="AM3817" s="110"/>
      <c r="AN3817" s="110"/>
      <c r="AO3817" s="110"/>
      <c r="AP3817" s="110"/>
      <c r="AQ3817" s="110"/>
      <c r="AR3817" s="110"/>
      <c r="AS3817" s="110"/>
      <c r="AT3817" s="110"/>
      <c r="AU3817" s="110"/>
      <c r="AV3817" s="110"/>
      <c r="AW3817" s="110"/>
      <c r="AX3817" s="110"/>
      <c r="AY3817" s="110"/>
      <c r="AZ3817" s="110"/>
      <c r="BA3817" s="110"/>
      <c r="BB3817" s="110"/>
      <c r="BC3817" s="110"/>
      <c r="BD3817" s="110"/>
      <c r="BE3817" s="110"/>
      <c r="BF3817" s="110"/>
      <c r="BG3817" s="110"/>
      <c r="BH3817" s="110"/>
    </row>
    <row r="3818" spans="30:60" x14ac:dyDescent="0.2">
      <c r="AD3818" s="110"/>
      <c r="AE3818" s="110"/>
      <c r="AF3818" s="110"/>
      <c r="AG3818" s="110"/>
      <c r="AH3818" s="110"/>
      <c r="AI3818" s="110"/>
      <c r="AJ3818" s="110"/>
      <c r="AK3818" s="110"/>
      <c r="AL3818" s="110"/>
      <c r="AM3818" s="110"/>
      <c r="AN3818" s="110"/>
      <c r="AO3818" s="110"/>
      <c r="AP3818" s="110"/>
      <c r="AQ3818" s="110"/>
      <c r="AR3818" s="110"/>
      <c r="AS3818" s="110"/>
      <c r="AT3818" s="110"/>
      <c r="AU3818" s="110"/>
      <c r="AV3818" s="110"/>
      <c r="AW3818" s="110"/>
      <c r="AX3818" s="110"/>
      <c r="AY3818" s="110"/>
      <c r="AZ3818" s="110"/>
      <c r="BA3818" s="110"/>
      <c r="BB3818" s="110"/>
      <c r="BC3818" s="110"/>
      <c r="BD3818" s="110"/>
      <c r="BE3818" s="110"/>
      <c r="BF3818" s="110"/>
      <c r="BG3818" s="110"/>
      <c r="BH3818" s="110"/>
    </row>
    <row r="3819" spans="30:60" x14ac:dyDescent="0.2">
      <c r="AD3819" s="110"/>
      <c r="AE3819" s="110"/>
      <c r="AF3819" s="110"/>
      <c r="AG3819" s="110"/>
      <c r="AH3819" s="110"/>
      <c r="AI3819" s="110"/>
      <c r="AJ3819" s="110"/>
      <c r="AK3819" s="110"/>
      <c r="AL3819" s="110"/>
      <c r="AM3819" s="110"/>
      <c r="AN3819" s="110"/>
      <c r="AO3819" s="110"/>
      <c r="AP3819" s="110"/>
      <c r="AQ3819" s="110"/>
      <c r="AR3819" s="110"/>
      <c r="AS3819" s="110"/>
      <c r="AT3819" s="110"/>
      <c r="AU3819" s="110"/>
      <c r="AV3819" s="110"/>
      <c r="AW3819" s="110"/>
      <c r="AX3819" s="110"/>
      <c r="AY3819" s="110"/>
      <c r="AZ3819" s="110"/>
      <c r="BA3819" s="110"/>
      <c r="BB3819" s="110"/>
      <c r="BC3819" s="110"/>
      <c r="BD3819" s="110"/>
      <c r="BE3819" s="110"/>
      <c r="BF3819" s="110"/>
      <c r="BG3819" s="110"/>
      <c r="BH3819" s="110"/>
    </row>
    <row r="3820" spans="30:60" x14ac:dyDescent="0.2">
      <c r="AD3820" s="110"/>
      <c r="AE3820" s="110"/>
      <c r="AF3820" s="110"/>
      <c r="AG3820" s="110"/>
      <c r="AH3820" s="110"/>
      <c r="AI3820" s="110"/>
      <c r="AJ3820" s="110"/>
      <c r="AK3820" s="110"/>
      <c r="AL3820" s="110"/>
      <c r="AM3820" s="110"/>
      <c r="AN3820" s="110"/>
      <c r="AO3820" s="110"/>
      <c r="AP3820" s="110"/>
      <c r="AQ3820" s="110"/>
      <c r="AR3820" s="110"/>
      <c r="AS3820" s="110"/>
      <c r="AT3820" s="110"/>
      <c r="AU3820" s="110"/>
      <c r="AV3820" s="110"/>
      <c r="AW3820" s="110"/>
      <c r="AX3820" s="110"/>
      <c r="AY3820" s="110"/>
      <c r="AZ3820" s="110"/>
      <c r="BA3820" s="110"/>
      <c r="BB3820" s="110"/>
      <c r="BC3820" s="110"/>
      <c r="BD3820" s="110"/>
      <c r="BE3820" s="110"/>
      <c r="BF3820" s="110"/>
      <c r="BG3820" s="110"/>
      <c r="BH3820" s="110"/>
    </row>
    <row r="3821" spans="30:60" x14ac:dyDescent="0.2">
      <c r="AD3821" s="110"/>
      <c r="AE3821" s="110"/>
      <c r="AF3821" s="110"/>
      <c r="AG3821" s="110"/>
      <c r="AH3821" s="110"/>
      <c r="AI3821" s="110"/>
      <c r="AJ3821" s="110"/>
      <c r="AK3821" s="110"/>
      <c r="AL3821" s="110"/>
      <c r="AM3821" s="110"/>
      <c r="AN3821" s="110"/>
      <c r="AO3821" s="110"/>
      <c r="AP3821" s="110"/>
      <c r="AQ3821" s="110"/>
      <c r="AR3821" s="110"/>
      <c r="AS3821" s="110"/>
      <c r="AT3821" s="110"/>
      <c r="AU3821" s="110"/>
      <c r="AV3821" s="110"/>
      <c r="AW3821" s="110"/>
      <c r="AX3821" s="110"/>
      <c r="AY3821" s="110"/>
      <c r="AZ3821" s="110"/>
      <c r="BA3821" s="110"/>
      <c r="BB3821" s="110"/>
      <c r="BC3821" s="110"/>
      <c r="BD3821" s="110"/>
      <c r="BE3821" s="110"/>
      <c r="BF3821" s="110"/>
      <c r="BG3821" s="110"/>
      <c r="BH3821" s="110"/>
    </row>
    <row r="3822" spans="30:60" x14ac:dyDescent="0.2">
      <c r="AD3822" s="110"/>
      <c r="AE3822" s="110"/>
      <c r="AF3822" s="110"/>
      <c r="AG3822" s="110"/>
      <c r="AH3822" s="110"/>
      <c r="AI3822" s="110"/>
      <c r="AJ3822" s="110"/>
      <c r="AK3822" s="110"/>
      <c r="AL3822" s="110"/>
      <c r="AM3822" s="110"/>
      <c r="AN3822" s="110"/>
      <c r="AO3822" s="110"/>
      <c r="AP3822" s="110"/>
      <c r="AQ3822" s="110"/>
      <c r="AR3822" s="110"/>
      <c r="AS3822" s="110"/>
      <c r="AT3822" s="110"/>
      <c r="AU3822" s="110"/>
      <c r="AV3822" s="110"/>
      <c r="AW3822" s="110"/>
      <c r="AX3822" s="110"/>
      <c r="AY3822" s="110"/>
      <c r="AZ3822" s="110"/>
      <c r="BA3822" s="110"/>
      <c r="BB3822" s="110"/>
      <c r="BC3822" s="110"/>
      <c r="BD3822" s="110"/>
      <c r="BE3822" s="110"/>
      <c r="BF3822" s="110"/>
      <c r="BG3822" s="110"/>
      <c r="BH3822" s="110"/>
    </row>
    <row r="3823" spans="30:60" x14ac:dyDescent="0.2">
      <c r="AD3823" s="110"/>
      <c r="AE3823" s="110"/>
      <c r="AF3823" s="110"/>
      <c r="AG3823" s="110"/>
      <c r="AH3823" s="110"/>
      <c r="AI3823" s="110"/>
      <c r="AJ3823" s="110"/>
      <c r="AK3823" s="110"/>
      <c r="AL3823" s="110"/>
      <c r="AM3823" s="110"/>
      <c r="AN3823" s="110"/>
      <c r="AO3823" s="110"/>
      <c r="AP3823" s="110"/>
      <c r="AQ3823" s="110"/>
      <c r="AR3823" s="110"/>
      <c r="AS3823" s="110"/>
      <c r="AT3823" s="110"/>
      <c r="AU3823" s="110"/>
      <c r="AV3823" s="110"/>
      <c r="AW3823" s="110"/>
      <c r="AX3823" s="110"/>
      <c r="AY3823" s="110"/>
      <c r="AZ3823" s="110"/>
      <c r="BA3823" s="110"/>
      <c r="BB3823" s="110"/>
      <c r="BC3823" s="110"/>
      <c r="BD3823" s="110"/>
      <c r="BE3823" s="110"/>
      <c r="BF3823" s="110"/>
      <c r="BG3823" s="110"/>
      <c r="BH3823" s="110"/>
    </row>
    <row r="3824" spans="30:60" x14ac:dyDescent="0.2">
      <c r="AD3824" s="110"/>
      <c r="AE3824" s="110"/>
      <c r="AF3824" s="110"/>
      <c r="AG3824" s="110"/>
      <c r="AH3824" s="110"/>
      <c r="AI3824" s="110"/>
      <c r="AJ3824" s="110"/>
      <c r="AK3824" s="110"/>
      <c r="AL3824" s="110"/>
      <c r="AM3824" s="110"/>
      <c r="AN3824" s="110"/>
      <c r="AO3824" s="110"/>
      <c r="AP3824" s="110"/>
      <c r="AQ3824" s="110"/>
      <c r="AR3824" s="110"/>
      <c r="AS3824" s="110"/>
      <c r="AT3824" s="110"/>
      <c r="AU3824" s="110"/>
      <c r="AV3824" s="110"/>
      <c r="AW3824" s="110"/>
      <c r="AX3824" s="110"/>
      <c r="AY3824" s="110"/>
      <c r="AZ3824" s="110"/>
      <c r="BA3824" s="110"/>
      <c r="BB3824" s="110"/>
      <c r="BC3824" s="110"/>
      <c r="BD3824" s="110"/>
      <c r="BE3824" s="110"/>
      <c r="BF3824" s="110"/>
      <c r="BG3824" s="110"/>
      <c r="BH3824" s="110"/>
    </row>
    <row r="3825" spans="30:60" x14ac:dyDescent="0.2">
      <c r="AD3825" s="110"/>
      <c r="AE3825" s="110"/>
      <c r="AF3825" s="110"/>
      <c r="AG3825" s="110"/>
      <c r="AH3825" s="110"/>
      <c r="AI3825" s="110"/>
      <c r="AJ3825" s="110"/>
      <c r="AK3825" s="110"/>
      <c r="AL3825" s="110"/>
      <c r="AM3825" s="110"/>
      <c r="AN3825" s="110"/>
      <c r="AO3825" s="110"/>
      <c r="AP3825" s="110"/>
      <c r="AQ3825" s="110"/>
      <c r="AR3825" s="110"/>
      <c r="AS3825" s="110"/>
      <c r="AT3825" s="110"/>
      <c r="AU3825" s="110"/>
      <c r="AV3825" s="110"/>
      <c r="AW3825" s="110"/>
      <c r="AX3825" s="110"/>
      <c r="AY3825" s="110"/>
      <c r="AZ3825" s="110"/>
      <c r="BA3825" s="110"/>
      <c r="BB3825" s="110"/>
      <c r="BC3825" s="110"/>
      <c r="BD3825" s="110"/>
      <c r="BE3825" s="110"/>
      <c r="BF3825" s="110"/>
      <c r="BG3825" s="110"/>
      <c r="BH3825" s="110"/>
    </row>
    <row r="3826" spans="30:60" x14ac:dyDescent="0.2">
      <c r="AD3826" s="110"/>
      <c r="AE3826" s="110"/>
      <c r="AF3826" s="110"/>
      <c r="AG3826" s="110"/>
      <c r="AH3826" s="110"/>
      <c r="AI3826" s="110"/>
      <c r="AJ3826" s="110"/>
      <c r="AK3826" s="110"/>
      <c r="AL3826" s="110"/>
      <c r="AM3826" s="110"/>
      <c r="AN3826" s="110"/>
      <c r="AO3826" s="110"/>
      <c r="AP3826" s="110"/>
      <c r="AQ3826" s="110"/>
      <c r="AR3826" s="110"/>
      <c r="AS3826" s="110"/>
      <c r="AT3826" s="110"/>
      <c r="AU3826" s="110"/>
      <c r="AV3826" s="110"/>
      <c r="AW3826" s="110"/>
      <c r="AX3826" s="110"/>
      <c r="AY3826" s="110"/>
      <c r="AZ3826" s="110"/>
      <c r="BA3826" s="110"/>
      <c r="BB3826" s="110"/>
      <c r="BC3826" s="110"/>
      <c r="BD3826" s="110"/>
      <c r="BE3826" s="110"/>
      <c r="BF3826" s="110"/>
      <c r="BG3826" s="110"/>
      <c r="BH3826" s="110"/>
    </row>
    <row r="3827" spans="30:60" x14ac:dyDescent="0.2">
      <c r="AD3827" s="110"/>
      <c r="AE3827" s="110"/>
      <c r="AF3827" s="110"/>
      <c r="AG3827" s="110"/>
      <c r="AH3827" s="110"/>
      <c r="AI3827" s="110"/>
      <c r="AJ3827" s="110"/>
      <c r="AK3827" s="110"/>
      <c r="AL3827" s="110"/>
      <c r="AM3827" s="110"/>
      <c r="AN3827" s="110"/>
      <c r="AO3827" s="110"/>
      <c r="AP3827" s="110"/>
      <c r="AQ3827" s="110"/>
      <c r="AR3827" s="110"/>
      <c r="AS3827" s="110"/>
      <c r="AT3827" s="110"/>
      <c r="AU3827" s="110"/>
      <c r="AV3827" s="110"/>
      <c r="AW3827" s="110"/>
      <c r="AX3827" s="110"/>
      <c r="AY3827" s="110"/>
      <c r="AZ3827" s="110"/>
      <c r="BA3827" s="110"/>
      <c r="BB3827" s="110"/>
      <c r="BC3827" s="110"/>
      <c r="BD3827" s="110"/>
      <c r="BE3827" s="110"/>
      <c r="BF3827" s="110"/>
      <c r="BG3827" s="110"/>
      <c r="BH3827" s="110"/>
    </row>
    <row r="3828" spans="30:60" x14ac:dyDescent="0.2">
      <c r="AD3828" s="110"/>
      <c r="AE3828" s="110"/>
      <c r="AF3828" s="110"/>
      <c r="AG3828" s="110"/>
      <c r="AH3828" s="110"/>
      <c r="AI3828" s="110"/>
      <c r="AJ3828" s="110"/>
      <c r="AK3828" s="110"/>
      <c r="AL3828" s="110"/>
      <c r="AM3828" s="110"/>
      <c r="AN3828" s="110"/>
      <c r="AO3828" s="110"/>
      <c r="AP3828" s="110"/>
      <c r="AQ3828" s="110"/>
      <c r="AR3828" s="110"/>
      <c r="AS3828" s="110"/>
      <c r="AT3828" s="110"/>
      <c r="AU3828" s="110"/>
      <c r="AV3828" s="110"/>
      <c r="AW3828" s="110"/>
      <c r="AX3828" s="110"/>
      <c r="AY3828" s="110"/>
      <c r="AZ3828" s="110"/>
      <c r="BA3828" s="110"/>
      <c r="BB3828" s="110"/>
      <c r="BC3828" s="110"/>
      <c r="BD3828" s="110"/>
      <c r="BE3828" s="110"/>
      <c r="BF3828" s="110"/>
      <c r="BG3828" s="110"/>
      <c r="BH3828" s="110"/>
    </row>
    <row r="3829" spans="30:60" x14ac:dyDescent="0.2">
      <c r="AD3829" s="110"/>
      <c r="AE3829" s="110"/>
      <c r="AF3829" s="110"/>
      <c r="AG3829" s="110"/>
      <c r="AH3829" s="110"/>
      <c r="AI3829" s="110"/>
      <c r="AJ3829" s="110"/>
      <c r="AK3829" s="110"/>
      <c r="AL3829" s="110"/>
      <c r="AM3829" s="110"/>
      <c r="AN3829" s="110"/>
      <c r="AO3829" s="110"/>
      <c r="AP3829" s="110"/>
      <c r="AQ3829" s="110"/>
      <c r="AR3829" s="110"/>
      <c r="AS3829" s="110"/>
      <c r="AT3829" s="110"/>
      <c r="AU3829" s="110"/>
      <c r="AV3829" s="110"/>
      <c r="AW3829" s="110"/>
      <c r="AX3829" s="110"/>
      <c r="AY3829" s="110"/>
      <c r="AZ3829" s="110"/>
      <c r="BA3829" s="110"/>
      <c r="BB3829" s="110"/>
      <c r="BC3829" s="110"/>
      <c r="BD3829" s="110"/>
      <c r="BE3829" s="110"/>
      <c r="BF3829" s="110"/>
      <c r="BG3829" s="110"/>
      <c r="BH3829" s="110"/>
    </row>
    <row r="3830" spans="30:60" x14ac:dyDescent="0.2">
      <c r="AD3830" s="110"/>
      <c r="AE3830" s="110"/>
      <c r="AF3830" s="110"/>
      <c r="AG3830" s="110"/>
      <c r="AH3830" s="110"/>
      <c r="AI3830" s="110"/>
      <c r="AJ3830" s="110"/>
      <c r="AK3830" s="110"/>
      <c r="AL3830" s="110"/>
      <c r="AM3830" s="110"/>
      <c r="AN3830" s="110"/>
      <c r="AO3830" s="110"/>
      <c r="AP3830" s="110"/>
      <c r="AQ3830" s="110"/>
      <c r="AR3830" s="110"/>
      <c r="AS3830" s="110"/>
      <c r="AT3830" s="110"/>
      <c r="AU3830" s="110"/>
      <c r="AV3830" s="110"/>
      <c r="AW3830" s="110"/>
      <c r="AX3830" s="110"/>
      <c r="AY3830" s="110"/>
      <c r="AZ3830" s="110"/>
      <c r="BA3830" s="110"/>
      <c r="BB3830" s="110"/>
      <c r="BC3830" s="110"/>
      <c r="BD3830" s="110"/>
      <c r="BE3830" s="110"/>
      <c r="BF3830" s="110"/>
      <c r="BG3830" s="110"/>
      <c r="BH3830" s="110"/>
    </row>
    <row r="3831" spans="30:60" x14ac:dyDescent="0.2">
      <c r="AD3831" s="110"/>
      <c r="AE3831" s="110"/>
      <c r="AF3831" s="110"/>
      <c r="AG3831" s="110"/>
      <c r="AH3831" s="110"/>
      <c r="AI3831" s="110"/>
      <c r="AJ3831" s="110"/>
      <c r="AK3831" s="110"/>
      <c r="AL3831" s="110"/>
      <c r="AM3831" s="110"/>
      <c r="AN3831" s="110"/>
      <c r="AO3831" s="110"/>
      <c r="AP3831" s="110"/>
      <c r="AQ3831" s="110"/>
      <c r="AR3831" s="110"/>
      <c r="AS3831" s="110"/>
      <c r="AT3831" s="110"/>
      <c r="AU3831" s="110"/>
      <c r="AV3831" s="110"/>
      <c r="AW3831" s="110"/>
      <c r="AX3831" s="110"/>
      <c r="AY3831" s="110"/>
      <c r="AZ3831" s="110"/>
      <c r="BA3831" s="110"/>
      <c r="BB3831" s="110"/>
      <c r="BC3831" s="110"/>
      <c r="BD3831" s="110"/>
      <c r="BE3831" s="110"/>
      <c r="BF3831" s="110"/>
      <c r="BG3831" s="110"/>
      <c r="BH3831" s="110"/>
    </row>
    <row r="3832" spans="30:60" x14ac:dyDescent="0.2">
      <c r="AD3832" s="110"/>
      <c r="AE3832" s="110"/>
      <c r="AF3832" s="110"/>
      <c r="AG3832" s="110"/>
      <c r="AH3832" s="110"/>
      <c r="AI3832" s="110"/>
      <c r="AJ3832" s="110"/>
      <c r="AK3832" s="110"/>
      <c r="AL3832" s="110"/>
      <c r="AM3832" s="110"/>
      <c r="AN3832" s="110"/>
      <c r="AO3832" s="110"/>
      <c r="AP3832" s="110"/>
      <c r="AQ3832" s="110"/>
      <c r="AR3832" s="110"/>
      <c r="AS3832" s="110"/>
      <c r="AT3832" s="110"/>
      <c r="AU3832" s="110"/>
      <c r="AV3832" s="110"/>
      <c r="AW3832" s="110"/>
      <c r="AX3832" s="110"/>
      <c r="AY3832" s="110"/>
      <c r="AZ3832" s="110"/>
      <c r="BA3832" s="110"/>
      <c r="BB3832" s="110"/>
      <c r="BC3832" s="110"/>
      <c r="BD3832" s="110"/>
      <c r="BE3832" s="110"/>
      <c r="BF3832" s="110"/>
      <c r="BG3832" s="110"/>
      <c r="BH3832" s="110"/>
    </row>
    <row r="3833" spans="30:60" x14ac:dyDescent="0.2">
      <c r="AD3833" s="110"/>
      <c r="AE3833" s="110"/>
      <c r="AF3833" s="110"/>
      <c r="AG3833" s="110"/>
      <c r="AH3833" s="110"/>
      <c r="AI3833" s="110"/>
      <c r="AJ3833" s="110"/>
      <c r="AK3833" s="110"/>
      <c r="AL3833" s="110"/>
      <c r="AM3833" s="110"/>
      <c r="AN3833" s="110"/>
      <c r="AO3833" s="110"/>
      <c r="AP3833" s="110"/>
      <c r="AQ3833" s="110"/>
      <c r="AR3833" s="110"/>
      <c r="AS3833" s="110"/>
      <c r="AT3833" s="110"/>
      <c r="AU3833" s="110"/>
      <c r="AV3833" s="110"/>
      <c r="AW3833" s="110"/>
      <c r="AX3833" s="110"/>
      <c r="AY3833" s="110"/>
      <c r="AZ3833" s="110"/>
      <c r="BA3833" s="110"/>
      <c r="BB3833" s="110"/>
      <c r="BC3833" s="110"/>
      <c r="BD3833" s="110"/>
      <c r="BE3833" s="110"/>
      <c r="BF3833" s="110"/>
      <c r="BG3833" s="110"/>
      <c r="BH3833" s="110"/>
    </row>
    <row r="3834" spans="30:60" x14ac:dyDescent="0.2">
      <c r="AD3834" s="110"/>
      <c r="AE3834" s="110"/>
      <c r="AF3834" s="110"/>
      <c r="AG3834" s="110"/>
      <c r="AH3834" s="110"/>
      <c r="AI3834" s="110"/>
      <c r="AJ3834" s="110"/>
      <c r="AK3834" s="110"/>
      <c r="AL3834" s="110"/>
      <c r="AM3834" s="110"/>
      <c r="AN3834" s="110"/>
      <c r="AO3834" s="110"/>
      <c r="AP3834" s="110"/>
      <c r="AQ3834" s="110"/>
      <c r="AR3834" s="110"/>
      <c r="AS3834" s="110"/>
      <c r="AT3834" s="110"/>
      <c r="AU3834" s="110"/>
      <c r="AV3834" s="110"/>
      <c r="AW3834" s="110"/>
      <c r="AX3834" s="110"/>
      <c r="AY3834" s="110"/>
      <c r="AZ3834" s="110"/>
      <c r="BA3834" s="110"/>
      <c r="BB3834" s="110"/>
      <c r="BC3834" s="110"/>
      <c r="BD3834" s="110"/>
      <c r="BE3834" s="110"/>
      <c r="BF3834" s="110"/>
      <c r="BG3834" s="110"/>
      <c r="BH3834" s="110"/>
    </row>
    <row r="3835" spans="30:60" x14ac:dyDescent="0.2">
      <c r="AD3835" s="110"/>
      <c r="AE3835" s="110"/>
      <c r="AF3835" s="110"/>
      <c r="AG3835" s="110"/>
      <c r="AH3835" s="110"/>
      <c r="AI3835" s="110"/>
      <c r="AJ3835" s="110"/>
      <c r="AK3835" s="110"/>
      <c r="AL3835" s="110"/>
      <c r="AM3835" s="110"/>
      <c r="AN3835" s="110"/>
      <c r="AO3835" s="110"/>
      <c r="AP3835" s="110"/>
      <c r="AQ3835" s="110"/>
      <c r="AR3835" s="110"/>
      <c r="AS3835" s="110"/>
      <c r="AT3835" s="110"/>
      <c r="AU3835" s="110"/>
      <c r="AV3835" s="110"/>
      <c r="AW3835" s="110"/>
      <c r="AX3835" s="110"/>
      <c r="AY3835" s="110"/>
      <c r="AZ3835" s="110"/>
      <c r="BA3835" s="110"/>
      <c r="BB3835" s="110"/>
      <c r="BC3835" s="110"/>
      <c r="BD3835" s="110"/>
      <c r="BE3835" s="110"/>
      <c r="BF3835" s="110"/>
      <c r="BG3835" s="110"/>
      <c r="BH3835" s="110"/>
    </row>
    <row r="3836" spans="30:60" x14ac:dyDescent="0.2">
      <c r="AD3836" s="110"/>
      <c r="AE3836" s="110"/>
      <c r="AF3836" s="110"/>
      <c r="AG3836" s="110"/>
      <c r="AH3836" s="110"/>
      <c r="AI3836" s="110"/>
      <c r="AJ3836" s="110"/>
      <c r="AK3836" s="110"/>
      <c r="AL3836" s="110"/>
      <c r="AM3836" s="110"/>
      <c r="AN3836" s="110"/>
      <c r="AO3836" s="110"/>
      <c r="AP3836" s="110"/>
      <c r="AQ3836" s="110"/>
      <c r="AR3836" s="110"/>
      <c r="AS3836" s="110"/>
      <c r="AT3836" s="110"/>
      <c r="AU3836" s="110"/>
      <c r="AV3836" s="110"/>
      <c r="AW3836" s="110"/>
      <c r="AX3836" s="110"/>
      <c r="AY3836" s="110"/>
      <c r="AZ3836" s="110"/>
      <c r="BA3836" s="110"/>
      <c r="BB3836" s="110"/>
      <c r="BC3836" s="110"/>
      <c r="BD3836" s="110"/>
      <c r="BE3836" s="110"/>
      <c r="BF3836" s="110"/>
      <c r="BG3836" s="110"/>
      <c r="BH3836" s="110"/>
    </row>
    <row r="3837" spans="30:60" x14ac:dyDescent="0.2">
      <c r="AD3837" s="110"/>
      <c r="AE3837" s="110"/>
      <c r="AF3837" s="110"/>
      <c r="AG3837" s="110"/>
      <c r="AH3837" s="110"/>
      <c r="AI3837" s="110"/>
      <c r="AJ3837" s="110"/>
      <c r="AK3837" s="110"/>
      <c r="AL3837" s="110"/>
      <c r="AM3837" s="110"/>
      <c r="AN3837" s="110"/>
      <c r="AO3837" s="110"/>
      <c r="AP3837" s="110"/>
      <c r="AQ3837" s="110"/>
      <c r="AR3837" s="110"/>
      <c r="AS3837" s="110"/>
      <c r="AT3837" s="110"/>
      <c r="AU3837" s="110"/>
      <c r="AV3837" s="110"/>
      <c r="AW3837" s="110"/>
      <c r="AX3837" s="110"/>
      <c r="AY3837" s="110"/>
      <c r="AZ3837" s="110"/>
      <c r="BA3837" s="110"/>
      <c r="BB3837" s="110"/>
      <c r="BC3837" s="110"/>
      <c r="BD3837" s="110"/>
      <c r="BE3837" s="110"/>
      <c r="BF3837" s="110"/>
      <c r="BG3837" s="110"/>
      <c r="BH3837" s="110"/>
    </row>
    <row r="3838" spans="30:60" x14ac:dyDescent="0.2">
      <c r="AD3838" s="110"/>
      <c r="AE3838" s="110"/>
      <c r="AF3838" s="110"/>
      <c r="AG3838" s="110"/>
      <c r="AH3838" s="110"/>
      <c r="AI3838" s="110"/>
      <c r="AJ3838" s="110"/>
      <c r="AK3838" s="110"/>
      <c r="AL3838" s="110"/>
      <c r="AM3838" s="110"/>
      <c r="AN3838" s="110"/>
      <c r="AO3838" s="110"/>
      <c r="AP3838" s="110"/>
      <c r="AQ3838" s="110"/>
      <c r="AR3838" s="110"/>
      <c r="AS3838" s="110"/>
      <c r="AT3838" s="110"/>
      <c r="AU3838" s="110"/>
      <c r="AV3838" s="110"/>
      <c r="AW3838" s="110"/>
      <c r="AX3838" s="110"/>
      <c r="AY3838" s="110"/>
      <c r="AZ3838" s="110"/>
      <c r="BA3838" s="110"/>
      <c r="BB3838" s="110"/>
      <c r="BC3838" s="110"/>
      <c r="BD3838" s="110"/>
      <c r="BE3838" s="110"/>
      <c r="BF3838" s="110"/>
      <c r="BG3838" s="110"/>
      <c r="BH3838" s="110"/>
    </row>
    <row r="3839" spans="30:60" x14ac:dyDescent="0.2">
      <c r="AD3839" s="110"/>
      <c r="AE3839" s="110"/>
      <c r="AF3839" s="110"/>
      <c r="AG3839" s="110"/>
      <c r="AH3839" s="110"/>
      <c r="AI3839" s="110"/>
      <c r="AJ3839" s="110"/>
      <c r="AK3839" s="110"/>
      <c r="AL3839" s="110"/>
      <c r="AM3839" s="110"/>
      <c r="AN3839" s="110"/>
      <c r="AO3839" s="110"/>
      <c r="AP3839" s="110"/>
      <c r="AQ3839" s="110"/>
      <c r="AR3839" s="110"/>
      <c r="AS3839" s="110"/>
      <c r="AT3839" s="110"/>
      <c r="AU3839" s="110"/>
      <c r="AV3839" s="110"/>
      <c r="AW3839" s="110"/>
      <c r="AX3839" s="110"/>
      <c r="AY3839" s="110"/>
      <c r="AZ3839" s="110"/>
      <c r="BA3839" s="110"/>
      <c r="BB3839" s="110"/>
      <c r="BC3839" s="110"/>
      <c r="BD3839" s="110"/>
      <c r="BE3839" s="110"/>
      <c r="BF3839" s="110"/>
      <c r="BG3839" s="110"/>
      <c r="BH3839" s="110"/>
    </row>
    <row r="3840" spans="30:60" x14ac:dyDescent="0.2">
      <c r="AD3840" s="110"/>
      <c r="AE3840" s="110"/>
      <c r="AF3840" s="110"/>
      <c r="AG3840" s="110"/>
      <c r="AH3840" s="110"/>
      <c r="AI3840" s="110"/>
      <c r="AJ3840" s="110"/>
      <c r="AK3840" s="110"/>
      <c r="AL3840" s="110"/>
      <c r="AM3840" s="110"/>
      <c r="AN3840" s="110"/>
      <c r="AO3840" s="110"/>
      <c r="AP3840" s="110"/>
      <c r="AQ3840" s="110"/>
      <c r="AR3840" s="110"/>
      <c r="AS3840" s="110"/>
      <c r="AT3840" s="110"/>
      <c r="AU3840" s="110"/>
      <c r="AV3840" s="110"/>
      <c r="AW3840" s="110"/>
      <c r="AX3840" s="110"/>
      <c r="AY3840" s="110"/>
      <c r="AZ3840" s="110"/>
      <c r="BA3840" s="110"/>
      <c r="BB3840" s="110"/>
      <c r="BC3840" s="110"/>
      <c r="BD3840" s="110"/>
      <c r="BE3840" s="110"/>
      <c r="BF3840" s="110"/>
      <c r="BG3840" s="110"/>
      <c r="BH3840" s="110"/>
    </row>
    <row r="3841" spans="30:60" x14ac:dyDescent="0.2">
      <c r="AD3841" s="110"/>
      <c r="AE3841" s="110"/>
      <c r="AF3841" s="110"/>
      <c r="AG3841" s="110"/>
      <c r="AH3841" s="110"/>
      <c r="AI3841" s="110"/>
      <c r="AJ3841" s="110"/>
      <c r="AK3841" s="110"/>
      <c r="AL3841" s="110"/>
      <c r="AM3841" s="110"/>
      <c r="AN3841" s="110"/>
      <c r="AO3841" s="110"/>
      <c r="AP3841" s="110"/>
      <c r="AQ3841" s="110"/>
      <c r="AR3841" s="110"/>
      <c r="AS3841" s="110"/>
      <c r="AT3841" s="110"/>
      <c r="AU3841" s="110"/>
      <c r="AV3841" s="110"/>
      <c r="AW3841" s="110"/>
      <c r="AX3841" s="110"/>
      <c r="AY3841" s="110"/>
      <c r="AZ3841" s="110"/>
      <c r="BA3841" s="110"/>
      <c r="BB3841" s="110"/>
      <c r="BC3841" s="110"/>
      <c r="BD3841" s="110"/>
      <c r="BE3841" s="110"/>
      <c r="BF3841" s="110"/>
      <c r="BG3841" s="110"/>
      <c r="BH3841" s="110"/>
    </row>
    <row r="3842" spans="30:60" x14ac:dyDescent="0.2">
      <c r="AD3842" s="110"/>
      <c r="AE3842" s="110"/>
      <c r="AF3842" s="110"/>
      <c r="AG3842" s="110"/>
      <c r="AH3842" s="110"/>
      <c r="AI3842" s="110"/>
      <c r="AJ3842" s="110"/>
      <c r="AK3842" s="110"/>
      <c r="AL3842" s="110"/>
      <c r="AM3842" s="110"/>
      <c r="AN3842" s="110"/>
      <c r="AO3842" s="110"/>
      <c r="AP3842" s="110"/>
      <c r="AQ3842" s="110"/>
      <c r="AR3842" s="110"/>
      <c r="AS3842" s="110"/>
      <c r="AT3842" s="110"/>
      <c r="AU3842" s="110"/>
      <c r="AV3842" s="110"/>
      <c r="AW3842" s="110"/>
      <c r="AX3842" s="110"/>
      <c r="AY3842" s="110"/>
      <c r="AZ3842" s="110"/>
      <c r="BA3842" s="110"/>
      <c r="BB3842" s="110"/>
      <c r="BC3842" s="110"/>
      <c r="BD3842" s="110"/>
      <c r="BE3842" s="110"/>
      <c r="BF3842" s="110"/>
      <c r="BG3842" s="110"/>
      <c r="BH3842" s="110"/>
    </row>
    <row r="3843" spans="30:60" x14ac:dyDescent="0.2">
      <c r="AD3843" s="110"/>
      <c r="AE3843" s="110"/>
      <c r="AF3843" s="110"/>
      <c r="AG3843" s="110"/>
      <c r="AH3843" s="110"/>
      <c r="AI3843" s="110"/>
      <c r="AJ3843" s="110"/>
      <c r="AK3843" s="110"/>
      <c r="AL3843" s="110"/>
      <c r="AM3843" s="110"/>
      <c r="AN3843" s="110"/>
      <c r="AO3843" s="110"/>
      <c r="AP3843" s="110"/>
      <c r="AQ3843" s="110"/>
      <c r="AR3843" s="110"/>
      <c r="AS3843" s="110"/>
      <c r="AT3843" s="110"/>
      <c r="AU3843" s="110"/>
      <c r="AV3843" s="110"/>
      <c r="AW3843" s="110"/>
      <c r="AX3843" s="110"/>
      <c r="AY3843" s="110"/>
      <c r="AZ3843" s="110"/>
      <c r="BA3843" s="110"/>
      <c r="BB3843" s="110"/>
      <c r="BC3843" s="110"/>
      <c r="BD3843" s="110"/>
      <c r="BE3843" s="110"/>
      <c r="BF3843" s="110"/>
      <c r="BG3843" s="110"/>
      <c r="BH3843" s="110"/>
    </row>
    <row r="3844" spans="30:60" x14ac:dyDescent="0.2">
      <c r="AD3844" s="110"/>
      <c r="AE3844" s="110"/>
      <c r="AF3844" s="110"/>
      <c r="AG3844" s="110"/>
      <c r="AH3844" s="110"/>
      <c r="AI3844" s="110"/>
      <c r="AJ3844" s="110"/>
      <c r="AK3844" s="110"/>
      <c r="AL3844" s="110"/>
      <c r="AM3844" s="110"/>
      <c r="AN3844" s="110"/>
      <c r="AO3844" s="110"/>
      <c r="AP3844" s="110"/>
      <c r="AQ3844" s="110"/>
      <c r="AR3844" s="110"/>
      <c r="AS3844" s="110"/>
      <c r="AT3844" s="110"/>
      <c r="AU3844" s="110"/>
      <c r="AV3844" s="110"/>
      <c r="AW3844" s="110"/>
      <c r="AX3844" s="110"/>
      <c r="AY3844" s="110"/>
      <c r="AZ3844" s="110"/>
      <c r="BA3844" s="110"/>
      <c r="BB3844" s="110"/>
      <c r="BC3844" s="110"/>
      <c r="BD3844" s="110"/>
      <c r="BE3844" s="110"/>
      <c r="BF3844" s="110"/>
      <c r="BG3844" s="110"/>
      <c r="BH3844" s="110"/>
    </row>
    <row r="3845" spans="30:60" x14ac:dyDescent="0.2">
      <c r="AD3845" s="110"/>
      <c r="AE3845" s="110"/>
      <c r="AF3845" s="110"/>
      <c r="AG3845" s="110"/>
      <c r="AH3845" s="110"/>
      <c r="AI3845" s="110"/>
      <c r="AJ3845" s="110"/>
      <c r="AK3845" s="110"/>
      <c r="AL3845" s="110"/>
      <c r="AM3845" s="110"/>
      <c r="AN3845" s="110"/>
      <c r="AO3845" s="110"/>
      <c r="AP3845" s="110"/>
      <c r="AQ3845" s="110"/>
      <c r="AR3845" s="110"/>
      <c r="AS3845" s="110"/>
      <c r="AT3845" s="110"/>
      <c r="AU3845" s="110"/>
      <c r="AV3845" s="110"/>
      <c r="AW3845" s="110"/>
      <c r="AX3845" s="110"/>
      <c r="AY3845" s="110"/>
      <c r="AZ3845" s="110"/>
      <c r="BA3845" s="110"/>
      <c r="BB3845" s="110"/>
      <c r="BC3845" s="110"/>
      <c r="BD3845" s="110"/>
      <c r="BE3845" s="110"/>
      <c r="BF3845" s="110"/>
      <c r="BG3845" s="110"/>
      <c r="BH3845" s="110"/>
    </row>
    <row r="3846" spans="30:60" x14ac:dyDescent="0.2">
      <c r="AD3846" s="110"/>
      <c r="AE3846" s="110"/>
      <c r="AF3846" s="110"/>
      <c r="AG3846" s="110"/>
      <c r="AH3846" s="110"/>
      <c r="AI3846" s="110"/>
      <c r="AJ3846" s="110"/>
      <c r="AK3846" s="110"/>
      <c r="AL3846" s="110"/>
      <c r="AM3846" s="110"/>
      <c r="AN3846" s="110"/>
      <c r="AO3846" s="110"/>
      <c r="AP3846" s="110"/>
      <c r="AQ3846" s="110"/>
      <c r="AR3846" s="110"/>
      <c r="AS3846" s="110"/>
      <c r="AT3846" s="110"/>
      <c r="AU3846" s="110"/>
      <c r="AV3846" s="110"/>
      <c r="AW3846" s="110"/>
      <c r="AX3846" s="110"/>
      <c r="AY3846" s="110"/>
      <c r="AZ3846" s="110"/>
      <c r="BA3846" s="110"/>
      <c r="BB3846" s="110"/>
      <c r="BC3846" s="110"/>
      <c r="BD3846" s="110"/>
      <c r="BE3846" s="110"/>
      <c r="BF3846" s="110"/>
      <c r="BG3846" s="110"/>
      <c r="BH3846" s="110"/>
    </row>
    <row r="3847" spans="30:60" x14ac:dyDescent="0.2">
      <c r="AD3847" s="110"/>
      <c r="AE3847" s="110"/>
      <c r="AF3847" s="110"/>
      <c r="AG3847" s="110"/>
      <c r="AH3847" s="110"/>
      <c r="AI3847" s="110"/>
      <c r="AJ3847" s="110"/>
      <c r="AK3847" s="110"/>
      <c r="AL3847" s="110"/>
      <c r="AM3847" s="110"/>
      <c r="AN3847" s="110"/>
      <c r="AO3847" s="110"/>
      <c r="AP3847" s="110"/>
      <c r="AQ3847" s="110"/>
      <c r="AR3847" s="110"/>
      <c r="AS3847" s="110"/>
      <c r="AT3847" s="110"/>
      <c r="AU3847" s="110"/>
      <c r="AV3847" s="110"/>
      <c r="AW3847" s="110"/>
      <c r="AX3847" s="110"/>
      <c r="AY3847" s="110"/>
      <c r="AZ3847" s="110"/>
      <c r="BA3847" s="110"/>
      <c r="BB3847" s="110"/>
      <c r="BC3847" s="110"/>
      <c r="BD3847" s="110"/>
      <c r="BE3847" s="110"/>
      <c r="BF3847" s="110"/>
      <c r="BG3847" s="110"/>
      <c r="BH3847" s="110"/>
    </row>
    <row r="3848" spans="30:60" x14ac:dyDescent="0.2">
      <c r="AD3848" s="110"/>
      <c r="AE3848" s="110"/>
      <c r="AF3848" s="110"/>
      <c r="AG3848" s="110"/>
      <c r="AH3848" s="110"/>
      <c r="AI3848" s="110"/>
      <c r="AJ3848" s="110"/>
      <c r="AK3848" s="110"/>
      <c r="AL3848" s="110"/>
      <c r="AM3848" s="110"/>
      <c r="AN3848" s="110"/>
      <c r="AO3848" s="110"/>
      <c r="AP3848" s="110"/>
      <c r="AQ3848" s="110"/>
      <c r="AR3848" s="110"/>
      <c r="AS3848" s="110"/>
      <c r="AT3848" s="110"/>
      <c r="AU3848" s="110"/>
      <c r="AV3848" s="110"/>
      <c r="AW3848" s="110"/>
      <c r="AX3848" s="110"/>
      <c r="AY3848" s="110"/>
      <c r="AZ3848" s="110"/>
      <c r="BA3848" s="110"/>
      <c r="BB3848" s="110"/>
      <c r="BC3848" s="110"/>
      <c r="BD3848" s="110"/>
      <c r="BE3848" s="110"/>
      <c r="BF3848" s="110"/>
      <c r="BG3848" s="110"/>
      <c r="BH3848" s="110"/>
    </row>
    <row r="3849" spans="30:60" x14ac:dyDescent="0.2">
      <c r="AD3849" s="110"/>
      <c r="AE3849" s="110"/>
      <c r="AF3849" s="110"/>
      <c r="AG3849" s="110"/>
      <c r="AH3849" s="110"/>
      <c r="AI3849" s="110"/>
      <c r="AJ3849" s="110"/>
      <c r="AK3849" s="110"/>
      <c r="AL3849" s="110"/>
      <c r="AM3849" s="110"/>
      <c r="AN3849" s="110"/>
      <c r="AO3849" s="110"/>
      <c r="AP3849" s="110"/>
      <c r="AQ3849" s="110"/>
      <c r="AR3849" s="110"/>
      <c r="AS3849" s="110"/>
      <c r="AT3849" s="110"/>
      <c r="AU3849" s="110"/>
      <c r="AV3849" s="110"/>
      <c r="AW3849" s="110"/>
      <c r="AX3849" s="110"/>
      <c r="AY3849" s="110"/>
      <c r="AZ3849" s="110"/>
      <c r="BA3849" s="110"/>
      <c r="BB3849" s="110"/>
      <c r="BC3849" s="110"/>
      <c r="BD3849" s="110"/>
      <c r="BE3849" s="110"/>
      <c r="BF3849" s="110"/>
      <c r="BG3849" s="110"/>
      <c r="BH3849" s="110"/>
    </row>
    <row r="3850" spans="30:60" x14ac:dyDescent="0.2">
      <c r="AD3850" s="110"/>
      <c r="AE3850" s="110"/>
      <c r="AF3850" s="110"/>
      <c r="AG3850" s="110"/>
      <c r="AH3850" s="110"/>
      <c r="AI3850" s="110"/>
      <c r="AJ3850" s="110"/>
      <c r="AK3850" s="110"/>
      <c r="AL3850" s="110"/>
      <c r="AM3850" s="110"/>
      <c r="AN3850" s="110"/>
      <c r="AO3850" s="110"/>
      <c r="AP3850" s="110"/>
      <c r="AQ3850" s="110"/>
      <c r="AR3850" s="110"/>
      <c r="AS3850" s="110"/>
      <c r="AT3850" s="110"/>
      <c r="AU3850" s="110"/>
      <c r="AV3850" s="110"/>
      <c r="AW3850" s="110"/>
      <c r="AX3850" s="110"/>
      <c r="AY3850" s="110"/>
      <c r="AZ3850" s="110"/>
      <c r="BA3850" s="110"/>
      <c r="BB3850" s="110"/>
      <c r="BC3850" s="110"/>
      <c r="BD3850" s="110"/>
      <c r="BE3850" s="110"/>
      <c r="BF3850" s="110"/>
      <c r="BG3850" s="110"/>
      <c r="BH3850" s="110"/>
    </row>
    <row r="3851" spans="30:60" x14ac:dyDescent="0.2">
      <c r="AD3851" s="110"/>
      <c r="AE3851" s="110"/>
      <c r="AF3851" s="110"/>
      <c r="AG3851" s="110"/>
      <c r="AH3851" s="110"/>
      <c r="AI3851" s="110"/>
      <c r="AJ3851" s="110"/>
      <c r="AK3851" s="110"/>
      <c r="AL3851" s="110"/>
      <c r="AM3851" s="110"/>
      <c r="AN3851" s="110"/>
      <c r="AO3851" s="110"/>
      <c r="AP3851" s="110"/>
      <c r="AQ3851" s="110"/>
      <c r="AR3851" s="110"/>
      <c r="AS3851" s="110"/>
      <c r="AT3851" s="110"/>
      <c r="AU3851" s="110"/>
      <c r="AV3851" s="110"/>
      <c r="AW3851" s="110"/>
      <c r="AX3851" s="110"/>
      <c r="AY3851" s="110"/>
      <c r="AZ3851" s="110"/>
      <c r="BA3851" s="110"/>
      <c r="BB3851" s="110"/>
      <c r="BC3851" s="110"/>
      <c r="BD3851" s="110"/>
      <c r="BE3851" s="110"/>
      <c r="BF3851" s="110"/>
      <c r="BG3851" s="110"/>
      <c r="BH3851" s="110"/>
    </row>
    <row r="3852" spans="30:60" x14ac:dyDescent="0.2">
      <c r="AD3852" s="110"/>
      <c r="AE3852" s="110"/>
      <c r="AF3852" s="110"/>
      <c r="AG3852" s="110"/>
      <c r="AH3852" s="110"/>
      <c r="AI3852" s="110"/>
      <c r="AJ3852" s="110"/>
      <c r="AK3852" s="110"/>
      <c r="AL3852" s="110"/>
      <c r="AM3852" s="110"/>
      <c r="AN3852" s="110"/>
      <c r="AO3852" s="110"/>
      <c r="AP3852" s="110"/>
      <c r="AQ3852" s="110"/>
      <c r="AR3852" s="110"/>
      <c r="AS3852" s="110"/>
      <c r="AT3852" s="110"/>
      <c r="AU3852" s="110"/>
      <c r="AV3852" s="110"/>
      <c r="AW3852" s="110"/>
      <c r="AX3852" s="110"/>
      <c r="AY3852" s="110"/>
      <c r="AZ3852" s="110"/>
      <c r="BA3852" s="110"/>
      <c r="BB3852" s="110"/>
      <c r="BC3852" s="110"/>
      <c r="BD3852" s="110"/>
      <c r="BE3852" s="110"/>
      <c r="BF3852" s="110"/>
      <c r="BG3852" s="110"/>
      <c r="BH3852" s="110"/>
    </row>
    <row r="3853" spans="30:60" x14ac:dyDescent="0.2">
      <c r="AD3853" s="110"/>
      <c r="AE3853" s="110"/>
      <c r="AF3853" s="110"/>
      <c r="AG3853" s="110"/>
      <c r="AH3853" s="110"/>
      <c r="AI3853" s="110"/>
      <c r="AJ3853" s="110"/>
      <c r="AK3853" s="110"/>
      <c r="AL3853" s="110"/>
      <c r="AM3853" s="110"/>
      <c r="AN3853" s="110"/>
      <c r="AO3853" s="110"/>
      <c r="AP3853" s="110"/>
      <c r="AQ3853" s="110"/>
      <c r="AR3853" s="110"/>
      <c r="AS3853" s="110"/>
      <c r="AT3853" s="110"/>
      <c r="AU3853" s="110"/>
      <c r="AV3853" s="110"/>
      <c r="AW3853" s="110"/>
      <c r="AX3853" s="110"/>
      <c r="AY3853" s="110"/>
      <c r="AZ3853" s="110"/>
      <c r="BA3853" s="110"/>
      <c r="BB3853" s="110"/>
      <c r="BC3853" s="110"/>
      <c r="BD3853" s="110"/>
      <c r="BE3853" s="110"/>
      <c r="BF3853" s="110"/>
      <c r="BG3853" s="110"/>
      <c r="BH3853" s="110"/>
    </row>
    <row r="3854" spans="30:60" x14ac:dyDescent="0.2">
      <c r="AD3854" s="110"/>
      <c r="AE3854" s="110"/>
      <c r="AF3854" s="110"/>
      <c r="AG3854" s="110"/>
      <c r="AH3854" s="110"/>
      <c r="AI3854" s="110"/>
      <c r="AJ3854" s="110"/>
      <c r="AK3854" s="110"/>
      <c r="AL3854" s="110"/>
      <c r="AM3854" s="110"/>
      <c r="AN3854" s="110"/>
      <c r="AO3854" s="110"/>
      <c r="AP3854" s="110"/>
      <c r="AQ3854" s="110"/>
      <c r="AR3854" s="110"/>
      <c r="AS3854" s="110"/>
      <c r="AT3854" s="110"/>
      <c r="AU3854" s="110"/>
      <c r="AV3854" s="110"/>
      <c r="AW3854" s="110"/>
      <c r="AX3854" s="110"/>
      <c r="AY3854" s="110"/>
      <c r="AZ3854" s="110"/>
      <c r="BA3854" s="110"/>
      <c r="BB3854" s="110"/>
      <c r="BC3854" s="110"/>
      <c r="BD3854" s="110"/>
      <c r="BE3854" s="110"/>
      <c r="BF3854" s="110"/>
      <c r="BG3854" s="110"/>
      <c r="BH3854" s="110"/>
    </row>
    <row r="3855" spans="30:60" x14ac:dyDescent="0.2">
      <c r="AD3855" s="110"/>
      <c r="AE3855" s="110"/>
      <c r="AF3855" s="110"/>
      <c r="AG3855" s="110"/>
      <c r="AH3855" s="110"/>
      <c r="AI3855" s="110"/>
      <c r="AJ3855" s="110"/>
      <c r="AK3855" s="110"/>
      <c r="AL3855" s="110"/>
      <c r="AM3855" s="110"/>
      <c r="AN3855" s="110"/>
      <c r="AO3855" s="110"/>
      <c r="AP3855" s="110"/>
      <c r="AQ3855" s="110"/>
      <c r="AR3855" s="110"/>
      <c r="AS3855" s="110"/>
      <c r="AT3855" s="110"/>
      <c r="AU3855" s="110"/>
      <c r="AV3855" s="110"/>
      <c r="AW3855" s="110"/>
      <c r="AX3855" s="110"/>
      <c r="AY3855" s="110"/>
      <c r="AZ3855" s="110"/>
      <c r="BA3855" s="110"/>
      <c r="BB3855" s="110"/>
      <c r="BC3855" s="110"/>
      <c r="BD3855" s="110"/>
      <c r="BE3855" s="110"/>
      <c r="BF3855" s="110"/>
      <c r="BG3855" s="110"/>
      <c r="BH3855" s="110"/>
    </row>
    <row r="3856" spans="30:60" x14ac:dyDescent="0.2">
      <c r="AD3856" s="110"/>
      <c r="AE3856" s="110"/>
      <c r="AF3856" s="110"/>
      <c r="AG3856" s="110"/>
      <c r="AH3856" s="110"/>
      <c r="AI3856" s="110"/>
      <c r="AJ3856" s="110"/>
      <c r="AK3856" s="110"/>
      <c r="AL3856" s="110"/>
      <c r="AM3856" s="110"/>
      <c r="AN3856" s="110"/>
      <c r="AO3856" s="110"/>
      <c r="AP3856" s="110"/>
      <c r="AQ3856" s="110"/>
      <c r="AR3856" s="110"/>
      <c r="AS3856" s="110"/>
      <c r="AT3856" s="110"/>
      <c r="AU3856" s="110"/>
      <c r="AV3856" s="110"/>
      <c r="AW3856" s="110"/>
      <c r="AX3856" s="110"/>
      <c r="AY3856" s="110"/>
      <c r="AZ3856" s="110"/>
      <c r="BA3856" s="110"/>
      <c r="BB3856" s="110"/>
      <c r="BC3856" s="110"/>
      <c r="BD3856" s="110"/>
      <c r="BE3856" s="110"/>
      <c r="BF3856" s="110"/>
      <c r="BG3856" s="110"/>
      <c r="BH3856" s="110"/>
    </row>
    <row r="3857" spans="30:60" x14ac:dyDescent="0.2">
      <c r="AD3857" s="110"/>
      <c r="AE3857" s="110"/>
      <c r="AF3857" s="110"/>
      <c r="AG3857" s="110"/>
      <c r="AH3857" s="110"/>
      <c r="AI3857" s="110"/>
      <c r="AJ3857" s="110"/>
      <c r="AK3857" s="110"/>
      <c r="AL3857" s="110"/>
      <c r="AM3857" s="110"/>
      <c r="AN3857" s="110"/>
      <c r="AO3857" s="110"/>
      <c r="AP3857" s="110"/>
      <c r="AQ3857" s="110"/>
      <c r="AR3857" s="110"/>
      <c r="AS3857" s="110"/>
      <c r="AT3857" s="110"/>
      <c r="AU3857" s="110"/>
      <c r="AV3857" s="110"/>
      <c r="AW3857" s="110"/>
      <c r="AX3857" s="110"/>
      <c r="AY3857" s="110"/>
      <c r="AZ3857" s="110"/>
      <c r="BA3857" s="110"/>
      <c r="BB3857" s="110"/>
      <c r="BC3857" s="110"/>
      <c r="BD3857" s="110"/>
      <c r="BE3857" s="110"/>
      <c r="BF3857" s="110"/>
      <c r="BG3857" s="110"/>
      <c r="BH3857" s="110"/>
    </row>
    <row r="3858" spans="30:60" x14ac:dyDescent="0.2">
      <c r="AD3858" s="110"/>
      <c r="AE3858" s="110"/>
      <c r="AF3858" s="110"/>
      <c r="AG3858" s="110"/>
      <c r="AH3858" s="110"/>
      <c r="AI3858" s="110"/>
      <c r="AJ3858" s="110"/>
      <c r="AK3858" s="110"/>
      <c r="AL3858" s="110"/>
      <c r="AM3858" s="110"/>
      <c r="AN3858" s="110"/>
      <c r="AO3858" s="110"/>
      <c r="AP3858" s="110"/>
      <c r="AQ3858" s="110"/>
      <c r="AR3858" s="110"/>
      <c r="AS3858" s="110"/>
      <c r="AT3858" s="110"/>
      <c r="AU3858" s="110"/>
      <c r="AV3858" s="110"/>
      <c r="AW3858" s="110"/>
      <c r="AX3858" s="110"/>
      <c r="AY3858" s="110"/>
      <c r="AZ3858" s="110"/>
      <c r="BA3858" s="110"/>
      <c r="BB3858" s="110"/>
      <c r="BC3858" s="110"/>
      <c r="BD3858" s="110"/>
      <c r="BE3858" s="110"/>
      <c r="BF3858" s="110"/>
      <c r="BG3858" s="110"/>
      <c r="BH3858" s="110"/>
    </row>
    <row r="3859" spans="30:60" x14ac:dyDescent="0.2">
      <c r="AD3859" s="110"/>
      <c r="AE3859" s="110"/>
      <c r="AF3859" s="110"/>
      <c r="AG3859" s="110"/>
      <c r="AH3859" s="110"/>
      <c r="AI3859" s="110"/>
      <c r="AJ3859" s="110"/>
      <c r="AK3859" s="110"/>
      <c r="AL3859" s="110"/>
      <c r="AM3859" s="110"/>
      <c r="AN3859" s="110"/>
      <c r="AO3859" s="110"/>
      <c r="AP3859" s="110"/>
      <c r="AQ3859" s="110"/>
      <c r="AR3859" s="110"/>
      <c r="AS3859" s="110"/>
      <c r="AT3859" s="110"/>
      <c r="AU3859" s="110"/>
      <c r="AV3859" s="110"/>
      <c r="AW3859" s="110"/>
      <c r="AX3859" s="110"/>
      <c r="AY3859" s="110"/>
      <c r="AZ3859" s="110"/>
      <c r="BA3859" s="110"/>
      <c r="BB3859" s="110"/>
      <c r="BC3859" s="110"/>
      <c r="BD3859" s="110"/>
      <c r="BE3859" s="110"/>
      <c r="BF3859" s="110"/>
      <c r="BG3859" s="110"/>
      <c r="BH3859" s="110"/>
    </row>
    <row r="3860" spans="30:60" x14ac:dyDescent="0.2">
      <c r="AD3860" s="110"/>
      <c r="AE3860" s="110"/>
      <c r="AF3860" s="110"/>
      <c r="AG3860" s="110"/>
      <c r="AH3860" s="110"/>
      <c r="AI3860" s="110"/>
      <c r="AJ3860" s="110"/>
      <c r="AK3860" s="110"/>
      <c r="AL3860" s="110"/>
      <c r="AM3860" s="110"/>
      <c r="AN3860" s="110"/>
      <c r="AO3860" s="110"/>
      <c r="AP3860" s="110"/>
      <c r="AQ3860" s="110"/>
      <c r="AR3860" s="110"/>
      <c r="AS3860" s="110"/>
      <c r="AT3860" s="110"/>
      <c r="AU3860" s="110"/>
      <c r="AV3860" s="110"/>
      <c r="AW3860" s="110"/>
      <c r="AX3860" s="110"/>
      <c r="AY3860" s="110"/>
      <c r="AZ3860" s="110"/>
      <c r="BA3860" s="110"/>
      <c r="BB3860" s="110"/>
      <c r="BC3860" s="110"/>
      <c r="BD3860" s="110"/>
      <c r="BE3860" s="110"/>
      <c r="BF3860" s="110"/>
      <c r="BG3860" s="110"/>
      <c r="BH3860" s="110"/>
    </row>
    <row r="3861" spans="30:60" x14ac:dyDescent="0.2">
      <c r="AD3861" s="110"/>
      <c r="AE3861" s="110"/>
      <c r="AF3861" s="110"/>
      <c r="AG3861" s="110"/>
      <c r="AH3861" s="110"/>
      <c r="AI3861" s="110"/>
      <c r="AJ3861" s="110"/>
      <c r="AK3861" s="110"/>
      <c r="AL3861" s="110"/>
      <c r="AM3861" s="110"/>
      <c r="AN3861" s="110"/>
      <c r="AO3861" s="110"/>
      <c r="AP3861" s="110"/>
      <c r="AQ3861" s="110"/>
      <c r="AR3861" s="110"/>
      <c r="AS3861" s="110"/>
      <c r="AT3861" s="110"/>
      <c r="AU3861" s="110"/>
      <c r="AV3861" s="110"/>
      <c r="AW3861" s="110"/>
      <c r="AX3861" s="110"/>
      <c r="AY3861" s="110"/>
      <c r="AZ3861" s="110"/>
      <c r="BA3861" s="110"/>
      <c r="BB3861" s="110"/>
      <c r="BC3861" s="110"/>
      <c r="BD3861" s="110"/>
      <c r="BE3861" s="110"/>
      <c r="BF3861" s="110"/>
      <c r="BG3861" s="110"/>
      <c r="BH3861" s="110"/>
    </row>
    <row r="3862" spans="30:60" x14ac:dyDescent="0.2">
      <c r="AD3862" s="110"/>
      <c r="AE3862" s="110"/>
      <c r="AF3862" s="110"/>
      <c r="AG3862" s="110"/>
      <c r="AH3862" s="110"/>
      <c r="AI3862" s="110"/>
      <c r="AJ3862" s="110"/>
      <c r="AK3862" s="110"/>
      <c r="AL3862" s="110"/>
      <c r="AM3862" s="110"/>
      <c r="AN3862" s="110"/>
      <c r="AO3862" s="110"/>
      <c r="AP3862" s="110"/>
      <c r="AQ3862" s="110"/>
      <c r="AR3862" s="110"/>
      <c r="AS3862" s="110"/>
      <c r="AT3862" s="110"/>
      <c r="AU3862" s="110"/>
      <c r="AV3862" s="110"/>
      <c r="AW3862" s="110"/>
      <c r="AX3862" s="110"/>
      <c r="AY3862" s="110"/>
      <c r="AZ3862" s="110"/>
      <c r="BA3862" s="110"/>
      <c r="BB3862" s="110"/>
      <c r="BC3862" s="110"/>
      <c r="BD3862" s="110"/>
      <c r="BE3862" s="110"/>
      <c r="BF3862" s="110"/>
      <c r="BG3862" s="110"/>
      <c r="BH3862" s="110"/>
    </row>
    <row r="3863" spans="30:60" x14ac:dyDescent="0.2">
      <c r="AD3863" s="110"/>
      <c r="AE3863" s="110"/>
      <c r="AF3863" s="110"/>
      <c r="AG3863" s="110"/>
      <c r="AH3863" s="110"/>
      <c r="AI3863" s="110"/>
      <c r="AJ3863" s="110"/>
      <c r="AK3863" s="110"/>
      <c r="AL3863" s="110"/>
      <c r="AM3863" s="110"/>
      <c r="AN3863" s="110"/>
      <c r="AO3863" s="110"/>
      <c r="AP3863" s="110"/>
      <c r="AQ3863" s="110"/>
      <c r="AR3863" s="110"/>
      <c r="AS3863" s="110"/>
      <c r="AT3863" s="110"/>
      <c r="AU3863" s="110"/>
      <c r="AV3863" s="110"/>
      <c r="AW3863" s="110"/>
      <c r="AX3863" s="110"/>
      <c r="AY3863" s="110"/>
      <c r="AZ3863" s="110"/>
      <c r="BA3863" s="110"/>
      <c r="BB3863" s="110"/>
      <c r="BC3863" s="110"/>
      <c r="BD3863" s="110"/>
      <c r="BE3863" s="110"/>
      <c r="BF3863" s="110"/>
      <c r="BG3863" s="110"/>
      <c r="BH3863" s="110"/>
    </row>
    <row r="3864" spans="30:60" x14ac:dyDescent="0.2">
      <c r="AD3864" s="110"/>
      <c r="AE3864" s="110"/>
      <c r="AF3864" s="110"/>
      <c r="AG3864" s="110"/>
      <c r="AH3864" s="110"/>
      <c r="AI3864" s="110"/>
      <c r="AJ3864" s="110"/>
      <c r="AK3864" s="110"/>
      <c r="AL3864" s="110"/>
      <c r="AM3864" s="110"/>
      <c r="AN3864" s="110"/>
      <c r="AO3864" s="110"/>
      <c r="AP3864" s="110"/>
      <c r="AQ3864" s="110"/>
      <c r="AR3864" s="110"/>
      <c r="AS3864" s="110"/>
      <c r="AT3864" s="110"/>
      <c r="AU3864" s="110"/>
      <c r="AV3864" s="110"/>
      <c r="AW3864" s="110"/>
      <c r="AX3864" s="110"/>
      <c r="AY3864" s="110"/>
      <c r="AZ3864" s="110"/>
      <c r="BA3864" s="110"/>
      <c r="BB3864" s="110"/>
      <c r="BC3864" s="110"/>
      <c r="BD3864" s="110"/>
      <c r="BE3864" s="110"/>
      <c r="BF3864" s="110"/>
      <c r="BG3864" s="110"/>
      <c r="BH3864" s="110"/>
    </row>
    <row r="3865" spans="30:60" x14ac:dyDescent="0.2">
      <c r="AD3865" s="110"/>
      <c r="AE3865" s="110"/>
      <c r="AF3865" s="110"/>
      <c r="AG3865" s="110"/>
      <c r="AH3865" s="110"/>
      <c r="AI3865" s="110"/>
      <c r="AJ3865" s="110"/>
      <c r="AK3865" s="110"/>
      <c r="AL3865" s="110"/>
      <c r="AM3865" s="110"/>
      <c r="AN3865" s="110"/>
      <c r="AO3865" s="110"/>
      <c r="AP3865" s="110"/>
      <c r="AQ3865" s="110"/>
      <c r="AR3865" s="110"/>
      <c r="AS3865" s="110"/>
      <c r="AT3865" s="110"/>
      <c r="AU3865" s="110"/>
      <c r="AV3865" s="110"/>
      <c r="AW3865" s="110"/>
      <c r="AX3865" s="110"/>
      <c r="AY3865" s="110"/>
      <c r="AZ3865" s="110"/>
      <c r="BA3865" s="110"/>
      <c r="BB3865" s="110"/>
      <c r="BC3865" s="110"/>
      <c r="BD3865" s="110"/>
      <c r="BE3865" s="110"/>
      <c r="BF3865" s="110"/>
      <c r="BG3865" s="110"/>
      <c r="BH3865" s="110"/>
    </row>
    <row r="3866" spans="30:60" x14ac:dyDescent="0.2">
      <c r="AD3866" s="110"/>
      <c r="AE3866" s="110"/>
      <c r="AF3866" s="110"/>
      <c r="AG3866" s="110"/>
      <c r="AH3866" s="110"/>
      <c r="AI3866" s="110"/>
      <c r="AJ3866" s="110"/>
      <c r="AK3866" s="110"/>
      <c r="AL3866" s="110"/>
      <c r="AM3866" s="110"/>
      <c r="AN3866" s="110"/>
      <c r="AO3866" s="110"/>
      <c r="AP3866" s="110"/>
      <c r="AQ3866" s="110"/>
      <c r="AR3866" s="110"/>
      <c r="AS3866" s="110"/>
      <c r="AT3866" s="110"/>
      <c r="AU3866" s="110"/>
      <c r="AV3866" s="110"/>
      <c r="AW3866" s="110"/>
      <c r="AX3866" s="110"/>
      <c r="AY3866" s="110"/>
      <c r="AZ3866" s="110"/>
      <c r="BA3866" s="110"/>
      <c r="BB3866" s="110"/>
      <c r="BC3866" s="110"/>
      <c r="BD3866" s="110"/>
      <c r="BE3866" s="110"/>
      <c r="BF3866" s="110"/>
      <c r="BG3866" s="110"/>
      <c r="BH3866" s="110"/>
    </row>
    <row r="3867" spans="30:60" x14ac:dyDescent="0.2">
      <c r="AD3867" s="110"/>
      <c r="AE3867" s="110"/>
      <c r="AF3867" s="110"/>
      <c r="AG3867" s="110"/>
      <c r="AH3867" s="110"/>
      <c r="AI3867" s="110"/>
      <c r="AJ3867" s="110"/>
      <c r="AK3867" s="110"/>
      <c r="AL3867" s="110"/>
      <c r="AM3867" s="110"/>
      <c r="AN3867" s="110"/>
      <c r="AO3867" s="110"/>
      <c r="AP3867" s="110"/>
      <c r="AQ3867" s="110"/>
      <c r="AR3867" s="110"/>
      <c r="AS3867" s="110"/>
      <c r="AT3867" s="110"/>
      <c r="AU3867" s="110"/>
      <c r="AV3867" s="110"/>
      <c r="AW3867" s="110"/>
      <c r="AX3867" s="110"/>
      <c r="AY3867" s="110"/>
      <c r="AZ3867" s="110"/>
      <c r="BA3867" s="110"/>
      <c r="BB3867" s="110"/>
      <c r="BC3867" s="110"/>
      <c r="BD3867" s="110"/>
      <c r="BE3867" s="110"/>
      <c r="BF3867" s="110"/>
      <c r="BG3867" s="110"/>
      <c r="BH3867" s="110"/>
    </row>
    <row r="3868" spans="30:60" x14ac:dyDescent="0.2">
      <c r="AD3868" s="110"/>
      <c r="AE3868" s="110"/>
      <c r="AF3868" s="110"/>
      <c r="AG3868" s="110"/>
      <c r="AH3868" s="110"/>
      <c r="AI3868" s="110"/>
      <c r="AJ3868" s="110"/>
      <c r="AK3868" s="110"/>
      <c r="AL3868" s="110"/>
      <c r="AM3868" s="110"/>
      <c r="AN3868" s="110"/>
      <c r="AO3868" s="110"/>
      <c r="AP3868" s="110"/>
      <c r="AQ3868" s="110"/>
      <c r="AR3868" s="110"/>
      <c r="AS3868" s="110"/>
      <c r="AT3868" s="110"/>
      <c r="AU3868" s="110"/>
      <c r="AV3868" s="110"/>
      <c r="AW3868" s="110"/>
      <c r="AX3868" s="110"/>
      <c r="AY3868" s="110"/>
      <c r="AZ3868" s="110"/>
      <c r="BA3868" s="110"/>
      <c r="BB3868" s="110"/>
      <c r="BC3868" s="110"/>
      <c r="BD3868" s="110"/>
      <c r="BE3868" s="110"/>
      <c r="BF3868" s="110"/>
      <c r="BG3868" s="110"/>
      <c r="BH3868" s="110"/>
    </row>
    <row r="3869" spans="30:60" x14ac:dyDescent="0.2">
      <c r="AD3869" s="110"/>
      <c r="AE3869" s="110"/>
      <c r="AF3869" s="110"/>
      <c r="AG3869" s="110"/>
      <c r="AH3869" s="110"/>
      <c r="AI3869" s="110"/>
      <c r="AJ3869" s="110"/>
      <c r="AK3869" s="110"/>
      <c r="AL3869" s="110"/>
      <c r="AM3869" s="110"/>
      <c r="AN3869" s="110"/>
      <c r="AO3869" s="110"/>
      <c r="AP3869" s="110"/>
      <c r="AQ3869" s="110"/>
      <c r="AR3869" s="110"/>
      <c r="AS3869" s="110"/>
      <c r="AT3869" s="110"/>
      <c r="AU3869" s="110"/>
      <c r="AV3869" s="110"/>
      <c r="AW3869" s="110"/>
      <c r="AX3869" s="110"/>
      <c r="AY3869" s="110"/>
      <c r="AZ3869" s="110"/>
      <c r="BA3869" s="110"/>
      <c r="BB3869" s="110"/>
      <c r="BC3869" s="110"/>
      <c r="BD3869" s="110"/>
      <c r="BE3869" s="110"/>
      <c r="BF3869" s="110"/>
      <c r="BG3869" s="110"/>
      <c r="BH3869" s="110"/>
    </row>
    <row r="3870" spans="30:60" x14ac:dyDescent="0.2">
      <c r="AD3870" s="110"/>
      <c r="AE3870" s="110"/>
      <c r="AF3870" s="110"/>
      <c r="AG3870" s="110"/>
      <c r="AH3870" s="110"/>
      <c r="AI3870" s="110"/>
      <c r="AJ3870" s="110"/>
      <c r="AK3870" s="110"/>
      <c r="AL3870" s="110"/>
      <c r="AM3870" s="110"/>
      <c r="AN3870" s="110"/>
      <c r="AO3870" s="110"/>
      <c r="AP3870" s="110"/>
      <c r="AQ3870" s="110"/>
      <c r="AR3870" s="110"/>
      <c r="AS3870" s="110"/>
      <c r="AT3870" s="110"/>
      <c r="AU3870" s="110"/>
      <c r="AV3870" s="110"/>
      <c r="AW3870" s="110"/>
      <c r="AX3870" s="110"/>
      <c r="AY3870" s="110"/>
      <c r="AZ3870" s="110"/>
      <c r="BA3870" s="110"/>
      <c r="BB3870" s="110"/>
      <c r="BC3870" s="110"/>
      <c r="BD3870" s="110"/>
      <c r="BE3870" s="110"/>
      <c r="BF3870" s="110"/>
      <c r="BG3870" s="110"/>
      <c r="BH3870" s="110"/>
    </row>
    <row r="3871" spans="30:60" x14ac:dyDescent="0.2">
      <c r="AD3871" s="110"/>
      <c r="AE3871" s="110"/>
      <c r="AF3871" s="110"/>
      <c r="AG3871" s="110"/>
      <c r="AH3871" s="110"/>
      <c r="AI3871" s="110"/>
      <c r="AJ3871" s="110"/>
      <c r="AK3871" s="110"/>
      <c r="AL3871" s="110"/>
      <c r="AM3871" s="110"/>
      <c r="AN3871" s="110"/>
      <c r="AO3871" s="110"/>
      <c r="AP3871" s="110"/>
      <c r="AQ3871" s="110"/>
      <c r="AR3871" s="110"/>
      <c r="AS3871" s="110"/>
      <c r="AT3871" s="110"/>
      <c r="AU3871" s="110"/>
      <c r="AV3871" s="110"/>
      <c r="AW3871" s="110"/>
      <c r="AX3871" s="110"/>
      <c r="AY3871" s="110"/>
      <c r="AZ3871" s="110"/>
      <c r="BA3871" s="110"/>
      <c r="BB3871" s="110"/>
      <c r="BC3871" s="110"/>
      <c r="BD3871" s="110"/>
      <c r="BE3871" s="110"/>
      <c r="BF3871" s="110"/>
      <c r="BG3871" s="110"/>
      <c r="BH3871" s="110"/>
    </row>
    <row r="3872" spans="30:60" x14ac:dyDescent="0.2">
      <c r="AD3872" s="110"/>
      <c r="AE3872" s="110"/>
      <c r="AF3872" s="110"/>
      <c r="AG3872" s="110"/>
      <c r="AH3872" s="110"/>
      <c r="AI3872" s="110"/>
      <c r="AJ3872" s="110"/>
      <c r="AK3872" s="110"/>
      <c r="AL3872" s="110"/>
      <c r="AM3872" s="110"/>
      <c r="AN3872" s="110"/>
      <c r="AO3872" s="110"/>
      <c r="AP3872" s="110"/>
      <c r="AQ3872" s="110"/>
      <c r="AR3872" s="110"/>
      <c r="AS3872" s="110"/>
      <c r="AT3872" s="110"/>
      <c r="AU3872" s="110"/>
      <c r="AV3872" s="110"/>
      <c r="AW3872" s="110"/>
      <c r="AX3872" s="110"/>
      <c r="AY3872" s="110"/>
      <c r="AZ3872" s="110"/>
      <c r="BA3872" s="110"/>
      <c r="BB3872" s="110"/>
      <c r="BC3872" s="110"/>
      <c r="BD3872" s="110"/>
      <c r="BE3872" s="110"/>
      <c r="BF3872" s="110"/>
      <c r="BG3872" s="110"/>
      <c r="BH3872" s="110"/>
    </row>
    <row r="3873" spans="30:60" x14ac:dyDescent="0.2">
      <c r="AD3873" s="110"/>
      <c r="AE3873" s="110"/>
      <c r="AF3873" s="110"/>
      <c r="AG3873" s="110"/>
      <c r="AH3873" s="110"/>
      <c r="AI3873" s="110"/>
      <c r="AJ3873" s="110"/>
      <c r="AK3873" s="110"/>
      <c r="AL3873" s="110"/>
      <c r="AM3873" s="110"/>
      <c r="AN3873" s="110"/>
      <c r="AO3873" s="110"/>
      <c r="AP3873" s="110"/>
      <c r="AQ3873" s="110"/>
      <c r="AR3873" s="110"/>
      <c r="AS3873" s="110"/>
      <c r="AT3873" s="110"/>
      <c r="AU3873" s="110"/>
      <c r="AV3873" s="110"/>
      <c r="AW3873" s="110"/>
      <c r="AX3873" s="110"/>
      <c r="AY3873" s="110"/>
      <c r="AZ3873" s="110"/>
      <c r="BA3873" s="110"/>
      <c r="BB3873" s="110"/>
      <c r="BC3873" s="110"/>
      <c r="BD3873" s="110"/>
      <c r="BE3873" s="110"/>
      <c r="BF3873" s="110"/>
      <c r="BG3873" s="110"/>
      <c r="BH3873" s="110"/>
    </row>
    <row r="3874" spans="30:60" x14ac:dyDescent="0.2">
      <c r="AD3874" s="110"/>
      <c r="AE3874" s="110"/>
      <c r="AF3874" s="110"/>
      <c r="AG3874" s="110"/>
      <c r="AH3874" s="110"/>
      <c r="AI3874" s="110"/>
      <c r="AJ3874" s="110"/>
      <c r="AK3874" s="110"/>
      <c r="AL3874" s="110"/>
      <c r="AM3874" s="110"/>
      <c r="AN3874" s="110"/>
      <c r="AO3874" s="110"/>
      <c r="AP3874" s="110"/>
      <c r="AQ3874" s="110"/>
      <c r="AR3874" s="110"/>
      <c r="AS3874" s="110"/>
      <c r="AT3874" s="110"/>
      <c r="AU3874" s="110"/>
      <c r="AV3874" s="110"/>
      <c r="AW3874" s="110"/>
      <c r="AX3874" s="110"/>
      <c r="AY3874" s="110"/>
      <c r="AZ3874" s="110"/>
      <c r="BA3874" s="110"/>
      <c r="BB3874" s="110"/>
      <c r="BC3874" s="110"/>
      <c r="BD3874" s="110"/>
      <c r="BE3874" s="110"/>
      <c r="BF3874" s="110"/>
      <c r="BG3874" s="110"/>
      <c r="BH3874" s="110"/>
    </row>
    <row r="3875" spans="30:60" x14ac:dyDescent="0.2">
      <c r="AD3875" s="110"/>
      <c r="AE3875" s="110"/>
      <c r="AF3875" s="110"/>
      <c r="AG3875" s="110"/>
      <c r="AH3875" s="110"/>
      <c r="AI3875" s="110"/>
      <c r="AJ3875" s="110"/>
      <c r="AK3875" s="110"/>
      <c r="AL3875" s="110"/>
      <c r="AM3875" s="110"/>
      <c r="AN3875" s="110"/>
      <c r="AO3875" s="110"/>
      <c r="AP3875" s="110"/>
      <c r="AQ3875" s="110"/>
      <c r="AR3875" s="110"/>
      <c r="AS3875" s="110"/>
      <c r="AT3875" s="110"/>
      <c r="AU3875" s="110"/>
      <c r="AV3875" s="110"/>
      <c r="AW3875" s="110"/>
      <c r="AX3875" s="110"/>
      <c r="AY3875" s="110"/>
      <c r="AZ3875" s="110"/>
      <c r="BA3875" s="110"/>
      <c r="BB3875" s="110"/>
      <c r="BC3875" s="110"/>
      <c r="BD3875" s="110"/>
      <c r="BE3875" s="110"/>
      <c r="BF3875" s="110"/>
      <c r="BG3875" s="110"/>
      <c r="BH3875" s="110"/>
    </row>
    <row r="3876" spans="30:60" x14ac:dyDescent="0.2">
      <c r="AD3876" s="110"/>
      <c r="AE3876" s="110"/>
      <c r="AF3876" s="110"/>
      <c r="AG3876" s="110"/>
      <c r="AH3876" s="110"/>
      <c r="AI3876" s="110"/>
      <c r="AJ3876" s="110"/>
      <c r="AK3876" s="110"/>
      <c r="AL3876" s="110"/>
      <c r="AM3876" s="110"/>
      <c r="AN3876" s="110"/>
      <c r="AO3876" s="110"/>
      <c r="AP3876" s="110"/>
      <c r="AQ3876" s="110"/>
      <c r="AR3876" s="110"/>
      <c r="AS3876" s="110"/>
      <c r="AT3876" s="110"/>
      <c r="AU3876" s="110"/>
      <c r="AV3876" s="110"/>
      <c r="AW3876" s="110"/>
      <c r="AX3876" s="110"/>
      <c r="AY3876" s="110"/>
      <c r="AZ3876" s="110"/>
      <c r="BA3876" s="110"/>
      <c r="BB3876" s="110"/>
      <c r="BC3876" s="110"/>
      <c r="BD3876" s="110"/>
      <c r="BE3876" s="110"/>
      <c r="BF3876" s="110"/>
      <c r="BG3876" s="110"/>
      <c r="BH3876" s="110"/>
    </row>
    <row r="3877" spans="30:60" x14ac:dyDescent="0.2">
      <c r="AD3877" s="110"/>
      <c r="AE3877" s="110"/>
      <c r="AF3877" s="110"/>
      <c r="AG3877" s="110"/>
      <c r="AH3877" s="110"/>
      <c r="AI3877" s="110"/>
      <c r="AJ3877" s="110"/>
      <c r="AK3877" s="110"/>
      <c r="AL3877" s="110"/>
      <c r="AM3877" s="110"/>
      <c r="AN3877" s="110"/>
      <c r="AO3877" s="110"/>
      <c r="AP3877" s="110"/>
      <c r="AQ3877" s="110"/>
      <c r="AR3877" s="110"/>
      <c r="AS3877" s="110"/>
      <c r="AT3877" s="110"/>
      <c r="AU3877" s="110"/>
      <c r="AV3877" s="110"/>
      <c r="AW3877" s="110"/>
      <c r="AX3877" s="110"/>
      <c r="AY3877" s="110"/>
      <c r="AZ3877" s="110"/>
      <c r="BA3877" s="110"/>
      <c r="BB3877" s="110"/>
      <c r="BC3877" s="110"/>
      <c r="BD3877" s="110"/>
      <c r="BE3877" s="110"/>
      <c r="BF3877" s="110"/>
      <c r="BG3877" s="110"/>
      <c r="BH3877" s="110"/>
    </row>
    <row r="3878" spans="30:60" x14ac:dyDescent="0.2">
      <c r="AD3878" s="110"/>
      <c r="AE3878" s="110"/>
      <c r="AF3878" s="110"/>
      <c r="AG3878" s="110"/>
      <c r="AH3878" s="110"/>
      <c r="AI3878" s="110"/>
      <c r="AJ3878" s="110"/>
      <c r="AK3878" s="110"/>
      <c r="AL3878" s="110"/>
      <c r="AM3878" s="110"/>
      <c r="AN3878" s="110"/>
      <c r="AO3878" s="110"/>
      <c r="AP3878" s="110"/>
      <c r="AQ3878" s="110"/>
      <c r="AR3878" s="110"/>
      <c r="AS3878" s="110"/>
      <c r="AT3878" s="110"/>
      <c r="AU3878" s="110"/>
      <c r="AV3878" s="110"/>
      <c r="AW3878" s="110"/>
      <c r="AX3878" s="110"/>
      <c r="AY3878" s="110"/>
      <c r="AZ3878" s="110"/>
      <c r="BA3878" s="110"/>
      <c r="BB3878" s="110"/>
      <c r="BC3878" s="110"/>
      <c r="BD3878" s="110"/>
      <c r="BE3878" s="110"/>
      <c r="BF3878" s="110"/>
      <c r="BG3878" s="110"/>
      <c r="BH3878" s="110"/>
    </row>
    <row r="3879" spans="30:60" x14ac:dyDescent="0.2">
      <c r="AD3879" s="110"/>
      <c r="AE3879" s="110"/>
      <c r="AF3879" s="110"/>
      <c r="AG3879" s="110"/>
      <c r="AH3879" s="110"/>
      <c r="AI3879" s="110"/>
      <c r="AJ3879" s="110"/>
      <c r="AK3879" s="110"/>
      <c r="AL3879" s="110"/>
      <c r="AM3879" s="110"/>
      <c r="AN3879" s="110"/>
      <c r="AO3879" s="110"/>
      <c r="AP3879" s="110"/>
      <c r="AQ3879" s="110"/>
      <c r="AR3879" s="110"/>
      <c r="AS3879" s="110"/>
      <c r="AT3879" s="110"/>
      <c r="AU3879" s="110"/>
      <c r="AV3879" s="110"/>
      <c r="AW3879" s="110"/>
      <c r="AX3879" s="110"/>
      <c r="AY3879" s="110"/>
      <c r="AZ3879" s="110"/>
      <c r="BA3879" s="110"/>
      <c r="BB3879" s="110"/>
      <c r="BC3879" s="110"/>
      <c r="BD3879" s="110"/>
      <c r="BE3879" s="110"/>
      <c r="BF3879" s="110"/>
      <c r="BG3879" s="110"/>
      <c r="BH3879" s="110"/>
    </row>
    <row r="3880" spans="30:60" x14ac:dyDescent="0.2">
      <c r="AD3880" s="110"/>
      <c r="AE3880" s="110"/>
      <c r="AF3880" s="110"/>
      <c r="AG3880" s="110"/>
      <c r="AH3880" s="110"/>
      <c r="AI3880" s="110"/>
      <c r="AJ3880" s="110"/>
      <c r="AK3880" s="110"/>
      <c r="AL3880" s="110"/>
      <c r="AM3880" s="110"/>
      <c r="AN3880" s="110"/>
      <c r="AO3880" s="110"/>
      <c r="AP3880" s="110"/>
      <c r="AQ3880" s="110"/>
      <c r="AR3880" s="110"/>
      <c r="AS3880" s="110"/>
      <c r="AT3880" s="110"/>
      <c r="AU3880" s="110"/>
      <c r="AV3880" s="110"/>
      <c r="AW3880" s="110"/>
      <c r="AX3880" s="110"/>
      <c r="AY3880" s="110"/>
      <c r="AZ3880" s="110"/>
      <c r="BA3880" s="110"/>
      <c r="BB3880" s="110"/>
      <c r="BC3880" s="110"/>
      <c r="BD3880" s="110"/>
      <c r="BE3880" s="110"/>
      <c r="BF3880" s="110"/>
      <c r="BG3880" s="110"/>
      <c r="BH3880" s="110"/>
    </row>
    <row r="3881" spans="30:60" x14ac:dyDescent="0.2">
      <c r="AD3881" s="110"/>
      <c r="AE3881" s="110"/>
      <c r="AF3881" s="110"/>
      <c r="AG3881" s="110"/>
      <c r="AH3881" s="110"/>
      <c r="AI3881" s="110"/>
      <c r="AJ3881" s="110"/>
      <c r="AK3881" s="110"/>
      <c r="AL3881" s="110"/>
      <c r="AM3881" s="110"/>
      <c r="AN3881" s="110"/>
      <c r="AO3881" s="110"/>
      <c r="AP3881" s="110"/>
      <c r="AQ3881" s="110"/>
      <c r="AR3881" s="110"/>
      <c r="AS3881" s="110"/>
      <c r="AT3881" s="110"/>
      <c r="AU3881" s="110"/>
      <c r="AV3881" s="110"/>
      <c r="AW3881" s="110"/>
      <c r="AX3881" s="110"/>
      <c r="AY3881" s="110"/>
      <c r="AZ3881" s="110"/>
      <c r="BA3881" s="110"/>
      <c r="BB3881" s="110"/>
      <c r="BC3881" s="110"/>
      <c r="BD3881" s="110"/>
      <c r="BE3881" s="110"/>
      <c r="BF3881" s="110"/>
      <c r="BG3881" s="110"/>
      <c r="BH3881" s="110"/>
    </row>
    <row r="3882" spans="30:60" x14ac:dyDescent="0.2">
      <c r="AD3882" s="110"/>
      <c r="AE3882" s="110"/>
      <c r="AF3882" s="110"/>
      <c r="AG3882" s="110"/>
      <c r="AH3882" s="110"/>
      <c r="AI3882" s="110"/>
      <c r="AJ3882" s="110"/>
      <c r="AK3882" s="110"/>
      <c r="AL3882" s="110"/>
      <c r="AM3882" s="110"/>
      <c r="AN3882" s="110"/>
      <c r="AO3882" s="110"/>
      <c r="AP3882" s="110"/>
      <c r="AQ3882" s="110"/>
      <c r="AR3882" s="110"/>
      <c r="AS3882" s="110"/>
      <c r="AT3882" s="110"/>
      <c r="AU3882" s="110"/>
      <c r="AV3882" s="110"/>
      <c r="AW3882" s="110"/>
      <c r="AX3882" s="110"/>
      <c r="AY3882" s="110"/>
      <c r="AZ3882" s="110"/>
      <c r="BA3882" s="110"/>
      <c r="BB3882" s="110"/>
      <c r="BC3882" s="110"/>
      <c r="BD3882" s="110"/>
      <c r="BE3882" s="110"/>
      <c r="BF3882" s="110"/>
      <c r="BG3882" s="110"/>
      <c r="BH3882" s="110"/>
    </row>
    <row r="3883" spans="30:60" x14ac:dyDescent="0.2">
      <c r="AD3883" s="110"/>
      <c r="AE3883" s="110"/>
      <c r="AF3883" s="110"/>
      <c r="AG3883" s="110"/>
      <c r="AH3883" s="110"/>
      <c r="AI3883" s="110"/>
      <c r="AJ3883" s="110"/>
      <c r="AK3883" s="110"/>
      <c r="AL3883" s="110"/>
      <c r="AM3883" s="110"/>
      <c r="AN3883" s="110"/>
      <c r="AO3883" s="110"/>
      <c r="AP3883" s="110"/>
      <c r="AQ3883" s="110"/>
      <c r="AR3883" s="110"/>
      <c r="AS3883" s="110"/>
      <c r="AT3883" s="110"/>
      <c r="AU3883" s="110"/>
      <c r="AV3883" s="110"/>
      <c r="AW3883" s="110"/>
      <c r="AX3883" s="110"/>
      <c r="AY3883" s="110"/>
      <c r="AZ3883" s="110"/>
      <c r="BA3883" s="110"/>
      <c r="BB3883" s="110"/>
      <c r="BC3883" s="110"/>
      <c r="BD3883" s="110"/>
      <c r="BE3883" s="110"/>
      <c r="BF3883" s="110"/>
      <c r="BG3883" s="110"/>
      <c r="BH3883" s="110"/>
    </row>
    <row r="3884" spans="30:60" x14ac:dyDescent="0.2">
      <c r="AD3884" s="110"/>
      <c r="AE3884" s="110"/>
      <c r="AF3884" s="110"/>
      <c r="AG3884" s="110"/>
      <c r="AH3884" s="110"/>
      <c r="AI3884" s="110"/>
      <c r="AJ3884" s="110"/>
      <c r="AK3884" s="110"/>
      <c r="AL3884" s="110"/>
      <c r="AM3884" s="110"/>
      <c r="AN3884" s="110"/>
      <c r="AO3884" s="110"/>
      <c r="AP3884" s="110"/>
      <c r="AQ3884" s="110"/>
      <c r="AR3884" s="110"/>
      <c r="AS3884" s="110"/>
      <c r="AT3884" s="110"/>
      <c r="AU3884" s="110"/>
      <c r="AV3884" s="110"/>
      <c r="AW3884" s="110"/>
      <c r="AX3884" s="110"/>
      <c r="AY3884" s="110"/>
      <c r="AZ3884" s="110"/>
      <c r="BA3884" s="110"/>
      <c r="BB3884" s="110"/>
      <c r="BC3884" s="110"/>
      <c r="BD3884" s="110"/>
      <c r="BE3884" s="110"/>
      <c r="BF3884" s="110"/>
      <c r="BG3884" s="110"/>
      <c r="BH3884" s="110"/>
    </row>
    <row r="3885" spans="30:60" x14ac:dyDescent="0.2">
      <c r="AD3885" s="110"/>
      <c r="AE3885" s="110"/>
      <c r="AF3885" s="110"/>
      <c r="AG3885" s="110"/>
      <c r="AH3885" s="110"/>
      <c r="AI3885" s="110"/>
      <c r="AJ3885" s="110"/>
      <c r="AK3885" s="110"/>
      <c r="AL3885" s="110"/>
      <c r="AM3885" s="110"/>
      <c r="AN3885" s="110"/>
      <c r="AO3885" s="110"/>
      <c r="AP3885" s="110"/>
      <c r="AQ3885" s="110"/>
      <c r="AR3885" s="110"/>
      <c r="AS3885" s="110"/>
      <c r="AT3885" s="110"/>
      <c r="AU3885" s="110"/>
      <c r="AV3885" s="110"/>
      <c r="AW3885" s="110"/>
      <c r="AX3885" s="110"/>
      <c r="AY3885" s="110"/>
      <c r="AZ3885" s="110"/>
      <c r="BA3885" s="110"/>
      <c r="BB3885" s="110"/>
      <c r="BC3885" s="110"/>
      <c r="BD3885" s="110"/>
      <c r="BE3885" s="110"/>
      <c r="BF3885" s="110"/>
      <c r="BG3885" s="110"/>
      <c r="BH3885" s="110"/>
    </row>
    <row r="3886" spans="30:60" x14ac:dyDescent="0.2">
      <c r="AD3886" s="110"/>
      <c r="AE3886" s="110"/>
      <c r="AF3886" s="110"/>
      <c r="AG3886" s="110"/>
      <c r="AH3886" s="110"/>
      <c r="AI3886" s="110"/>
      <c r="AJ3886" s="110"/>
      <c r="AK3886" s="110"/>
      <c r="AL3886" s="110"/>
      <c r="AM3886" s="110"/>
      <c r="AN3886" s="110"/>
      <c r="AO3886" s="110"/>
      <c r="AP3886" s="110"/>
      <c r="AQ3886" s="110"/>
      <c r="AR3886" s="110"/>
      <c r="AS3886" s="110"/>
      <c r="AT3886" s="110"/>
      <c r="AU3886" s="110"/>
      <c r="AV3886" s="110"/>
      <c r="AW3886" s="110"/>
      <c r="AX3886" s="110"/>
      <c r="AY3886" s="110"/>
      <c r="AZ3886" s="110"/>
      <c r="BA3886" s="110"/>
      <c r="BB3886" s="110"/>
      <c r="BC3886" s="110"/>
      <c r="BD3886" s="110"/>
      <c r="BE3886" s="110"/>
      <c r="BF3886" s="110"/>
      <c r="BG3886" s="110"/>
      <c r="BH3886" s="110"/>
    </row>
    <row r="3887" spans="30:60" x14ac:dyDescent="0.2">
      <c r="AD3887" s="110"/>
      <c r="AE3887" s="110"/>
      <c r="AF3887" s="110"/>
      <c r="AG3887" s="110"/>
      <c r="AH3887" s="110"/>
      <c r="AI3887" s="110"/>
      <c r="AJ3887" s="110"/>
      <c r="AK3887" s="110"/>
      <c r="AL3887" s="110"/>
      <c r="AM3887" s="110"/>
      <c r="AN3887" s="110"/>
      <c r="AO3887" s="110"/>
      <c r="AP3887" s="110"/>
      <c r="AQ3887" s="110"/>
      <c r="AR3887" s="110"/>
      <c r="AS3887" s="110"/>
      <c r="AT3887" s="110"/>
      <c r="AU3887" s="110"/>
      <c r="AV3887" s="110"/>
      <c r="AW3887" s="110"/>
      <c r="AX3887" s="110"/>
      <c r="AY3887" s="110"/>
      <c r="AZ3887" s="110"/>
      <c r="BA3887" s="110"/>
      <c r="BB3887" s="110"/>
      <c r="BC3887" s="110"/>
      <c r="BD3887" s="110"/>
      <c r="BE3887" s="110"/>
      <c r="BF3887" s="110"/>
      <c r="BG3887" s="110"/>
      <c r="BH3887" s="110"/>
    </row>
    <row r="3888" spans="30:60" x14ac:dyDescent="0.2">
      <c r="AD3888" s="110"/>
      <c r="AE3888" s="110"/>
      <c r="AF3888" s="110"/>
      <c r="AG3888" s="110"/>
      <c r="AH3888" s="110"/>
      <c r="AI3888" s="110"/>
      <c r="AJ3888" s="110"/>
      <c r="AK3888" s="110"/>
      <c r="AL3888" s="110"/>
      <c r="AM3888" s="110"/>
      <c r="AN3888" s="110"/>
      <c r="AO3888" s="110"/>
      <c r="AP3888" s="110"/>
      <c r="AQ3888" s="110"/>
      <c r="AR3888" s="110"/>
      <c r="AS3888" s="110"/>
      <c r="AT3888" s="110"/>
      <c r="AU3888" s="110"/>
      <c r="AV3888" s="110"/>
      <c r="AW3888" s="110"/>
      <c r="AX3888" s="110"/>
      <c r="AY3888" s="110"/>
      <c r="AZ3888" s="110"/>
      <c r="BA3888" s="110"/>
      <c r="BB3888" s="110"/>
      <c r="BC3888" s="110"/>
      <c r="BD3888" s="110"/>
      <c r="BE3888" s="110"/>
      <c r="BF3888" s="110"/>
      <c r="BG3888" s="110"/>
      <c r="BH3888" s="110"/>
    </row>
    <row r="3889" spans="30:60" x14ac:dyDescent="0.2">
      <c r="AD3889" s="110"/>
      <c r="AE3889" s="110"/>
      <c r="AF3889" s="110"/>
      <c r="AG3889" s="110"/>
      <c r="AH3889" s="110"/>
      <c r="AI3889" s="110"/>
      <c r="AJ3889" s="110"/>
      <c r="AK3889" s="110"/>
      <c r="AL3889" s="110"/>
      <c r="AM3889" s="110"/>
      <c r="AN3889" s="110"/>
      <c r="AO3889" s="110"/>
      <c r="AP3889" s="110"/>
      <c r="AQ3889" s="110"/>
      <c r="AR3889" s="110"/>
      <c r="AS3889" s="110"/>
      <c r="AT3889" s="110"/>
      <c r="AU3889" s="110"/>
      <c r="AV3889" s="110"/>
      <c r="AW3889" s="110"/>
      <c r="AX3889" s="110"/>
      <c r="AY3889" s="110"/>
      <c r="AZ3889" s="110"/>
      <c r="BA3889" s="110"/>
      <c r="BB3889" s="110"/>
      <c r="BC3889" s="110"/>
      <c r="BD3889" s="110"/>
      <c r="BE3889" s="110"/>
      <c r="BF3889" s="110"/>
      <c r="BG3889" s="110"/>
      <c r="BH3889" s="110"/>
    </row>
    <row r="3890" spans="30:60" x14ac:dyDescent="0.2">
      <c r="AD3890" s="110"/>
      <c r="AE3890" s="110"/>
      <c r="AF3890" s="110"/>
      <c r="AG3890" s="110"/>
      <c r="AH3890" s="110"/>
      <c r="AI3890" s="110"/>
      <c r="AJ3890" s="110"/>
      <c r="AK3890" s="110"/>
      <c r="AL3890" s="110"/>
      <c r="AM3890" s="110"/>
      <c r="AN3890" s="110"/>
      <c r="AO3890" s="110"/>
      <c r="AP3890" s="110"/>
      <c r="AQ3890" s="110"/>
      <c r="AR3890" s="110"/>
      <c r="AS3890" s="110"/>
      <c r="AT3890" s="110"/>
      <c r="AU3890" s="110"/>
      <c r="AV3890" s="110"/>
      <c r="AW3890" s="110"/>
      <c r="AX3890" s="110"/>
      <c r="AY3890" s="110"/>
      <c r="AZ3890" s="110"/>
      <c r="BA3890" s="110"/>
      <c r="BB3890" s="110"/>
      <c r="BC3890" s="110"/>
      <c r="BD3890" s="110"/>
      <c r="BE3890" s="110"/>
      <c r="BF3890" s="110"/>
      <c r="BG3890" s="110"/>
      <c r="BH3890" s="110"/>
    </row>
    <row r="3891" spans="30:60" x14ac:dyDescent="0.2">
      <c r="AD3891" s="110"/>
      <c r="AE3891" s="110"/>
      <c r="AF3891" s="110"/>
      <c r="AG3891" s="110"/>
      <c r="AH3891" s="110"/>
      <c r="AI3891" s="110"/>
      <c r="AJ3891" s="110"/>
      <c r="AK3891" s="110"/>
      <c r="AL3891" s="110"/>
      <c r="AM3891" s="110"/>
      <c r="AN3891" s="110"/>
      <c r="AO3891" s="110"/>
      <c r="AP3891" s="110"/>
      <c r="AQ3891" s="110"/>
      <c r="AR3891" s="110"/>
      <c r="AS3891" s="110"/>
      <c r="AT3891" s="110"/>
      <c r="AU3891" s="110"/>
      <c r="AV3891" s="110"/>
      <c r="AW3891" s="110"/>
      <c r="AX3891" s="110"/>
      <c r="AY3891" s="110"/>
      <c r="AZ3891" s="110"/>
      <c r="BA3891" s="110"/>
      <c r="BB3891" s="110"/>
      <c r="BC3891" s="110"/>
      <c r="BD3891" s="110"/>
      <c r="BE3891" s="110"/>
      <c r="BF3891" s="110"/>
      <c r="BG3891" s="110"/>
      <c r="BH3891" s="110"/>
    </row>
    <row r="3892" spans="30:60" x14ac:dyDescent="0.2">
      <c r="AD3892" s="110"/>
      <c r="AE3892" s="110"/>
      <c r="AF3892" s="110"/>
      <c r="AG3892" s="110"/>
      <c r="AH3892" s="110"/>
      <c r="AI3892" s="110"/>
      <c r="AJ3892" s="110"/>
      <c r="AK3892" s="110"/>
      <c r="AL3892" s="110"/>
      <c r="AM3892" s="110"/>
      <c r="AN3892" s="110"/>
      <c r="AO3892" s="110"/>
      <c r="AP3892" s="110"/>
      <c r="AQ3892" s="110"/>
      <c r="AR3892" s="110"/>
      <c r="AS3892" s="110"/>
      <c r="AT3892" s="110"/>
      <c r="AU3892" s="110"/>
      <c r="AV3892" s="110"/>
      <c r="AW3892" s="110"/>
      <c r="AX3892" s="110"/>
      <c r="AY3892" s="110"/>
      <c r="AZ3892" s="110"/>
      <c r="BA3892" s="110"/>
      <c r="BB3892" s="110"/>
      <c r="BC3892" s="110"/>
      <c r="BD3892" s="110"/>
      <c r="BE3892" s="110"/>
      <c r="BF3892" s="110"/>
      <c r="BG3892" s="110"/>
      <c r="BH3892" s="110"/>
    </row>
    <row r="3893" spans="30:60" x14ac:dyDescent="0.2">
      <c r="AD3893" s="110"/>
      <c r="AE3893" s="110"/>
      <c r="AF3893" s="110"/>
      <c r="AG3893" s="110"/>
      <c r="AH3893" s="110"/>
      <c r="AI3893" s="110"/>
      <c r="AJ3893" s="110"/>
      <c r="AK3893" s="110"/>
      <c r="AL3893" s="110"/>
      <c r="AM3893" s="110"/>
      <c r="AN3893" s="110"/>
      <c r="AO3893" s="110"/>
      <c r="AP3893" s="110"/>
      <c r="AQ3893" s="110"/>
      <c r="AR3893" s="110"/>
      <c r="AS3893" s="110"/>
      <c r="AT3893" s="110"/>
      <c r="AU3893" s="110"/>
      <c r="AV3893" s="110"/>
      <c r="AW3893" s="110"/>
      <c r="AX3893" s="110"/>
      <c r="AY3893" s="110"/>
      <c r="AZ3893" s="110"/>
      <c r="BA3893" s="110"/>
      <c r="BB3893" s="110"/>
      <c r="BC3893" s="110"/>
      <c r="BD3893" s="110"/>
      <c r="BE3893" s="110"/>
      <c r="BF3893" s="110"/>
      <c r="BG3893" s="110"/>
      <c r="BH3893" s="110"/>
    </row>
    <row r="3894" spans="30:60" x14ac:dyDescent="0.2">
      <c r="AD3894" s="110"/>
      <c r="AE3894" s="110"/>
      <c r="AF3894" s="110"/>
      <c r="AG3894" s="110"/>
      <c r="AH3894" s="110"/>
      <c r="AI3894" s="110"/>
      <c r="AJ3894" s="110"/>
      <c r="AK3894" s="110"/>
      <c r="AL3894" s="110"/>
      <c r="AM3894" s="110"/>
      <c r="AN3894" s="110"/>
      <c r="AO3894" s="110"/>
      <c r="AP3894" s="110"/>
      <c r="AQ3894" s="110"/>
      <c r="AR3894" s="110"/>
      <c r="AS3894" s="110"/>
      <c r="AT3894" s="110"/>
      <c r="AU3894" s="110"/>
      <c r="AV3894" s="110"/>
      <c r="AW3894" s="110"/>
      <c r="AX3894" s="110"/>
      <c r="AY3894" s="110"/>
      <c r="AZ3894" s="110"/>
      <c r="BA3894" s="110"/>
      <c r="BB3894" s="110"/>
      <c r="BC3894" s="110"/>
      <c r="BD3894" s="110"/>
      <c r="BE3894" s="110"/>
      <c r="BF3894" s="110"/>
      <c r="BG3894" s="110"/>
      <c r="BH3894" s="110"/>
    </row>
    <row r="3895" spans="30:60" x14ac:dyDescent="0.2">
      <c r="AD3895" s="110"/>
      <c r="AE3895" s="110"/>
      <c r="AF3895" s="110"/>
      <c r="AG3895" s="110"/>
      <c r="AH3895" s="110"/>
      <c r="AI3895" s="110"/>
      <c r="AJ3895" s="110"/>
      <c r="AK3895" s="110"/>
      <c r="AL3895" s="110"/>
      <c r="AM3895" s="110"/>
      <c r="AN3895" s="110"/>
      <c r="AO3895" s="110"/>
      <c r="AP3895" s="110"/>
      <c r="AQ3895" s="110"/>
      <c r="AR3895" s="110"/>
      <c r="AS3895" s="110"/>
      <c r="AT3895" s="110"/>
      <c r="AU3895" s="110"/>
      <c r="AV3895" s="110"/>
      <c r="AW3895" s="110"/>
      <c r="AX3895" s="110"/>
      <c r="AY3895" s="110"/>
      <c r="AZ3895" s="110"/>
      <c r="BA3895" s="110"/>
      <c r="BB3895" s="110"/>
      <c r="BC3895" s="110"/>
      <c r="BD3895" s="110"/>
      <c r="BE3895" s="110"/>
      <c r="BF3895" s="110"/>
      <c r="BG3895" s="110"/>
      <c r="BH3895" s="110"/>
    </row>
    <row r="3896" spans="30:60" x14ac:dyDescent="0.2">
      <c r="AD3896" s="110"/>
      <c r="AE3896" s="110"/>
      <c r="AF3896" s="110"/>
      <c r="AG3896" s="110"/>
      <c r="AH3896" s="110"/>
      <c r="AI3896" s="110"/>
      <c r="AJ3896" s="110"/>
      <c r="AK3896" s="110"/>
      <c r="AL3896" s="110"/>
      <c r="AM3896" s="110"/>
      <c r="AN3896" s="110"/>
      <c r="AO3896" s="110"/>
      <c r="AP3896" s="110"/>
      <c r="AQ3896" s="110"/>
      <c r="AR3896" s="110"/>
      <c r="AS3896" s="110"/>
      <c r="AT3896" s="110"/>
      <c r="AU3896" s="110"/>
      <c r="AV3896" s="110"/>
      <c r="AW3896" s="110"/>
      <c r="AX3896" s="110"/>
      <c r="AY3896" s="110"/>
      <c r="AZ3896" s="110"/>
      <c r="BA3896" s="110"/>
      <c r="BB3896" s="110"/>
      <c r="BC3896" s="110"/>
      <c r="BD3896" s="110"/>
      <c r="BE3896" s="110"/>
      <c r="BF3896" s="110"/>
      <c r="BG3896" s="110"/>
      <c r="BH3896" s="110"/>
    </row>
    <row r="3897" spans="30:60" x14ac:dyDescent="0.2">
      <c r="AD3897" s="110"/>
      <c r="AE3897" s="110"/>
      <c r="AF3897" s="110"/>
      <c r="AG3897" s="110"/>
      <c r="AH3897" s="110"/>
      <c r="AI3897" s="110"/>
      <c r="AJ3897" s="110"/>
      <c r="AK3897" s="110"/>
      <c r="AL3897" s="110"/>
      <c r="AM3897" s="110"/>
      <c r="AN3897" s="110"/>
      <c r="AO3897" s="110"/>
      <c r="AP3897" s="110"/>
      <c r="AQ3897" s="110"/>
      <c r="AR3897" s="110"/>
      <c r="AS3897" s="110"/>
      <c r="AT3897" s="110"/>
      <c r="AU3897" s="110"/>
      <c r="AV3897" s="110"/>
      <c r="AW3897" s="110"/>
      <c r="AX3897" s="110"/>
      <c r="AY3897" s="110"/>
      <c r="AZ3897" s="110"/>
      <c r="BA3897" s="110"/>
      <c r="BB3897" s="110"/>
      <c r="BC3897" s="110"/>
      <c r="BD3897" s="110"/>
      <c r="BE3897" s="110"/>
      <c r="BF3897" s="110"/>
      <c r="BG3897" s="110"/>
      <c r="BH3897" s="110"/>
    </row>
    <row r="3898" spans="30:60" x14ac:dyDescent="0.2">
      <c r="AD3898" s="110"/>
      <c r="AE3898" s="110"/>
      <c r="AF3898" s="110"/>
      <c r="AG3898" s="110"/>
      <c r="AH3898" s="110"/>
      <c r="AI3898" s="110"/>
      <c r="AJ3898" s="110"/>
      <c r="AK3898" s="110"/>
      <c r="AL3898" s="110"/>
      <c r="AM3898" s="110"/>
      <c r="AN3898" s="110"/>
      <c r="AO3898" s="110"/>
      <c r="AP3898" s="110"/>
      <c r="AQ3898" s="110"/>
      <c r="AR3898" s="110"/>
      <c r="AS3898" s="110"/>
      <c r="AT3898" s="110"/>
      <c r="AU3898" s="110"/>
      <c r="AV3898" s="110"/>
      <c r="AW3898" s="110"/>
      <c r="AX3898" s="110"/>
      <c r="AY3898" s="110"/>
      <c r="AZ3898" s="110"/>
      <c r="BA3898" s="110"/>
      <c r="BB3898" s="110"/>
      <c r="BC3898" s="110"/>
      <c r="BD3898" s="110"/>
      <c r="BE3898" s="110"/>
      <c r="BF3898" s="110"/>
      <c r="BG3898" s="110"/>
      <c r="BH3898" s="110"/>
    </row>
    <row r="3899" spans="30:60" x14ac:dyDescent="0.2">
      <c r="AD3899" s="110"/>
      <c r="AE3899" s="110"/>
      <c r="AF3899" s="110"/>
      <c r="AG3899" s="110"/>
      <c r="AH3899" s="110"/>
      <c r="AI3899" s="110"/>
      <c r="AJ3899" s="110"/>
      <c r="AK3899" s="110"/>
      <c r="AL3899" s="110"/>
      <c r="AM3899" s="110"/>
      <c r="AN3899" s="110"/>
      <c r="AO3899" s="110"/>
      <c r="AP3899" s="110"/>
      <c r="AQ3899" s="110"/>
      <c r="AR3899" s="110"/>
      <c r="AS3899" s="110"/>
      <c r="AT3899" s="110"/>
      <c r="AU3899" s="110"/>
      <c r="AV3899" s="110"/>
      <c r="AW3899" s="110"/>
      <c r="AX3899" s="110"/>
      <c r="AY3899" s="110"/>
      <c r="AZ3899" s="110"/>
      <c r="BA3899" s="110"/>
      <c r="BB3899" s="110"/>
      <c r="BC3899" s="110"/>
      <c r="BD3899" s="110"/>
      <c r="BE3899" s="110"/>
      <c r="BF3899" s="110"/>
      <c r="BG3899" s="110"/>
      <c r="BH3899" s="110"/>
    </row>
    <row r="3900" spans="30:60" x14ac:dyDescent="0.2">
      <c r="AD3900" s="110"/>
      <c r="AE3900" s="110"/>
      <c r="AF3900" s="110"/>
      <c r="AG3900" s="110"/>
      <c r="AH3900" s="110"/>
      <c r="AI3900" s="110"/>
      <c r="AJ3900" s="110"/>
      <c r="AK3900" s="110"/>
      <c r="AL3900" s="110"/>
      <c r="AM3900" s="110"/>
      <c r="AN3900" s="110"/>
      <c r="AO3900" s="110"/>
      <c r="AP3900" s="110"/>
      <c r="AQ3900" s="110"/>
      <c r="AR3900" s="110"/>
      <c r="AS3900" s="110"/>
      <c r="AT3900" s="110"/>
      <c r="AU3900" s="110"/>
      <c r="AV3900" s="110"/>
      <c r="AW3900" s="110"/>
      <c r="AX3900" s="110"/>
      <c r="AY3900" s="110"/>
      <c r="AZ3900" s="110"/>
      <c r="BA3900" s="110"/>
      <c r="BB3900" s="110"/>
      <c r="BC3900" s="110"/>
      <c r="BD3900" s="110"/>
      <c r="BE3900" s="110"/>
      <c r="BF3900" s="110"/>
      <c r="BG3900" s="110"/>
      <c r="BH3900" s="110"/>
    </row>
    <row r="3901" spans="30:60" x14ac:dyDescent="0.2">
      <c r="AD3901" s="110"/>
      <c r="AE3901" s="110"/>
      <c r="AF3901" s="110"/>
      <c r="AG3901" s="110"/>
      <c r="AH3901" s="110"/>
      <c r="AI3901" s="110"/>
      <c r="AJ3901" s="110"/>
      <c r="AK3901" s="110"/>
      <c r="AL3901" s="110"/>
      <c r="AM3901" s="110"/>
      <c r="AN3901" s="110"/>
      <c r="AO3901" s="110"/>
      <c r="AP3901" s="110"/>
      <c r="AQ3901" s="110"/>
      <c r="AR3901" s="110"/>
      <c r="AS3901" s="110"/>
      <c r="AT3901" s="110"/>
      <c r="AU3901" s="110"/>
      <c r="AV3901" s="110"/>
      <c r="AW3901" s="110"/>
      <c r="AX3901" s="110"/>
      <c r="AY3901" s="110"/>
      <c r="AZ3901" s="110"/>
      <c r="BA3901" s="110"/>
      <c r="BB3901" s="110"/>
      <c r="BC3901" s="110"/>
      <c r="BD3901" s="110"/>
      <c r="BE3901" s="110"/>
      <c r="BF3901" s="110"/>
      <c r="BG3901" s="110"/>
      <c r="BH3901" s="110"/>
    </row>
    <row r="3902" spans="30:60" x14ac:dyDescent="0.2">
      <c r="AD3902" s="110"/>
      <c r="AE3902" s="110"/>
      <c r="AF3902" s="110"/>
      <c r="AG3902" s="110"/>
      <c r="AH3902" s="110"/>
      <c r="AI3902" s="110"/>
      <c r="AJ3902" s="110"/>
      <c r="AK3902" s="110"/>
      <c r="AL3902" s="110"/>
      <c r="AM3902" s="110"/>
      <c r="AN3902" s="110"/>
      <c r="AO3902" s="110"/>
      <c r="AP3902" s="110"/>
      <c r="AQ3902" s="110"/>
      <c r="AR3902" s="110"/>
      <c r="AS3902" s="110"/>
      <c r="AT3902" s="110"/>
      <c r="AU3902" s="110"/>
      <c r="AV3902" s="110"/>
      <c r="AW3902" s="110"/>
      <c r="AX3902" s="110"/>
      <c r="AY3902" s="110"/>
      <c r="AZ3902" s="110"/>
      <c r="BA3902" s="110"/>
      <c r="BB3902" s="110"/>
      <c r="BC3902" s="110"/>
      <c r="BD3902" s="110"/>
      <c r="BE3902" s="110"/>
      <c r="BF3902" s="110"/>
      <c r="BG3902" s="110"/>
      <c r="BH3902" s="110"/>
    </row>
    <row r="3903" spans="30:60" x14ac:dyDescent="0.2">
      <c r="AD3903" s="110"/>
      <c r="AE3903" s="110"/>
      <c r="AF3903" s="110"/>
      <c r="AG3903" s="110"/>
      <c r="AH3903" s="110"/>
      <c r="AI3903" s="110"/>
      <c r="AJ3903" s="110"/>
      <c r="AK3903" s="110"/>
      <c r="AL3903" s="110"/>
      <c r="AM3903" s="110"/>
      <c r="AN3903" s="110"/>
      <c r="AO3903" s="110"/>
      <c r="AP3903" s="110"/>
      <c r="AQ3903" s="110"/>
      <c r="AR3903" s="110"/>
      <c r="AS3903" s="110"/>
      <c r="AT3903" s="110"/>
      <c r="AU3903" s="110"/>
      <c r="AV3903" s="110"/>
      <c r="AW3903" s="110"/>
      <c r="AX3903" s="110"/>
      <c r="AY3903" s="110"/>
      <c r="AZ3903" s="110"/>
      <c r="BA3903" s="110"/>
      <c r="BB3903" s="110"/>
      <c r="BC3903" s="110"/>
      <c r="BD3903" s="110"/>
      <c r="BE3903" s="110"/>
      <c r="BF3903" s="110"/>
      <c r="BG3903" s="110"/>
      <c r="BH3903" s="110"/>
    </row>
    <row r="3904" spans="30:60" x14ac:dyDescent="0.2">
      <c r="AD3904" s="110"/>
      <c r="AE3904" s="110"/>
      <c r="AF3904" s="110"/>
      <c r="AG3904" s="110"/>
      <c r="AH3904" s="110"/>
      <c r="AI3904" s="110"/>
      <c r="AJ3904" s="110"/>
      <c r="AK3904" s="110"/>
      <c r="AL3904" s="110"/>
      <c r="AM3904" s="110"/>
      <c r="AN3904" s="110"/>
      <c r="AO3904" s="110"/>
      <c r="AP3904" s="110"/>
      <c r="AQ3904" s="110"/>
      <c r="AR3904" s="110"/>
      <c r="AS3904" s="110"/>
      <c r="AT3904" s="110"/>
      <c r="AU3904" s="110"/>
      <c r="AV3904" s="110"/>
      <c r="AW3904" s="110"/>
      <c r="AX3904" s="110"/>
      <c r="AY3904" s="110"/>
      <c r="AZ3904" s="110"/>
      <c r="BA3904" s="110"/>
      <c r="BB3904" s="110"/>
      <c r="BC3904" s="110"/>
      <c r="BD3904" s="110"/>
      <c r="BE3904" s="110"/>
      <c r="BF3904" s="110"/>
      <c r="BG3904" s="110"/>
      <c r="BH3904" s="110"/>
    </row>
    <row r="3905" spans="30:60" x14ac:dyDescent="0.2">
      <c r="AD3905" s="110"/>
      <c r="AE3905" s="110"/>
      <c r="AF3905" s="110"/>
      <c r="AG3905" s="110"/>
      <c r="AH3905" s="110"/>
      <c r="AI3905" s="110"/>
      <c r="AJ3905" s="110"/>
      <c r="AK3905" s="110"/>
      <c r="AL3905" s="110"/>
      <c r="AM3905" s="110"/>
      <c r="AN3905" s="110"/>
      <c r="AO3905" s="110"/>
      <c r="AP3905" s="110"/>
      <c r="AQ3905" s="110"/>
      <c r="AR3905" s="110"/>
      <c r="AS3905" s="110"/>
      <c r="AT3905" s="110"/>
      <c r="AU3905" s="110"/>
      <c r="AV3905" s="110"/>
      <c r="AW3905" s="110"/>
      <c r="AX3905" s="110"/>
      <c r="AY3905" s="110"/>
      <c r="AZ3905" s="110"/>
      <c r="BA3905" s="110"/>
      <c r="BB3905" s="110"/>
      <c r="BC3905" s="110"/>
      <c r="BD3905" s="110"/>
      <c r="BE3905" s="110"/>
      <c r="BF3905" s="110"/>
      <c r="BG3905" s="110"/>
      <c r="BH3905" s="110"/>
    </row>
    <row r="3906" spans="30:60" x14ac:dyDescent="0.2">
      <c r="AD3906" s="110"/>
      <c r="AE3906" s="110"/>
      <c r="AF3906" s="110"/>
      <c r="AG3906" s="110"/>
      <c r="AH3906" s="110"/>
      <c r="AI3906" s="110"/>
      <c r="AJ3906" s="110"/>
      <c r="AK3906" s="110"/>
      <c r="AL3906" s="110"/>
      <c r="AM3906" s="110"/>
      <c r="AN3906" s="110"/>
      <c r="AO3906" s="110"/>
      <c r="AP3906" s="110"/>
      <c r="AQ3906" s="110"/>
      <c r="AR3906" s="110"/>
      <c r="AS3906" s="110"/>
      <c r="AT3906" s="110"/>
      <c r="AU3906" s="110"/>
      <c r="AV3906" s="110"/>
      <c r="AW3906" s="110"/>
      <c r="AX3906" s="110"/>
      <c r="AY3906" s="110"/>
      <c r="AZ3906" s="110"/>
      <c r="BA3906" s="110"/>
      <c r="BB3906" s="110"/>
      <c r="BC3906" s="110"/>
      <c r="BD3906" s="110"/>
      <c r="BE3906" s="110"/>
      <c r="BF3906" s="110"/>
      <c r="BG3906" s="110"/>
      <c r="BH3906" s="110"/>
    </row>
    <row r="3907" spans="30:60" x14ac:dyDescent="0.2">
      <c r="AD3907" s="110"/>
      <c r="AE3907" s="110"/>
      <c r="AF3907" s="110"/>
      <c r="AG3907" s="110"/>
      <c r="AH3907" s="110"/>
      <c r="AI3907" s="110"/>
      <c r="AJ3907" s="110"/>
      <c r="AK3907" s="110"/>
      <c r="AL3907" s="110"/>
      <c r="AM3907" s="110"/>
      <c r="AN3907" s="110"/>
      <c r="AO3907" s="110"/>
      <c r="AP3907" s="110"/>
      <c r="AQ3907" s="110"/>
      <c r="AR3907" s="110"/>
      <c r="AS3907" s="110"/>
      <c r="AT3907" s="110"/>
      <c r="AU3907" s="110"/>
      <c r="AV3907" s="110"/>
      <c r="AW3907" s="110"/>
      <c r="AX3907" s="110"/>
      <c r="AY3907" s="110"/>
      <c r="AZ3907" s="110"/>
      <c r="BA3907" s="110"/>
      <c r="BB3907" s="110"/>
      <c r="BC3907" s="110"/>
      <c r="BD3907" s="110"/>
      <c r="BE3907" s="110"/>
      <c r="BF3907" s="110"/>
      <c r="BG3907" s="110"/>
      <c r="BH3907" s="110"/>
    </row>
    <row r="3908" spans="30:60" x14ac:dyDescent="0.2">
      <c r="AD3908" s="110"/>
      <c r="AE3908" s="110"/>
      <c r="AF3908" s="110"/>
      <c r="AG3908" s="110"/>
      <c r="AH3908" s="110"/>
      <c r="AI3908" s="110"/>
      <c r="AJ3908" s="110"/>
      <c r="AK3908" s="110"/>
      <c r="AL3908" s="110"/>
      <c r="AM3908" s="110"/>
      <c r="AN3908" s="110"/>
      <c r="AO3908" s="110"/>
      <c r="AP3908" s="110"/>
      <c r="AQ3908" s="110"/>
      <c r="AR3908" s="110"/>
      <c r="AS3908" s="110"/>
      <c r="AT3908" s="110"/>
      <c r="AU3908" s="110"/>
      <c r="AV3908" s="110"/>
      <c r="AW3908" s="110"/>
      <c r="AX3908" s="110"/>
      <c r="AY3908" s="110"/>
      <c r="AZ3908" s="110"/>
      <c r="BA3908" s="110"/>
      <c r="BB3908" s="110"/>
      <c r="BC3908" s="110"/>
      <c r="BD3908" s="110"/>
      <c r="BE3908" s="110"/>
      <c r="BF3908" s="110"/>
      <c r="BG3908" s="110"/>
      <c r="BH3908" s="110"/>
    </row>
    <row r="3909" spans="30:60" x14ac:dyDescent="0.2">
      <c r="AD3909" s="110"/>
      <c r="AE3909" s="110"/>
      <c r="AF3909" s="110"/>
      <c r="AG3909" s="110"/>
      <c r="AH3909" s="110"/>
      <c r="AI3909" s="110"/>
      <c r="AJ3909" s="110"/>
      <c r="AK3909" s="110"/>
      <c r="AL3909" s="110"/>
      <c r="AM3909" s="110"/>
      <c r="AN3909" s="110"/>
      <c r="AO3909" s="110"/>
      <c r="AP3909" s="110"/>
      <c r="AQ3909" s="110"/>
      <c r="AR3909" s="110"/>
      <c r="AS3909" s="110"/>
      <c r="AT3909" s="110"/>
      <c r="AU3909" s="110"/>
      <c r="AV3909" s="110"/>
      <c r="AW3909" s="110"/>
      <c r="AX3909" s="110"/>
      <c r="AY3909" s="110"/>
      <c r="AZ3909" s="110"/>
      <c r="BA3909" s="110"/>
      <c r="BB3909" s="110"/>
      <c r="BC3909" s="110"/>
      <c r="BD3909" s="110"/>
      <c r="BE3909" s="110"/>
      <c r="BF3909" s="110"/>
      <c r="BG3909" s="110"/>
      <c r="BH3909" s="110"/>
    </row>
    <row r="3910" spans="30:60" x14ac:dyDescent="0.2">
      <c r="AD3910" s="110"/>
      <c r="AE3910" s="110"/>
      <c r="AF3910" s="110"/>
      <c r="AG3910" s="110"/>
      <c r="AH3910" s="110"/>
      <c r="AI3910" s="110"/>
      <c r="AJ3910" s="110"/>
      <c r="AK3910" s="110"/>
      <c r="AL3910" s="110"/>
      <c r="AM3910" s="110"/>
      <c r="AN3910" s="110"/>
      <c r="AO3910" s="110"/>
      <c r="AP3910" s="110"/>
      <c r="AQ3910" s="110"/>
      <c r="AR3910" s="110"/>
      <c r="AS3910" s="110"/>
      <c r="AT3910" s="110"/>
      <c r="AU3910" s="110"/>
      <c r="AV3910" s="110"/>
      <c r="AW3910" s="110"/>
      <c r="AX3910" s="110"/>
      <c r="AY3910" s="110"/>
      <c r="AZ3910" s="110"/>
      <c r="BA3910" s="110"/>
      <c r="BB3910" s="110"/>
      <c r="BC3910" s="110"/>
      <c r="BD3910" s="110"/>
      <c r="BE3910" s="110"/>
      <c r="BF3910" s="110"/>
      <c r="BG3910" s="110"/>
      <c r="BH3910" s="110"/>
    </row>
    <row r="3911" spans="30:60" x14ac:dyDescent="0.2">
      <c r="AD3911" s="110"/>
      <c r="AE3911" s="110"/>
      <c r="AF3911" s="110"/>
      <c r="AG3911" s="110"/>
      <c r="AH3911" s="110"/>
      <c r="AI3911" s="110"/>
      <c r="AJ3911" s="110"/>
      <c r="AK3911" s="110"/>
      <c r="AL3911" s="110"/>
      <c r="AM3911" s="110"/>
      <c r="AN3911" s="110"/>
      <c r="AO3911" s="110"/>
      <c r="AP3911" s="110"/>
      <c r="AQ3911" s="110"/>
      <c r="AR3911" s="110"/>
      <c r="AS3911" s="110"/>
      <c r="AT3911" s="110"/>
      <c r="AU3911" s="110"/>
      <c r="AV3911" s="110"/>
      <c r="AW3911" s="110"/>
      <c r="AX3911" s="110"/>
      <c r="AY3911" s="110"/>
      <c r="AZ3911" s="110"/>
      <c r="BA3911" s="110"/>
      <c r="BB3911" s="110"/>
      <c r="BC3911" s="110"/>
      <c r="BD3911" s="110"/>
      <c r="BE3911" s="110"/>
      <c r="BF3911" s="110"/>
      <c r="BG3911" s="110"/>
      <c r="BH3911" s="110"/>
    </row>
    <row r="3912" spans="30:60" x14ac:dyDescent="0.2">
      <c r="AD3912" s="110"/>
      <c r="AE3912" s="110"/>
      <c r="AF3912" s="110"/>
      <c r="AG3912" s="110"/>
      <c r="AH3912" s="110"/>
      <c r="AI3912" s="110"/>
      <c r="AJ3912" s="110"/>
      <c r="AK3912" s="110"/>
      <c r="AL3912" s="110"/>
      <c r="AM3912" s="110"/>
      <c r="AN3912" s="110"/>
      <c r="AO3912" s="110"/>
      <c r="AP3912" s="110"/>
      <c r="AQ3912" s="110"/>
      <c r="AR3912" s="110"/>
      <c r="AS3912" s="110"/>
      <c r="AT3912" s="110"/>
      <c r="AU3912" s="110"/>
      <c r="AV3912" s="110"/>
      <c r="AW3912" s="110"/>
      <c r="AX3912" s="110"/>
      <c r="AY3912" s="110"/>
      <c r="AZ3912" s="110"/>
      <c r="BA3912" s="110"/>
      <c r="BB3912" s="110"/>
      <c r="BC3912" s="110"/>
      <c r="BD3912" s="110"/>
      <c r="BE3912" s="110"/>
      <c r="BF3912" s="110"/>
      <c r="BG3912" s="110"/>
      <c r="BH3912" s="110"/>
    </row>
    <row r="3913" spans="30:60" x14ac:dyDescent="0.2">
      <c r="AD3913" s="110"/>
      <c r="AE3913" s="110"/>
      <c r="AF3913" s="110"/>
      <c r="AG3913" s="110"/>
      <c r="AH3913" s="110"/>
      <c r="AI3913" s="110"/>
      <c r="AJ3913" s="110"/>
      <c r="AK3913" s="110"/>
      <c r="AL3913" s="110"/>
      <c r="AM3913" s="110"/>
      <c r="AN3913" s="110"/>
      <c r="AO3913" s="110"/>
      <c r="AP3913" s="110"/>
      <c r="AQ3913" s="110"/>
      <c r="AR3913" s="110"/>
      <c r="AS3913" s="110"/>
      <c r="AT3913" s="110"/>
      <c r="AU3913" s="110"/>
      <c r="AV3913" s="110"/>
      <c r="AW3913" s="110"/>
      <c r="AX3913" s="110"/>
      <c r="AY3913" s="110"/>
      <c r="AZ3913" s="110"/>
      <c r="BA3913" s="110"/>
      <c r="BB3913" s="110"/>
      <c r="BC3913" s="110"/>
      <c r="BD3913" s="110"/>
      <c r="BE3913" s="110"/>
      <c r="BF3913" s="110"/>
      <c r="BG3913" s="110"/>
      <c r="BH3913" s="110"/>
    </row>
    <row r="3914" spans="30:60" x14ac:dyDescent="0.2">
      <c r="AD3914" s="110"/>
      <c r="AE3914" s="110"/>
      <c r="AF3914" s="110"/>
      <c r="AG3914" s="110"/>
      <c r="AH3914" s="110"/>
      <c r="AI3914" s="110"/>
      <c r="AJ3914" s="110"/>
      <c r="AK3914" s="110"/>
      <c r="AL3914" s="110"/>
      <c r="AM3914" s="110"/>
      <c r="AN3914" s="110"/>
      <c r="AO3914" s="110"/>
      <c r="AP3914" s="110"/>
      <c r="AQ3914" s="110"/>
      <c r="AR3914" s="110"/>
      <c r="AS3914" s="110"/>
      <c r="AT3914" s="110"/>
      <c r="AU3914" s="110"/>
      <c r="AV3914" s="110"/>
      <c r="AW3914" s="110"/>
      <c r="AX3914" s="110"/>
      <c r="AY3914" s="110"/>
      <c r="AZ3914" s="110"/>
      <c r="BA3914" s="110"/>
      <c r="BB3914" s="110"/>
      <c r="BC3914" s="110"/>
      <c r="BD3914" s="110"/>
      <c r="BE3914" s="110"/>
      <c r="BF3914" s="110"/>
      <c r="BG3914" s="110"/>
      <c r="BH3914" s="110"/>
    </row>
    <row r="3915" spans="30:60" x14ac:dyDescent="0.2">
      <c r="AD3915" s="110"/>
      <c r="AE3915" s="110"/>
      <c r="AF3915" s="110"/>
      <c r="AG3915" s="110"/>
      <c r="AH3915" s="110"/>
      <c r="AI3915" s="110"/>
      <c r="AJ3915" s="110"/>
      <c r="AK3915" s="110"/>
      <c r="AL3915" s="110"/>
      <c r="AM3915" s="110"/>
      <c r="AN3915" s="110"/>
      <c r="AO3915" s="110"/>
      <c r="AP3915" s="110"/>
      <c r="AQ3915" s="110"/>
      <c r="AR3915" s="110"/>
      <c r="AS3915" s="110"/>
      <c r="AT3915" s="110"/>
      <c r="AU3915" s="110"/>
      <c r="AV3915" s="110"/>
      <c r="AW3915" s="110"/>
      <c r="AX3915" s="110"/>
      <c r="AY3915" s="110"/>
      <c r="AZ3915" s="110"/>
      <c r="BA3915" s="110"/>
      <c r="BB3915" s="110"/>
      <c r="BC3915" s="110"/>
      <c r="BD3915" s="110"/>
      <c r="BE3915" s="110"/>
      <c r="BF3915" s="110"/>
      <c r="BG3915" s="110"/>
      <c r="BH3915" s="110"/>
    </row>
    <row r="3916" spans="30:60" x14ac:dyDescent="0.2">
      <c r="AD3916" s="110"/>
      <c r="AE3916" s="110"/>
      <c r="AF3916" s="110"/>
      <c r="AG3916" s="110"/>
      <c r="AH3916" s="110"/>
      <c r="AI3916" s="110"/>
      <c r="AJ3916" s="110"/>
      <c r="AK3916" s="110"/>
      <c r="AL3916" s="110"/>
      <c r="AM3916" s="110"/>
      <c r="AN3916" s="110"/>
      <c r="AO3916" s="110"/>
      <c r="AP3916" s="110"/>
      <c r="AQ3916" s="110"/>
      <c r="AR3916" s="110"/>
      <c r="AS3916" s="110"/>
      <c r="AT3916" s="110"/>
      <c r="AU3916" s="110"/>
      <c r="AV3916" s="110"/>
      <c r="AW3916" s="110"/>
      <c r="AX3916" s="110"/>
      <c r="AY3916" s="110"/>
      <c r="AZ3916" s="110"/>
      <c r="BA3916" s="110"/>
      <c r="BB3916" s="110"/>
      <c r="BC3916" s="110"/>
      <c r="BD3916" s="110"/>
      <c r="BE3916" s="110"/>
      <c r="BF3916" s="110"/>
      <c r="BG3916" s="110"/>
      <c r="BH3916" s="110"/>
    </row>
    <row r="3917" spans="30:60" x14ac:dyDescent="0.2">
      <c r="AD3917" s="110"/>
      <c r="AE3917" s="110"/>
      <c r="AF3917" s="110"/>
      <c r="AG3917" s="110"/>
      <c r="AH3917" s="110"/>
      <c r="AI3917" s="110"/>
      <c r="AJ3917" s="110"/>
      <c r="AK3917" s="110"/>
      <c r="AL3917" s="110"/>
      <c r="AM3917" s="110"/>
      <c r="AN3917" s="110"/>
      <c r="AO3917" s="110"/>
      <c r="AP3917" s="110"/>
      <c r="AQ3917" s="110"/>
      <c r="AR3917" s="110"/>
      <c r="AS3917" s="110"/>
      <c r="AT3917" s="110"/>
      <c r="AU3917" s="110"/>
      <c r="AV3917" s="110"/>
      <c r="AW3917" s="110"/>
      <c r="AX3917" s="110"/>
      <c r="AY3917" s="110"/>
      <c r="AZ3917" s="110"/>
      <c r="BA3917" s="110"/>
      <c r="BB3917" s="110"/>
      <c r="BC3917" s="110"/>
      <c r="BD3917" s="110"/>
      <c r="BE3917" s="110"/>
      <c r="BF3917" s="110"/>
      <c r="BG3917" s="110"/>
      <c r="BH3917" s="110"/>
    </row>
    <row r="3918" spans="30:60" x14ac:dyDescent="0.2">
      <c r="AD3918" s="110"/>
      <c r="AE3918" s="110"/>
      <c r="AF3918" s="110"/>
      <c r="AG3918" s="110"/>
      <c r="AH3918" s="110"/>
      <c r="AI3918" s="110"/>
      <c r="AJ3918" s="110"/>
      <c r="AK3918" s="110"/>
      <c r="AL3918" s="110"/>
      <c r="AM3918" s="110"/>
      <c r="AN3918" s="110"/>
      <c r="AO3918" s="110"/>
      <c r="AP3918" s="110"/>
      <c r="AQ3918" s="110"/>
      <c r="AR3918" s="110"/>
      <c r="AS3918" s="110"/>
      <c r="AT3918" s="110"/>
      <c r="AU3918" s="110"/>
      <c r="AV3918" s="110"/>
      <c r="AW3918" s="110"/>
      <c r="AX3918" s="110"/>
      <c r="AY3918" s="110"/>
      <c r="AZ3918" s="110"/>
      <c r="BA3918" s="110"/>
      <c r="BB3918" s="110"/>
      <c r="BC3918" s="110"/>
      <c r="BD3918" s="110"/>
      <c r="BE3918" s="110"/>
      <c r="BF3918" s="110"/>
      <c r="BG3918" s="110"/>
      <c r="BH3918" s="110"/>
    </row>
    <row r="3919" spans="30:60" x14ac:dyDescent="0.2">
      <c r="AD3919" s="110"/>
      <c r="AE3919" s="110"/>
      <c r="AF3919" s="110"/>
      <c r="AG3919" s="110"/>
      <c r="AH3919" s="110"/>
      <c r="AI3919" s="110"/>
      <c r="AJ3919" s="110"/>
      <c r="AK3919" s="110"/>
      <c r="AL3919" s="110"/>
      <c r="AM3919" s="110"/>
      <c r="AN3919" s="110"/>
      <c r="AO3919" s="110"/>
      <c r="AP3919" s="110"/>
      <c r="AQ3919" s="110"/>
      <c r="AR3919" s="110"/>
      <c r="AS3919" s="110"/>
      <c r="AT3919" s="110"/>
      <c r="AU3919" s="110"/>
      <c r="AV3919" s="110"/>
      <c r="AW3919" s="110"/>
      <c r="AX3919" s="110"/>
      <c r="AY3919" s="110"/>
      <c r="AZ3919" s="110"/>
      <c r="BA3919" s="110"/>
      <c r="BB3919" s="110"/>
      <c r="BC3919" s="110"/>
      <c r="BD3919" s="110"/>
      <c r="BE3919" s="110"/>
      <c r="BF3919" s="110"/>
      <c r="BG3919" s="110"/>
      <c r="BH3919" s="110"/>
    </row>
    <row r="3920" spans="30:60" x14ac:dyDescent="0.2">
      <c r="AD3920" s="110"/>
      <c r="AE3920" s="110"/>
      <c r="AF3920" s="110"/>
      <c r="AG3920" s="110"/>
      <c r="AH3920" s="110"/>
      <c r="AI3920" s="110"/>
      <c r="AJ3920" s="110"/>
      <c r="AK3920" s="110"/>
      <c r="AL3920" s="110"/>
      <c r="AM3920" s="110"/>
      <c r="AN3920" s="110"/>
      <c r="AO3920" s="110"/>
      <c r="AP3920" s="110"/>
      <c r="AQ3920" s="110"/>
      <c r="AR3920" s="110"/>
      <c r="AS3920" s="110"/>
      <c r="AT3920" s="110"/>
      <c r="AU3920" s="110"/>
      <c r="AV3920" s="110"/>
      <c r="AW3920" s="110"/>
      <c r="AX3920" s="110"/>
      <c r="AY3920" s="110"/>
      <c r="AZ3920" s="110"/>
      <c r="BA3920" s="110"/>
      <c r="BB3920" s="110"/>
      <c r="BC3920" s="110"/>
      <c r="BD3920" s="110"/>
      <c r="BE3920" s="110"/>
      <c r="BF3920" s="110"/>
      <c r="BG3920" s="110"/>
      <c r="BH3920" s="110"/>
    </row>
    <row r="3921" spans="30:60" x14ac:dyDescent="0.2">
      <c r="AD3921" s="110"/>
      <c r="AE3921" s="110"/>
      <c r="AF3921" s="110"/>
      <c r="AG3921" s="110"/>
      <c r="AH3921" s="110"/>
      <c r="AI3921" s="110"/>
      <c r="AJ3921" s="110"/>
      <c r="AK3921" s="110"/>
      <c r="AL3921" s="110"/>
      <c r="AM3921" s="110"/>
      <c r="AN3921" s="110"/>
      <c r="AO3921" s="110"/>
      <c r="AP3921" s="110"/>
      <c r="AQ3921" s="110"/>
      <c r="AR3921" s="110"/>
      <c r="AS3921" s="110"/>
      <c r="AT3921" s="110"/>
      <c r="AU3921" s="110"/>
      <c r="AV3921" s="110"/>
      <c r="AW3921" s="110"/>
      <c r="AX3921" s="110"/>
      <c r="AY3921" s="110"/>
      <c r="AZ3921" s="110"/>
      <c r="BA3921" s="110"/>
      <c r="BB3921" s="110"/>
      <c r="BC3921" s="110"/>
      <c r="BD3921" s="110"/>
      <c r="BE3921" s="110"/>
      <c r="BF3921" s="110"/>
      <c r="BG3921" s="110"/>
      <c r="BH3921" s="110"/>
    </row>
    <row r="3922" spans="30:60" x14ac:dyDescent="0.2">
      <c r="AD3922" s="110"/>
      <c r="AE3922" s="110"/>
      <c r="AF3922" s="110"/>
      <c r="AG3922" s="110"/>
      <c r="AH3922" s="110"/>
      <c r="AI3922" s="110"/>
      <c r="AJ3922" s="110"/>
      <c r="AK3922" s="110"/>
      <c r="AL3922" s="110"/>
      <c r="AM3922" s="110"/>
      <c r="AN3922" s="110"/>
      <c r="AO3922" s="110"/>
      <c r="AP3922" s="110"/>
      <c r="AQ3922" s="110"/>
      <c r="AR3922" s="110"/>
      <c r="AS3922" s="110"/>
      <c r="AT3922" s="110"/>
      <c r="AU3922" s="110"/>
      <c r="AV3922" s="110"/>
      <c r="AW3922" s="110"/>
      <c r="AX3922" s="110"/>
      <c r="AY3922" s="110"/>
      <c r="AZ3922" s="110"/>
      <c r="BA3922" s="110"/>
      <c r="BB3922" s="110"/>
      <c r="BC3922" s="110"/>
      <c r="BD3922" s="110"/>
      <c r="BE3922" s="110"/>
      <c r="BF3922" s="110"/>
      <c r="BG3922" s="110"/>
      <c r="BH3922" s="110"/>
    </row>
    <row r="3923" spans="30:60" x14ac:dyDescent="0.2">
      <c r="AD3923" s="110"/>
      <c r="AE3923" s="110"/>
      <c r="AF3923" s="110"/>
      <c r="AG3923" s="110"/>
      <c r="AH3923" s="110"/>
      <c r="AI3923" s="110"/>
      <c r="AJ3923" s="110"/>
      <c r="AK3923" s="110"/>
      <c r="AL3923" s="110"/>
      <c r="AM3923" s="110"/>
      <c r="AN3923" s="110"/>
      <c r="AO3923" s="110"/>
      <c r="AP3923" s="110"/>
      <c r="AQ3923" s="110"/>
      <c r="AR3923" s="110"/>
      <c r="AS3923" s="110"/>
      <c r="AT3923" s="110"/>
      <c r="AU3923" s="110"/>
      <c r="AV3923" s="110"/>
      <c r="AW3923" s="110"/>
      <c r="AX3923" s="110"/>
      <c r="AY3923" s="110"/>
      <c r="AZ3923" s="110"/>
      <c r="BA3923" s="110"/>
      <c r="BB3923" s="110"/>
      <c r="BC3923" s="110"/>
      <c r="BD3923" s="110"/>
      <c r="BE3923" s="110"/>
      <c r="BF3923" s="110"/>
      <c r="BG3923" s="110"/>
      <c r="BH3923" s="110"/>
    </row>
    <row r="3924" spans="30:60" x14ac:dyDescent="0.2">
      <c r="AD3924" s="110"/>
      <c r="AE3924" s="110"/>
      <c r="AF3924" s="110"/>
      <c r="AG3924" s="110"/>
      <c r="AH3924" s="110"/>
      <c r="AI3924" s="110"/>
      <c r="AJ3924" s="110"/>
      <c r="AK3924" s="110"/>
      <c r="AL3924" s="110"/>
      <c r="AM3924" s="110"/>
      <c r="AN3924" s="110"/>
      <c r="AO3924" s="110"/>
      <c r="AP3924" s="110"/>
      <c r="AQ3924" s="110"/>
      <c r="AR3924" s="110"/>
      <c r="AS3924" s="110"/>
      <c r="AT3924" s="110"/>
      <c r="AU3924" s="110"/>
      <c r="AV3924" s="110"/>
      <c r="AW3924" s="110"/>
      <c r="AX3924" s="110"/>
      <c r="AY3924" s="110"/>
      <c r="AZ3924" s="110"/>
      <c r="BA3924" s="110"/>
      <c r="BB3924" s="110"/>
      <c r="BC3924" s="110"/>
      <c r="BD3924" s="110"/>
      <c r="BE3924" s="110"/>
      <c r="BF3924" s="110"/>
      <c r="BG3924" s="110"/>
      <c r="BH3924" s="110"/>
    </row>
    <row r="3925" spans="30:60" x14ac:dyDescent="0.2">
      <c r="AD3925" s="110"/>
      <c r="AE3925" s="110"/>
      <c r="AF3925" s="110"/>
      <c r="AG3925" s="110"/>
      <c r="AH3925" s="110"/>
      <c r="AI3925" s="110"/>
      <c r="AJ3925" s="110"/>
      <c r="AK3925" s="110"/>
      <c r="AL3925" s="110"/>
      <c r="AM3925" s="110"/>
      <c r="AN3925" s="110"/>
      <c r="AO3925" s="110"/>
      <c r="AP3925" s="110"/>
      <c r="AQ3925" s="110"/>
      <c r="AR3925" s="110"/>
      <c r="AS3925" s="110"/>
      <c r="AT3925" s="110"/>
      <c r="AU3925" s="110"/>
      <c r="AV3925" s="110"/>
      <c r="AW3925" s="110"/>
      <c r="AX3925" s="110"/>
      <c r="AY3925" s="110"/>
      <c r="AZ3925" s="110"/>
      <c r="BA3925" s="110"/>
      <c r="BB3925" s="110"/>
      <c r="BC3925" s="110"/>
      <c r="BD3925" s="110"/>
      <c r="BE3925" s="110"/>
      <c r="BF3925" s="110"/>
      <c r="BG3925" s="110"/>
      <c r="BH3925" s="110"/>
    </row>
    <row r="3926" spans="30:60" x14ac:dyDescent="0.2">
      <c r="AD3926" s="110"/>
      <c r="AE3926" s="110"/>
      <c r="AF3926" s="110"/>
      <c r="AG3926" s="110"/>
      <c r="AH3926" s="110"/>
      <c r="AI3926" s="110"/>
      <c r="AJ3926" s="110"/>
      <c r="AK3926" s="110"/>
      <c r="AL3926" s="110"/>
      <c r="AM3926" s="110"/>
      <c r="AN3926" s="110"/>
      <c r="AO3926" s="110"/>
      <c r="AP3926" s="110"/>
      <c r="AQ3926" s="110"/>
      <c r="AR3926" s="110"/>
      <c r="AS3926" s="110"/>
      <c r="AT3926" s="110"/>
      <c r="AU3926" s="110"/>
      <c r="AV3926" s="110"/>
      <c r="AW3926" s="110"/>
      <c r="AX3926" s="110"/>
      <c r="AY3926" s="110"/>
      <c r="AZ3926" s="110"/>
      <c r="BA3926" s="110"/>
      <c r="BB3926" s="110"/>
      <c r="BC3926" s="110"/>
      <c r="BD3926" s="110"/>
      <c r="BE3926" s="110"/>
      <c r="BF3926" s="110"/>
      <c r="BG3926" s="110"/>
      <c r="BH3926" s="110"/>
    </row>
    <row r="3927" spans="30:60" x14ac:dyDescent="0.2">
      <c r="AD3927" s="110"/>
      <c r="AE3927" s="110"/>
      <c r="AF3927" s="110"/>
      <c r="AG3927" s="110"/>
      <c r="AH3927" s="110"/>
      <c r="AI3927" s="110"/>
      <c r="AJ3927" s="110"/>
      <c r="AK3927" s="110"/>
      <c r="AL3927" s="110"/>
      <c r="AM3927" s="110"/>
      <c r="AN3927" s="110"/>
      <c r="AO3927" s="110"/>
      <c r="AP3927" s="110"/>
      <c r="AQ3927" s="110"/>
      <c r="AR3927" s="110"/>
      <c r="AS3927" s="110"/>
      <c r="AT3927" s="110"/>
      <c r="AU3927" s="110"/>
      <c r="AV3927" s="110"/>
      <c r="AW3927" s="110"/>
      <c r="AX3927" s="110"/>
      <c r="AY3927" s="110"/>
      <c r="AZ3927" s="110"/>
      <c r="BA3927" s="110"/>
      <c r="BB3927" s="110"/>
      <c r="BC3927" s="110"/>
      <c r="BD3927" s="110"/>
      <c r="BE3927" s="110"/>
      <c r="BF3927" s="110"/>
      <c r="BG3927" s="110"/>
      <c r="BH3927" s="110"/>
    </row>
    <row r="3928" spans="30:60" x14ac:dyDescent="0.2">
      <c r="AD3928" s="110"/>
      <c r="AE3928" s="110"/>
      <c r="AF3928" s="110"/>
      <c r="AG3928" s="110"/>
      <c r="AH3928" s="110"/>
      <c r="AI3928" s="110"/>
      <c r="AJ3928" s="110"/>
      <c r="AK3928" s="110"/>
      <c r="AL3928" s="110"/>
      <c r="AM3928" s="110"/>
      <c r="AN3928" s="110"/>
      <c r="AO3928" s="110"/>
      <c r="AP3928" s="110"/>
      <c r="AQ3928" s="110"/>
      <c r="AR3928" s="110"/>
      <c r="AS3928" s="110"/>
      <c r="AT3928" s="110"/>
      <c r="AU3928" s="110"/>
      <c r="AV3928" s="110"/>
      <c r="AW3928" s="110"/>
      <c r="AX3928" s="110"/>
      <c r="AY3928" s="110"/>
      <c r="AZ3928" s="110"/>
      <c r="BA3928" s="110"/>
      <c r="BB3928" s="110"/>
      <c r="BC3928" s="110"/>
      <c r="BD3928" s="110"/>
      <c r="BE3928" s="110"/>
      <c r="BF3928" s="110"/>
      <c r="BG3928" s="110"/>
      <c r="BH3928" s="110"/>
    </row>
    <row r="3929" spans="30:60" x14ac:dyDescent="0.2">
      <c r="AD3929" s="110"/>
      <c r="AE3929" s="110"/>
      <c r="AF3929" s="110"/>
      <c r="AG3929" s="110"/>
      <c r="AH3929" s="110"/>
      <c r="AI3929" s="110"/>
      <c r="AJ3929" s="110"/>
      <c r="AK3929" s="110"/>
      <c r="AL3929" s="110"/>
      <c r="AM3929" s="110"/>
      <c r="AN3929" s="110"/>
      <c r="AO3929" s="110"/>
      <c r="AP3929" s="110"/>
      <c r="AQ3929" s="110"/>
      <c r="AR3929" s="110"/>
      <c r="AS3929" s="110"/>
      <c r="AT3929" s="110"/>
      <c r="AU3929" s="110"/>
      <c r="AV3929" s="110"/>
      <c r="AW3929" s="110"/>
      <c r="AX3929" s="110"/>
      <c r="AY3929" s="110"/>
      <c r="AZ3929" s="110"/>
      <c r="BA3929" s="110"/>
      <c r="BB3929" s="110"/>
      <c r="BC3929" s="110"/>
      <c r="BD3929" s="110"/>
      <c r="BE3929" s="110"/>
      <c r="BF3929" s="110"/>
      <c r="BG3929" s="110"/>
      <c r="BH3929" s="110"/>
    </row>
    <row r="3930" spans="30:60" x14ac:dyDescent="0.2">
      <c r="AD3930" s="110"/>
      <c r="AE3930" s="110"/>
      <c r="AF3930" s="110"/>
      <c r="AG3930" s="110"/>
      <c r="AH3930" s="110"/>
      <c r="AI3930" s="110"/>
      <c r="AJ3930" s="110"/>
      <c r="AK3930" s="110"/>
      <c r="AL3930" s="110"/>
      <c r="AM3930" s="110"/>
      <c r="AN3930" s="110"/>
      <c r="AO3930" s="110"/>
      <c r="AP3930" s="110"/>
      <c r="AQ3930" s="110"/>
      <c r="AR3930" s="110"/>
      <c r="AS3930" s="110"/>
      <c r="AT3930" s="110"/>
      <c r="AU3930" s="110"/>
      <c r="AV3930" s="110"/>
      <c r="AW3930" s="110"/>
      <c r="AX3930" s="110"/>
      <c r="AY3930" s="110"/>
      <c r="AZ3930" s="110"/>
      <c r="BA3930" s="110"/>
      <c r="BB3930" s="110"/>
      <c r="BC3930" s="110"/>
      <c r="BD3930" s="110"/>
      <c r="BE3930" s="110"/>
      <c r="BF3930" s="110"/>
      <c r="BG3930" s="110"/>
      <c r="BH3930" s="110"/>
    </row>
    <row r="3931" spans="30:60" x14ac:dyDescent="0.2">
      <c r="AD3931" s="110"/>
      <c r="AE3931" s="110"/>
      <c r="AF3931" s="110"/>
      <c r="AG3931" s="110"/>
      <c r="AH3931" s="110"/>
      <c r="AI3931" s="110"/>
      <c r="AJ3931" s="110"/>
      <c r="AK3931" s="110"/>
      <c r="AL3931" s="110"/>
      <c r="AM3931" s="110"/>
      <c r="AN3931" s="110"/>
      <c r="AO3931" s="110"/>
      <c r="AP3931" s="110"/>
      <c r="AQ3931" s="110"/>
      <c r="AR3931" s="110"/>
      <c r="AS3931" s="110"/>
      <c r="AT3931" s="110"/>
      <c r="AU3931" s="110"/>
      <c r="AV3931" s="110"/>
      <c r="AW3931" s="110"/>
      <c r="AX3931" s="110"/>
      <c r="AY3931" s="110"/>
      <c r="AZ3931" s="110"/>
      <c r="BA3931" s="110"/>
      <c r="BB3931" s="110"/>
      <c r="BC3931" s="110"/>
      <c r="BD3931" s="110"/>
      <c r="BE3931" s="110"/>
      <c r="BF3931" s="110"/>
      <c r="BG3931" s="110"/>
      <c r="BH3931" s="110"/>
    </row>
    <row r="3932" spans="30:60" x14ac:dyDescent="0.2">
      <c r="AD3932" s="110"/>
      <c r="AE3932" s="110"/>
      <c r="AF3932" s="110"/>
      <c r="AG3932" s="110"/>
      <c r="AH3932" s="110"/>
      <c r="AI3932" s="110"/>
      <c r="AJ3932" s="110"/>
      <c r="AK3932" s="110"/>
      <c r="AL3932" s="110"/>
      <c r="AM3932" s="110"/>
      <c r="AN3932" s="110"/>
      <c r="AO3932" s="110"/>
      <c r="AP3932" s="110"/>
      <c r="AQ3932" s="110"/>
      <c r="AR3932" s="110"/>
      <c r="AS3932" s="110"/>
      <c r="AT3932" s="110"/>
      <c r="AU3932" s="110"/>
      <c r="AV3932" s="110"/>
      <c r="AW3932" s="110"/>
      <c r="AX3932" s="110"/>
      <c r="AY3932" s="110"/>
      <c r="AZ3932" s="110"/>
      <c r="BA3932" s="110"/>
      <c r="BB3932" s="110"/>
      <c r="BC3932" s="110"/>
      <c r="BD3932" s="110"/>
      <c r="BE3932" s="110"/>
      <c r="BF3932" s="110"/>
      <c r="BG3932" s="110"/>
      <c r="BH3932" s="110"/>
    </row>
    <row r="3933" spans="30:60" x14ac:dyDescent="0.2">
      <c r="AD3933" s="110"/>
      <c r="AE3933" s="110"/>
      <c r="AF3933" s="110"/>
      <c r="AG3933" s="110"/>
      <c r="AH3933" s="110"/>
      <c r="AI3933" s="110"/>
      <c r="AJ3933" s="110"/>
      <c r="AK3933" s="110"/>
      <c r="AL3933" s="110"/>
      <c r="AM3933" s="110"/>
      <c r="AN3933" s="110"/>
      <c r="AO3933" s="110"/>
      <c r="AP3933" s="110"/>
      <c r="AQ3933" s="110"/>
      <c r="AR3933" s="110"/>
      <c r="AS3933" s="110"/>
      <c r="AT3933" s="110"/>
      <c r="AU3933" s="110"/>
      <c r="AV3933" s="110"/>
      <c r="AW3933" s="110"/>
      <c r="AX3933" s="110"/>
      <c r="AY3933" s="110"/>
      <c r="AZ3933" s="110"/>
      <c r="BA3933" s="110"/>
      <c r="BB3933" s="110"/>
      <c r="BC3933" s="110"/>
      <c r="BD3933" s="110"/>
      <c r="BE3933" s="110"/>
      <c r="BF3933" s="110"/>
      <c r="BG3933" s="110"/>
      <c r="BH3933" s="110"/>
    </row>
    <row r="3934" spans="30:60" x14ac:dyDescent="0.2">
      <c r="AD3934" s="110"/>
      <c r="AE3934" s="110"/>
      <c r="AF3934" s="110"/>
      <c r="AG3934" s="110"/>
      <c r="AH3934" s="110"/>
      <c r="AI3934" s="110"/>
      <c r="AJ3934" s="110"/>
      <c r="AK3934" s="110"/>
      <c r="AL3934" s="110"/>
      <c r="AM3934" s="110"/>
      <c r="AN3934" s="110"/>
      <c r="AO3934" s="110"/>
      <c r="AP3934" s="110"/>
      <c r="AQ3934" s="110"/>
      <c r="AR3934" s="110"/>
      <c r="AS3934" s="110"/>
      <c r="AT3934" s="110"/>
      <c r="AU3934" s="110"/>
      <c r="AV3934" s="110"/>
      <c r="AW3934" s="110"/>
      <c r="AX3934" s="110"/>
      <c r="AY3934" s="110"/>
      <c r="AZ3934" s="110"/>
      <c r="BA3934" s="110"/>
      <c r="BB3934" s="110"/>
      <c r="BC3934" s="110"/>
      <c r="BD3934" s="110"/>
      <c r="BE3934" s="110"/>
      <c r="BF3934" s="110"/>
      <c r="BG3934" s="110"/>
      <c r="BH3934" s="110"/>
    </row>
    <row r="3935" spans="30:60" x14ac:dyDescent="0.2">
      <c r="AD3935" s="110"/>
      <c r="AE3935" s="110"/>
      <c r="AF3935" s="110"/>
      <c r="AG3935" s="110"/>
      <c r="AH3935" s="110"/>
      <c r="AI3935" s="110"/>
      <c r="AJ3935" s="110"/>
      <c r="AK3935" s="110"/>
      <c r="AL3935" s="110"/>
      <c r="AM3935" s="110"/>
      <c r="AN3935" s="110"/>
      <c r="AO3935" s="110"/>
      <c r="AP3935" s="110"/>
      <c r="AQ3935" s="110"/>
      <c r="AR3935" s="110"/>
      <c r="AS3935" s="110"/>
      <c r="AT3935" s="110"/>
      <c r="AU3935" s="110"/>
      <c r="AV3935" s="110"/>
      <c r="AW3935" s="110"/>
      <c r="AX3935" s="110"/>
      <c r="AY3935" s="110"/>
      <c r="AZ3935" s="110"/>
      <c r="BA3935" s="110"/>
      <c r="BB3935" s="110"/>
      <c r="BC3935" s="110"/>
      <c r="BD3935" s="110"/>
      <c r="BE3935" s="110"/>
      <c r="BF3935" s="110"/>
      <c r="BG3935" s="110"/>
      <c r="BH3935" s="110"/>
    </row>
    <row r="3936" spans="30:60" x14ac:dyDescent="0.2">
      <c r="AD3936" s="110"/>
      <c r="AE3936" s="110"/>
      <c r="AF3936" s="110"/>
      <c r="AG3936" s="110"/>
      <c r="AH3936" s="110"/>
      <c r="AI3936" s="110"/>
      <c r="AJ3936" s="110"/>
      <c r="AK3936" s="110"/>
      <c r="AL3936" s="110"/>
      <c r="AM3936" s="110"/>
      <c r="AN3936" s="110"/>
      <c r="AO3936" s="110"/>
      <c r="AP3936" s="110"/>
      <c r="AQ3936" s="110"/>
      <c r="AR3936" s="110"/>
      <c r="AS3936" s="110"/>
      <c r="AT3936" s="110"/>
      <c r="AU3936" s="110"/>
      <c r="AV3936" s="110"/>
      <c r="AW3936" s="110"/>
      <c r="AX3936" s="110"/>
      <c r="AY3936" s="110"/>
      <c r="AZ3936" s="110"/>
      <c r="BA3936" s="110"/>
      <c r="BB3936" s="110"/>
      <c r="BC3936" s="110"/>
      <c r="BD3936" s="110"/>
      <c r="BE3936" s="110"/>
      <c r="BF3936" s="110"/>
      <c r="BG3936" s="110"/>
      <c r="BH3936" s="110"/>
    </row>
    <row r="3937" spans="30:60" x14ac:dyDescent="0.2">
      <c r="AD3937" s="110"/>
      <c r="AE3937" s="110"/>
      <c r="AF3937" s="110"/>
      <c r="AG3937" s="110"/>
      <c r="AH3937" s="110"/>
      <c r="AI3937" s="110"/>
      <c r="AJ3937" s="110"/>
      <c r="AK3937" s="110"/>
      <c r="AL3937" s="110"/>
      <c r="AM3937" s="110"/>
      <c r="AN3937" s="110"/>
      <c r="AO3937" s="110"/>
      <c r="AP3937" s="110"/>
      <c r="AQ3937" s="110"/>
      <c r="AR3937" s="110"/>
      <c r="AS3937" s="110"/>
      <c r="AT3937" s="110"/>
      <c r="AU3937" s="110"/>
      <c r="AV3937" s="110"/>
      <c r="AW3937" s="110"/>
      <c r="AX3937" s="110"/>
      <c r="AY3937" s="110"/>
      <c r="AZ3937" s="110"/>
      <c r="BA3937" s="110"/>
      <c r="BB3937" s="110"/>
      <c r="BC3937" s="110"/>
      <c r="BD3937" s="110"/>
      <c r="BE3937" s="110"/>
      <c r="BF3937" s="110"/>
      <c r="BG3937" s="110"/>
      <c r="BH3937" s="110"/>
    </row>
    <row r="3938" spans="30:60" x14ac:dyDescent="0.2">
      <c r="AD3938" s="110"/>
      <c r="AE3938" s="110"/>
      <c r="AF3938" s="110"/>
      <c r="AG3938" s="110"/>
      <c r="AH3938" s="110"/>
      <c r="AI3938" s="110"/>
      <c r="AJ3938" s="110"/>
      <c r="AK3938" s="110"/>
      <c r="AL3938" s="110"/>
      <c r="AM3938" s="110"/>
      <c r="AN3938" s="110"/>
      <c r="AO3938" s="110"/>
      <c r="AP3938" s="110"/>
      <c r="AQ3938" s="110"/>
      <c r="AR3938" s="110"/>
      <c r="AS3938" s="110"/>
      <c r="AT3938" s="110"/>
      <c r="AU3938" s="110"/>
      <c r="AV3938" s="110"/>
      <c r="AW3938" s="110"/>
      <c r="AX3938" s="110"/>
      <c r="AY3938" s="110"/>
      <c r="AZ3938" s="110"/>
      <c r="BA3938" s="110"/>
      <c r="BB3938" s="110"/>
      <c r="BC3938" s="110"/>
      <c r="BD3938" s="110"/>
      <c r="BE3938" s="110"/>
      <c r="BF3938" s="110"/>
      <c r="BG3938" s="110"/>
      <c r="BH3938" s="110"/>
    </row>
    <row r="3939" spans="30:60" x14ac:dyDescent="0.2">
      <c r="AD3939" s="110"/>
      <c r="AE3939" s="110"/>
      <c r="AF3939" s="110"/>
      <c r="AG3939" s="110"/>
      <c r="AH3939" s="110"/>
      <c r="AI3939" s="110"/>
      <c r="AJ3939" s="110"/>
      <c r="AK3939" s="110"/>
      <c r="AL3939" s="110"/>
      <c r="AM3939" s="110"/>
      <c r="AN3939" s="110"/>
      <c r="AO3939" s="110"/>
      <c r="AP3939" s="110"/>
      <c r="AQ3939" s="110"/>
      <c r="AR3939" s="110"/>
      <c r="AS3939" s="110"/>
      <c r="AT3939" s="110"/>
      <c r="AU3939" s="110"/>
      <c r="AV3939" s="110"/>
      <c r="AW3939" s="110"/>
      <c r="AX3939" s="110"/>
      <c r="AY3939" s="110"/>
      <c r="AZ3939" s="110"/>
      <c r="BA3939" s="110"/>
      <c r="BB3939" s="110"/>
      <c r="BC3939" s="110"/>
      <c r="BD3939" s="110"/>
      <c r="BE3939" s="110"/>
      <c r="BF3939" s="110"/>
      <c r="BG3939" s="110"/>
      <c r="BH3939" s="110"/>
    </row>
    <row r="3940" spans="30:60" x14ac:dyDescent="0.2">
      <c r="AD3940" s="110"/>
      <c r="AE3940" s="110"/>
      <c r="AF3940" s="110"/>
      <c r="AG3940" s="110"/>
      <c r="AH3940" s="110"/>
      <c r="AI3940" s="110"/>
      <c r="AJ3940" s="110"/>
      <c r="AK3940" s="110"/>
      <c r="AL3940" s="110"/>
      <c r="AM3940" s="110"/>
      <c r="AN3940" s="110"/>
      <c r="AO3940" s="110"/>
      <c r="AP3940" s="110"/>
      <c r="AQ3940" s="110"/>
      <c r="AR3940" s="110"/>
      <c r="AS3940" s="110"/>
      <c r="AT3940" s="110"/>
      <c r="AU3940" s="110"/>
      <c r="AV3940" s="110"/>
      <c r="AW3940" s="110"/>
      <c r="AX3940" s="110"/>
      <c r="AY3940" s="110"/>
      <c r="AZ3940" s="110"/>
      <c r="BA3940" s="110"/>
      <c r="BB3940" s="110"/>
      <c r="BC3940" s="110"/>
      <c r="BD3940" s="110"/>
      <c r="BE3940" s="110"/>
      <c r="BF3940" s="110"/>
      <c r="BG3940" s="110"/>
      <c r="BH3940" s="110"/>
    </row>
    <row r="3941" spans="30:60" x14ac:dyDescent="0.2">
      <c r="AD3941" s="110"/>
      <c r="AE3941" s="110"/>
      <c r="AF3941" s="110"/>
      <c r="AG3941" s="110"/>
      <c r="AH3941" s="110"/>
      <c r="AI3941" s="110"/>
      <c r="AJ3941" s="110"/>
      <c r="AK3941" s="110"/>
      <c r="AL3941" s="110"/>
      <c r="AM3941" s="110"/>
      <c r="AN3941" s="110"/>
      <c r="AO3941" s="110"/>
      <c r="AP3941" s="110"/>
      <c r="AQ3941" s="110"/>
      <c r="AR3941" s="110"/>
      <c r="AS3941" s="110"/>
      <c r="AT3941" s="110"/>
      <c r="AU3941" s="110"/>
      <c r="AV3941" s="110"/>
      <c r="AW3941" s="110"/>
      <c r="AX3941" s="110"/>
      <c r="AY3941" s="110"/>
      <c r="AZ3941" s="110"/>
      <c r="BA3941" s="110"/>
      <c r="BB3941" s="110"/>
      <c r="BC3941" s="110"/>
      <c r="BD3941" s="110"/>
      <c r="BE3941" s="110"/>
      <c r="BF3941" s="110"/>
      <c r="BG3941" s="110"/>
      <c r="BH3941" s="110"/>
    </row>
    <row r="3942" spans="30:60" x14ac:dyDescent="0.2">
      <c r="AD3942" s="110"/>
      <c r="AE3942" s="110"/>
      <c r="AF3942" s="110"/>
      <c r="AG3942" s="110"/>
      <c r="AH3942" s="110"/>
      <c r="AI3942" s="110"/>
      <c r="AJ3942" s="110"/>
      <c r="AK3942" s="110"/>
      <c r="AL3942" s="110"/>
      <c r="AM3942" s="110"/>
      <c r="AN3942" s="110"/>
      <c r="AO3942" s="110"/>
      <c r="AP3942" s="110"/>
      <c r="AQ3942" s="110"/>
      <c r="AR3942" s="110"/>
      <c r="AS3942" s="110"/>
      <c r="AT3942" s="110"/>
      <c r="AU3942" s="110"/>
      <c r="AV3942" s="110"/>
      <c r="AW3942" s="110"/>
      <c r="AX3942" s="110"/>
      <c r="AY3942" s="110"/>
      <c r="AZ3942" s="110"/>
      <c r="BA3942" s="110"/>
      <c r="BB3942" s="110"/>
      <c r="BC3942" s="110"/>
      <c r="BD3942" s="110"/>
      <c r="BE3942" s="110"/>
      <c r="BF3942" s="110"/>
      <c r="BG3942" s="110"/>
      <c r="BH3942" s="110"/>
    </row>
    <row r="3943" spans="30:60" x14ac:dyDescent="0.2">
      <c r="AD3943" s="110"/>
      <c r="AE3943" s="110"/>
      <c r="AF3943" s="110"/>
      <c r="AG3943" s="110"/>
      <c r="AH3943" s="110"/>
      <c r="AI3943" s="110"/>
      <c r="AJ3943" s="110"/>
      <c r="AK3943" s="110"/>
      <c r="AL3943" s="110"/>
      <c r="AM3943" s="110"/>
      <c r="AN3943" s="110"/>
      <c r="AO3943" s="110"/>
      <c r="AP3943" s="110"/>
      <c r="AQ3943" s="110"/>
      <c r="AR3943" s="110"/>
      <c r="AS3943" s="110"/>
      <c r="AT3943" s="110"/>
      <c r="AU3943" s="110"/>
      <c r="AV3943" s="110"/>
      <c r="AW3943" s="110"/>
      <c r="AX3943" s="110"/>
      <c r="AY3943" s="110"/>
      <c r="AZ3943" s="110"/>
      <c r="BA3943" s="110"/>
      <c r="BB3943" s="110"/>
      <c r="BC3943" s="110"/>
      <c r="BD3943" s="110"/>
      <c r="BE3943" s="110"/>
      <c r="BF3943" s="110"/>
      <c r="BG3943" s="110"/>
      <c r="BH3943" s="110"/>
    </row>
    <row r="3944" spans="30:60" x14ac:dyDescent="0.2">
      <c r="AD3944" s="110"/>
      <c r="AE3944" s="110"/>
      <c r="AF3944" s="110"/>
      <c r="AG3944" s="110"/>
      <c r="AH3944" s="110"/>
      <c r="AI3944" s="110"/>
      <c r="AJ3944" s="110"/>
      <c r="AK3944" s="110"/>
      <c r="AL3944" s="110"/>
      <c r="AM3944" s="110"/>
      <c r="AN3944" s="110"/>
      <c r="AO3944" s="110"/>
      <c r="AP3944" s="110"/>
      <c r="AQ3944" s="110"/>
      <c r="AR3944" s="110"/>
      <c r="AS3944" s="110"/>
      <c r="AT3944" s="110"/>
      <c r="AU3944" s="110"/>
      <c r="AV3944" s="110"/>
      <c r="AW3944" s="110"/>
      <c r="AX3944" s="110"/>
      <c r="AY3944" s="110"/>
      <c r="AZ3944" s="110"/>
      <c r="BA3944" s="110"/>
      <c r="BB3944" s="110"/>
      <c r="BC3944" s="110"/>
      <c r="BD3944" s="110"/>
      <c r="BE3944" s="110"/>
      <c r="BF3944" s="110"/>
      <c r="BG3944" s="110"/>
      <c r="BH3944" s="110"/>
    </row>
    <row r="3945" spans="30:60" x14ac:dyDescent="0.2">
      <c r="AD3945" s="110"/>
      <c r="AE3945" s="110"/>
      <c r="AF3945" s="110"/>
      <c r="AG3945" s="110"/>
      <c r="AH3945" s="110"/>
      <c r="AI3945" s="110"/>
      <c r="AJ3945" s="110"/>
      <c r="AK3945" s="110"/>
      <c r="AL3945" s="110"/>
      <c r="AM3945" s="110"/>
      <c r="AN3945" s="110"/>
      <c r="AO3945" s="110"/>
      <c r="AP3945" s="110"/>
      <c r="AQ3945" s="110"/>
      <c r="AR3945" s="110"/>
      <c r="AS3945" s="110"/>
      <c r="AT3945" s="110"/>
      <c r="AU3945" s="110"/>
      <c r="AV3945" s="110"/>
      <c r="AW3945" s="110"/>
      <c r="AX3945" s="110"/>
      <c r="AY3945" s="110"/>
      <c r="AZ3945" s="110"/>
      <c r="BA3945" s="110"/>
      <c r="BB3945" s="110"/>
      <c r="BC3945" s="110"/>
      <c r="BD3945" s="110"/>
      <c r="BE3945" s="110"/>
      <c r="BF3945" s="110"/>
      <c r="BG3945" s="110"/>
      <c r="BH3945" s="110"/>
    </row>
    <row r="3946" spans="30:60" x14ac:dyDescent="0.2">
      <c r="AD3946" s="110"/>
      <c r="AE3946" s="110"/>
      <c r="AF3946" s="110"/>
      <c r="AG3946" s="110"/>
      <c r="AH3946" s="110"/>
      <c r="AI3946" s="110"/>
      <c r="AJ3946" s="110"/>
      <c r="AK3946" s="110"/>
      <c r="AL3946" s="110"/>
      <c r="AM3946" s="110"/>
      <c r="AN3946" s="110"/>
      <c r="AO3946" s="110"/>
      <c r="AP3946" s="110"/>
      <c r="AQ3946" s="110"/>
      <c r="AR3946" s="110"/>
      <c r="AS3946" s="110"/>
      <c r="AT3946" s="110"/>
      <c r="AU3946" s="110"/>
      <c r="AV3946" s="110"/>
      <c r="AW3946" s="110"/>
      <c r="AX3946" s="110"/>
      <c r="AY3946" s="110"/>
      <c r="AZ3946" s="110"/>
      <c r="BA3946" s="110"/>
      <c r="BB3946" s="110"/>
      <c r="BC3946" s="110"/>
      <c r="BD3946" s="110"/>
      <c r="BE3946" s="110"/>
      <c r="BF3946" s="110"/>
      <c r="BG3946" s="110"/>
      <c r="BH3946" s="110"/>
    </row>
    <row r="3947" spans="30:60" x14ac:dyDescent="0.2">
      <c r="AD3947" s="110"/>
      <c r="AE3947" s="110"/>
      <c r="AF3947" s="110"/>
      <c r="AG3947" s="110"/>
      <c r="AH3947" s="110"/>
      <c r="AI3947" s="110"/>
      <c r="AJ3947" s="110"/>
      <c r="AK3947" s="110"/>
      <c r="AL3947" s="110"/>
      <c r="AM3947" s="110"/>
      <c r="AN3947" s="110"/>
      <c r="AO3947" s="110"/>
      <c r="AP3947" s="110"/>
      <c r="AQ3947" s="110"/>
      <c r="AR3947" s="110"/>
      <c r="AS3947" s="110"/>
      <c r="AT3947" s="110"/>
      <c r="AU3947" s="110"/>
      <c r="AV3947" s="110"/>
      <c r="AW3947" s="110"/>
      <c r="AX3947" s="110"/>
      <c r="AY3947" s="110"/>
      <c r="AZ3947" s="110"/>
      <c r="BA3947" s="110"/>
      <c r="BB3947" s="110"/>
      <c r="BC3947" s="110"/>
      <c r="BD3947" s="110"/>
      <c r="BE3947" s="110"/>
      <c r="BF3947" s="110"/>
      <c r="BG3947" s="110"/>
      <c r="BH3947" s="110"/>
    </row>
    <row r="3948" spans="30:60" x14ac:dyDescent="0.2">
      <c r="AD3948" s="110"/>
      <c r="AE3948" s="110"/>
      <c r="AF3948" s="110"/>
      <c r="AG3948" s="110"/>
      <c r="AH3948" s="110"/>
      <c r="AI3948" s="110"/>
      <c r="AJ3948" s="110"/>
      <c r="AK3948" s="110"/>
      <c r="AL3948" s="110"/>
      <c r="AM3948" s="110"/>
      <c r="AN3948" s="110"/>
      <c r="AO3948" s="110"/>
      <c r="AP3948" s="110"/>
      <c r="AQ3948" s="110"/>
      <c r="AR3948" s="110"/>
      <c r="AS3948" s="110"/>
      <c r="AT3948" s="110"/>
      <c r="AU3948" s="110"/>
      <c r="AV3948" s="110"/>
      <c r="AW3948" s="110"/>
      <c r="AX3948" s="110"/>
      <c r="AY3948" s="110"/>
      <c r="AZ3948" s="110"/>
      <c r="BA3948" s="110"/>
      <c r="BB3948" s="110"/>
      <c r="BC3948" s="110"/>
      <c r="BD3948" s="110"/>
      <c r="BE3948" s="110"/>
      <c r="BF3948" s="110"/>
      <c r="BG3948" s="110"/>
      <c r="BH3948" s="110"/>
    </row>
    <row r="3949" spans="30:60" x14ac:dyDescent="0.2">
      <c r="AD3949" s="110"/>
      <c r="AE3949" s="110"/>
      <c r="AF3949" s="110"/>
      <c r="AG3949" s="110"/>
      <c r="AH3949" s="110"/>
      <c r="AI3949" s="110"/>
      <c r="AJ3949" s="110"/>
      <c r="AK3949" s="110"/>
      <c r="AL3949" s="110"/>
      <c r="AM3949" s="110"/>
      <c r="AN3949" s="110"/>
      <c r="AO3949" s="110"/>
      <c r="AP3949" s="110"/>
      <c r="AQ3949" s="110"/>
      <c r="AR3949" s="110"/>
      <c r="AS3949" s="110"/>
      <c r="AT3949" s="110"/>
      <c r="AU3949" s="110"/>
      <c r="AV3949" s="110"/>
      <c r="AW3949" s="110"/>
      <c r="AX3949" s="110"/>
      <c r="AY3949" s="110"/>
      <c r="AZ3949" s="110"/>
      <c r="BA3949" s="110"/>
      <c r="BB3949" s="110"/>
      <c r="BC3949" s="110"/>
      <c r="BD3949" s="110"/>
      <c r="BE3949" s="110"/>
      <c r="BF3949" s="110"/>
      <c r="BG3949" s="110"/>
      <c r="BH3949" s="110"/>
    </row>
    <row r="3950" spans="30:60" x14ac:dyDescent="0.2">
      <c r="AD3950" s="110"/>
      <c r="AE3950" s="110"/>
      <c r="AF3950" s="110"/>
      <c r="AG3950" s="110"/>
      <c r="AH3950" s="110"/>
      <c r="AI3950" s="110"/>
      <c r="AJ3950" s="110"/>
      <c r="AK3950" s="110"/>
      <c r="AL3950" s="110"/>
      <c r="AM3950" s="110"/>
      <c r="AN3950" s="110"/>
      <c r="AO3950" s="110"/>
      <c r="AP3950" s="110"/>
      <c r="AQ3950" s="110"/>
      <c r="AR3950" s="110"/>
      <c r="AS3950" s="110"/>
      <c r="AT3950" s="110"/>
      <c r="AU3950" s="110"/>
      <c r="AV3950" s="110"/>
      <c r="AW3950" s="110"/>
      <c r="AX3950" s="110"/>
      <c r="AY3950" s="110"/>
      <c r="AZ3950" s="110"/>
      <c r="BA3950" s="110"/>
      <c r="BB3950" s="110"/>
      <c r="BC3950" s="110"/>
      <c r="BD3950" s="110"/>
      <c r="BE3950" s="110"/>
      <c r="BF3950" s="110"/>
      <c r="BG3950" s="110"/>
      <c r="BH3950" s="110"/>
    </row>
    <row r="3951" spans="30:60" x14ac:dyDescent="0.2">
      <c r="AD3951" s="110"/>
      <c r="AE3951" s="110"/>
      <c r="AF3951" s="110"/>
      <c r="AG3951" s="110"/>
      <c r="AH3951" s="110"/>
      <c r="AI3951" s="110"/>
      <c r="AJ3951" s="110"/>
      <c r="AK3951" s="110"/>
      <c r="AL3951" s="110"/>
      <c r="AM3951" s="110"/>
      <c r="AN3951" s="110"/>
      <c r="AO3951" s="110"/>
      <c r="AP3951" s="110"/>
      <c r="AQ3951" s="110"/>
      <c r="AR3951" s="110"/>
      <c r="AS3951" s="110"/>
      <c r="AT3951" s="110"/>
      <c r="AU3951" s="110"/>
      <c r="AV3951" s="110"/>
      <c r="AW3951" s="110"/>
      <c r="AX3951" s="110"/>
      <c r="AY3951" s="110"/>
      <c r="AZ3951" s="110"/>
      <c r="BA3951" s="110"/>
      <c r="BB3951" s="110"/>
      <c r="BC3951" s="110"/>
      <c r="BD3951" s="110"/>
      <c r="BE3951" s="110"/>
      <c r="BF3951" s="110"/>
      <c r="BG3951" s="110"/>
      <c r="BH3951" s="110"/>
    </row>
    <row r="3952" spans="30:60" x14ac:dyDescent="0.2">
      <c r="AD3952" s="110"/>
      <c r="AE3952" s="110"/>
      <c r="AF3952" s="110"/>
      <c r="AG3952" s="110"/>
      <c r="AH3952" s="110"/>
      <c r="AI3952" s="110"/>
      <c r="AJ3952" s="110"/>
      <c r="AK3952" s="110"/>
      <c r="AL3952" s="110"/>
      <c r="AM3952" s="110"/>
      <c r="AN3952" s="110"/>
      <c r="AO3952" s="110"/>
      <c r="AP3952" s="110"/>
      <c r="AQ3952" s="110"/>
      <c r="AR3952" s="110"/>
      <c r="AS3952" s="110"/>
      <c r="AT3952" s="110"/>
      <c r="AU3952" s="110"/>
      <c r="AV3952" s="110"/>
      <c r="AW3952" s="110"/>
      <c r="AX3952" s="110"/>
      <c r="AY3952" s="110"/>
      <c r="AZ3952" s="110"/>
      <c r="BA3952" s="110"/>
      <c r="BB3952" s="110"/>
      <c r="BC3952" s="110"/>
      <c r="BD3952" s="110"/>
      <c r="BE3952" s="110"/>
      <c r="BF3952" s="110"/>
      <c r="BG3952" s="110"/>
      <c r="BH3952" s="110"/>
    </row>
    <row r="3953" spans="30:60" x14ac:dyDescent="0.2">
      <c r="AD3953" s="110"/>
      <c r="AE3953" s="110"/>
      <c r="AF3953" s="110"/>
      <c r="AG3953" s="110"/>
      <c r="AH3953" s="110"/>
      <c r="AI3953" s="110"/>
      <c r="AJ3953" s="110"/>
      <c r="AK3953" s="110"/>
      <c r="AL3953" s="110"/>
      <c r="AM3953" s="110"/>
      <c r="AN3953" s="110"/>
      <c r="AO3953" s="110"/>
      <c r="AP3953" s="110"/>
      <c r="AQ3953" s="110"/>
      <c r="AR3953" s="110"/>
      <c r="AS3953" s="110"/>
      <c r="AT3953" s="110"/>
      <c r="AU3953" s="110"/>
      <c r="AV3953" s="110"/>
      <c r="AW3953" s="110"/>
      <c r="AX3953" s="110"/>
      <c r="AY3953" s="110"/>
      <c r="AZ3953" s="110"/>
      <c r="BA3953" s="110"/>
      <c r="BB3953" s="110"/>
      <c r="BC3953" s="110"/>
      <c r="BD3953" s="110"/>
      <c r="BE3953" s="110"/>
      <c r="BF3953" s="110"/>
      <c r="BG3953" s="110"/>
      <c r="BH3953" s="110"/>
    </row>
    <row r="3954" spans="30:60" x14ac:dyDescent="0.2">
      <c r="AD3954" s="110"/>
      <c r="AE3954" s="110"/>
      <c r="AF3954" s="110"/>
      <c r="AG3954" s="110"/>
      <c r="AH3954" s="110"/>
      <c r="AI3954" s="110"/>
      <c r="AJ3954" s="110"/>
      <c r="AK3954" s="110"/>
      <c r="AL3954" s="110"/>
      <c r="AM3954" s="110"/>
      <c r="AN3954" s="110"/>
      <c r="AO3954" s="110"/>
      <c r="AP3954" s="110"/>
      <c r="AQ3954" s="110"/>
      <c r="AR3954" s="110"/>
      <c r="AS3954" s="110"/>
      <c r="AT3954" s="110"/>
      <c r="AU3954" s="110"/>
      <c r="AV3954" s="110"/>
      <c r="AW3954" s="110"/>
      <c r="AX3954" s="110"/>
      <c r="AY3954" s="110"/>
      <c r="AZ3954" s="110"/>
      <c r="BA3954" s="110"/>
      <c r="BB3954" s="110"/>
      <c r="BC3954" s="110"/>
      <c r="BD3954" s="110"/>
      <c r="BE3954" s="110"/>
      <c r="BF3954" s="110"/>
      <c r="BG3954" s="110"/>
      <c r="BH3954" s="110"/>
    </row>
    <row r="3955" spans="30:60" x14ac:dyDescent="0.2">
      <c r="AD3955" s="110"/>
      <c r="AE3955" s="110"/>
      <c r="AF3955" s="110"/>
      <c r="AG3955" s="110"/>
      <c r="AH3955" s="110"/>
      <c r="AI3955" s="110"/>
      <c r="AJ3955" s="110"/>
      <c r="AK3955" s="110"/>
      <c r="AL3955" s="110"/>
      <c r="AM3955" s="110"/>
      <c r="AN3955" s="110"/>
      <c r="AO3955" s="110"/>
      <c r="AP3955" s="110"/>
      <c r="AQ3955" s="110"/>
      <c r="AR3955" s="110"/>
      <c r="AS3955" s="110"/>
      <c r="AT3955" s="110"/>
      <c r="AU3955" s="110"/>
      <c r="AV3955" s="110"/>
      <c r="AW3955" s="110"/>
      <c r="AX3955" s="110"/>
      <c r="AY3955" s="110"/>
      <c r="AZ3955" s="110"/>
      <c r="BA3955" s="110"/>
      <c r="BB3955" s="110"/>
      <c r="BC3955" s="110"/>
      <c r="BD3955" s="110"/>
      <c r="BE3955" s="110"/>
      <c r="BF3955" s="110"/>
      <c r="BG3955" s="110"/>
      <c r="BH3955" s="110"/>
    </row>
    <row r="3956" spans="30:60" x14ac:dyDescent="0.2">
      <c r="AD3956" s="110"/>
      <c r="AE3956" s="110"/>
      <c r="AF3956" s="110"/>
      <c r="AG3956" s="110"/>
      <c r="AH3956" s="110"/>
      <c r="AI3956" s="110"/>
      <c r="AJ3956" s="110"/>
      <c r="AK3956" s="110"/>
      <c r="AL3956" s="110"/>
      <c r="AM3956" s="110"/>
      <c r="AN3956" s="110"/>
      <c r="AO3956" s="110"/>
      <c r="AP3956" s="110"/>
      <c r="AQ3956" s="110"/>
      <c r="AR3956" s="110"/>
      <c r="AS3956" s="110"/>
      <c r="AT3956" s="110"/>
      <c r="AU3956" s="110"/>
      <c r="AV3956" s="110"/>
      <c r="AW3956" s="110"/>
      <c r="AX3956" s="110"/>
      <c r="AY3956" s="110"/>
      <c r="AZ3956" s="110"/>
      <c r="BA3956" s="110"/>
      <c r="BB3956" s="110"/>
      <c r="BC3956" s="110"/>
      <c r="BD3956" s="110"/>
      <c r="BE3956" s="110"/>
      <c r="BF3956" s="110"/>
      <c r="BG3956" s="110"/>
      <c r="BH3956" s="110"/>
    </row>
    <row r="3957" spans="30:60" x14ac:dyDescent="0.2">
      <c r="AD3957" s="110"/>
      <c r="AE3957" s="110"/>
      <c r="AF3957" s="110"/>
      <c r="AG3957" s="110"/>
      <c r="AH3957" s="110"/>
      <c r="AI3957" s="110"/>
      <c r="AJ3957" s="110"/>
      <c r="AK3957" s="110"/>
      <c r="AL3957" s="110"/>
      <c r="AM3957" s="110"/>
      <c r="AN3957" s="110"/>
      <c r="AO3957" s="110"/>
      <c r="AP3957" s="110"/>
      <c r="AQ3957" s="110"/>
      <c r="AR3957" s="110"/>
      <c r="AS3957" s="110"/>
      <c r="AT3957" s="110"/>
      <c r="AU3957" s="110"/>
      <c r="AV3957" s="110"/>
      <c r="AW3957" s="110"/>
      <c r="AX3957" s="110"/>
      <c r="AY3957" s="110"/>
      <c r="AZ3957" s="110"/>
      <c r="BA3957" s="110"/>
      <c r="BB3957" s="110"/>
      <c r="BC3957" s="110"/>
      <c r="BD3957" s="110"/>
      <c r="BE3957" s="110"/>
      <c r="BF3957" s="110"/>
      <c r="BG3957" s="110"/>
      <c r="BH3957" s="110"/>
    </row>
    <row r="3958" spans="30:60" x14ac:dyDescent="0.2">
      <c r="AD3958" s="110"/>
      <c r="AE3958" s="110"/>
      <c r="AF3958" s="110"/>
      <c r="AG3958" s="110"/>
      <c r="AH3958" s="110"/>
      <c r="AI3958" s="110"/>
      <c r="AJ3958" s="110"/>
      <c r="AK3958" s="110"/>
      <c r="AL3958" s="110"/>
      <c r="AM3958" s="110"/>
      <c r="AN3958" s="110"/>
      <c r="AO3958" s="110"/>
      <c r="AP3958" s="110"/>
      <c r="AQ3958" s="110"/>
      <c r="AR3958" s="110"/>
      <c r="AS3958" s="110"/>
      <c r="AT3958" s="110"/>
      <c r="AU3958" s="110"/>
      <c r="AV3958" s="110"/>
      <c r="AW3958" s="110"/>
      <c r="AX3958" s="110"/>
      <c r="AY3958" s="110"/>
      <c r="AZ3958" s="110"/>
      <c r="BA3958" s="110"/>
      <c r="BB3958" s="110"/>
      <c r="BC3958" s="110"/>
      <c r="BD3958" s="110"/>
      <c r="BE3958" s="110"/>
      <c r="BF3958" s="110"/>
      <c r="BG3958" s="110"/>
      <c r="BH3958" s="110"/>
    </row>
    <row r="3959" spans="30:60" x14ac:dyDescent="0.2">
      <c r="AD3959" s="110"/>
      <c r="AE3959" s="110"/>
      <c r="AF3959" s="110"/>
      <c r="AG3959" s="110"/>
      <c r="AH3959" s="110"/>
      <c r="AI3959" s="110"/>
      <c r="AJ3959" s="110"/>
      <c r="AK3959" s="110"/>
      <c r="AL3959" s="110"/>
      <c r="AM3959" s="110"/>
      <c r="AN3959" s="110"/>
      <c r="AO3959" s="110"/>
      <c r="AP3959" s="110"/>
      <c r="AQ3959" s="110"/>
      <c r="AR3959" s="110"/>
      <c r="AS3959" s="110"/>
      <c r="AT3959" s="110"/>
      <c r="AU3959" s="110"/>
      <c r="AV3959" s="110"/>
      <c r="AW3959" s="110"/>
      <c r="AX3959" s="110"/>
      <c r="AY3959" s="110"/>
      <c r="AZ3959" s="110"/>
      <c r="BA3959" s="110"/>
      <c r="BB3959" s="110"/>
      <c r="BC3959" s="110"/>
      <c r="BD3959" s="110"/>
      <c r="BE3959" s="110"/>
      <c r="BF3959" s="110"/>
      <c r="BG3959" s="110"/>
      <c r="BH3959" s="110"/>
    </row>
    <row r="3960" spans="30:60" x14ac:dyDescent="0.2">
      <c r="AD3960" s="110"/>
      <c r="AE3960" s="110"/>
      <c r="AF3960" s="110"/>
      <c r="AG3960" s="110"/>
      <c r="AH3960" s="110"/>
      <c r="AI3960" s="110"/>
      <c r="AJ3960" s="110"/>
      <c r="AK3960" s="110"/>
      <c r="AL3960" s="110"/>
      <c r="AM3960" s="110"/>
      <c r="AN3960" s="110"/>
      <c r="AO3960" s="110"/>
      <c r="AP3960" s="110"/>
      <c r="AQ3960" s="110"/>
      <c r="AR3960" s="110"/>
      <c r="AS3960" s="110"/>
      <c r="AT3960" s="110"/>
      <c r="AU3960" s="110"/>
      <c r="AV3960" s="110"/>
      <c r="AW3960" s="110"/>
      <c r="AX3960" s="110"/>
      <c r="AY3960" s="110"/>
      <c r="AZ3960" s="110"/>
      <c r="BA3960" s="110"/>
      <c r="BB3960" s="110"/>
      <c r="BC3960" s="110"/>
      <c r="BD3960" s="110"/>
      <c r="BE3960" s="110"/>
      <c r="BF3960" s="110"/>
      <c r="BG3960" s="110"/>
      <c r="BH3960" s="110"/>
    </row>
    <row r="3961" spans="30:60" x14ac:dyDescent="0.2">
      <c r="AD3961" s="110"/>
      <c r="AE3961" s="110"/>
      <c r="AF3961" s="110"/>
      <c r="AG3961" s="110"/>
      <c r="AH3961" s="110"/>
      <c r="AI3961" s="110"/>
      <c r="AJ3961" s="110"/>
      <c r="AK3961" s="110"/>
      <c r="AL3961" s="110"/>
      <c r="AM3961" s="110"/>
      <c r="AN3961" s="110"/>
      <c r="AO3961" s="110"/>
      <c r="AP3961" s="110"/>
      <c r="AQ3961" s="110"/>
      <c r="AR3961" s="110"/>
      <c r="AS3961" s="110"/>
      <c r="AT3961" s="110"/>
      <c r="AU3961" s="110"/>
      <c r="AV3961" s="110"/>
      <c r="AW3961" s="110"/>
      <c r="AX3961" s="110"/>
      <c r="AY3961" s="110"/>
      <c r="AZ3961" s="110"/>
      <c r="BA3961" s="110"/>
      <c r="BB3961" s="110"/>
      <c r="BC3961" s="110"/>
      <c r="BD3961" s="110"/>
      <c r="BE3961" s="110"/>
      <c r="BF3961" s="110"/>
      <c r="BG3961" s="110"/>
      <c r="BH3961" s="110"/>
    </row>
    <row r="3962" spans="30:60" x14ac:dyDescent="0.2">
      <c r="AD3962" s="110"/>
      <c r="AE3962" s="110"/>
      <c r="AF3962" s="110"/>
      <c r="AG3962" s="110"/>
      <c r="AH3962" s="110"/>
      <c r="AI3962" s="110"/>
      <c r="AJ3962" s="110"/>
      <c r="AK3962" s="110"/>
      <c r="AL3962" s="110"/>
      <c r="AM3962" s="110"/>
      <c r="AN3962" s="110"/>
      <c r="AO3962" s="110"/>
      <c r="AP3962" s="110"/>
      <c r="AQ3962" s="110"/>
      <c r="AR3962" s="110"/>
      <c r="AS3962" s="110"/>
      <c r="AT3962" s="110"/>
      <c r="AU3962" s="110"/>
      <c r="AV3962" s="110"/>
      <c r="AW3962" s="110"/>
      <c r="AX3962" s="110"/>
      <c r="AY3962" s="110"/>
      <c r="AZ3962" s="110"/>
      <c r="BA3962" s="110"/>
      <c r="BB3962" s="110"/>
      <c r="BC3962" s="110"/>
      <c r="BD3962" s="110"/>
      <c r="BE3962" s="110"/>
      <c r="BF3962" s="110"/>
      <c r="BG3962" s="110"/>
      <c r="BH3962" s="110"/>
    </row>
    <row r="3963" spans="30:60" x14ac:dyDescent="0.2">
      <c r="AD3963" s="110"/>
      <c r="AE3963" s="110"/>
      <c r="AF3963" s="110"/>
      <c r="AG3963" s="110"/>
      <c r="AH3963" s="110"/>
      <c r="AI3963" s="110"/>
      <c r="AJ3963" s="110"/>
      <c r="AK3963" s="110"/>
      <c r="AL3963" s="110"/>
      <c r="AM3963" s="110"/>
      <c r="AN3963" s="110"/>
      <c r="AO3963" s="110"/>
      <c r="AP3963" s="110"/>
      <c r="AQ3963" s="110"/>
      <c r="AR3963" s="110"/>
      <c r="AS3963" s="110"/>
      <c r="AT3963" s="110"/>
      <c r="AU3963" s="110"/>
      <c r="AV3963" s="110"/>
      <c r="AW3963" s="110"/>
      <c r="AX3963" s="110"/>
      <c r="AY3963" s="110"/>
      <c r="AZ3963" s="110"/>
      <c r="BA3963" s="110"/>
      <c r="BB3963" s="110"/>
      <c r="BC3963" s="110"/>
      <c r="BD3963" s="110"/>
      <c r="BE3963" s="110"/>
      <c r="BF3963" s="110"/>
      <c r="BG3963" s="110"/>
      <c r="BH3963" s="110"/>
    </row>
    <row r="3964" spans="30:60" x14ac:dyDescent="0.2">
      <c r="AD3964" s="110"/>
      <c r="AE3964" s="110"/>
      <c r="AF3964" s="110"/>
      <c r="AG3964" s="110"/>
      <c r="AH3964" s="110"/>
      <c r="AI3964" s="110"/>
      <c r="AJ3964" s="110"/>
      <c r="AK3964" s="110"/>
      <c r="AL3964" s="110"/>
      <c r="AM3964" s="110"/>
      <c r="AN3964" s="110"/>
      <c r="AO3964" s="110"/>
      <c r="AP3964" s="110"/>
      <c r="AQ3964" s="110"/>
      <c r="AR3964" s="110"/>
      <c r="AS3964" s="110"/>
      <c r="AT3964" s="110"/>
      <c r="AU3964" s="110"/>
      <c r="AV3964" s="110"/>
      <c r="AW3964" s="110"/>
      <c r="AX3964" s="110"/>
      <c r="AY3964" s="110"/>
      <c r="AZ3964" s="110"/>
      <c r="BA3964" s="110"/>
      <c r="BB3964" s="110"/>
      <c r="BC3964" s="110"/>
      <c r="BD3964" s="110"/>
      <c r="BE3964" s="110"/>
      <c r="BF3964" s="110"/>
      <c r="BG3964" s="110"/>
      <c r="BH3964" s="110"/>
    </row>
    <row r="3965" spans="30:60" x14ac:dyDescent="0.2">
      <c r="AD3965" s="110"/>
      <c r="AE3965" s="110"/>
      <c r="AF3965" s="110"/>
      <c r="AG3965" s="110"/>
      <c r="AH3965" s="110"/>
      <c r="AI3965" s="110"/>
      <c r="AJ3965" s="110"/>
      <c r="AK3965" s="110"/>
      <c r="AL3965" s="110"/>
      <c r="AM3965" s="110"/>
      <c r="AN3965" s="110"/>
      <c r="AO3965" s="110"/>
      <c r="AP3965" s="110"/>
      <c r="AQ3965" s="110"/>
      <c r="AR3965" s="110"/>
      <c r="AS3965" s="110"/>
      <c r="AT3965" s="110"/>
      <c r="AU3965" s="110"/>
      <c r="AV3965" s="110"/>
      <c r="AW3965" s="110"/>
      <c r="AX3965" s="110"/>
      <c r="AY3965" s="110"/>
      <c r="AZ3965" s="110"/>
      <c r="BA3965" s="110"/>
      <c r="BB3965" s="110"/>
      <c r="BC3965" s="110"/>
      <c r="BD3965" s="110"/>
      <c r="BE3965" s="110"/>
      <c r="BF3965" s="110"/>
      <c r="BG3965" s="110"/>
      <c r="BH3965" s="110"/>
    </row>
    <row r="3966" spans="30:60" x14ac:dyDescent="0.2">
      <c r="AD3966" s="110"/>
      <c r="AE3966" s="110"/>
      <c r="AF3966" s="110"/>
      <c r="AG3966" s="110"/>
      <c r="AH3966" s="110"/>
      <c r="AI3966" s="110"/>
      <c r="AJ3966" s="110"/>
      <c r="AK3966" s="110"/>
      <c r="AL3966" s="110"/>
      <c r="AM3966" s="110"/>
      <c r="AN3966" s="110"/>
      <c r="AO3966" s="110"/>
      <c r="AP3966" s="110"/>
      <c r="AQ3966" s="110"/>
      <c r="AR3966" s="110"/>
      <c r="AS3966" s="110"/>
      <c r="AT3966" s="110"/>
      <c r="AU3966" s="110"/>
      <c r="AV3966" s="110"/>
      <c r="AW3966" s="110"/>
      <c r="AX3966" s="110"/>
      <c r="AY3966" s="110"/>
      <c r="AZ3966" s="110"/>
      <c r="BA3966" s="110"/>
      <c r="BB3966" s="110"/>
      <c r="BC3966" s="110"/>
      <c r="BD3966" s="110"/>
      <c r="BE3966" s="110"/>
      <c r="BF3966" s="110"/>
      <c r="BG3966" s="110"/>
      <c r="BH3966" s="110"/>
    </row>
    <row r="3967" spans="30:60" x14ac:dyDescent="0.2">
      <c r="AD3967" s="110"/>
      <c r="AE3967" s="110"/>
      <c r="AF3967" s="110"/>
      <c r="AG3967" s="110"/>
      <c r="AH3967" s="110"/>
      <c r="AI3967" s="110"/>
      <c r="AJ3967" s="110"/>
      <c r="AK3967" s="110"/>
      <c r="AL3967" s="110"/>
      <c r="AM3967" s="110"/>
      <c r="AN3967" s="110"/>
      <c r="AO3967" s="110"/>
      <c r="AP3967" s="110"/>
      <c r="AQ3967" s="110"/>
      <c r="AR3967" s="110"/>
      <c r="AS3967" s="110"/>
      <c r="AT3967" s="110"/>
      <c r="AU3967" s="110"/>
      <c r="AV3967" s="110"/>
      <c r="AW3967" s="110"/>
      <c r="AX3967" s="110"/>
      <c r="AY3967" s="110"/>
      <c r="AZ3967" s="110"/>
      <c r="BA3967" s="110"/>
      <c r="BB3967" s="110"/>
      <c r="BC3967" s="110"/>
      <c r="BD3967" s="110"/>
      <c r="BE3967" s="110"/>
      <c r="BF3967" s="110"/>
      <c r="BG3967" s="110"/>
      <c r="BH3967" s="110"/>
    </row>
    <row r="3968" spans="30:60" x14ac:dyDescent="0.2">
      <c r="AD3968" s="110"/>
      <c r="AE3968" s="110"/>
      <c r="AF3968" s="110"/>
      <c r="AG3968" s="110"/>
      <c r="AH3968" s="110"/>
      <c r="AI3968" s="110"/>
      <c r="AJ3968" s="110"/>
      <c r="AK3968" s="110"/>
      <c r="AL3968" s="110"/>
      <c r="AM3968" s="110"/>
      <c r="AN3968" s="110"/>
      <c r="AO3968" s="110"/>
      <c r="AP3968" s="110"/>
      <c r="AQ3968" s="110"/>
      <c r="AR3968" s="110"/>
      <c r="AS3968" s="110"/>
      <c r="AT3968" s="110"/>
      <c r="AU3968" s="110"/>
      <c r="AV3968" s="110"/>
      <c r="AW3968" s="110"/>
      <c r="AX3968" s="110"/>
      <c r="AY3968" s="110"/>
      <c r="AZ3968" s="110"/>
      <c r="BA3968" s="110"/>
      <c r="BB3968" s="110"/>
      <c r="BC3968" s="110"/>
      <c r="BD3968" s="110"/>
      <c r="BE3968" s="110"/>
      <c r="BF3968" s="110"/>
      <c r="BG3968" s="110"/>
      <c r="BH3968" s="110"/>
    </row>
    <row r="3969" spans="30:60" x14ac:dyDescent="0.2">
      <c r="AD3969" s="110"/>
      <c r="AE3969" s="110"/>
      <c r="AF3969" s="110"/>
      <c r="AG3969" s="110"/>
      <c r="AH3969" s="110"/>
      <c r="AI3969" s="110"/>
      <c r="AJ3969" s="110"/>
      <c r="AK3969" s="110"/>
      <c r="AL3969" s="110"/>
      <c r="AM3969" s="110"/>
      <c r="AN3969" s="110"/>
      <c r="AO3969" s="110"/>
      <c r="AP3969" s="110"/>
      <c r="AQ3969" s="110"/>
      <c r="AR3969" s="110"/>
      <c r="AS3969" s="110"/>
      <c r="AT3969" s="110"/>
      <c r="AU3969" s="110"/>
      <c r="AV3969" s="110"/>
      <c r="AW3969" s="110"/>
      <c r="AX3969" s="110"/>
      <c r="AY3969" s="110"/>
      <c r="AZ3969" s="110"/>
      <c r="BA3969" s="110"/>
      <c r="BB3969" s="110"/>
      <c r="BC3969" s="110"/>
      <c r="BD3969" s="110"/>
      <c r="BE3969" s="110"/>
      <c r="BF3969" s="110"/>
      <c r="BG3969" s="110"/>
      <c r="BH3969" s="110"/>
    </row>
    <row r="3970" spans="30:60" x14ac:dyDescent="0.2">
      <c r="AD3970" s="110"/>
      <c r="AE3970" s="110"/>
      <c r="AF3970" s="110"/>
      <c r="AG3970" s="110"/>
      <c r="AH3970" s="110"/>
      <c r="AI3970" s="110"/>
      <c r="AJ3970" s="110"/>
      <c r="AK3970" s="110"/>
      <c r="AL3970" s="110"/>
      <c r="AM3970" s="110"/>
      <c r="AN3970" s="110"/>
      <c r="AO3970" s="110"/>
      <c r="AP3970" s="110"/>
      <c r="AQ3970" s="110"/>
      <c r="AR3970" s="110"/>
      <c r="AS3970" s="110"/>
      <c r="AT3970" s="110"/>
      <c r="AU3970" s="110"/>
      <c r="AV3970" s="110"/>
      <c r="AW3970" s="110"/>
      <c r="AX3970" s="110"/>
      <c r="AY3970" s="110"/>
      <c r="AZ3970" s="110"/>
      <c r="BA3970" s="110"/>
      <c r="BB3970" s="110"/>
      <c r="BC3970" s="110"/>
      <c r="BD3970" s="110"/>
      <c r="BE3970" s="110"/>
      <c r="BF3970" s="110"/>
      <c r="BG3970" s="110"/>
      <c r="BH3970" s="110"/>
    </row>
    <row r="3971" spans="30:60" x14ac:dyDescent="0.2">
      <c r="AD3971" s="110"/>
      <c r="AE3971" s="110"/>
      <c r="AF3971" s="110"/>
      <c r="AG3971" s="110"/>
      <c r="AH3971" s="110"/>
      <c r="AI3971" s="110"/>
      <c r="AJ3971" s="110"/>
      <c r="AK3971" s="110"/>
      <c r="AL3971" s="110"/>
      <c r="AM3971" s="110"/>
      <c r="AN3971" s="110"/>
      <c r="AO3971" s="110"/>
      <c r="AP3971" s="110"/>
      <c r="AQ3971" s="110"/>
      <c r="AR3971" s="110"/>
      <c r="AS3971" s="110"/>
      <c r="AT3971" s="110"/>
      <c r="AU3971" s="110"/>
      <c r="AV3971" s="110"/>
      <c r="AW3971" s="110"/>
      <c r="AX3971" s="110"/>
      <c r="AY3971" s="110"/>
      <c r="AZ3971" s="110"/>
      <c r="BA3971" s="110"/>
      <c r="BB3971" s="110"/>
      <c r="BC3971" s="110"/>
      <c r="BD3971" s="110"/>
      <c r="BE3971" s="110"/>
      <c r="BF3971" s="110"/>
      <c r="BG3971" s="110"/>
      <c r="BH3971" s="110"/>
    </row>
    <row r="3972" spans="30:60" x14ac:dyDescent="0.2">
      <c r="AD3972" s="110"/>
      <c r="AE3972" s="110"/>
      <c r="AF3972" s="110"/>
      <c r="AG3972" s="110"/>
      <c r="AH3972" s="110"/>
      <c r="AI3972" s="110"/>
      <c r="AJ3972" s="110"/>
      <c r="AK3972" s="110"/>
      <c r="AL3972" s="110"/>
      <c r="AM3972" s="110"/>
      <c r="AN3972" s="110"/>
      <c r="AO3972" s="110"/>
      <c r="AP3972" s="110"/>
      <c r="AQ3972" s="110"/>
      <c r="AR3972" s="110"/>
      <c r="AS3972" s="110"/>
      <c r="AT3972" s="110"/>
      <c r="AU3972" s="110"/>
      <c r="AV3972" s="110"/>
      <c r="AW3972" s="110"/>
      <c r="AX3972" s="110"/>
      <c r="AY3972" s="110"/>
      <c r="AZ3972" s="110"/>
      <c r="BA3972" s="110"/>
      <c r="BB3972" s="110"/>
      <c r="BC3972" s="110"/>
      <c r="BD3972" s="110"/>
      <c r="BE3972" s="110"/>
      <c r="BF3972" s="110"/>
      <c r="BG3972" s="110"/>
      <c r="BH3972" s="110"/>
    </row>
    <row r="3973" spans="30:60" x14ac:dyDescent="0.2">
      <c r="AD3973" s="110"/>
      <c r="AE3973" s="110"/>
      <c r="AF3973" s="110"/>
      <c r="AG3973" s="110"/>
      <c r="AH3973" s="110"/>
      <c r="AI3973" s="110"/>
      <c r="AJ3973" s="110"/>
      <c r="AK3973" s="110"/>
      <c r="AL3973" s="110"/>
      <c r="AM3973" s="110"/>
      <c r="AN3973" s="110"/>
      <c r="AO3973" s="110"/>
      <c r="AP3973" s="110"/>
      <c r="AQ3973" s="110"/>
      <c r="AR3973" s="110"/>
      <c r="AS3973" s="110"/>
      <c r="AT3973" s="110"/>
      <c r="AU3973" s="110"/>
      <c r="AV3973" s="110"/>
      <c r="AW3973" s="110"/>
      <c r="AX3973" s="110"/>
      <c r="AY3973" s="110"/>
      <c r="AZ3973" s="110"/>
      <c r="BA3973" s="110"/>
      <c r="BB3973" s="110"/>
      <c r="BC3973" s="110"/>
      <c r="BD3973" s="110"/>
      <c r="BE3973" s="110"/>
      <c r="BF3973" s="110"/>
      <c r="BG3973" s="110"/>
      <c r="BH3973" s="110"/>
    </row>
    <row r="3974" spans="30:60" x14ac:dyDescent="0.2">
      <c r="AD3974" s="110"/>
      <c r="AE3974" s="110"/>
      <c r="AF3974" s="110"/>
      <c r="AG3974" s="110"/>
      <c r="AH3974" s="110"/>
      <c r="AI3974" s="110"/>
      <c r="AJ3974" s="110"/>
      <c r="AK3974" s="110"/>
      <c r="AL3974" s="110"/>
      <c r="AM3974" s="110"/>
      <c r="AN3974" s="110"/>
      <c r="AO3974" s="110"/>
      <c r="AP3974" s="110"/>
      <c r="AQ3974" s="110"/>
      <c r="AR3974" s="110"/>
      <c r="AS3974" s="110"/>
      <c r="AT3974" s="110"/>
      <c r="AU3974" s="110"/>
      <c r="AV3974" s="110"/>
      <c r="AW3974" s="110"/>
      <c r="AX3974" s="110"/>
      <c r="AY3974" s="110"/>
      <c r="AZ3974" s="110"/>
      <c r="BA3974" s="110"/>
      <c r="BB3974" s="110"/>
      <c r="BC3974" s="110"/>
      <c r="BD3974" s="110"/>
      <c r="BE3974" s="110"/>
      <c r="BF3974" s="110"/>
      <c r="BG3974" s="110"/>
      <c r="BH3974" s="110"/>
    </row>
    <row r="3975" spans="30:60" x14ac:dyDescent="0.2">
      <c r="AD3975" s="110"/>
      <c r="AE3975" s="110"/>
      <c r="AF3975" s="110"/>
      <c r="AG3975" s="110"/>
      <c r="AH3975" s="110"/>
      <c r="AI3975" s="110"/>
      <c r="AJ3975" s="110"/>
      <c r="AK3975" s="110"/>
      <c r="AL3975" s="110"/>
      <c r="AM3975" s="110"/>
      <c r="AN3975" s="110"/>
      <c r="AO3975" s="110"/>
      <c r="AP3975" s="110"/>
      <c r="AQ3975" s="110"/>
      <c r="AR3975" s="110"/>
      <c r="AS3975" s="110"/>
      <c r="AT3975" s="110"/>
      <c r="AU3975" s="110"/>
      <c r="AV3975" s="110"/>
      <c r="AW3975" s="110"/>
      <c r="AX3975" s="110"/>
      <c r="AY3975" s="110"/>
      <c r="AZ3975" s="110"/>
      <c r="BA3975" s="110"/>
      <c r="BB3975" s="110"/>
      <c r="BC3975" s="110"/>
      <c r="BD3975" s="110"/>
      <c r="BE3975" s="110"/>
      <c r="BF3975" s="110"/>
      <c r="BG3975" s="110"/>
      <c r="BH3975" s="110"/>
    </row>
    <row r="3976" spans="30:60" x14ac:dyDescent="0.2">
      <c r="AD3976" s="110"/>
      <c r="AE3976" s="110"/>
      <c r="AF3976" s="110"/>
      <c r="AG3976" s="110"/>
      <c r="AH3976" s="110"/>
      <c r="AI3976" s="110"/>
      <c r="AJ3976" s="110"/>
      <c r="AK3976" s="110"/>
      <c r="AL3976" s="110"/>
      <c r="AM3976" s="110"/>
      <c r="AN3976" s="110"/>
      <c r="AO3976" s="110"/>
      <c r="AP3976" s="110"/>
      <c r="AQ3976" s="110"/>
      <c r="AR3976" s="110"/>
      <c r="AS3976" s="110"/>
      <c r="AT3976" s="110"/>
      <c r="AU3976" s="110"/>
      <c r="AV3976" s="110"/>
      <c r="AW3976" s="110"/>
      <c r="AX3976" s="110"/>
      <c r="AY3976" s="110"/>
      <c r="AZ3976" s="110"/>
      <c r="BA3976" s="110"/>
      <c r="BB3976" s="110"/>
      <c r="BC3976" s="110"/>
      <c r="BD3976" s="110"/>
      <c r="BE3976" s="110"/>
      <c r="BF3976" s="110"/>
      <c r="BG3976" s="110"/>
      <c r="BH3976" s="110"/>
    </row>
    <row r="3977" spans="30:60" x14ac:dyDescent="0.2">
      <c r="AD3977" s="110"/>
      <c r="AE3977" s="110"/>
      <c r="AF3977" s="110"/>
      <c r="AG3977" s="110"/>
      <c r="AH3977" s="110"/>
      <c r="AI3977" s="110"/>
      <c r="AJ3977" s="110"/>
      <c r="AK3977" s="110"/>
      <c r="AL3977" s="110"/>
      <c r="AM3977" s="110"/>
      <c r="AN3977" s="110"/>
      <c r="AO3977" s="110"/>
      <c r="AP3977" s="110"/>
      <c r="AQ3977" s="110"/>
      <c r="AR3977" s="110"/>
      <c r="AS3977" s="110"/>
      <c r="AT3977" s="110"/>
      <c r="AU3977" s="110"/>
      <c r="AV3977" s="110"/>
      <c r="AW3977" s="110"/>
      <c r="AX3977" s="110"/>
      <c r="AY3977" s="110"/>
      <c r="AZ3977" s="110"/>
      <c r="BA3977" s="110"/>
      <c r="BB3977" s="110"/>
      <c r="BC3977" s="110"/>
      <c r="BD3977" s="110"/>
      <c r="BE3977" s="110"/>
      <c r="BF3977" s="110"/>
      <c r="BG3977" s="110"/>
      <c r="BH3977" s="110"/>
    </row>
    <row r="3978" spans="30:60" x14ac:dyDescent="0.2">
      <c r="AD3978" s="110"/>
      <c r="AE3978" s="110"/>
      <c r="AF3978" s="110"/>
      <c r="AG3978" s="110"/>
      <c r="AH3978" s="110"/>
      <c r="AI3978" s="110"/>
      <c r="AJ3978" s="110"/>
      <c r="AK3978" s="110"/>
      <c r="AL3978" s="110"/>
      <c r="AM3978" s="110"/>
      <c r="AN3978" s="110"/>
      <c r="AO3978" s="110"/>
      <c r="AP3978" s="110"/>
      <c r="AQ3978" s="110"/>
      <c r="AR3978" s="110"/>
      <c r="AS3978" s="110"/>
      <c r="AT3978" s="110"/>
      <c r="AU3978" s="110"/>
      <c r="AV3978" s="110"/>
      <c r="AW3978" s="110"/>
      <c r="AX3978" s="110"/>
      <c r="AY3978" s="110"/>
      <c r="AZ3978" s="110"/>
      <c r="BA3978" s="110"/>
      <c r="BB3978" s="110"/>
      <c r="BC3978" s="110"/>
      <c r="BD3978" s="110"/>
      <c r="BE3978" s="110"/>
      <c r="BF3978" s="110"/>
      <c r="BG3978" s="110"/>
      <c r="BH3978" s="110"/>
    </row>
    <row r="3979" spans="30:60" x14ac:dyDescent="0.2">
      <c r="AD3979" s="110"/>
      <c r="AE3979" s="110"/>
      <c r="AF3979" s="110"/>
      <c r="AG3979" s="110"/>
      <c r="AH3979" s="110"/>
      <c r="AI3979" s="110"/>
      <c r="AJ3979" s="110"/>
      <c r="AK3979" s="110"/>
      <c r="AL3979" s="110"/>
      <c r="AM3979" s="110"/>
      <c r="AN3979" s="110"/>
      <c r="AO3979" s="110"/>
      <c r="AP3979" s="110"/>
      <c r="AQ3979" s="110"/>
      <c r="AR3979" s="110"/>
      <c r="AS3979" s="110"/>
      <c r="AT3979" s="110"/>
      <c r="AU3979" s="110"/>
      <c r="AV3979" s="110"/>
      <c r="AW3979" s="110"/>
      <c r="AX3979" s="110"/>
      <c r="AY3979" s="110"/>
      <c r="AZ3979" s="110"/>
      <c r="BA3979" s="110"/>
      <c r="BB3979" s="110"/>
      <c r="BC3979" s="110"/>
      <c r="BD3979" s="110"/>
      <c r="BE3979" s="110"/>
      <c r="BF3979" s="110"/>
      <c r="BG3979" s="110"/>
      <c r="BH3979" s="110"/>
    </row>
    <row r="3980" spans="30:60" x14ac:dyDescent="0.2">
      <c r="AD3980" s="110"/>
      <c r="AE3980" s="110"/>
      <c r="AF3980" s="110"/>
      <c r="AG3980" s="110"/>
      <c r="AH3980" s="110"/>
      <c r="AI3980" s="110"/>
      <c r="AJ3980" s="110"/>
      <c r="AK3980" s="110"/>
      <c r="AL3980" s="110"/>
      <c r="AM3980" s="110"/>
      <c r="AN3980" s="110"/>
      <c r="AO3980" s="110"/>
      <c r="AP3980" s="110"/>
      <c r="AQ3980" s="110"/>
      <c r="AR3980" s="110"/>
      <c r="AS3980" s="110"/>
      <c r="AT3980" s="110"/>
      <c r="AU3980" s="110"/>
      <c r="AV3980" s="110"/>
      <c r="AW3980" s="110"/>
      <c r="AX3980" s="110"/>
      <c r="AY3980" s="110"/>
      <c r="AZ3980" s="110"/>
      <c r="BA3980" s="110"/>
      <c r="BB3980" s="110"/>
      <c r="BC3980" s="110"/>
      <c r="BD3980" s="110"/>
      <c r="BE3980" s="110"/>
      <c r="BF3980" s="110"/>
      <c r="BG3980" s="110"/>
      <c r="BH3980" s="110"/>
    </row>
    <row r="3981" spans="30:60" x14ac:dyDescent="0.2">
      <c r="AD3981" s="110"/>
      <c r="AE3981" s="110"/>
      <c r="AF3981" s="110"/>
      <c r="AG3981" s="110"/>
      <c r="AH3981" s="110"/>
      <c r="AI3981" s="110"/>
      <c r="AJ3981" s="110"/>
      <c r="AK3981" s="110"/>
      <c r="AL3981" s="110"/>
      <c r="AM3981" s="110"/>
      <c r="AN3981" s="110"/>
      <c r="AO3981" s="110"/>
      <c r="AP3981" s="110"/>
      <c r="AQ3981" s="110"/>
      <c r="AR3981" s="110"/>
      <c r="AS3981" s="110"/>
      <c r="AT3981" s="110"/>
      <c r="AU3981" s="110"/>
      <c r="AV3981" s="110"/>
      <c r="AW3981" s="110"/>
      <c r="AX3981" s="110"/>
      <c r="AY3981" s="110"/>
      <c r="AZ3981" s="110"/>
      <c r="BA3981" s="110"/>
      <c r="BB3981" s="110"/>
      <c r="BC3981" s="110"/>
      <c r="BD3981" s="110"/>
      <c r="BE3981" s="110"/>
      <c r="BF3981" s="110"/>
      <c r="BG3981" s="110"/>
      <c r="BH3981" s="110"/>
    </row>
    <row r="3982" spans="30:60" x14ac:dyDescent="0.2">
      <c r="AD3982" s="110"/>
      <c r="AE3982" s="110"/>
      <c r="AF3982" s="110"/>
      <c r="AG3982" s="110"/>
      <c r="AH3982" s="110"/>
      <c r="AI3982" s="110"/>
      <c r="AJ3982" s="110"/>
      <c r="AK3982" s="110"/>
      <c r="AL3982" s="110"/>
      <c r="AM3982" s="110"/>
      <c r="AN3982" s="110"/>
      <c r="AO3982" s="110"/>
      <c r="AP3982" s="110"/>
      <c r="AQ3982" s="110"/>
      <c r="AR3982" s="110"/>
      <c r="AS3982" s="110"/>
      <c r="AT3982" s="110"/>
      <c r="AU3982" s="110"/>
      <c r="AV3982" s="110"/>
      <c r="AW3982" s="110"/>
      <c r="AX3982" s="110"/>
      <c r="AY3982" s="110"/>
      <c r="AZ3982" s="110"/>
      <c r="BA3982" s="110"/>
      <c r="BB3982" s="110"/>
      <c r="BC3982" s="110"/>
      <c r="BD3982" s="110"/>
      <c r="BE3982" s="110"/>
      <c r="BF3982" s="110"/>
      <c r="BG3982" s="110"/>
      <c r="BH3982" s="110"/>
    </row>
    <row r="3983" spans="30:60" x14ac:dyDescent="0.2">
      <c r="AD3983" s="110"/>
      <c r="AE3983" s="110"/>
      <c r="AF3983" s="110"/>
      <c r="AG3983" s="110"/>
      <c r="AH3983" s="110"/>
      <c r="AI3983" s="110"/>
      <c r="AJ3983" s="110"/>
      <c r="AK3983" s="110"/>
      <c r="AL3983" s="110"/>
      <c r="AM3983" s="110"/>
      <c r="AN3983" s="110"/>
      <c r="AO3983" s="110"/>
      <c r="AP3983" s="110"/>
      <c r="AQ3983" s="110"/>
      <c r="AR3983" s="110"/>
      <c r="AS3983" s="110"/>
      <c r="AT3983" s="110"/>
      <c r="AU3983" s="110"/>
      <c r="AV3983" s="110"/>
      <c r="AW3983" s="110"/>
      <c r="AX3983" s="110"/>
      <c r="AY3983" s="110"/>
      <c r="AZ3983" s="110"/>
      <c r="BA3983" s="110"/>
      <c r="BB3983" s="110"/>
      <c r="BC3983" s="110"/>
      <c r="BD3983" s="110"/>
      <c r="BE3983" s="110"/>
      <c r="BF3983" s="110"/>
      <c r="BG3983" s="110"/>
      <c r="BH3983" s="110"/>
    </row>
    <row r="3984" spans="30:60" x14ac:dyDescent="0.2">
      <c r="AD3984" s="110"/>
      <c r="AE3984" s="110"/>
      <c r="AF3984" s="110"/>
      <c r="AG3984" s="110"/>
      <c r="AH3984" s="110"/>
      <c r="AI3984" s="110"/>
      <c r="AJ3984" s="110"/>
      <c r="AK3984" s="110"/>
      <c r="AL3984" s="110"/>
      <c r="AM3984" s="110"/>
      <c r="AN3984" s="110"/>
      <c r="AO3984" s="110"/>
      <c r="AP3984" s="110"/>
      <c r="AQ3984" s="110"/>
      <c r="AR3984" s="110"/>
      <c r="AS3984" s="110"/>
      <c r="AT3984" s="110"/>
      <c r="AU3984" s="110"/>
      <c r="AV3984" s="110"/>
      <c r="AW3984" s="110"/>
      <c r="AX3984" s="110"/>
      <c r="AY3984" s="110"/>
      <c r="AZ3984" s="110"/>
      <c r="BA3984" s="110"/>
      <c r="BB3984" s="110"/>
      <c r="BC3984" s="110"/>
      <c r="BD3984" s="110"/>
      <c r="BE3984" s="110"/>
      <c r="BF3984" s="110"/>
      <c r="BG3984" s="110"/>
      <c r="BH3984" s="110"/>
    </row>
    <row r="3985" spans="30:60" x14ac:dyDescent="0.2">
      <c r="AD3985" s="110"/>
      <c r="AE3985" s="110"/>
      <c r="AF3985" s="110"/>
      <c r="AG3985" s="110"/>
      <c r="AH3985" s="110"/>
      <c r="AI3985" s="110"/>
      <c r="AJ3985" s="110"/>
      <c r="AK3985" s="110"/>
      <c r="AL3985" s="110"/>
      <c r="AM3985" s="110"/>
      <c r="AN3985" s="110"/>
      <c r="AO3985" s="110"/>
      <c r="AP3985" s="110"/>
      <c r="AQ3985" s="110"/>
      <c r="AR3985" s="110"/>
      <c r="AS3985" s="110"/>
      <c r="AT3985" s="110"/>
      <c r="AU3985" s="110"/>
      <c r="AV3985" s="110"/>
      <c r="AW3985" s="110"/>
      <c r="AX3985" s="110"/>
      <c r="AY3985" s="110"/>
      <c r="AZ3985" s="110"/>
      <c r="BA3985" s="110"/>
      <c r="BB3985" s="110"/>
      <c r="BC3985" s="110"/>
      <c r="BD3985" s="110"/>
      <c r="BE3985" s="110"/>
      <c r="BF3985" s="110"/>
      <c r="BG3985" s="110"/>
      <c r="BH3985" s="110"/>
    </row>
    <row r="3986" spans="30:60" x14ac:dyDescent="0.2">
      <c r="AD3986" s="110"/>
      <c r="AE3986" s="110"/>
      <c r="AF3986" s="110"/>
      <c r="AG3986" s="110"/>
      <c r="AH3986" s="110"/>
      <c r="AI3986" s="110"/>
      <c r="AJ3986" s="110"/>
      <c r="AK3986" s="110"/>
      <c r="AL3986" s="110"/>
      <c r="AM3986" s="110"/>
      <c r="AN3986" s="110"/>
      <c r="AO3986" s="110"/>
      <c r="AP3986" s="110"/>
      <c r="AQ3986" s="110"/>
      <c r="AR3986" s="110"/>
      <c r="AS3986" s="110"/>
      <c r="AT3986" s="110"/>
      <c r="AU3986" s="110"/>
      <c r="AV3986" s="110"/>
      <c r="AW3986" s="110"/>
      <c r="AX3986" s="110"/>
      <c r="AY3986" s="110"/>
      <c r="AZ3986" s="110"/>
      <c r="BA3986" s="110"/>
      <c r="BB3986" s="110"/>
      <c r="BC3986" s="110"/>
      <c r="BD3986" s="110"/>
      <c r="BE3986" s="110"/>
      <c r="BF3986" s="110"/>
      <c r="BG3986" s="110"/>
      <c r="BH3986" s="110"/>
    </row>
    <row r="3987" spans="30:60" x14ac:dyDescent="0.2">
      <c r="AD3987" s="110"/>
      <c r="AE3987" s="110"/>
      <c r="AF3987" s="110"/>
      <c r="AG3987" s="110"/>
      <c r="AH3987" s="110"/>
      <c r="AI3987" s="110"/>
      <c r="AJ3987" s="110"/>
      <c r="AK3987" s="110"/>
      <c r="AL3987" s="110"/>
      <c r="AM3987" s="110"/>
      <c r="AN3987" s="110"/>
      <c r="AO3987" s="110"/>
      <c r="AP3987" s="110"/>
      <c r="AQ3987" s="110"/>
      <c r="AR3987" s="110"/>
      <c r="AS3987" s="110"/>
      <c r="AT3987" s="110"/>
      <c r="AU3987" s="110"/>
      <c r="AV3987" s="110"/>
      <c r="AW3987" s="110"/>
      <c r="AX3987" s="110"/>
      <c r="AY3987" s="110"/>
      <c r="AZ3987" s="110"/>
      <c r="BA3987" s="110"/>
      <c r="BB3987" s="110"/>
      <c r="BC3987" s="110"/>
      <c r="BD3987" s="110"/>
      <c r="BE3987" s="110"/>
      <c r="BF3987" s="110"/>
      <c r="BG3987" s="110"/>
      <c r="BH3987" s="110"/>
    </row>
    <row r="3988" spans="30:60" x14ac:dyDescent="0.2">
      <c r="AD3988" s="110"/>
      <c r="AE3988" s="110"/>
      <c r="AF3988" s="110"/>
      <c r="AG3988" s="110"/>
      <c r="AH3988" s="110"/>
      <c r="AI3988" s="110"/>
      <c r="AJ3988" s="110"/>
      <c r="AK3988" s="110"/>
      <c r="AL3988" s="110"/>
      <c r="AM3988" s="110"/>
      <c r="AN3988" s="110"/>
      <c r="AO3988" s="110"/>
      <c r="AP3988" s="110"/>
      <c r="AQ3988" s="110"/>
      <c r="AR3988" s="110"/>
      <c r="AS3988" s="110"/>
      <c r="AT3988" s="110"/>
      <c r="AU3988" s="110"/>
      <c r="AV3988" s="110"/>
      <c r="AW3988" s="110"/>
      <c r="AX3988" s="110"/>
      <c r="AY3988" s="110"/>
      <c r="AZ3988" s="110"/>
      <c r="BA3988" s="110"/>
      <c r="BB3988" s="110"/>
      <c r="BC3988" s="110"/>
      <c r="BD3988" s="110"/>
      <c r="BE3988" s="110"/>
      <c r="BF3988" s="110"/>
      <c r="BG3988" s="110"/>
      <c r="BH3988" s="110"/>
    </row>
    <row r="3989" spans="30:60" x14ac:dyDescent="0.2">
      <c r="AD3989" s="110"/>
      <c r="AE3989" s="110"/>
      <c r="AF3989" s="110"/>
      <c r="AG3989" s="110"/>
      <c r="AH3989" s="110"/>
      <c r="AI3989" s="110"/>
      <c r="AJ3989" s="110"/>
      <c r="AK3989" s="110"/>
      <c r="AL3989" s="110"/>
      <c r="AM3989" s="110"/>
      <c r="AN3989" s="110"/>
      <c r="AO3989" s="110"/>
      <c r="AP3989" s="110"/>
      <c r="AQ3989" s="110"/>
      <c r="AR3989" s="110"/>
      <c r="AS3989" s="110"/>
      <c r="AT3989" s="110"/>
      <c r="AU3989" s="110"/>
      <c r="AV3989" s="110"/>
      <c r="AW3989" s="110"/>
      <c r="AX3989" s="110"/>
      <c r="AY3989" s="110"/>
      <c r="AZ3989" s="110"/>
      <c r="BA3989" s="110"/>
      <c r="BB3989" s="110"/>
      <c r="BC3989" s="110"/>
      <c r="BD3989" s="110"/>
      <c r="BE3989" s="110"/>
      <c r="BF3989" s="110"/>
      <c r="BG3989" s="110"/>
      <c r="BH3989" s="110"/>
    </row>
    <row r="3990" spans="30:60" x14ac:dyDescent="0.2">
      <c r="AD3990" s="110"/>
      <c r="AE3990" s="110"/>
      <c r="AF3990" s="110"/>
      <c r="AG3990" s="110"/>
      <c r="AH3990" s="110"/>
      <c r="AI3990" s="110"/>
      <c r="AJ3990" s="110"/>
      <c r="AK3990" s="110"/>
      <c r="AL3990" s="110"/>
      <c r="AM3990" s="110"/>
      <c r="AN3990" s="110"/>
      <c r="AO3990" s="110"/>
      <c r="AP3990" s="110"/>
      <c r="AQ3990" s="110"/>
      <c r="AR3990" s="110"/>
      <c r="AS3990" s="110"/>
      <c r="AT3990" s="110"/>
      <c r="AU3990" s="110"/>
      <c r="AV3990" s="110"/>
      <c r="AW3990" s="110"/>
      <c r="AX3990" s="110"/>
      <c r="AY3990" s="110"/>
      <c r="AZ3990" s="110"/>
      <c r="BA3990" s="110"/>
      <c r="BB3990" s="110"/>
      <c r="BC3990" s="110"/>
      <c r="BD3990" s="110"/>
      <c r="BE3990" s="110"/>
      <c r="BF3990" s="110"/>
      <c r="BG3990" s="110"/>
      <c r="BH3990" s="110"/>
    </row>
    <row r="3991" spans="30:60" x14ac:dyDescent="0.2">
      <c r="AD3991" s="110"/>
      <c r="AE3991" s="110"/>
      <c r="AF3991" s="110"/>
      <c r="AG3991" s="110"/>
      <c r="AH3991" s="110"/>
      <c r="AI3991" s="110"/>
      <c r="AJ3991" s="110"/>
      <c r="AK3991" s="110"/>
      <c r="AL3991" s="110"/>
      <c r="AM3991" s="110"/>
      <c r="AN3991" s="110"/>
      <c r="AO3991" s="110"/>
      <c r="AP3991" s="110"/>
      <c r="AQ3991" s="110"/>
      <c r="AR3991" s="110"/>
      <c r="AS3991" s="110"/>
      <c r="AT3991" s="110"/>
      <c r="AU3991" s="110"/>
      <c r="AV3991" s="110"/>
      <c r="AW3991" s="110"/>
      <c r="AX3991" s="110"/>
      <c r="AY3991" s="110"/>
      <c r="AZ3991" s="110"/>
      <c r="BA3991" s="110"/>
      <c r="BB3991" s="110"/>
      <c r="BC3991" s="110"/>
      <c r="BD3991" s="110"/>
      <c r="BE3991" s="110"/>
      <c r="BF3991" s="110"/>
      <c r="BG3991" s="110"/>
      <c r="BH3991" s="110"/>
    </row>
    <row r="3992" spans="30:60" x14ac:dyDescent="0.2">
      <c r="AD3992" s="110"/>
      <c r="AE3992" s="110"/>
      <c r="AF3992" s="110"/>
      <c r="AG3992" s="110"/>
      <c r="AH3992" s="110"/>
      <c r="AI3992" s="110"/>
      <c r="AJ3992" s="110"/>
      <c r="AK3992" s="110"/>
      <c r="AL3992" s="110"/>
      <c r="AM3992" s="110"/>
      <c r="AN3992" s="110"/>
      <c r="AO3992" s="110"/>
      <c r="AP3992" s="110"/>
      <c r="AQ3992" s="110"/>
      <c r="AR3992" s="110"/>
      <c r="AS3992" s="110"/>
      <c r="AT3992" s="110"/>
      <c r="AU3992" s="110"/>
      <c r="AV3992" s="110"/>
      <c r="AW3992" s="110"/>
      <c r="AX3992" s="110"/>
      <c r="AY3992" s="110"/>
      <c r="AZ3992" s="110"/>
      <c r="BA3992" s="110"/>
      <c r="BB3992" s="110"/>
      <c r="BC3992" s="110"/>
      <c r="BD3992" s="110"/>
      <c r="BE3992" s="110"/>
      <c r="BF3992" s="110"/>
      <c r="BG3992" s="110"/>
      <c r="BH3992" s="110"/>
    </row>
    <row r="3993" spans="30:60" x14ac:dyDescent="0.2">
      <c r="AD3993" s="110"/>
      <c r="AE3993" s="110"/>
      <c r="AF3993" s="110"/>
      <c r="AG3993" s="110"/>
      <c r="AH3993" s="110"/>
      <c r="AI3993" s="110"/>
      <c r="AJ3993" s="110"/>
      <c r="AK3993" s="110"/>
      <c r="AL3993" s="110"/>
      <c r="AM3993" s="110"/>
      <c r="AN3993" s="110"/>
      <c r="AO3993" s="110"/>
      <c r="AP3993" s="110"/>
      <c r="AQ3993" s="110"/>
      <c r="AR3993" s="110"/>
      <c r="AS3993" s="110"/>
      <c r="AT3993" s="110"/>
      <c r="AU3993" s="110"/>
      <c r="AV3993" s="110"/>
      <c r="AW3993" s="110"/>
      <c r="AX3993" s="110"/>
      <c r="AY3993" s="110"/>
      <c r="AZ3993" s="110"/>
      <c r="BA3993" s="110"/>
      <c r="BB3993" s="110"/>
      <c r="BC3993" s="110"/>
      <c r="BD3993" s="110"/>
      <c r="BE3993" s="110"/>
      <c r="BF3993" s="110"/>
      <c r="BG3993" s="110"/>
      <c r="BH3993" s="110"/>
    </row>
    <row r="3994" spans="30:60" x14ac:dyDescent="0.2">
      <c r="AD3994" s="110"/>
      <c r="AE3994" s="110"/>
      <c r="AF3994" s="110"/>
      <c r="AG3994" s="110"/>
      <c r="AH3994" s="110"/>
      <c r="AI3994" s="110"/>
      <c r="AJ3994" s="110"/>
      <c r="AK3994" s="110"/>
      <c r="AL3994" s="110"/>
      <c r="AM3994" s="110"/>
      <c r="AN3994" s="110"/>
      <c r="AO3994" s="110"/>
      <c r="AP3994" s="110"/>
      <c r="AQ3994" s="110"/>
      <c r="AR3994" s="110"/>
      <c r="AS3994" s="110"/>
      <c r="AT3994" s="110"/>
      <c r="AU3994" s="110"/>
      <c r="AV3994" s="110"/>
      <c r="AW3994" s="110"/>
      <c r="AX3994" s="110"/>
      <c r="AY3994" s="110"/>
      <c r="AZ3994" s="110"/>
      <c r="BA3994" s="110"/>
      <c r="BB3994" s="110"/>
      <c r="BC3994" s="110"/>
      <c r="BD3994" s="110"/>
      <c r="BE3994" s="110"/>
      <c r="BF3994" s="110"/>
      <c r="BG3994" s="110"/>
      <c r="BH3994" s="110"/>
    </row>
    <row r="3995" spans="30:60" x14ac:dyDescent="0.2">
      <c r="AD3995" s="110"/>
      <c r="AE3995" s="110"/>
      <c r="AF3995" s="110"/>
      <c r="AG3995" s="110"/>
      <c r="AH3995" s="110"/>
      <c r="AI3995" s="110"/>
      <c r="AJ3995" s="110"/>
      <c r="AK3995" s="110"/>
      <c r="AL3995" s="110"/>
      <c r="AM3995" s="110"/>
      <c r="AN3995" s="110"/>
      <c r="AO3995" s="110"/>
      <c r="AP3995" s="110"/>
      <c r="AQ3995" s="110"/>
      <c r="AR3995" s="110"/>
      <c r="AS3995" s="110"/>
      <c r="AT3995" s="110"/>
      <c r="AU3995" s="110"/>
      <c r="AV3995" s="110"/>
      <c r="AW3995" s="110"/>
      <c r="AX3995" s="110"/>
      <c r="AY3995" s="110"/>
      <c r="AZ3995" s="110"/>
      <c r="BA3995" s="110"/>
      <c r="BB3995" s="110"/>
      <c r="BC3995" s="110"/>
      <c r="BD3995" s="110"/>
      <c r="BE3995" s="110"/>
      <c r="BF3995" s="110"/>
      <c r="BG3995" s="110"/>
      <c r="BH3995" s="110"/>
    </row>
    <row r="3996" spans="30:60" x14ac:dyDescent="0.2">
      <c r="AD3996" s="110"/>
      <c r="AE3996" s="110"/>
      <c r="AF3996" s="110"/>
      <c r="AG3996" s="110"/>
      <c r="AH3996" s="110"/>
      <c r="AI3996" s="110"/>
      <c r="AJ3996" s="110"/>
      <c r="AK3996" s="110"/>
      <c r="AL3996" s="110"/>
      <c r="AM3996" s="110"/>
      <c r="AN3996" s="110"/>
      <c r="AO3996" s="110"/>
      <c r="AP3996" s="110"/>
      <c r="AQ3996" s="110"/>
      <c r="AR3996" s="110"/>
      <c r="AS3996" s="110"/>
      <c r="AT3996" s="110"/>
      <c r="AU3996" s="110"/>
      <c r="AV3996" s="110"/>
      <c r="AW3996" s="110"/>
      <c r="AX3996" s="110"/>
      <c r="AY3996" s="110"/>
      <c r="AZ3996" s="110"/>
      <c r="BA3996" s="110"/>
      <c r="BB3996" s="110"/>
      <c r="BC3996" s="110"/>
      <c r="BD3996" s="110"/>
      <c r="BE3996" s="110"/>
      <c r="BF3996" s="110"/>
      <c r="BG3996" s="110"/>
      <c r="BH3996" s="110"/>
    </row>
    <row r="3997" spans="30:60" x14ac:dyDescent="0.2">
      <c r="AD3997" s="110"/>
      <c r="AE3997" s="110"/>
      <c r="AF3997" s="110"/>
      <c r="AG3997" s="110"/>
      <c r="AH3997" s="110"/>
      <c r="AI3997" s="110"/>
      <c r="AJ3997" s="110"/>
      <c r="AK3997" s="110"/>
      <c r="AL3997" s="110"/>
      <c r="AM3997" s="110"/>
      <c r="AN3997" s="110"/>
      <c r="AO3997" s="110"/>
      <c r="AP3997" s="110"/>
      <c r="AQ3997" s="110"/>
      <c r="AR3997" s="110"/>
      <c r="AS3997" s="110"/>
      <c r="AT3997" s="110"/>
      <c r="AU3997" s="110"/>
      <c r="AV3997" s="110"/>
      <c r="AW3997" s="110"/>
      <c r="AX3997" s="110"/>
      <c r="AY3997" s="110"/>
      <c r="AZ3997" s="110"/>
      <c r="BA3997" s="110"/>
      <c r="BB3997" s="110"/>
      <c r="BC3997" s="110"/>
      <c r="BD3997" s="110"/>
      <c r="BE3997" s="110"/>
      <c r="BF3997" s="110"/>
      <c r="BG3997" s="110"/>
      <c r="BH3997" s="110"/>
    </row>
    <row r="3998" spans="30:60" x14ac:dyDescent="0.2">
      <c r="AD3998" s="110"/>
      <c r="AE3998" s="110"/>
      <c r="AF3998" s="110"/>
      <c r="AG3998" s="110"/>
      <c r="AH3998" s="110"/>
      <c r="AI3998" s="110"/>
      <c r="AJ3998" s="110"/>
      <c r="AK3998" s="110"/>
      <c r="AL3998" s="110"/>
      <c r="AM3998" s="110"/>
      <c r="AN3998" s="110"/>
      <c r="AO3998" s="110"/>
      <c r="AP3998" s="110"/>
      <c r="AQ3998" s="110"/>
      <c r="AR3998" s="110"/>
      <c r="AS3998" s="110"/>
      <c r="AT3998" s="110"/>
      <c r="AU3998" s="110"/>
      <c r="AV3998" s="110"/>
      <c r="AW3998" s="110"/>
      <c r="AX3998" s="110"/>
      <c r="AY3998" s="110"/>
      <c r="AZ3998" s="110"/>
      <c r="BA3998" s="110"/>
      <c r="BB3998" s="110"/>
      <c r="BC3998" s="110"/>
      <c r="BD3998" s="110"/>
      <c r="BE3998" s="110"/>
      <c r="BF3998" s="110"/>
      <c r="BG3998" s="110"/>
      <c r="BH3998" s="110"/>
    </row>
    <row r="3999" spans="30:60" x14ac:dyDescent="0.2">
      <c r="AD3999" s="110"/>
      <c r="AE3999" s="110"/>
      <c r="AF3999" s="110"/>
      <c r="AG3999" s="110"/>
      <c r="AH3999" s="110"/>
      <c r="AI3999" s="110"/>
      <c r="AJ3999" s="110"/>
      <c r="AK3999" s="110"/>
      <c r="AL3999" s="110"/>
      <c r="AM3999" s="110"/>
      <c r="AN3999" s="110"/>
      <c r="AO3999" s="110"/>
      <c r="AP3999" s="110"/>
      <c r="AQ3999" s="110"/>
      <c r="AR3999" s="110"/>
      <c r="AS3999" s="110"/>
      <c r="AT3999" s="110"/>
      <c r="AU3999" s="110"/>
      <c r="AV3999" s="110"/>
      <c r="AW3999" s="110"/>
      <c r="AX3999" s="110"/>
      <c r="AY3999" s="110"/>
      <c r="AZ3999" s="110"/>
      <c r="BA3999" s="110"/>
      <c r="BB3999" s="110"/>
      <c r="BC3999" s="110"/>
      <c r="BD3999" s="110"/>
      <c r="BE3999" s="110"/>
      <c r="BF3999" s="110"/>
      <c r="BG3999" s="110"/>
      <c r="BH3999" s="110"/>
    </row>
    <row r="4000" spans="30:60" x14ac:dyDescent="0.2">
      <c r="AD4000" s="110"/>
      <c r="AE4000" s="110"/>
      <c r="AF4000" s="110"/>
      <c r="AG4000" s="110"/>
      <c r="AH4000" s="110"/>
      <c r="AI4000" s="110"/>
      <c r="AJ4000" s="110"/>
      <c r="AK4000" s="110"/>
      <c r="AL4000" s="110"/>
      <c r="AM4000" s="110"/>
      <c r="AN4000" s="110"/>
      <c r="AO4000" s="110"/>
      <c r="AP4000" s="110"/>
      <c r="AQ4000" s="110"/>
      <c r="AR4000" s="110"/>
      <c r="AS4000" s="110"/>
      <c r="AT4000" s="110"/>
      <c r="AU4000" s="110"/>
      <c r="AV4000" s="110"/>
      <c r="AW4000" s="110"/>
      <c r="AX4000" s="110"/>
      <c r="AY4000" s="110"/>
      <c r="AZ4000" s="110"/>
      <c r="BA4000" s="110"/>
      <c r="BB4000" s="110"/>
      <c r="BC4000" s="110"/>
      <c r="BD4000" s="110"/>
      <c r="BE4000" s="110"/>
      <c r="BF4000" s="110"/>
      <c r="BG4000" s="110"/>
      <c r="BH4000" s="110"/>
    </row>
    <row r="4001" spans="30:60" x14ac:dyDescent="0.2">
      <c r="AD4001" s="110"/>
      <c r="AE4001" s="110"/>
      <c r="AF4001" s="110"/>
      <c r="AG4001" s="110"/>
      <c r="AH4001" s="110"/>
      <c r="AI4001" s="110"/>
      <c r="AJ4001" s="110"/>
      <c r="AK4001" s="110"/>
      <c r="AL4001" s="110"/>
      <c r="AM4001" s="110"/>
      <c r="AN4001" s="110"/>
      <c r="AO4001" s="110"/>
      <c r="AP4001" s="110"/>
      <c r="AQ4001" s="110"/>
      <c r="AR4001" s="110"/>
      <c r="AS4001" s="110"/>
      <c r="AT4001" s="110"/>
      <c r="AU4001" s="110"/>
      <c r="AV4001" s="110"/>
      <c r="AW4001" s="110"/>
      <c r="AX4001" s="110"/>
      <c r="AY4001" s="110"/>
      <c r="AZ4001" s="110"/>
      <c r="BA4001" s="110"/>
      <c r="BB4001" s="110"/>
      <c r="BC4001" s="110"/>
      <c r="BD4001" s="110"/>
      <c r="BE4001" s="110"/>
      <c r="BF4001" s="110"/>
      <c r="BG4001" s="110"/>
      <c r="BH4001" s="110"/>
    </row>
    <row r="4002" spans="30:60" x14ac:dyDescent="0.2">
      <c r="AD4002" s="110"/>
      <c r="AE4002" s="110"/>
      <c r="AF4002" s="110"/>
      <c r="AG4002" s="110"/>
      <c r="AH4002" s="110"/>
      <c r="AI4002" s="110"/>
      <c r="AJ4002" s="110"/>
      <c r="AK4002" s="110"/>
      <c r="AL4002" s="110"/>
      <c r="AM4002" s="110"/>
      <c r="AN4002" s="110"/>
      <c r="AO4002" s="110"/>
      <c r="AP4002" s="110"/>
      <c r="AQ4002" s="110"/>
      <c r="AR4002" s="110"/>
      <c r="AS4002" s="110"/>
      <c r="AT4002" s="110"/>
      <c r="AU4002" s="110"/>
      <c r="AV4002" s="110"/>
      <c r="AW4002" s="110"/>
      <c r="AX4002" s="110"/>
      <c r="AY4002" s="110"/>
      <c r="AZ4002" s="110"/>
      <c r="BA4002" s="110"/>
      <c r="BB4002" s="110"/>
      <c r="BC4002" s="110"/>
      <c r="BD4002" s="110"/>
      <c r="BE4002" s="110"/>
      <c r="BF4002" s="110"/>
      <c r="BG4002" s="110"/>
      <c r="BH4002" s="110"/>
    </row>
    <row r="4003" spans="30:60" x14ac:dyDescent="0.2">
      <c r="AD4003" s="110"/>
      <c r="AE4003" s="110"/>
      <c r="AF4003" s="110"/>
      <c r="AG4003" s="110"/>
      <c r="AH4003" s="110"/>
      <c r="AI4003" s="110"/>
      <c r="AJ4003" s="110"/>
      <c r="AK4003" s="110"/>
      <c r="AL4003" s="110"/>
      <c r="AM4003" s="110"/>
      <c r="AN4003" s="110"/>
      <c r="AO4003" s="110"/>
      <c r="AP4003" s="110"/>
      <c r="AQ4003" s="110"/>
      <c r="AR4003" s="110"/>
      <c r="AS4003" s="110"/>
      <c r="AT4003" s="110"/>
      <c r="AU4003" s="110"/>
      <c r="AV4003" s="110"/>
      <c r="AW4003" s="110"/>
      <c r="AX4003" s="110"/>
      <c r="AY4003" s="110"/>
      <c r="AZ4003" s="110"/>
      <c r="BA4003" s="110"/>
      <c r="BB4003" s="110"/>
      <c r="BC4003" s="110"/>
      <c r="BD4003" s="110"/>
      <c r="BE4003" s="110"/>
      <c r="BF4003" s="110"/>
      <c r="BG4003" s="110"/>
      <c r="BH4003" s="110"/>
    </row>
    <row r="4004" spans="30:60" x14ac:dyDescent="0.2">
      <c r="AD4004" s="110"/>
      <c r="AE4004" s="110"/>
      <c r="AF4004" s="110"/>
      <c r="AG4004" s="110"/>
      <c r="AH4004" s="110"/>
      <c r="AI4004" s="110"/>
      <c r="AJ4004" s="110"/>
      <c r="AK4004" s="110"/>
      <c r="AL4004" s="110"/>
      <c r="AM4004" s="110"/>
      <c r="AN4004" s="110"/>
      <c r="AO4004" s="110"/>
      <c r="AP4004" s="110"/>
      <c r="AQ4004" s="110"/>
      <c r="AR4004" s="110"/>
      <c r="AS4004" s="110"/>
      <c r="AT4004" s="110"/>
      <c r="AU4004" s="110"/>
      <c r="AV4004" s="110"/>
      <c r="AW4004" s="110"/>
      <c r="AX4004" s="110"/>
      <c r="AY4004" s="110"/>
      <c r="AZ4004" s="110"/>
      <c r="BA4004" s="110"/>
      <c r="BB4004" s="110"/>
      <c r="BC4004" s="110"/>
      <c r="BD4004" s="110"/>
      <c r="BE4004" s="110"/>
      <c r="BF4004" s="110"/>
      <c r="BG4004" s="110"/>
      <c r="BH4004" s="110"/>
    </row>
    <row r="4005" spans="30:60" x14ac:dyDescent="0.2">
      <c r="AD4005" s="110"/>
      <c r="AE4005" s="110"/>
      <c r="AF4005" s="110"/>
      <c r="AG4005" s="110"/>
      <c r="AH4005" s="110"/>
      <c r="AI4005" s="110"/>
      <c r="AJ4005" s="110"/>
      <c r="AK4005" s="110"/>
      <c r="AL4005" s="110"/>
      <c r="AM4005" s="110"/>
      <c r="AN4005" s="110"/>
      <c r="AO4005" s="110"/>
      <c r="AP4005" s="110"/>
      <c r="AQ4005" s="110"/>
      <c r="AR4005" s="110"/>
      <c r="AS4005" s="110"/>
      <c r="AT4005" s="110"/>
      <c r="AU4005" s="110"/>
      <c r="AV4005" s="110"/>
      <c r="AW4005" s="110"/>
      <c r="AX4005" s="110"/>
      <c r="AY4005" s="110"/>
      <c r="AZ4005" s="110"/>
      <c r="BA4005" s="110"/>
      <c r="BB4005" s="110"/>
      <c r="BC4005" s="110"/>
      <c r="BD4005" s="110"/>
      <c r="BE4005" s="110"/>
      <c r="BF4005" s="110"/>
      <c r="BG4005" s="110"/>
      <c r="BH4005" s="110"/>
    </row>
    <row r="4006" spans="30:60" x14ac:dyDescent="0.2">
      <c r="AD4006" s="110"/>
      <c r="AE4006" s="110"/>
      <c r="AF4006" s="110"/>
      <c r="AG4006" s="110"/>
      <c r="AH4006" s="110"/>
      <c r="AI4006" s="110"/>
      <c r="AJ4006" s="110"/>
      <c r="AK4006" s="110"/>
      <c r="AL4006" s="110"/>
      <c r="AM4006" s="110"/>
      <c r="AN4006" s="110"/>
      <c r="AO4006" s="110"/>
      <c r="AP4006" s="110"/>
      <c r="AQ4006" s="110"/>
      <c r="AR4006" s="110"/>
      <c r="AS4006" s="110"/>
      <c r="AT4006" s="110"/>
      <c r="AU4006" s="110"/>
      <c r="AV4006" s="110"/>
      <c r="AW4006" s="110"/>
      <c r="AX4006" s="110"/>
      <c r="AY4006" s="110"/>
      <c r="AZ4006" s="110"/>
      <c r="BA4006" s="110"/>
      <c r="BB4006" s="110"/>
      <c r="BC4006" s="110"/>
      <c r="BD4006" s="110"/>
      <c r="BE4006" s="110"/>
      <c r="BF4006" s="110"/>
      <c r="BG4006" s="110"/>
      <c r="BH4006" s="110"/>
    </row>
    <row r="4007" spans="30:60" x14ac:dyDescent="0.2">
      <c r="AD4007" s="110"/>
      <c r="AE4007" s="110"/>
      <c r="AF4007" s="110"/>
      <c r="AG4007" s="110"/>
      <c r="AH4007" s="110"/>
      <c r="AI4007" s="110"/>
      <c r="AJ4007" s="110"/>
      <c r="AK4007" s="110"/>
      <c r="AL4007" s="110"/>
      <c r="AM4007" s="110"/>
      <c r="AN4007" s="110"/>
      <c r="AO4007" s="110"/>
      <c r="AP4007" s="110"/>
      <c r="AQ4007" s="110"/>
      <c r="AR4007" s="110"/>
      <c r="AS4007" s="110"/>
      <c r="AT4007" s="110"/>
      <c r="AU4007" s="110"/>
      <c r="AV4007" s="110"/>
      <c r="AW4007" s="110"/>
      <c r="AX4007" s="110"/>
      <c r="AY4007" s="110"/>
      <c r="AZ4007" s="110"/>
      <c r="BA4007" s="110"/>
      <c r="BB4007" s="110"/>
      <c r="BC4007" s="110"/>
      <c r="BD4007" s="110"/>
      <c r="BE4007" s="110"/>
      <c r="BF4007" s="110"/>
      <c r="BG4007" s="110"/>
      <c r="BH4007" s="110"/>
    </row>
    <row r="4008" spans="30:60" x14ac:dyDescent="0.2">
      <c r="AD4008" s="110"/>
      <c r="AE4008" s="110"/>
      <c r="AF4008" s="110"/>
      <c r="AG4008" s="110"/>
      <c r="AH4008" s="110"/>
      <c r="AI4008" s="110"/>
      <c r="AJ4008" s="110"/>
      <c r="AK4008" s="110"/>
      <c r="AL4008" s="110"/>
      <c r="AM4008" s="110"/>
      <c r="AN4008" s="110"/>
      <c r="AO4008" s="110"/>
      <c r="AP4008" s="110"/>
      <c r="AQ4008" s="110"/>
      <c r="AR4008" s="110"/>
      <c r="AS4008" s="110"/>
      <c r="AT4008" s="110"/>
      <c r="AU4008" s="110"/>
      <c r="AV4008" s="110"/>
      <c r="AW4008" s="110"/>
      <c r="AX4008" s="110"/>
      <c r="AY4008" s="110"/>
      <c r="AZ4008" s="110"/>
      <c r="BA4008" s="110"/>
      <c r="BB4008" s="110"/>
      <c r="BC4008" s="110"/>
      <c r="BD4008" s="110"/>
      <c r="BE4008" s="110"/>
      <c r="BF4008" s="110"/>
      <c r="BG4008" s="110"/>
      <c r="BH4008" s="110"/>
    </row>
    <row r="4009" spans="30:60" x14ac:dyDescent="0.2">
      <c r="AD4009" s="110"/>
      <c r="AE4009" s="110"/>
      <c r="AF4009" s="110"/>
      <c r="AG4009" s="110"/>
      <c r="AH4009" s="110"/>
      <c r="AI4009" s="110"/>
      <c r="AJ4009" s="110"/>
      <c r="AK4009" s="110"/>
      <c r="AL4009" s="110"/>
      <c r="AM4009" s="110"/>
      <c r="AN4009" s="110"/>
      <c r="AO4009" s="110"/>
      <c r="AP4009" s="110"/>
      <c r="AQ4009" s="110"/>
      <c r="AR4009" s="110"/>
      <c r="AS4009" s="110"/>
      <c r="AT4009" s="110"/>
      <c r="AU4009" s="110"/>
      <c r="AV4009" s="110"/>
      <c r="AW4009" s="110"/>
      <c r="AX4009" s="110"/>
      <c r="AY4009" s="110"/>
      <c r="AZ4009" s="110"/>
      <c r="BA4009" s="110"/>
      <c r="BB4009" s="110"/>
      <c r="BC4009" s="110"/>
      <c r="BD4009" s="110"/>
      <c r="BE4009" s="110"/>
      <c r="BF4009" s="110"/>
      <c r="BG4009" s="110"/>
      <c r="BH4009" s="110"/>
    </row>
    <row r="4010" spans="30:60" x14ac:dyDescent="0.2">
      <c r="AD4010" s="110"/>
      <c r="AE4010" s="110"/>
      <c r="AF4010" s="110"/>
      <c r="AG4010" s="110"/>
      <c r="AH4010" s="110"/>
      <c r="AI4010" s="110"/>
      <c r="AJ4010" s="110"/>
      <c r="AK4010" s="110"/>
      <c r="AL4010" s="110"/>
      <c r="AM4010" s="110"/>
      <c r="AN4010" s="110"/>
      <c r="AO4010" s="110"/>
      <c r="AP4010" s="110"/>
      <c r="AQ4010" s="110"/>
      <c r="AR4010" s="110"/>
      <c r="AS4010" s="110"/>
      <c r="AT4010" s="110"/>
      <c r="AU4010" s="110"/>
      <c r="AV4010" s="110"/>
      <c r="AW4010" s="110"/>
      <c r="AX4010" s="110"/>
      <c r="AY4010" s="110"/>
      <c r="AZ4010" s="110"/>
      <c r="BA4010" s="110"/>
      <c r="BB4010" s="110"/>
      <c r="BC4010" s="110"/>
      <c r="BD4010" s="110"/>
      <c r="BE4010" s="110"/>
      <c r="BF4010" s="110"/>
      <c r="BG4010" s="110"/>
      <c r="BH4010" s="110"/>
    </row>
    <row r="4011" spans="30:60" x14ac:dyDescent="0.2">
      <c r="AD4011" s="110"/>
      <c r="AE4011" s="110"/>
      <c r="AF4011" s="110"/>
      <c r="AG4011" s="110"/>
      <c r="AH4011" s="110"/>
      <c r="AI4011" s="110"/>
      <c r="AJ4011" s="110"/>
      <c r="AK4011" s="110"/>
      <c r="AL4011" s="110"/>
      <c r="AM4011" s="110"/>
      <c r="AN4011" s="110"/>
      <c r="AO4011" s="110"/>
      <c r="AP4011" s="110"/>
      <c r="AQ4011" s="110"/>
      <c r="AR4011" s="110"/>
      <c r="AS4011" s="110"/>
      <c r="AT4011" s="110"/>
      <c r="AU4011" s="110"/>
      <c r="AV4011" s="110"/>
      <c r="AW4011" s="110"/>
      <c r="AX4011" s="110"/>
      <c r="AY4011" s="110"/>
      <c r="AZ4011" s="110"/>
      <c r="BA4011" s="110"/>
      <c r="BB4011" s="110"/>
      <c r="BC4011" s="110"/>
      <c r="BD4011" s="110"/>
      <c r="BE4011" s="110"/>
      <c r="BF4011" s="110"/>
      <c r="BG4011" s="110"/>
      <c r="BH4011" s="110"/>
    </row>
    <row r="4012" spans="30:60" x14ac:dyDescent="0.2">
      <c r="AD4012" s="110"/>
      <c r="AE4012" s="110"/>
      <c r="AF4012" s="110"/>
      <c r="AG4012" s="110"/>
      <c r="AH4012" s="110"/>
      <c r="AI4012" s="110"/>
      <c r="AJ4012" s="110"/>
      <c r="AK4012" s="110"/>
      <c r="AL4012" s="110"/>
      <c r="AM4012" s="110"/>
      <c r="AN4012" s="110"/>
      <c r="AO4012" s="110"/>
      <c r="AP4012" s="110"/>
      <c r="AQ4012" s="110"/>
      <c r="AR4012" s="110"/>
      <c r="AS4012" s="110"/>
      <c r="AT4012" s="110"/>
      <c r="AU4012" s="110"/>
      <c r="AV4012" s="110"/>
      <c r="AW4012" s="110"/>
      <c r="AX4012" s="110"/>
      <c r="AY4012" s="110"/>
      <c r="AZ4012" s="110"/>
      <c r="BA4012" s="110"/>
      <c r="BB4012" s="110"/>
      <c r="BC4012" s="110"/>
      <c r="BD4012" s="110"/>
      <c r="BE4012" s="110"/>
      <c r="BF4012" s="110"/>
      <c r="BG4012" s="110"/>
      <c r="BH4012" s="110"/>
    </row>
    <row r="4013" spans="30:60" x14ac:dyDescent="0.2">
      <c r="AD4013" s="110"/>
      <c r="AE4013" s="110"/>
      <c r="AF4013" s="110"/>
      <c r="AG4013" s="110"/>
      <c r="AH4013" s="110"/>
      <c r="AI4013" s="110"/>
      <c r="AJ4013" s="110"/>
      <c r="AK4013" s="110"/>
      <c r="AL4013" s="110"/>
      <c r="AM4013" s="110"/>
      <c r="AN4013" s="110"/>
      <c r="AO4013" s="110"/>
      <c r="AP4013" s="110"/>
      <c r="AQ4013" s="110"/>
      <c r="AR4013" s="110"/>
      <c r="AS4013" s="110"/>
      <c r="AT4013" s="110"/>
      <c r="AU4013" s="110"/>
      <c r="AV4013" s="110"/>
      <c r="AW4013" s="110"/>
      <c r="AX4013" s="110"/>
      <c r="AY4013" s="110"/>
      <c r="AZ4013" s="110"/>
      <c r="BA4013" s="110"/>
      <c r="BB4013" s="110"/>
      <c r="BC4013" s="110"/>
      <c r="BD4013" s="110"/>
      <c r="BE4013" s="110"/>
      <c r="BF4013" s="110"/>
      <c r="BG4013" s="110"/>
      <c r="BH4013" s="110"/>
    </row>
    <row r="4014" spans="30:60" x14ac:dyDescent="0.2">
      <c r="AD4014" s="110"/>
      <c r="AE4014" s="110"/>
      <c r="AF4014" s="110"/>
      <c r="AG4014" s="110"/>
      <c r="AH4014" s="110"/>
      <c r="AI4014" s="110"/>
      <c r="AJ4014" s="110"/>
      <c r="AK4014" s="110"/>
      <c r="AL4014" s="110"/>
      <c r="AM4014" s="110"/>
      <c r="AN4014" s="110"/>
      <c r="AO4014" s="110"/>
      <c r="AP4014" s="110"/>
      <c r="AQ4014" s="110"/>
      <c r="AR4014" s="110"/>
      <c r="AS4014" s="110"/>
      <c r="AT4014" s="110"/>
      <c r="AU4014" s="110"/>
      <c r="AV4014" s="110"/>
      <c r="AW4014" s="110"/>
      <c r="AX4014" s="110"/>
      <c r="AY4014" s="110"/>
      <c r="AZ4014" s="110"/>
      <c r="BA4014" s="110"/>
      <c r="BB4014" s="110"/>
      <c r="BC4014" s="110"/>
      <c r="BD4014" s="110"/>
      <c r="BE4014" s="110"/>
      <c r="BF4014" s="110"/>
      <c r="BG4014" s="110"/>
      <c r="BH4014" s="110"/>
    </row>
    <row r="4015" spans="30:60" x14ac:dyDescent="0.2">
      <c r="AD4015" s="110"/>
      <c r="AE4015" s="110"/>
      <c r="AF4015" s="110"/>
      <c r="AG4015" s="110"/>
      <c r="AH4015" s="110"/>
      <c r="AI4015" s="110"/>
      <c r="AJ4015" s="110"/>
      <c r="AK4015" s="110"/>
      <c r="AL4015" s="110"/>
      <c r="AM4015" s="110"/>
      <c r="AN4015" s="110"/>
      <c r="AO4015" s="110"/>
      <c r="AP4015" s="110"/>
      <c r="AQ4015" s="110"/>
      <c r="AR4015" s="110"/>
      <c r="AS4015" s="110"/>
      <c r="AT4015" s="110"/>
      <c r="AU4015" s="110"/>
      <c r="AV4015" s="110"/>
      <c r="AW4015" s="110"/>
      <c r="AX4015" s="110"/>
      <c r="AY4015" s="110"/>
      <c r="AZ4015" s="110"/>
      <c r="BA4015" s="110"/>
      <c r="BB4015" s="110"/>
      <c r="BC4015" s="110"/>
      <c r="BD4015" s="110"/>
      <c r="BE4015" s="110"/>
      <c r="BF4015" s="110"/>
      <c r="BG4015" s="110"/>
      <c r="BH4015" s="110"/>
    </row>
    <row r="4016" spans="30:60" x14ac:dyDescent="0.2">
      <c r="AD4016" s="110"/>
      <c r="AE4016" s="110"/>
      <c r="AF4016" s="110"/>
      <c r="AG4016" s="110"/>
      <c r="AH4016" s="110"/>
      <c r="AI4016" s="110"/>
      <c r="AJ4016" s="110"/>
      <c r="AK4016" s="110"/>
      <c r="AL4016" s="110"/>
      <c r="AM4016" s="110"/>
      <c r="AN4016" s="110"/>
      <c r="AO4016" s="110"/>
      <c r="AP4016" s="110"/>
      <c r="AQ4016" s="110"/>
      <c r="AR4016" s="110"/>
      <c r="AS4016" s="110"/>
      <c r="AT4016" s="110"/>
      <c r="AU4016" s="110"/>
      <c r="AV4016" s="110"/>
      <c r="AW4016" s="110"/>
      <c r="AX4016" s="110"/>
      <c r="AY4016" s="110"/>
      <c r="AZ4016" s="110"/>
      <c r="BA4016" s="110"/>
      <c r="BB4016" s="110"/>
      <c r="BC4016" s="110"/>
      <c r="BD4016" s="110"/>
      <c r="BE4016" s="110"/>
      <c r="BF4016" s="110"/>
      <c r="BG4016" s="110"/>
      <c r="BH4016" s="110"/>
    </row>
    <row r="4017" spans="30:60" x14ac:dyDescent="0.2">
      <c r="AD4017" s="110"/>
      <c r="AE4017" s="110"/>
      <c r="AF4017" s="110"/>
      <c r="AG4017" s="110"/>
      <c r="AH4017" s="110"/>
      <c r="AI4017" s="110"/>
      <c r="AJ4017" s="110"/>
      <c r="AK4017" s="110"/>
      <c r="AL4017" s="110"/>
      <c r="AM4017" s="110"/>
      <c r="AN4017" s="110"/>
      <c r="AO4017" s="110"/>
      <c r="AP4017" s="110"/>
      <c r="AQ4017" s="110"/>
      <c r="AR4017" s="110"/>
      <c r="AS4017" s="110"/>
      <c r="AT4017" s="110"/>
      <c r="AU4017" s="110"/>
      <c r="AV4017" s="110"/>
      <c r="AW4017" s="110"/>
      <c r="AX4017" s="110"/>
      <c r="AY4017" s="110"/>
      <c r="AZ4017" s="110"/>
      <c r="BA4017" s="110"/>
      <c r="BB4017" s="110"/>
      <c r="BC4017" s="110"/>
      <c r="BD4017" s="110"/>
      <c r="BE4017" s="110"/>
      <c r="BF4017" s="110"/>
      <c r="BG4017" s="110"/>
      <c r="BH4017" s="110"/>
    </row>
    <row r="4018" spans="30:60" x14ac:dyDescent="0.2">
      <c r="AD4018" s="110"/>
      <c r="AE4018" s="110"/>
      <c r="AF4018" s="110"/>
      <c r="AG4018" s="110"/>
      <c r="AH4018" s="110"/>
      <c r="AI4018" s="110"/>
      <c r="AJ4018" s="110"/>
      <c r="AK4018" s="110"/>
      <c r="AL4018" s="110"/>
      <c r="AM4018" s="110"/>
      <c r="AN4018" s="110"/>
      <c r="AO4018" s="110"/>
      <c r="AP4018" s="110"/>
      <c r="AQ4018" s="110"/>
      <c r="AR4018" s="110"/>
      <c r="AS4018" s="110"/>
      <c r="AT4018" s="110"/>
      <c r="AU4018" s="110"/>
      <c r="AV4018" s="110"/>
      <c r="AW4018" s="110"/>
      <c r="AX4018" s="110"/>
      <c r="AY4018" s="110"/>
      <c r="AZ4018" s="110"/>
      <c r="BA4018" s="110"/>
      <c r="BB4018" s="110"/>
      <c r="BC4018" s="110"/>
      <c r="BD4018" s="110"/>
      <c r="BE4018" s="110"/>
      <c r="BF4018" s="110"/>
      <c r="BG4018" s="110"/>
      <c r="BH4018" s="110"/>
    </row>
    <row r="4019" spans="30:60" x14ac:dyDescent="0.2">
      <c r="AD4019" s="110"/>
      <c r="AE4019" s="110"/>
      <c r="AF4019" s="110"/>
      <c r="AG4019" s="110"/>
      <c r="AH4019" s="110"/>
      <c r="AI4019" s="110"/>
      <c r="AJ4019" s="110"/>
      <c r="AK4019" s="110"/>
      <c r="AL4019" s="110"/>
      <c r="AM4019" s="110"/>
      <c r="AN4019" s="110"/>
      <c r="AO4019" s="110"/>
      <c r="AP4019" s="110"/>
      <c r="AQ4019" s="110"/>
      <c r="AR4019" s="110"/>
      <c r="AS4019" s="110"/>
      <c r="AT4019" s="110"/>
      <c r="AU4019" s="110"/>
      <c r="AV4019" s="110"/>
      <c r="AW4019" s="110"/>
      <c r="AX4019" s="110"/>
      <c r="AY4019" s="110"/>
      <c r="AZ4019" s="110"/>
      <c r="BA4019" s="110"/>
      <c r="BB4019" s="110"/>
      <c r="BC4019" s="110"/>
      <c r="BD4019" s="110"/>
      <c r="BE4019" s="110"/>
      <c r="BF4019" s="110"/>
      <c r="BG4019" s="110"/>
      <c r="BH4019" s="110"/>
    </row>
    <row r="4020" spans="30:60" x14ac:dyDescent="0.2">
      <c r="AD4020" s="110"/>
      <c r="AE4020" s="110"/>
      <c r="AF4020" s="110"/>
      <c r="AG4020" s="110"/>
      <c r="AH4020" s="110"/>
      <c r="AI4020" s="110"/>
      <c r="AJ4020" s="110"/>
      <c r="AK4020" s="110"/>
      <c r="AL4020" s="110"/>
      <c r="AM4020" s="110"/>
      <c r="AN4020" s="110"/>
      <c r="AO4020" s="110"/>
      <c r="AP4020" s="110"/>
      <c r="AQ4020" s="110"/>
      <c r="AR4020" s="110"/>
      <c r="AS4020" s="110"/>
      <c r="AT4020" s="110"/>
      <c r="AU4020" s="110"/>
      <c r="AV4020" s="110"/>
      <c r="AW4020" s="110"/>
      <c r="AX4020" s="110"/>
      <c r="AY4020" s="110"/>
      <c r="AZ4020" s="110"/>
      <c r="BA4020" s="110"/>
      <c r="BB4020" s="110"/>
      <c r="BC4020" s="110"/>
      <c r="BD4020" s="110"/>
      <c r="BE4020" s="110"/>
      <c r="BF4020" s="110"/>
      <c r="BG4020" s="110"/>
      <c r="BH4020" s="110"/>
    </row>
    <row r="4021" spans="30:60" x14ac:dyDescent="0.2">
      <c r="AD4021" s="110"/>
      <c r="AE4021" s="110"/>
      <c r="AF4021" s="110"/>
      <c r="AG4021" s="110"/>
      <c r="AH4021" s="110"/>
      <c r="AI4021" s="110"/>
      <c r="AJ4021" s="110"/>
      <c r="AK4021" s="110"/>
      <c r="AL4021" s="110"/>
      <c r="AM4021" s="110"/>
      <c r="AN4021" s="110"/>
      <c r="AO4021" s="110"/>
      <c r="AP4021" s="110"/>
      <c r="AQ4021" s="110"/>
      <c r="AR4021" s="110"/>
      <c r="AS4021" s="110"/>
      <c r="AT4021" s="110"/>
      <c r="AU4021" s="110"/>
      <c r="AV4021" s="110"/>
      <c r="AW4021" s="110"/>
      <c r="AX4021" s="110"/>
      <c r="AY4021" s="110"/>
      <c r="AZ4021" s="110"/>
      <c r="BA4021" s="110"/>
      <c r="BB4021" s="110"/>
      <c r="BC4021" s="110"/>
      <c r="BD4021" s="110"/>
      <c r="BE4021" s="110"/>
      <c r="BF4021" s="110"/>
      <c r="BG4021" s="110"/>
      <c r="BH4021" s="110"/>
    </row>
    <row r="4022" spans="30:60" x14ac:dyDescent="0.2">
      <c r="AD4022" s="110"/>
      <c r="AE4022" s="110"/>
      <c r="AF4022" s="110"/>
      <c r="AG4022" s="110"/>
      <c r="AH4022" s="110"/>
      <c r="AI4022" s="110"/>
      <c r="AJ4022" s="110"/>
      <c r="AK4022" s="110"/>
      <c r="AL4022" s="110"/>
      <c r="AM4022" s="110"/>
      <c r="AN4022" s="110"/>
      <c r="AO4022" s="110"/>
      <c r="AP4022" s="110"/>
      <c r="AQ4022" s="110"/>
      <c r="AR4022" s="110"/>
      <c r="AS4022" s="110"/>
      <c r="AT4022" s="110"/>
      <c r="AU4022" s="110"/>
      <c r="AV4022" s="110"/>
      <c r="AW4022" s="110"/>
      <c r="AX4022" s="110"/>
      <c r="AY4022" s="110"/>
      <c r="AZ4022" s="110"/>
      <c r="BA4022" s="110"/>
      <c r="BB4022" s="110"/>
      <c r="BC4022" s="110"/>
      <c r="BD4022" s="110"/>
      <c r="BE4022" s="110"/>
      <c r="BF4022" s="110"/>
      <c r="BG4022" s="110"/>
      <c r="BH4022" s="110"/>
    </row>
    <row r="4023" spans="30:60" x14ac:dyDescent="0.2">
      <c r="AD4023" s="110"/>
      <c r="AE4023" s="110"/>
      <c r="AF4023" s="110"/>
      <c r="AG4023" s="110"/>
      <c r="AH4023" s="110"/>
      <c r="AI4023" s="110"/>
      <c r="AJ4023" s="110"/>
      <c r="AK4023" s="110"/>
      <c r="AL4023" s="110"/>
      <c r="AM4023" s="110"/>
      <c r="AN4023" s="110"/>
      <c r="AO4023" s="110"/>
      <c r="AP4023" s="110"/>
      <c r="AQ4023" s="110"/>
      <c r="AR4023" s="110"/>
      <c r="AS4023" s="110"/>
      <c r="AT4023" s="110"/>
      <c r="AU4023" s="110"/>
      <c r="AV4023" s="110"/>
      <c r="AW4023" s="110"/>
      <c r="AX4023" s="110"/>
      <c r="AY4023" s="110"/>
      <c r="AZ4023" s="110"/>
      <c r="BA4023" s="110"/>
      <c r="BB4023" s="110"/>
      <c r="BC4023" s="110"/>
      <c r="BD4023" s="110"/>
      <c r="BE4023" s="110"/>
      <c r="BF4023" s="110"/>
      <c r="BG4023" s="110"/>
      <c r="BH4023" s="110"/>
    </row>
    <row r="4024" spans="30:60" x14ac:dyDescent="0.2">
      <c r="AD4024" s="110"/>
      <c r="AE4024" s="110"/>
      <c r="AF4024" s="110"/>
      <c r="AG4024" s="110"/>
      <c r="AH4024" s="110"/>
      <c r="AI4024" s="110"/>
      <c r="AJ4024" s="110"/>
      <c r="AK4024" s="110"/>
      <c r="AL4024" s="110"/>
      <c r="AM4024" s="110"/>
      <c r="AN4024" s="110"/>
      <c r="AO4024" s="110"/>
      <c r="AP4024" s="110"/>
      <c r="AQ4024" s="110"/>
      <c r="AR4024" s="110"/>
      <c r="AS4024" s="110"/>
      <c r="AT4024" s="110"/>
      <c r="AU4024" s="110"/>
      <c r="AV4024" s="110"/>
      <c r="AW4024" s="110"/>
      <c r="AX4024" s="110"/>
      <c r="AY4024" s="110"/>
      <c r="AZ4024" s="110"/>
      <c r="BA4024" s="110"/>
      <c r="BB4024" s="110"/>
      <c r="BC4024" s="110"/>
      <c r="BD4024" s="110"/>
      <c r="BE4024" s="110"/>
      <c r="BF4024" s="110"/>
      <c r="BG4024" s="110"/>
      <c r="BH4024" s="110"/>
    </row>
    <row r="4025" spans="30:60" x14ac:dyDescent="0.2">
      <c r="AD4025" s="110"/>
      <c r="AE4025" s="110"/>
      <c r="AF4025" s="110"/>
      <c r="AG4025" s="110"/>
      <c r="AH4025" s="110"/>
      <c r="AI4025" s="110"/>
      <c r="AJ4025" s="110"/>
      <c r="AK4025" s="110"/>
      <c r="AL4025" s="110"/>
      <c r="AM4025" s="110"/>
      <c r="AN4025" s="110"/>
      <c r="AO4025" s="110"/>
      <c r="AP4025" s="110"/>
      <c r="AQ4025" s="110"/>
      <c r="AR4025" s="110"/>
      <c r="AS4025" s="110"/>
      <c r="AT4025" s="110"/>
      <c r="AU4025" s="110"/>
      <c r="AV4025" s="110"/>
      <c r="AW4025" s="110"/>
      <c r="AX4025" s="110"/>
      <c r="AY4025" s="110"/>
      <c r="AZ4025" s="110"/>
      <c r="BA4025" s="110"/>
      <c r="BB4025" s="110"/>
      <c r="BC4025" s="110"/>
      <c r="BD4025" s="110"/>
      <c r="BE4025" s="110"/>
      <c r="BF4025" s="110"/>
      <c r="BG4025" s="110"/>
      <c r="BH4025" s="110"/>
    </row>
    <row r="4026" spans="30:60" x14ac:dyDescent="0.2">
      <c r="AD4026" s="110"/>
      <c r="AE4026" s="110"/>
      <c r="AF4026" s="110"/>
      <c r="AG4026" s="110"/>
      <c r="AH4026" s="110"/>
      <c r="AI4026" s="110"/>
      <c r="AJ4026" s="110"/>
      <c r="AK4026" s="110"/>
      <c r="AL4026" s="110"/>
      <c r="AM4026" s="110"/>
      <c r="AN4026" s="110"/>
      <c r="AO4026" s="110"/>
      <c r="AP4026" s="110"/>
      <c r="AQ4026" s="110"/>
      <c r="AR4026" s="110"/>
      <c r="AS4026" s="110"/>
      <c r="AT4026" s="110"/>
      <c r="AU4026" s="110"/>
      <c r="AV4026" s="110"/>
      <c r="AW4026" s="110"/>
      <c r="AX4026" s="110"/>
      <c r="AY4026" s="110"/>
      <c r="AZ4026" s="110"/>
      <c r="BA4026" s="110"/>
      <c r="BB4026" s="110"/>
      <c r="BC4026" s="110"/>
      <c r="BD4026" s="110"/>
      <c r="BE4026" s="110"/>
      <c r="BF4026" s="110"/>
      <c r="BG4026" s="110"/>
      <c r="BH4026" s="110"/>
    </row>
    <row r="4027" spans="30:60" x14ac:dyDescent="0.2">
      <c r="AD4027" s="110"/>
      <c r="AE4027" s="110"/>
      <c r="AF4027" s="110"/>
      <c r="AG4027" s="110"/>
      <c r="AH4027" s="110"/>
      <c r="AI4027" s="110"/>
      <c r="AJ4027" s="110"/>
      <c r="AK4027" s="110"/>
      <c r="AL4027" s="110"/>
      <c r="AM4027" s="110"/>
      <c r="AN4027" s="110"/>
      <c r="AO4027" s="110"/>
      <c r="AP4027" s="110"/>
      <c r="AQ4027" s="110"/>
      <c r="AR4027" s="110"/>
      <c r="AS4027" s="110"/>
      <c r="AT4027" s="110"/>
      <c r="AU4027" s="110"/>
      <c r="AV4027" s="110"/>
      <c r="AW4027" s="110"/>
      <c r="AX4027" s="110"/>
      <c r="AY4027" s="110"/>
      <c r="AZ4027" s="110"/>
      <c r="BA4027" s="110"/>
      <c r="BB4027" s="110"/>
      <c r="BC4027" s="110"/>
      <c r="BD4027" s="110"/>
      <c r="BE4027" s="110"/>
      <c r="BF4027" s="110"/>
      <c r="BG4027" s="110"/>
      <c r="BH4027" s="110"/>
    </row>
    <row r="4028" spans="30:60" x14ac:dyDescent="0.2">
      <c r="AD4028" s="110"/>
      <c r="AE4028" s="110"/>
      <c r="AF4028" s="110"/>
      <c r="AG4028" s="110"/>
      <c r="AH4028" s="110"/>
      <c r="AI4028" s="110"/>
      <c r="AJ4028" s="110"/>
      <c r="AK4028" s="110"/>
      <c r="AL4028" s="110"/>
      <c r="AM4028" s="110"/>
      <c r="AN4028" s="110"/>
      <c r="AO4028" s="110"/>
      <c r="AP4028" s="110"/>
      <c r="AQ4028" s="110"/>
      <c r="AR4028" s="110"/>
      <c r="AS4028" s="110"/>
      <c r="AT4028" s="110"/>
      <c r="AU4028" s="110"/>
      <c r="AV4028" s="110"/>
      <c r="AW4028" s="110"/>
      <c r="AX4028" s="110"/>
      <c r="AY4028" s="110"/>
      <c r="AZ4028" s="110"/>
      <c r="BA4028" s="110"/>
      <c r="BB4028" s="110"/>
      <c r="BC4028" s="110"/>
      <c r="BD4028" s="110"/>
      <c r="BE4028" s="110"/>
      <c r="BF4028" s="110"/>
      <c r="BG4028" s="110"/>
      <c r="BH4028" s="110"/>
    </row>
    <row r="4029" spans="30:60" x14ac:dyDescent="0.2">
      <c r="AD4029" s="110"/>
      <c r="AE4029" s="110"/>
      <c r="AF4029" s="110"/>
      <c r="AG4029" s="110"/>
      <c r="AH4029" s="110"/>
      <c r="AI4029" s="110"/>
      <c r="AJ4029" s="110"/>
      <c r="AK4029" s="110"/>
      <c r="AL4029" s="110"/>
      <c r="AM4029" s="110"/>
      <c r="AN4029" s="110"/>
      <c r="AO4029" s="110"/>
      <c r="AP4029" s="110"/>
      <c r="AQ4029" s="110"/>
      <c r="AR4029" s="110"/>
      <c r="AS4029" s="110"/>
      <c r="AT4029" s="110"/>
      <c r="AU4029" s="110"/>
      <c r="AV4029" s="110"/>
      <c r="AW4029" s="110"/>
      <c r="AX4029" s="110"/>
      <c r="AY4029" s="110"/>
      <c r="AZ4029" s="110"/>
      <c r="BA4029" s="110"/>
      <c r="BB4029" s="110"/>
      <c r="BC4029" s="110"/>
      <c r="BD4029" s="110"/>
      <c r="BE4029" s="110"/>
      <c r="BF4029" s="110"/>
      <c r="BG4029" s="110"/>
      <c r="BH4029" s="110"/>
    </row>
    <row r="4030" spans="30:60" x14ac:dyDescent="0.2">
      <c r="AD4030" s="110"/>
      <c r="AE4030" s="110"/>
      <c r="AF4030" s="110"/>
      <c r="AG4030" s="110"/>
      <c r="AH4030" s="110"/>
      <c r="AI4030" s="110"/>
      <c r="AJ4030" s="110"/>
      <c r="AK4030" s="110"/>
      <c r="AL4030" s="110"/>
      <c r="AM4030" s="110"/>
      <c r="AN4030" s="110"/>
      <c r="AO4030" s="110"/>
      <c r="AP4030" s="110"/>
      <c r="AQ4030" s="110"/>
      <c r="AR4030" s="110"/>
      <c r="AS4030" s="110"/>
      <c r="AT4030" s="110"/>
      <c r="AU4030" s="110"/>
      <c r="AV4030" s="110"/>
      <c r="AW4030" s="110"/>
      <c r="AX4030" s="110"/>
      <c r="AY4030" s="110"/>
      <c r="AZ4030" s="110"/>
      <c r="BA4030" s="110"/>
      <c r="BB4030" s="110"/>
      <c r="BC4030" s="110"/>
      <c r="BD4030" s="110"/>
      <c r="BE4030" s="110"/>
      <c r="BF4030" s="110"/>
      <c r="BG4030" s="110"/>
      <c r="BH4030" s="110"/>
    </row>
    <row r="4031" spans="30:60" x14ac:dyDescent="0.2">
      <c r="AD4031" s="110"/>
      <c r="AE4031" s="110"/>
      <c r="AF4031" s="110"/>
      <c r="AG4031" s="110"/>
      <c r="AH4031" s="110"/>
      <c r="AI4031" s="110"/>
      <c r="AJ4031" s="110"/>
      <c r="AK4031" s="110"/>
      <c r="AL4031" s="110"/>
      <c r="AM4031" s="110"/>
      <c r="AN4031" s="110"/>
      <c r="AO4031" s="110"/>
      <c r="AP4031" s="110"/>
      <c r="AQ4031" s="110"/>
      <c r="AR4031" s="110"/>
      <c r="AS4031" s="110"/>
      <c r="AT4031" s="110"/>
      <c r="AU4031" s="110"/>
      <c r="AV4031" s="110"/>
      <c r="AW4031" s="110"/>
      <c r="AX4031" s="110"/>
      <c r="AY4031" s="110"/>
      <c r="AZ4031" s="110"/>
      <c r="BA4031" s="110"/>
      <c r="BB4031" s="110"/>
      <c r="BC4031" s="110"/>
      <c r="BD4031" s="110"/>
      <c r="BE4031" s="110"/>
      <c r="BF4031" s="110"/>
      <c r="BG4031" s="110"/>
      <c r="BH4031" s="110"/>
    </row>
    <row r="4032" spans="30:60" x14ac:dyDescent="0.2">
      <c r="AD4032" s="110"/>
      <c r="AE4032" s="110"/>
      <c r="AF4032" s="110"/>
      <c r="AG4032" s="110"/>
      <c r="AH4032" s="110"/>
      <c r="AI4032" s="110"/>
      <c r="AJ4032" s="110"/>
      <c r="AK4032" s="110"/>
      <c r="AL4032" s="110"/>
      <c r="AM4032" s="110"/>
      <c r="AN4032" s="110"/>
      <c r="AO4032" s="110"/>
      <c r="AP4032" s="110"/>
      <c r="AQ4032" s="110"/>
      <c r="AR4032" s="110"/>
      <c r="AS4032" s="110"/>
      <c r="AT4032" s="110"/>
      <c r="AU4032" s="110"/>
      <c r="AV4032" s="110"/>
      <c r="AW4032" s="110"/>
      <c r="AX4032" s="110"/>
      <c r="AY4032" s="110"/>
      <c r="AZ4032" s="110"/>
      <c r="BA4032" s="110"/>
      <c r="BB4032" s="110"/>
      <c r="BC4032" s="110"/>
      <c r="BD4032" s="110"/>
      <c r="BE4032" s="110"/>
      <c r="BF4032" s="110"/>
      <c r="BG4032" s="110"/>
      <c r="BH4032" s="110"/>
    </row>
    <row r="4033" spans="30:60" x14ac:dyDescent="0.2">
      <c r="AD4033" s="110"/>
      <c r="AE4033" s="110"/>
      <c r="AF4033" s="110"/>
      <c r="AG4033" s="110"/>
      <c r="AH4033" s="110"/>
      <c r="AI4033" s="110"/>
      <c r="AJ4033" s="110"/>
      <c r="AK4033" s="110"/>
      <c r="AL4033" s="110"/>
      <c r="AM4033" s="110"/>
      <c r="AN4033" s="110"/>
      <c r="AO4033" s="110"/>
      <c r="AP4033" s="110"/>
      <c r="AQ4033" s="110"/>
      <c r="AR4033" s="110"/>
      <c r="AS4033" s="110"/>
      <c r="AT4033" s="110"/>
      <c r="AU4033" s="110"/>
      <c r="AV4033" s="110"/>
      <c r="AW4033" s="110"/>
      <c r="AX4033" s="110"/>
      <c r="AY4033" s="110"/>
      <c r="AZ4033" s="110"/>
      <c r="BA4033" s="110"/>
      <c r="BB4033" s="110"/>
      <c r="BC4033" s="110"/>
      <c r="BD4033" s="110"/>
      <c r="BE4033" s="110"/>
      <c r="BF4033" s="110"/>
      <c r="BG4033" s="110"/>
      <c r="BH4033" s="110"/>
    </row>
    <row r="4034" spans="30:60" x14ac:dyDescent="0.2">
      <c r="AD4034" s="110"/>
      <c r="AE4034" s="110"/>
      <c r="AF4034" s="110"/>
      <c r="AG4034" s="110"/>
      <c r="AH4034" s="110"/>
      <c r="AI4034" s="110"/>
      <c r="AJ4034" s="110"/>
      <c r="AK4034" s="110"/>
      <c r="AL4034" s="110"/>
      <c r="AM4034" s="110"/>
      <c r="AN4034" s="110"/>
      <c r="AO4034" s="110"/>
      <c r="AP4034" s="110"/>
      <c r="AQ4034" s="110"/>
      <c r="AR4034" s="110"/>
      <c r="AS4034" s="110"/>
      <c r="AT4034" s="110"/>
      <c r="AU4034" s="110"/>
      <c r="AV4034" s="110"/>
      <c r="AW4034" s="110"/>
      <c r="AX4034" s="110"/>
      <c r="AY4034" s="110"/>
      <c r="AZ4034" s="110"/>
      <c r="BA4034" s="110"/>
      <c r="BB4034" s="110"/>
      <c r="BC4034" s="110"/>
      <c r="BD4034" s="110"/>
      <c r="BE4034" s="110"/>
      <c r="BF4034" s="110"/>
      <c r="BG4034" s="110"/>
      <c r="BH4034" s="110"/>
    </row>
    <row r="4035" spans="30:60" x14ac:dyDescent="0.2">
      <c r="AD4035" s="110"/>
      <c r="AE4035" s="110"/>
      <c r="AF4035" s="110"/>
      <c r="AG4035" s="110"/>
      <c r="AH4035" s="110"/>
      <c r="AI4035" s="110"/>
      <c r="AJ4035" s="110"/>
      <c r="AK4035" s="110"/>
      <c r="AL4035" s="110"/>
      <c r="AM4035" s="110"/>
      <c r="AN4035" s="110"/>
      <c r="AO4035" s="110"/>
      <c r="AP4035" s="110"/>
      <c r="AQ4035" s="110"/>
      <c r="AR4035" s="110"/>
      <c r="AS4035" s="110"/>
      <c r="AT4035" s="110"/>
      <c r="AU4035" s="110"/>
      <c r="AV4035" s="110"/>
      <c r="AW4035" s="110"/>
      <c r="AX4035" s="110"/>
      <c r="AY4035" s="110"/>
      <c r="AZ4035" s="110"/>
      <c r="BA4035" s="110"/>
      <c r="BB4035" s="110"/>
      <c r="BC4035" s="110"/>
      <c r="BD4035" s="110"/>
      <c r="BE4035" s="110"/>
      <c r="BF4035" s="110"/>
      <c r="BG4035" s="110"/>
      <c r="BH4035" s="110"/>
    </row>
    <row r="4036" spans="30:60" x14ac:dyDescent="0.2">
      <c r="AD4036" s="110"/>
      <c r="AE4036" s="110"/>
      <c r="AF4036" s="110"/>
      <c r="AG4036" s="110"/>
      <c r="AH4036" s="110"/>
      <c r="AI4036" s="110"/>
      <c r="AJ4036" s="110"/>
      <c r="AK4036" s="110"/>
      <c r="AL4036" s="110"/>
      <c r="AM4036" s="110"/>
      <c r="AN4036" s="110"/>
      <c r="AO4036" s="110"/>
      <c r="AP4036" s="110"/>
      <c r="AQ4036" s="110"/>
      <c r="AR4036" s="110"/>
      <c r="AS4036" s="110"/>
      <c r="AT4036" s="110"/>
      <c r="AU4036" s="110"/>
      <c r="AV4036" s="110"/>
      <c r="AW4036" s="110"/>
      <c r="AX4036" s="110"/>
      <c r="AY4036" s="110"/>
      <c r="AZ4036" s="110"/>
      <c r="BA4036" s="110"/>
      <c r="BB4036" s="110"/>
      <c r="BC4036" s="110"/>
      <c r="BD4036" s="110"/>
      <c r="BE4036" s="110"/>
      <c r="BF4036" s="110"/>
      <c r="BG4036" s="110"/>
      <c r="BH4036" s="110"/>
    </row>
    <row r="4037" spans="30:60" x14ac:dyDescent="0.2">
      <c r="AD4037" s="110"/>
      <c r="AE4037" s="110"/>
      <c r="AF4037" s="110"/>
      <c r="AG4037" s="110"/>
      <c r="AH4037" s="110"/>
      <c r="AI4037" s="110"/>
      <c r="AJ4037" s="110"/>
      <c r="AK4037" s="110"/>
      <c r="AL4037" s="110"/>
      <c r="AM4037" s="110"/>
      <c r="AN4037" s="110"/>
      <c r="AO4037" s="110"/>
      <c r="AP4037" s="110"/>
      <c r="AQ4037" s="110"/>
      <c r="AR4037" s="110"/>
      <c r="AS4037" s="110"/>
      <c r="AT4037" s="110"/>
      <c r="AU4037" s="110"/>
      <c r="AV4037" s="110"/>
      <c r="AW4037" s="110"/>
      <c r="AX4037" s="110"/>
      <c r="AY4037" s="110"/>
      <c r="AZ4037" s="110"/>
      <c r="BA4037" s="110"/>
      <c r="BB4037" s="110"/>
      <c r="BC4037" s="110"/>
      <c r="BD4037" s="110"/>
      <c r="BE4037" s="110"/>
      <c r="BF4037" s="110"/>
      <c r="BG4037" s="110"/>
      <c r="BH4037" s="110"/>
    </row>
    <row r="4038" spans="30:60" x14ac:dyDescent="0.2">
      <c r="AD4038" s="110"/>
      <c r="AE4038" s="110"/>
      <c r="AF4038" s="110"/>
      <c r="AG4038" s="110"/>
      <c r="AH4038" s="110"/>
      <c r="AI4038" s="110"/>
      <c r="AJ4038" s="110"/>
      <c r="AK4038" s="110"/>
      <c r="AL4038" s="110"/>
      <c r="AM4038" s="110"/>
      <c r="AN4038" s="110"/>
      <c r="AO4038" s="110"/>
      <c r="AP4038" s="110"/>
      <c r="AQ4038" s="110"/>
      <c r="AR4038" s="110"/>
      <c r="AS4038" s="110"/>
      <c r="AT4038" s="110"/>
      <c r="AU4038" s="110"/>
      <c r="AV4038" s="110"/>
      <c r="AW4038" s="110"/>
      <c r="AX4038" s="110"/>
      <c r="AY4038" s="110"/>
      <c r="AZ4038" s="110"/>
      <c r="BA4038" s="110"/>
      <c r="BB4038" s="110"/>
      <c r="BC4038" s="110"/>
      <c r="BD4038" s="110"/>
      <c r="BE4038" s="110"/>
      <c r="BF4038" s="110"/>
      <c r="BG4038" s="110"/>
      <c r="BH4038" s="110"/>
    </row>
    <row r="4039" spans="30:60" x14ac:dyDescent="0.2">
      <c r="AD4039" s="110"/>
      <c r="AE4039" s="110"/>
      <c r="AF4039" s="110"/>
      <c r="AG4039" s="110"/>
      <c r="AH4039" s="110"/>
      <c r="AI4039" s="110"/>
      <c r="AJ4039" s="110"/>
      <c r="AK4039" s="110"/>
      <c r="AL4039" s="110"/>
      <c r="AM4039" s="110"/>
      <c r="AN4039" s="110"/>
      <c r="AO4039" s="110"/>
      <c r="AP4039" s="110"/>
      <c r="AQ4039" s="110"/>
      <c r="AR4039" s="110"/>
      <c r="AS4039" s="110"/>
      <c r="AT4039" s="110"/>
      <c r="AU4039" s="110"/>
      <c r="AV4039" s="110"/>
      <c r="AW4039" s="110"/>
      <c r="AX4039" s="110"/>
      <c r="AY4039" s="110"/>
      <c r="AZ4039" s="110"/>
      <c r="BA4039" s="110"/>
      <c r="BB4039" s="110"/>
      <c r="BC4039" s="110"/>
      <c r="BD4039" s="110"/>
      <c r="BE4039" s="110"/>
      <c r="BF4039" s="110"/>
      <c r="BG4039" s="110"/>
      <c r="BH4039" s="110"/>
    </row>
    <row r="4040" spans="30:60" x14ac:dyDescent="0.2">
      <c r="AD4040" s="110"/>
      <c r="AE4040" s="110"/>
      <c r="AF4040" s="110"/>
      <c r="AG4040" s="110"/>
      <c r="AH4040" s="110"/>
      <c r="AI4040" s="110"/>
      <c r="AJ4040" s="110"/>
      <c r="AK4040" s="110"/>
      <c r="AL4040" s="110"/>
      <c r="AM4040" s="110"/>
      <c r="AN4040" s="110"/>
      <c r="AO4040" s="110"/>
      <c r="AP4040" s="110"/>
      <c r="AQ4040" s="110"/>
      <c r="AR4040" s="110"/>
      <c r="AS4040" s="110"/>
      <c r="AT4040" s="110"/>
      <c r="AU4040" s="110"/>
      <c r="AV4040" s="110"/>
      <c r="AW4040" s="110"/>
      <c r="AX4040" s="110"/>
      <c r="AY4040" s="110"/>
      <c r="AZ4040" s="110"/>
      <c r="BA4040" s="110"/>
      <c r="BB4040" s="110"/>
      <c r="BC4040" s="110"/>
      <c r="BD4040" s="110"/>
      <c r="BE4040" s="110"/>
      <c r="BF4040" s="110"/>
      <c r="BG4040" s="110"/>
      <c r="BH4040" s="110"/>
    </row>
    <row r="4041" spans="30:60" x14ac:dyDescent="0.2">
      <c r="AD4041" s="110"/>
      <c r="AE4041" s="110"/>
      <c r="AF4041" s="110"/>
      <c r="AG4041" s="110"/>
      <c r="AH4041" s="110"/>
      <c r="AI4041" s="110"/>
      <c r="AJ4041" s="110"/>
      <c r="AK4041" s="110"/>
      <c r="AL4041" s="110"/>
      <c r="AM4041" s="110"/>
      <c r="AN4041" s="110"/>
      <c r="AO4041" s="110"/>
      <c r="AP4041" s="110"/>
      <c r="AQ4041" s="110"/>
      <c r="AR4041" s="110"/>
      <c r="AS4041" s="110"/>
      <c r="AT4041" s="110"/>
      <c r="AU4041" s="110"/>
      <c r="AV4041" s="110"/>
      <c r="AW4041" s="110"/>
      <c r="AX4041" s="110"/>
      <c r="AY4041" s="110"/>
      <c r="AZ4041" s="110"/>
      <c r="BA4041" s="110"/>
      <c r="BB4041" s="110"/>
      <c r="BC4041" s="110"/>
      <c r="BD4041" s="110"/>
      <c r="BE4041" s="110"/>
      <c r="BF4041" s="110"/>
      <c r="BG4041" s="110"/>
      <c r="BH4041" s="110"/>
    </row>
    <row r="4042" spans="30:60" x14ac:dyDescent="0.2">
      <c r="AD4042" s="110"/>
      <c r="AE4042" s="110"/>
      <c r="AF4042" s="110"/>
      <c r="AG4042" s="110"/>
      <c r="AH4042" s="110"/>
      <c r="AI4042" s="110"/>
      <c r="AJ4042" s="110"/>
      <c r="AK4042" s="110"/>
      <c r="AL4042" s="110"/>
      <c r="AM4042" s="110"/>
      <c r="AN4042" s="110"/>
      <c r="AO4042" s="110"/>
      <c r="AP4042" s="110"/>
      <c r="AQ4042" s="110"/>
      <c r="AR4042" s="110"/>
      <c r="AS4042" s="110"/>
      <c r="AT4042" s="110"/>
      <c r="AU4042" s="110"/>
      <c r="AV4042" s="110"/>
      <c r="AW4042" s="110"/>
      <c r="AX4042" s="110"/>
      <c r="AY4042" s="110"/>
      <c r="AZ4042" s="110"/>
      <c r="BA4042" s="110"/>
      <c r="BB4042" s="110"/>
      <c r="BC4042" s="110"/>
      <c r="BD4042" s="110"/>
      <c r="BE4042" s="110"/>
      <c r="BF4042" s="110"/>
      <c r="BG4042" s="110"/>
      <c r="BH4042" s="110"/>
    </row>
    <row r="4043" spans="30:60" x14ac:dyDescent="0.2">
      <c r="AD4043" s="110"/>
      <c r="AE4043" s="110"/>
      <c r="AF4043" s="110"/>
      <c r="AG4043" s="110"/>
      <c r="AH4043" s="110"/>
      <c r="AI4043" s="110"/>
      <c r="AJ4043" s="110"/>
      <c r="AK4043" s="110"/>
      <c r="AL4043" s="110"/>
      <c r="AM4043" s="110"/>
      <c r="AN4043" s="110"/>
      <c r="AO4043" s="110"/>
      <c r="AP4043" s="110"/>
      <c r="AQ4043" s="110"/>
      <c r="AR4043" s="110"/>
      <c r="AS4043" s="110"/>
      <c r="AT4043" s="110"/>
      <c r="AU4043" s="110"/>
      <c r="AV4043" s="110"/>
      <c r="AW4043" s="110"/>
      <c r="AX4043" s="110"/>
      <c r="AY4043" s="110"/>
      <c r="AZ4043" s="110"/>
      <c r="BA4043" s="110"/>
      <c r="BB4043" s="110"/>
      <c r="BC4043" s="110"/>
      <c r="BD4043" s="110"/>
      <c r="BE4043" s="110"/>
      <c r="BF4043" s="110"/>
      <c r="BG4043" s="110"/>
      <c r="BH4043" s="110"/>
    </row>
    <row r="4044" spans="30:60" x14ac:dyDescent="0.2">
      <c r="AD4044" s="110"/>
      <c r="AE4044" s="110"/>
      <c r="AF4044" s="110"/>
      <c r="AG4044" s="110"/>
      <c r="AH4044" s="110"/>
      <c r="AI4044" s="110"/>
      <c r="AJ4044" s="110"/>
      <c r="AK4044" s="110"/>
      <c r="AL4044" s="110"/>
      <c r="AM4044" s="110"/>
      <c r="AN4044" s="110"/>
      <c r="AO4044" s="110"/>
      <c r="AP4044" s="110"/>
      <c r="AQ4044" s="110"/>
      <c r="AR4044" s="110"/>
      <c r="AS4044" s="110"/>
      <c r="AT4044" s="110"/>
      <c r="AU4044" s="110"/>
      <c r="AV4044" s="110"/>
      <c r="AW4044" s="110"/>
      <c r="AX4044" s="110"/>
      <c r="AY4044" s="110"/>
      <c r="AZ4044" s="110"/>
      <c r="BA4044" s="110"/>
      <c r="BB4044" s="110"/>
      <c r="BC4044" s="110"/>
      <c r="BD4044" s="110"/>
      <c r="BE4044" s="110"/>
      <c r="BF4044" s="110"/>
      <c r="BG4044" s="110"/>
      <c r="BH4044" s="110"/>
    </row>
    <row r="4045" spans="30:60" x14ac:dyDescent="0.2">
      <c r="AD4045" s="110"/>
      <c r="AE4045" s="110"/>
      <c r="AF4045" s="110"/>
      <c r="AG4045" s="110"/>
      <c r="AH4045" s="110"/>
      <c r="AI4045" s="110"/>
      <c r="AJ4045" s="110"/>
      <c r="AK4045" s="110"/>
      <c r="AL4045" s="110"/>
      <c r="AM4045" s="110"/>
      <c r="AN4045" s="110"/>
      <c r="AO4045" s="110"/>
      <c r="AP4045" s="110"/>
      <c r="AQ4045" s="110"/>
      <c r="AR4045" s="110"/>
      <c r="AS4045" s="110"/>
      <c r="AT4045" s="110"/>
      <c r="AU4045" s="110"/>
      <c r="AV4045" s="110"/>
      <c r="AW4045" s="110"/>
      <c r="AX4045" s="110"/>
      <c r="AY4045" s="110"/>
      <c r="AZ4045" s="110"/>
      <c r="BA4045" s="110"/>
      <c r="BB4045" s="110"/>
      <c r="BC4045" s="110"/>
      <c r="BD4045" s="110"/>
      <c r="BE4045" s="110"/>
      <c r="BF4045" s="110"/>
      <c r="BG4045" s="110"/>
      <c r="BH4045" s="110"/>
    </row>
    <row r="4046" spans="30:60" x14ac:dyDescent="0.2">
      <c r="AD4046" s="110"/>
      <c r="AE4046" s="110"/>
      <c r="AF4046" s="110"/>
      <c r="AG4046" s="110"/>
      <c r="AH4046" s="110"/>
      <c r="AI4046" s="110"/>
      <c r="AJ4046" s="110"/>
      <c r="AK4046" s="110"/>
      <c r="AL4046" s="110"/>
      <c r="AM4046" s="110"/>
      <c r="AN4046" s="110"/>
      <c r="AO4046" s="110"/>
      <c r="AP4046" s="110"/>
      <c r="AQ4046" s="110"/>
      <c r="AR4046" s="110"/>
      <c r="AS4046" s="110"/>
      <c r="AT4046" s="110"/>
      <c r="AU4046" s="110"/>
      <c r="AV4046" s="110"/>
      <c r="AW4046" s="110"/>
      <c r="AX4046" s="110"/>
      <c r="AY4046" s="110"/>
      <c r="AZ4046" s="110"/>
      <c r="BA4046" s="110"/>
      <c r="BB4046" s="110"/>
      <c r="BC4046" s="110"/>
      <c r="BD4046" s="110"/>
      <c r="BE4046" s="110"/>
      <c r="BF4046" s="110"/>
      <c r="BG4046" s="110"/>
      <c r="BH4046" s="110"/>
    </row>
    <row r="4047" spans="30:60" x14ac:dyDescent="0.2">
      <c r="AD4047" s="110"/>
      <c r="AE4047" s="110"/>
      <c r="AF4047" s="110"/>
      <c r="AG4047" s="110"/>
      <c r="AH4047" s="110"/>
      <c r="AI4047" s="110"/>
      <c r="AJ4047" s="110"/>
      <c r="AK4047" s="110"/>
      <c r="AL4047" s="110"/>
      <c r="AM4047" s="110"/>
      <c r="AN4047" s="110"/>
      <c r="AO4047" s="110"/>
      <c r="AP4047" s="110"/>
      <c r="AQ4047" s="110"/>
      <c r="AR4047" s="110"/>
      <c r="AS4047" s="110"/>
      <c r="AT4047" s="110"/>
      <c r="AU4047" s="110"/>
      <c r="AV4047" s="110"/>
      <c r="AW4047" s="110"/>
      <c r="AX4047" s="110"/>
      <c r="AY4047" s="110"/>
      <c r="AZ4047" s="110"/>
      <c r="BA4047" s="110"/>
      <c r="BB4047" s="110"/>
      <c r="BC4047" s="110"/>
      <c r="BD4047" s="110"/>
      <c r="BE4047" s="110"/>
      <c r="BF4047" s="110"/>
      <c r="BG4047" s="110"/>
      <c r="BH4047" s="110"/>
    </row>
    <row r="4048" spans="30:60" x14ac:dyDescent="0.2">
      <c r="AD4048" s="110"/>
      <c r="AE4048" s="110"/>
      <c r="AF4048" s="110"/>
      <c r="AG4048" s="110"/>
      <c r="AH4048" s="110"/>
      <c r="AI4048" s="110"/>
      <c r="AJ4048" s="110"/>
      <c r="AK4048" s="110"/>
      <c r="AL4048" s="110"/>
      <c r="AM4048" s="110"/>
      <c r="AN4048" s="110"/>
      <c r="AO4048" s="110"/>
      <c r="AP4048" s="110"/>
      <c r="AQ4048" s="110"/>
      <c r="AR4048" s="110"/>
      <c r="AS4048" s="110"/>
      <c r="AT4048" s="110"/>
      <c r="AU4048" s="110"/>
      <c r="AV4048" s="110"/>
      <c r="AW4048" s="110"/>
      <c r="AX4048" s="110"/>
      <c r="AY4048" s="110"/>
      <c r="AZ4048" s="110"/>
      <c r="BA4048" s="110"/>
      <c r="BB4048" s="110"/>
      <c r="BC4048" s="110"/>
      <c r="BD4048" s="110"/>
      <c r="BE4048" s="110"/>
      <c r="BF4048" s="110"/>
      <c r="BG4048" s="110"/>
      <c r="BH4048" s="110"/>
    </row>
    <row r="4049" spans="30:60" x14ac:dyDescent="0.2">
      <c r="AD4049" s="110"/>
      <c r="AE4049" s="110"/>
      <c r="AF4049" s="110"/>
      <c r="AG4049" s="110"/>
      <c r="AH4049" s="110"/>
      <c r="AI4049" s="110"/>
      <c r="AJ4049" s="110"/>
      <c r="AK4049" s="110"/>
      <c r="AL4049" s="110"/>
      <c r="AM4049" s="110"/>
      <c r="AN4049" s="110"/>
      <c r="AO4049" s="110"/>
      <c r="AP4049" s="110"/>
      <c r="AQ4049" s="110"/>
      <c r="AR4049" s="110"/>
      <c r="AS4049" s="110"/>
      <c r="AT4049" s="110"/>
      <c r="AU4049" s="110"/>
      <c r="AV4049" s="110"/>
      <c r="AW4049" s="110"/>
      <c r="AX4049" s="110"/>
      <c r="AY4049" s="110"/>
      <c r="AZ4049" s="110"/>
      <c r="BA4049" s="110"/>
      <c r="BB4049" s="110"/>
      <c r="BC4049" s="110"/>
      <c r="BD4049" s="110"/>
      <c r="BE4049" s="110"/>
      <c r="BF4049" s="110"/>
      <c r="BG4049" s="110"/>
      <c r="BH4049" s="110"/>
    </row>
    <row r="4050" spans="30:60" x14ac:dyDescent="0.2">
      <c r="AD4050" s="110"/>
      <c r="AE4050" s="110"/>
      <c r="AF4050" s="110"/>
      <c r="AG4050" s="110"/>
      <c r="AH4050" s="110"/>
      <c r="AI4050" s="110"/>
      <c r="AJ4050" s="110"/>
      <c r="AK4050" s="110"/>
      <c r="AL4050" s="110"/>
      <c r="AM4050" s="110"/>
      <c r="AN4050" s="110"/>
      <c r="AO4050" s="110"/>
      <c r="AP4050" s="110"/>
      <c r="AQ4050" s="110"/>
      <c r="AR4050" s="110"/>
      <c r="AS4050" s="110"/>
      <c r="AT4050" s="110"/>
      <c r="AU4050" s="110"/>
      <c r="AV4050" s="110"/>
      <c r="AW4050" s="110"/>
      <c r="AX4050" s="110"/>
      <c r="AY4050" s="110"/>
      <c r="AZ4050" s="110"/>
      <c r="BA4050" s="110"/>
      <c r="BB4050" s="110"/>
      <c r="BC4050" s="110"/>
      <c r="BD4050" s="110"/>
      <c r="BE4050" s="110"/>
      <c r="BF4050" s="110"/>
      <c r="BG4050" s="110"/>
      <c r="BH4050" s="110"/>
    </row>
    <row r="4051" spans="30:60" x14ac:dyDescent="0.2">
      <c r="AD4051" s="110"/>
      <c r="AE4051" s="110"/>
      <c r="AF4051" s="110"/>
      <c r="AG4051" s="110"/>
      <c r="AH4051" s="110"/>
      <c r="AI4051" s="110"/>
      <c r="AJ4051" s="110"/>
      <c r="AK4051" s="110"/>
      <c r="AL4051" s="110"/>
      <c r="AM4051" s="110"/>
      <c r="AN4051" s="110"/>
      <c r="AO4051" s="110"/>
      <c r="AP4051" s="110"/>
      <c r="AQ4051" s="110"/>
      <c r="AR4051" s="110"/>
      <c r="AS4051" s="110"/>
      <c r="AT4051" s="110"/>
      <c r="AU4051" s="110"/>
      <c r="AV4051" s="110"/>
      <c r="AW4051" s="110"/>
      <c r="AX4051" s="110"/>
      <c r="AY4051" s="110"/>
      <c r="AZ4051" s="110"/>
      <c r="BA4051" s="110"/>
      <c r="BB4051" s="110"/>
      <c r="BC4051" s="110"/>
      <c r="BD4051" s="110"/>
      <c r="BE4051" s="110"/>
      <c r="BF4051" s="110"/>
      <c r="BG4051" s="110"/>
      <c r="BH4051" s="110"/>
    </row>
    <row r="4052" spans="30:60" x14ac:dyDescent="0.2">
      <c r="AD4052" s="110"/>
      <c r="AE4052" s="110"/>
      <c r="AF4052" s="110"/>
      <c r="AG4052" s="110"/>
      <c r="AH4052" s="110"/>
      <c r="AI4052" s="110"/>
      <c r="AJ4052" s="110"/>
      <c r="AK4052" s="110"/>
      <c r="AL4052" s="110"/>
      <c r="AM4052" s="110"/>
      <c r="AN4052" s="110"/>
      <c r="AO4052" s="110"/>
      <c r="AP4052" s="110"/>
      <c r="AQ4052" s="110"/>
      <c r="AR4052" s="110"/>
      <c r="AS4052" s="110"/>
      <c r="AT4052" s="110"/>
      <c r="AU4052" s="110"/>
      <c r="AV4052" s="110"/>
      <c r="AW4052" s="110"/>
      <c r="AX4052" s="110"/>
      <c r="AY4052" s="110"/>
      <c r="AZ4052" s="110"/>
      <c r="BA4052" s="110"/>
      <c r="BB4052" s="110"/>
      <c r="BC4052" s="110"/>
      <c r="BD4052" s="110"/>
      <c r="BE4052" s="110"/>
      <c r="BF4052" s="110"/>
      <c r="BG4052" s="110"/>
      <c r="BH4052" s="110"/>
    </row>
    <row r="4053" spans="30:60" x14ac:dyDescent="0.2">
      <c r="AD4053" s="110"/>
      <c r="AE4053" s="110"/>
      <c r="AF4053" s="110"/>
      <c r="AG4053" s="110"/>
      <c r="AH4053" s="110"/>
      <c r="AI4053" s="110"/>
      <c r="AJ4053" s="110"/>
      <c r="AK4053" s="110"/>
      <c r="AL4053" s="110"/>
      <c r="AM4053" s="110"/>
      <c r="AN4053" s="110"/>
      <c r="AO4053" s="110"/>
      <c r="AP4053" s="110"/>
      <c r="AQ4053" s="110"/>
      <c r="AR4053" s="110"/>
      <c r="AS4053" s="110"/>
      <c r="AT4053" s="110"/>
      <c r="AU4053" s="110"/>
      <c r="AV4053" s="110"/>
      <c r="AW4053" s="110"/>
      <c r="AX4053" s="110"/>
      <c r="AY4053" s="110"/>
      <c r="AZ4053" s="110"/>
      <c r="BA4053" s="110"/>
      <c r="BB4053" s="110"/>
      <c r="BC4053" s="110"/>
      <c r="BD4053" s="110"/>
      <c r="BE4053" s="110"/>
      <c r="BF4053" s="110"/>
      <c r="BG4053" s="110"/>
      <c r="BH4053" s="110"/>
    </row>
    <row r="4054" spans="30:60" x14ac:dyDescent="0.2">
      <c r="AD4054" s="110"/>
      <c r="AE4054" s="110"/>
      <c r="AF4054" s="110"/>
      <c r="AG4054" s="110"/>
      <c r="AH4054" s="110"/>
      <c r="AI4054" s="110"/>
      <c r="AJ4054" s="110"/>
      <c r="AK4054" s="110"/>
      <c r="AL4054" s="110"/>
      <c r="AM4054" s="110"/>
      <c r="AN4054" s="110"/>
      <c r="AO4054" s="110"/>
      <c r="AP4054" s="110"/>
      <c r="AQ4054" s="110"/>
      <c r="AR4054" s="110"/>
      <c r="AS4054" s="110"/>
      <c r="AT4054" s="110"/>
      <c r="AU4054" s="110"/>
      <c r="AV4054" s="110"/>
      <c r="AW4054" s="110"/>
      <c r="AX4054" s="110"/>
      <c r="AY4054" s="110"/>
      <c r="AZ4054" s="110"/>
      <c r="BA4054" s="110"/>
      <c r="BB4054" s="110"/>
      <c r="BC4054" s="110"/>
      <c r="BD4054" s="110"/>
      <c r="BE4054" s="110"/>
      <c r="BF4054" s="110"/>
      <c r="BG4054" s="110"/>
      <c r="BH4054" s="110"/>
    </row>
    <row r="4055" spans="30:60" x14ac:dyDescent="0.2">
      <c r="AD4055" s="110"/>
      <c r="AE4055" s="110"/>
      <c r="AF4055" s="110"/>
      <c r="AG4055" s="110"/>
      <c r="AH4055" s="110"/>
      <c r="AI4055" s="110"/>
      <c r="AJ4055" s="110"/>
      <c r="AK4055" s="110"/>
      <c r="AL4055" s="110"/>
      <c r="AM4055" s="110"/>
      <c r="AN4055" s="110"/>
      <c r="AO4055" s="110"/>
      <c r="AP4055" s="110"/>
      <c r="AQ4055" s="110"/>
      <c r="AR4055" s="110"/>
      <c r="AS4055" s="110"/>
      <c r="AT4055" s="110"/>
      <c r="AU4055" s="110"/>
      <c r="AV4055" s="110"/>
      <c r="AW4055" s="110"/>
      <c r="AX4055" s="110"/>
      <c r="AY4055" s="110"/>
      <c r="AZ4055" s="110"/>
      <c r="BA4055" s="110"/>
      <c r="BB4055" s="110"/>
      <c r="BC4055" s="110"/>
      <c r="BD4055" s="110"/>
      <c r="BE4055" s="110"/>
      <c r="BF4055" s="110"/>
      <c r="BG4055" s="110"/>
      <c r="BH4055" s="110"/>
    </row>
    <row r="4056" spans="30:60" x14ac:dyDescent="0.2">
      <c r="AD4056" s="110"/>
      <c r="AE4056" s="110"/>
      <c r="AF4056" s="110"/>
      <c r="AG4056" s="110"/>
      <c r="AH4056" s="110"/>
      <c r="AI4056" s="110"/>
      <c r="AJ4056" s="110"/>
      <c r="AK4056" s="110"/>
      <c r="AL4056" s="110"/>
      <c r="AM4056" s="110"/>
      <c r="AN4056" s="110"/>
      <c r="AO4056" s="110"/>
      <c r="AP4056" s="110"/>
      <c r="AQ4056" s="110"/>
      <c r="AR4056" s="110"/>
      <c r="AS4056" s="110"/>
      <c r="AT4056" s="110"/>
      <c r="AU4056" s="110"/>
      <c r="AV4056" s="110"/>
      <c r="AW4056" s="110"/>
      <c r="AX4056" s="110"/>
      <c r="AY4056" s="110"/>
      <c r="AZ4056" s="110"/>
      <c r="BA4056" s="110"/>
      <c r="BB4056" s="110"/>
      <c r="BC4056" s="110"/>
      <c r="BD4056" s="110"/>
      <c r="BE4056" s="110"/>
      <c r="BF4056" s="110"/>
      <c r="BG4056" s="110"/>
      <c r="BH4056" s="110"/>
    </row>
    <row r="4057" spans="30:60" x14ac:dyDescent="0.2">
      <c r="AD4057" s="110"/>
      <c r="AE4057" s="110"/>
      <c r="AF4057" s="110"/>
      <c r="AG4057" s="110"/>
      <c r="AH4057" s="110"/>
      <c r="AI4057" s="110"/>
      <c r="AJ4057" s="110"/>
      <c r="AK4057" s="110"/>
      <c r="AL4057" s="110"/>
      <c r="AM4057" s="110"/>
      <c r="AN4057" s="110"/>
      <c r="AO4057" s="110"/>
      <c r="AP4057" s="110"/>
      <c r="AQ4057" s="110"/>
      <c r="AR4057" s="110"/>
      <c r="AS4057" s="110"/>
      <c r="AT4057" s="110"/>
      <c r="AU4057" s="110"/>
      <c r="AV4057" s="110"/>
      <c r="AW4057" s="110"/>
      <c r="AX4057" s="110"/>
      <c r="AY4057" s="110"/>
      <c r="AZ4057" s="110"/>
      <c r="BA4057" s="110"/>
      <c r="BB4057" s="110"/>
      <c r="BC4057" s="110"/>
      <c r="BD4057" s="110"/>
      <c r="BE4057" s="110"/>
      <c r="BF4057" s="110"/>
      <c r="BG4057" s="110"/>
      <c r="BH4057" s="110"/>
    </row>
    <row r="4058" spans="30:60" x14ac:dyDescent="0.2">
      <c r="AD4058" s="110"/>
      <c r="AE4058" s="110"/>
      <c r="AF4058" s="110"/>
      <c r="AG4058" s="110"/>
      <c r="AH4058" s="110"/>
      <c r="AI4058" s="110"/>
      <c r="AJ4058" s="110"/>
      <c r="AK4058" s="110"/>
      <c r="AL4058" s="110"/>
      <c r="AM4058" s="110"/>
      <c r="AN4058" s="110"/>
      <c r="AO4058" s="110"/>
      <c r="AP4058" s="110"/>
      <c r="AQ4058" s="110"/>
      <c r="AR4058" s="110"/>
      <c r="AS4058" s="110"/>
      <c r="AT4058" s="110"/>
      <c r="AU4058" s="110"/>
      <c r="AV4058" s="110"/>
      <c r="AW4058" s="110"/>
      <c r="AX4058" s="110"/>
      <c r="AY4058" s="110"/>
      <c r="AZ4058" s="110"/>
      <c r="BA4058" s="110"/>
      <c r="BB4058" s="110"/>
      <c r="BC4058" s="110"/>
      <c r="BD4058" s="110"/>
      <c r="BE4058" s="110"/>
      <c r="BF4058" s="110"/>
      <c r="BG4058" s="110"/>
      <c r="BH4058" s="110"/>
    </row>
    <row r="4059" spans="30:60" x14ac:dyDescent="0.2">
      <c r="AD4059" s="110"/>
      <c r="AE4059" s="110"/>
      <c r="AF4059" s="110"/>
      <c r="AG4059" s="110"/>
      <c r="AH4059" s="110"/>
      <c r="AI4059" s="110"/>
      <c r="AJ4059" s="110"/>
      <c r="AK4059" s="110"/>
      <c r="AL4059" s="110"/>
      <c r="AM4059" s="110"/>
      <c r="AN4059" s="110"/>
      <c r="AO4059" s="110"/>
      <c r="AP4059" s="110"/>
      <c r="AQ4059" s="110"/>
      <c r="AR4059" s="110"/>
      <c r="AS4059" s="110"/>
      <c r="AT4059" s="110"/>
      <c r="AU4059" s="110"/>
      <c r="AV4059" s="110"/>
      <c r="AW4059" s="110"/>
      <c r="AX4059" s="110"/>
      <c r="AY4059" s="110"/>
      <c r="AZ4059" s="110"/>
      <c r="BA4059" s="110"/>
      <c r="BB4059" s="110"/>
      <c r="BC4059" s="110"/>
      <c r="BD4059" s="110"/>
      <c r="BE4059" s="110"/>
      <c r="BF4059" s="110"/>
      <c r="BG4059" s="110"/>
      <c r="BH4059" s="110"/>
    </row>
    <row r="4060" spans="30:60" x14ac:dyDescent="0.2">
      <c r="AD4060" s="110"/>
      <c r="AE4060" s="110"/>
      <c r="AF4060" s="110"/>
      <c r="AG4060" s="110"/>
      <c r="AH4060" s="110"/>
      <c r="AI4060" s="110"/>
      <c r="AJ4060" s="110"/>
      <c r="AK4060" s="110"/>
      <c r="AL4060" s="110"/>
      <c r="AM4060" s="110"/>
      <c r="AN4060" s="110"/>
      <c r="AO4060" s="110"/>
      <c r="AP4060" s="110"/>
      <c r="AQ4060" s="110"/>
      <c r="AR4060" s="110"/>
      <c r="AS4060" s="110"/>
      <c r="AT4060" s="110"/>
      <c r="AU4060" s="110"/>
      <c r="AV4060" s="110"/>
      <c r="AW4060" s="110"/>
      <c r="AX4060" s="110"/>
      <c r="AY4060" s="110"/>
      <c r="AZ4060" s="110"/>
      <c r="BA4060" s="110"/>
      <c r="BB4060" s="110"/>
      <c r="BC4060" s="110"/>
      <c r="BD4060" s="110"/>
      <c r="BE4060" s="110"/>
      <c r="BF4060" s="110"/>
      <c r="BG4060" s="110"/>
      <c r="BH4060" s="110"/>
    </row>
    <row r="4061" spans="30:60" x14ac:dyDescent="0.2">
      <c r="AD4061" s="110"/>
      <c r="AE4061" s="110"/>
      <c r="AF4061" s="110"/>
      <c r="AG4061" s="110"/>
      <c r="AH4061" s="110"/>
      <c r="AI4061" s="110"/>
      <c r="AJ4061" s="110"/>
      <c r="AK4061" s="110"/>
      <c r="AL4061" s="110"/>
      <c r="AM4061" s="110"/>
      <c r="AN4061" s="110"/>
      <c r="AO4061" s="110"/>
      <c r="AP4061" s="110"/>
      <c r="AQ4061" s="110"/>
      <c r="AR4061" s="110"/>
      <c r="AS4061" s="110"/>
      <c r="AT4061" s="110"/>
      <c r="AU4061" s="110"/>
      <c r="AV4061" s="110"/>
      <c r="AW4061" s="110"/>
      <c r="AX4061" s="110"/>
      <c r="AY4061" s="110"/>
      <c r="AZ4061" s="110"/>
      <c r="BA4061" s="110"/>
      <c r="BB4061" s="110"/>
      <c r="BC4061" s="110"/>
      <c r="BD4061" s="110"/>
      <c r="BE4061" s="110"/>
      <c r="BF4061" s="110"/>
      <c r="BG4061" s="110"/>
      <c r="BH4061" s="110"/>
    </row>
    <row r="4062" spans="30:60" x14ac:dyDescent="0.2">
      <c r="AD4062" s="110"/>
      <c r="AE4062" s="110"/>
      <c r="AF4062" s="110"/>
      <c r="AG4062" s="110"/>
      <c r="AH4062" s="110"/>
      <c r="AI4062" s="110"/>
      <c r="AJ4062" s="110"/>
      <c r="AK4062" s="110"/>
      <c r="AL4062" s="110"/>
      <c r="AM4062" s="110"/>
      <c r="AN4062" s="110"/>
      <c r="AO4062" s="110"/>
      <c r="AP4062" s="110"/>
      <c r="AQ4062" s="110"/>
      <c r="AR4062" s="110"/>
      <c r="AS4062" s="110"/>
      <c r="AT4062" s="110"/>
      <c r="AU4062" s="110"/>
      <c r="AV4062" s="110"/>
      <c r="AW4062" s="110"/>
      <c r="AX4062" s="110"/>
      <c r="AY4062" s="110"/>
      <c r="AZ4062" s="110"/>
      <c r="BA4062" s="110"/>
      <c r="BB4062" s="110"/>
      <c r="BC4062" s="110"/>
      <c r="BD4062" s="110"/>
      <c r="BE4062" s="110"/>
      <c r="BF4062" s="110"/>
      <c r="BG4062" s="110"/>
      <c r="BH4062" s="110"/>
    </row>
    <row r="4063" spans="30:60" x14ac:dyDescent="0.2">
      <c r="AD4063" s="110"/>
      <c r="AE4063" s="110"/>
      <c r="AF4063" s="110"/>
      <c r="AG4063" s="110"/>
      <c r="AH4063" s="110"/>
      <c r="AI4063" s="110"/>
      <c r="AJ4063" s="110"/>
      <c r="AK4063" s="110"/>
      <c r="AL4063" s="110"/>
      <c r="AM4063" s="110"/>
      <c r="AN4063" s="110"/>
      <c r="AO4063" s="110"/>
      <c r="AP4063" s="110"/>
      <c r="AQ4063" s="110"/>
      <c r="AR4063" s="110"/>
      <c r="AS4063" s="110"/>
      <c r="AT4063" s="110"/>
      <c r="AU4063" s="110"/>
      <c r="AV4063" s="110"/>
      <c r="AW4063" s="110"/>
      <c r="AX4063" s="110"/>
      <c r="AY4063" s="110"/>
      <c r="AZ4063" s="110"/>
      <c r="BA4063" s="110"/>
      <c r="BB4063" s="110"/>
      <c r="BC4063" s="110"/>
      <c r="BD4063" s="110"/>
      <c r="BE4063" s="110"/>
      <c r="BF4063" s="110"/>
      <c r="BG4063" s="110"/>
      <c r="BH4063" s="110"/>
    </row>
    <row r="4064" spans="30:60" x14ac:dyDescent="0.2">
      <c r="AD4064" s="110"/>
      <c r="AE4064" s="110"/>
      <c r="AF4064" s="110"/>
      <c r="AG4064" s="110"/>
      <c r="AH4064" s="110"/>
      <c r="AI4064" s="110"/>
      <c r="AJ4064" s="110"/>
      <c r="AK4064" s="110"/>
      <c r="AL4064" s="110"/>
      <c r="AM4064" s="110"/>
      <c r="AN4064" s="110"/>
      <c r="AO4064" s="110"/>
      <c r="AP4064" s="110"/>
      <c r="AQ4064" s="110"/>
      <c r="AR4064" s="110"/>
      <c r="AS4064" s="110"/>
      <c r="AT4064" s="110"/>
      <c r="AU4064" s="110"/>
      <c r="AV4064" s="110"/>
      <c r="AW4064" s="110"/>
      <c r="AX4064" s="110"/>
      <c r="AY4064" s="110"/>
      <c r="AZ4064" s="110"/>
      <c r="BA4064" s="110"/>
      <c r="BB4064" s="110"/>
      <c r="BC4064" s="110"/>
      <c r="BD4064" s="110"/>
      <c r="BE4064" s="110"/>
      <c r="BF4064" s="110"/>
      <c r="BG4064" s="110"/>
      <c r="BH4064" s="110"/>
    </row>
    <row r="4065" spans="30:60" x14ac:dyDescent="0.2">
      <c r="AD4065" s="110"/>
      <c r="AE4065" s="110"/>
      <c r="AF4065" s="110"/>
      <c r="AG4065" s="110"/>
      <c r="AH4065" s="110"/>
      <c r="AI4065" s="110"/>
      <c r="AJ4065" s="110"/>
      <c r="AK4065" s="110"/>
      <c r="AL4065" s="110"/>
      <c r="AM4065" s="110"/>
      <c r="AN4065" s="110"/>
      <c r="AO4065" s="110"/>
      <c r="AP4065" s="110"/>
      <c r="AQ4065" s="110"/>
      <c r="AR4065" s="110"/>
      <c r="AS4065" s="110"/>
      <c r="AT4065" s="110"/>
      <c r="AU4065" s="110"/>
      <c r="AV4065" s="110"/>
      <c r="AW4065" s="110"/>
      <c r="AX4065" s="110"/>
      <c r="AY4065" s="110"/>
      <c r="AZ4065" s="110"/>
      <c r="BA4065" s="110"/>
      <c r="BB4065" s="110"/>
      <c r="BC4065" s="110"/>
      <c r="BD4065" s="110"/>
      <c r="BE4065" s="110"/>
      <c r="BF4065" s="110"/>
      <c r="BG4065" s="110"/>
      <c r="BH4065" s="110"/>
    </row>
    <row r="4066" spans="30:60" x14ac:dyDescent="0.2">
      <c r="AD4066" s="110"/>
      <c r="AE4066" s="110"/>
      <c r="AF4066" s="110"/>
      <c r="AG4066" s="110"/>
      <c r="AH4066" s="110"/>
      <c r="AI4066" s="110"/>
      <c r="AJ4066" s="110"/>
      <c r="AK4066" s="110"/>
      <c r="AL4066" s="110"/>
      <c r="AM4066" s="110"/>
      <c r="AN4066" s="110"/>
      <c r="AO4066" s="110"/>
      <c r="AP4066" s="110"/>
      <c r="AQ4066" s="110"/>
      <c r="AR4066" s="110"/>
      <c r="AS4066" s="110"/>
      <c r="AT4066" s="110"/>
      <c r="AU4066" s="110"/>
      <c r="AV4066" s="110"/>
      <c r="AW4066" s="110"/>
      <c r="AX4066" s="110"/>
      <c r="AY4066" s="110"/>
      <c r="AZ4066" s="110"/>
      <c r="BA4066" s="110"/>
      <c r="BB4066" s="110"/>
      <c r="BC4066" s="110"/>
      <c r="BD4066" s="110"/>
      <c r="BE4066" s="110"/>
      <c r="BF4066" s="110"/>
      <c r="BG4066" s="110"/>
      <c r="BH4066" s="110"/>
    </row>
    <row r="4067" spans="30:60" x14ac:dyDescent="0.2">
      <c r="AD4067" s="110"/>
      <c r="AE4067" s="110"/>
      <c r="AF4067" s="110"/>
      <c r="AG4067" s="110"/>
      <c r="AH4067" s="110"/>
      <c r="AI4067" s="110"/>
      <c r="AJ4067" s="110"/>
      <c r="AK4067" s="110"/>
      <c r="AL4067" s="110"/>
      <c r="AM4067" s="110"/>
      <c r="AN4067" s="110"/>
      <c r="AO4067" s="110"/>
      <c r="AP4067" s="110"/>
      <c r="AQ4067" s="110"/>
      <c r="AR4067" s="110"/>
      <c r="AS4067" s="110"/>
      <c r="AT4067" s="110"/>
      <c r="AU4067" s="110"/>
      <c r="AV4067" s="110"/>
      <c r="AW4067" s="110"/>
      <c r="AX4067" s="110"/>
      <c r="AY4067" s="110"/>
      <c r="AZ4067" s="110"/>
      <c r="BA4067" s="110"/>
      <c r="BB4067" s="110"/>
      <c r="BC4067" s="110"/>
      <c r="BD4067" s="110"/>
      <c r="BE4067" s="110"/>
      <c r="BF4067" s="110"/>
      <c r="BG4067" s="110"/>
      <c r="BH4067" s="110"/>
    </row>
    <row r="4068" spans="30:60" x14ac:dyDescent="0.2">
      <c r="AD4068" s="110"/>
      <c r="AE4068" s="110"/>
      <c r="AF4068" s="110"/>
      <c r="AG4068" s="110"/>
      <c r="AH4068" s="110"/>
      <c r="AI4068" s="110"/>
      <c r="AJ4068" s="110"/>
      <c r="AK4068" s="110"/>
      <c r="AL4068" s="110"/>
      <c r="AM4068" s="110"/>
      <c r="AN4068" s="110"/>
      <c r="AO4068" s="110"/>
      <c r="AP4068" s="110"/>
      <c r="AQ4068" s="110"/>
      <c r="AR4068" s="110"/>
      <c r="AS4068" s="110"/>
      <c r="AT4068" s="110"/>
      <c r="AU4068" s="110"/>
      <c r="AV4068" s="110"/>
      <c r="AW4068" s="110"/>
      <c r="AX4068" s="110"/>
      <c r="AY4068" s="110"/>
      <c r="AZ4068" s="110"/>
      <c r="BA4068" s="110"/>
      <c r="BB4068" s="110"/>
      <c r="BC4068" s="110"/>
      <c r="BD4068" s="110"/>
      <c r="BE4068" s="110"/>
      <c r="BF4068" s="110"/>
      <c r="BG4068" s="110"/>
      <c r="BH4068" s="110"/>
    </row>
    <row r="4069" spans="30:60" x14ac:dyDescent="0.2">
      <c r="AD4069" s="110"/>
      <c r="AE4069" s="110"/>
      <c r="AF4069" s="110"/>
      <c r="AG4069" s="110"/>
      <c r="AH4069" s="110"/>
      <c r="AI4069" s="110"/>
      <c r="AJ4069" s="110"/>
      <c r="AK4069" s="110"/>
      <c r="AL4069" s="110"/>
      <c r="AM4069" s="110"/>
      <c r="AN4069" s="110"/>
      <c r="AO4069" s="110"/>
      <c r="AP4069" s="110"/>
      <c r="AQ4069" s="110"/>
      <c r="AR4069" s="110"/>
      <c r="AS4069" s="110"/>
      <c r="AT4069" s="110"/>
      <c r="AU4069" s="110"/>
      <c r="AV4069" s="110"/>
      <c r="AW4069" s="110"/>
      <c r="AX4069" s="110"/>
      <c r="AY4069" s="110"/>
      <c r="AZ4069" s="110"/>
      <c r="BA4069" s="110"/>
      <c r="BB4069" s="110"/>
      <c r="BC4069" s="110"/>
      <c r="BD4069" s="110"/>
      <c r="BE4069" s="110"/>
      <c r="BF4069" s="110"/>
      <c r="BG4069" s="110"/>
      <c r="BH4069" s="110"/>
    </row>
    <row r="4070" spans="30:60" x14ac:dyDescent="0.2">
      <c r="AD4070" s="110"/>
      <c r="AE4070" s="110"/>
      <c r="AF4070" s="110"/>
      <c r="AG4070" s="110"/>
      <c r="AH4070" s="110"/>
      <c r="AI4070" s="110"/>
      <c r="AJ4070" s="110"/>
      <c r="AK4070" s="110"/>
      <c r="AL4070" s="110"/>
      <c r="AM4070" s="110"/>
      <c r="AN4070" s="110"/>
      <c r="AO4070" s="110"/>
      <c r="AP4070" s="110"/>
      <c r="AQ4070" s="110"/>
      <c r="AR4070" s="110"/>
      <c r="AS4070" s="110"/>
      <c r="AT4070" s="110"/>
      <c r="AU4070" s="110"/>
      <c r="AV4070" s="110"/>
      <c r="AW4070" s="110"/>
      <c r="AX4070" s="110"/>
      <c r="AY4070" s="110"/>
      <c r="AZ4070" s="110"/>
      <c r="BA4070" s="110"/>
      <c r="BB4070" s="110"/>
      <c r="BC4070" s="110"/>
      <c r="BD4070" s="110"/>
      <c r="BE4070" s="110"/>
      <c r="BF4070" s="110"/>
      <c r="BG4070" s="110"/>
      <c r="BH4070" s="110"/>
    </row>
    <row r="4071" spans="30:60" x14ac:dyDescent="0.2">
      <c r="AD4071" s="110"/>
      <c r="AE4071" s="110"/>
      <c r="AF4071" s="110"/>
      <c r="AG4071" s="110"/>
      <c r="AH4071" s="110"/>
      <c r="AI4071" s="110"/>
      <c r="AJ4071" s="110"/>
      <c r="AK4071" s="110"/>
      <c r="AL4071" s="110"/>
      <c r="AM4071" s="110"/>
      <c r="AN4071" s="110"/>
      <c r="AO4071" s="110"/>
      <c r="AP4071" s="110"/>
      <c r="AQ4071" s="110"/>
      <c r="AR4071" s="110"/>
      <c r="AS4071" s="110"/>
      <c r="AT4071" s="110"/>
      <c r="AU4071" s="110"/>
      <c r="AV4071" s="110"/>
      <c r="AW4071" s="110"/>
      <c r="AX4071" s="110"/>
      <c r="AY4071" s="110"/>
      <c r="AZ4071" s="110"/>
      <c r="BA4071" s="110"/>
      <c r="BB4071" s="110"/>
      <c r="BC4071" s="110"/>
      <c r="BD4071" s="110"/>
      <c r="BE4071" s="110"/>
      <c r="BF4071" s="110"/>
      <c r="BG4071" s="110"/>
      <c r="BH4071" s="110"/>
    </row>
    <row r="4072" spans="30:60" x14ac:dyDescent="0.2">
      <c r="AD4072" s="110"/>
      <c r="AE4072" s="110"/>
      <c r="AF4072" s="110"/>
      <c r="AG4072" s="110"/>
      <c r="AH4072" s="110"/>
      <c r="AI4072" s="110"/>
      <c r="AJ4072" s="110"/>
      <c r="AK4072" s="110"/>
      <c r="AL4072" s="110"/>
      <c r="AM4072" s="110"/>
      <c r="AN4072" s="110"/>
      <c r="AO4072" s="110"/>
      <c r="AP4072" s="110"/>
      <c r="AQ4072" s="110"/>
      <c r="AR4072" s="110"/>
      <c r="AS4072" s="110"/>
      <c r="AT4072" s="110"/>
      <c r="AU4072" s="110"/>
      <c r="AV4072" s="110"/>
      <c r="AW4072" s="110"/>
      <c r="AX4072" s="110"/>
      <c r="AY4072" s="110"/>
      <c r="AZ4072" s="110"/>
      <c r="BA4072" s="110"/>
      <c r="BB4072" s="110"/>
      <c r="BC4072" s="110"/>
      <c r="BD4072" s="110"/>
      <c r="BE4072" s="110"/>
      <c r="BF4072" s="110"/>
      <c r="BG4072" s="110"/>
      <c r="BH4072" s="110"/>
    </row>
    <row r="4073" spans="30:60" x14ac:dyDescent="0.2">
      <c r="AD4073" s="110"/>
      <c r="AE4073" s="110"/>
      <c r="AF4073" s="110"/>
      <c r="AG4073" s="110"/>
      <c r="AH4073" s="110"/>
      <c r="AI4073" s="110"/>
      <c r="AJ4073" s="110"/>
      <c r="AK4073" s="110"/>
      <c r="AL4073" s="110"/>
      <c r="AM4073" s="110"/>
      <c r="AN4073" s="110"/>
      <c r="AO4073" s="110"/>
      <c r="AP4073" s="110"/>
      <c r="AQ4073" s="110"/>
      <c r="AR4073" s="110"/>
      <c r="AS4073" s="110"/>
      <c r="AT4073" s="110"/>
      <c r="AU4073" s="110"/>
      <c r="AV4073" s="110"/>
      <c r="AW4073" s="110"/>
      <c r="AX4073" s="110"/>
      <c r="AY4073" s="110"/>
      <c r="AZ4073" s="110"/>
      <c r="BA4073" s="110"/>
      <c r="BB4073" s="110"/>
      <c r="BC4073" s="110"/>
      <c r="BD4073" s="110"/>
      <c r="BE4073" s="110"/>
      <c r="BF4073" s="110"/>
      <c r="BG4073" s="110"/>
      <c r="BH4073" s="110"/>
    </row>
    <row r="4074" spans="30:60" x14ac:dyDescent="0.2">
      <c r="AD4074" s="110"/>
      <c r="AE4074" s="110"/>
      <c r="AF4074" s="110"/>
      <c r="AG4074" s="110"/>
      <c r="AH4074" s="110"/>
      <c r="AI4074" s="110"/>
      <c r="AJ4074" s="110"/>
      <c r="AK4074" s="110"/>
      <c r="AL4074" s="110"/>
      <c r="AM4074" s="110"/>
      <c r="AN4074" s="110"/>
      <c r="AO4074" s="110"/>
      <c r="AP4074" s="110"/>
      <c r="AQ4074" s="110"/>
      <c r="AR4074" s="110"/>
      <c r="AS4074" s="110"/>
      <c r="AT4074" s="110"/>
      <c r="AU4074" s="110"/>
      <c r="AV4074" s="110"/>
      <c r="AW4074" s="110"/>
      <c r="AX4074" s="110"/>
      <c r="AY4074" s="110"/>
      <c r="AZ4074" s="110"/>
      <c r="BA4074" s="110"/>
      <c r="BB4074" s="110"/>
      <c r="BC4074" s="110"/>
      <c r="BD4074" s="110"/>
      <c r="BE4074" s="110"/>
      <c r="BF4074" s="110"/>
      <c r="BG4074" s="110"/>
      <c r="BH4074" s="110"/>
    </row>
    <row r="4075" spans="30:60" x14ac:dyDescent="0.2">
      <c r="AD4075" s="110"/>
      <c r="AE4075" s="110"/>
      <c r="AF4075" s="110"/>
      <c r="AG4075" s="110"/>
      <c r="AH4075" s="110"/>
      <c r="AI4075" s="110"/>
      <c r="AJ4075" s="110"/>
      <c r="AK4075" s="110"/>
      <c r="AL4075" s="110"/>
      <c r="AM4075" s="110"/>
      <c r="AN4075" s="110"/>
      <c r="AO4075" s="110"/>
      <c r="AP4075" s="110"/>
      <c r="AQ4075" s="110"/>
      <c r="AR4075" s="110"/>
      <c r="AS4075" s="110"/>
      <c r="AT4075" s="110"/>
      <c r="AU4075" s="110"/>
      <c r="AV4075" s="110"/>
      <c r="AW4075" s="110"/>
      <c r="AX4075" s="110"/>
      <c r="AY4075" s="110"/>
      <c r="AZ4075" s="110"/>
      <c r="BA4075" s="110"/>
      <c r="BB4075" s="110"/>
      <c r="BC4075" s="110"/>
      <c r="BD4075" s="110"/>
      <c r="BE4075" s="110"/>
      <c r="BF4075" s="110"/>
      <c r="BG4075" s="110"/>
      <c r="BH4075" s="110"/>
    </row>
    <row r="4076" spans="30:60" x14ac:dyDescent="0.2">
      <c r="AD4076" s="110"/>
      <c r="AE4076" s="110"/>
      <c r="AF4076" s="110"/>
      <c r="AG4076" s="110"/>
      <c r="AH4076" s="110"/>
      <c r="AI4076" s="110"/>
      <c r="AJ4076" s="110"/>
      <c r="AK4076" s="110"/>
      <c r="AL4076" s="110"/>
      <c r="AM4076" s="110"/>
      <c r="AN4076" s="110"/>
      <c r="AO4076" s="110"/>
      <c r="AP4076" s="110"/>
      <c r="AQ4076" s="110"/>
      <c r="AR4076" s="110"/>
      <c r="AS4076" s="110"/>
      <c r="AT4076" s="110"/>
      <c r="AU4076" s="110"/>
      <c r="AV4076" s="110"/>
      <c r="AW4076" s="110"/>
      <c r="AX4076" s="110"/>
      <c r="AY4076" s="110"/>
      <c r="AZ4076" s="110"/>
      <c r="BA4076" s="110"/>
      <c r="BB4076" s="110"/>
      <c r="BC4076" s="110"/>
      <c r="BD4076" s="110"/>
      <c r="BE4076" s="110"/>
      <c r="BF4076" s="110"/>
      <c r="BG4076" s="110"/>
      <c r="BH4076" s="110"/>
    </row>
    <row r="4077" spans="30:60" x14ac:dyDescent="0.2">
      <c r="AD4077" s="110"/>
      <c r="AE4077" s="110"/>
      <c r="AF4077" s="110"/>
      <c r="AG4077" s="110"/>
      <c r="AH4077" s="110"/>
      <c r="AI4077" s="110"/>
      <c r="AJ4077" s="110"/>
      <c r="AK4077" s="110"/>
      <c r="AL4077" s="110"/>
      <c r="AM4077" s="110"/>
      <c r="AN4077" s="110"/>
      <c r="AO4077" s="110"/>
      <c r="AP4077" s="110"/>
      <c r="AQ4077" s="110"/>
      <c r="AR4077" s="110"/>
      <c r="AS4077" s="110"/>
      <c r="AT4077" s="110"/>
      <c r="AU4077" s="110"/>
      <c r="AV4077" s="110"/>
      <c r="AW4077" s="110"/>
      <c r="AX4077" s="110"/>
      <c r="AY4077" s="110"/>
      <c r="AZ4077" s="110"/>
      <c r="BA4077" s="110"/>
      <c r="BB4077" s="110"/>
      <c r="BC4077" s="110"/>
      <c r="BD4077" s="110"/>
      <c r="BE4077" s="110"/>
      <c r="BF4077" s="110"/>
      <c r="BG4077" s="110"/>
      <c r="BH4077" s="110"/>
    </row>
    <row r="4078" spans="30:60" x14ac:dyDescent="0.2">
      <c r="AD4078" s="110"/>
      <c r="AE4078" s="110"/>
      <c r="AF4078" s="110"/>
      <c r="AG4078" s="110"/>
      <c r="AH4078" s="110"/>
      <c r="AI4078" s="110"/>
      <c r="AJ4078" s="110"/>
      <c r="AK4078" s="110"/>
      <c r="AL4078" s="110"/>
      <c r="AM4078" s="110"/>
      <c r="AN4078" s="110"/>
      <c r="AO4078" s="110"/>
      <c r="AP4078" s="110"/>
      <c r="AQ4078" s="110"/>
      <c r="AR4078" s="110"/>
      <c r="AS4078" s="110"/>
      <c r="AT4078" s="110"/>
      <c r="AU4078" s="110"/>
      <c r="AV4078" s="110"/>
      <c r="AW4078" s="110"/>
      <c r="AX4078" s="110"/>
      <c r="AY4078" s="110"/>
      <c r="AZ4078" s="110"/>
      <c r="BA4078" s="110"/>
      <c r="BB4078" s="110"/>
      <c r="BC4078" s="110"/>
      <c r="BD4078" s="110"/>
      <c r="BE4078" s="110"/>
      <c r="BF4078" s="110"/>
      <c r="BG4078" s="110"/>
      <c r="BH4078" s="110"/>
    </row>
    <row r="4079" spans="30:60" x14ac:dyDescent="0.2">
      <c r="AD4079" s="110"/>
      <c r="AE4079" s="110"/>
      <c r="AF4079" s="110"/>
      <c r="AG4079" s="110"/>
      <c r="AH4079" s="110"/>
      <c r="AI4079" s="110"/>
      <c r="AJ4079" s="110"/>
      <c r="AK4079" s="110"/>
      <c r="AL4079" s="110"/>
      <c r="AM4079" s="110"/>
      <c r="AN4079" s="110"/>
      <c r="AO4079" s="110"/>
      <c r="AP4079" s="110"/>
      <c r="AQ4079" s="110"/>
      <c r="AR4079" s="110"/>
      <c r="AS4079" s="110"/>
      <c r="AT4079" s="110"/>
      <c r="AU4079" s="110"/>
      <c r="AV4079" s="110"/>
      <c r="AW4079" s="110"/>
      <c r="AX4079" s="110"/>
      <c r="AY4079" s="110"/>
      <c r="AZ4079" s="110"/>
      <c r="BA4079" s="110"/>
      <c r="BB4079" s="110"/>
      <c r="BC4079" s="110"/>
      <c r="BD4079" s="110"/>
      <c r="BE4079" s="110"/>
      <c r="BF4079" s="110"/>
      <c r="BG4079" s="110"/>
      <c r="BH4079" s="110"/>
    </row>
    <row r="4080" spans="30:60" x14ac:dyDescent="0.2">
      <c r="AD4080" s="110"/>
      <c r="AE4080" s="110"/>
      <c r="AF4080" s="110"/>
      <c r="AG4080" s="110"/>
      <c r="AH4080" s="110"/>
      <c r="AI4080" s="110"/>
      <c r="AJ4080" s="110"/>
      <c r="AK4080" s="110"/>
      <c r="AL4080" s="110"/>
      <c r="AM4080" s="110"/>
      <c r="AN4080" s="110"/>
      <c r="AO4080" s="110"/>
      <c r="AP4080" s="110"/>
      <c r="AQ4080" s="110"/>
      <c r="AR4080" s="110"/>
      <c r="AS4080" s="110"/>
      <c r="AT4080" s="110"/>
      <c r="AU4080" s="110"/>
      <c r="AV4080" s="110"/>
      <c r="AW4080" s="110"/>
      <c r="AX4080" s="110"/>
      <c r="AY4080" s="110"/>
      <c r="AZ4080" s="110"/>
      <c r="BA4080" s="110"/>
      <c r="BB4080" s="110"/>
      <c r="BC4080" s="110"/>
      <c r="BD4080" s="110"/>
      <c r="BE4080" s="110"/>
      <c r="BF4080" s="110"/>
      <c r="BG4080" s="110"/>
      <c r="BH4080" s="110"/>
    </row>
    <row r="4081" spans="30:60" x14ac:dyDescent="0.2">
      <c r="AD4081" s="110"/>
      <c r="AE4081" s="110"/>
      <c r="AF4081" s="110"/>
      <c r="AG4081" s="110"/>
      <c r="AH4081" s="110"/>
      <c r="AI4081" s="110"/>
      <c r="AJ4081" s="110"/>
      <c r="AK4081" s="110"/>
      <c r="AL4081" s="110"/>
      <c r="AM4081" s="110"/>
      <c r="AN4081" s="110"/>
      <c r="AO4081" s="110"/>
      <c r="AP4081" s="110"/>
      <c r="AQ4081" s="110"/>
      <c r="AR4081" s="110"/>
      <c r="AS4081" s="110"/>
      <c r="AT4081" s="110"/>
      <c r="AU4081" s="110"/>
      <c r="AV4081" s="110"/>
      <c r="AW4081" s="110"/>
      <c r="AX4081" s="110"/>
      <c r="AY4081" s="110"/>
      <c r="AZ4081" s="110"/>
      <c r="BA4081" s="110"/>
      <c r="BB4081" s="110"/>
      <c r="BC4081" s="110"/>
      <c r="BD4081" s="110"/>
      <c r="BE4081" s="110"/>
      <c r="BF4081" s="110"/>
      <c r="BG4081" s="110"/>
      <c r="BH4081" s="110"/>
    </row>
    <row r="4082" spans="30:60" x14ac:dyDescent="0.2">
      <c r="AD4082" s="110"/>
      <c r="AE4082" s="110"/>
      <c r="AF4082" s="110"/>
      <c r="AG4082" s="110"/>
      <c r="AH4082" s="110"/>
      <c r="AI4082" s="110"/>
      <c r="AJ4082" s="110"/>
      <c r="AK4082" s="110"/>
      <c r="AL4082" s="110"/>
      <c r="AM4082" s="110"/>
      <c r="AN4082" s="110"/>
      <c r="AO4082" s="110"/>
      <c r="AP4082" s="110"/>
      <c r="AQ4082" s="110"/>
      <c r="AR4082" s="110"/>
      <c r="AS4082" s="110"/>
      <c r="AT4082" s="110"/>
      <c r="AU4082" s="110"/>
      <c r="AV4082" s="110"/>
      <c r="AW4082" s="110"/>
      <c r="AX4082" s="110"/>
      <c r="AY4082" s="110"/>
      <c r="AZ4082" s="110"/>
      <c r="BA4082" s="110"/>
      <c r="BB4082" s="110"/>
      <c r="BC4082" s="110"/>
      <c r="BD4082" s="110"/>
      <c r="BE4082" s="110"/>
      <c r="BF4082" s="110"/>
      <c r="BG4082" s="110"/>
      <c r="BH4082" s="110"/>
    </row>
    <row r="4083" spans="30:60" x14ac:dyDescent="0.2">
      <c r="AD4083" s="110"/>
      <c r="AE4083" s="110"/>
      <c r="AF4083" s="110"/>
      <c r="AG4083" s="110"/>
      <c r="AH4083" s="110"/>
      <c r="AI4083" s="110"/>
      <c r="AJ4083" s="110"/>
      <c r="AK4083" s="110"/>
      <c r="AL4083" s="110"/>
      <c r="AM4083" s="110"/>
      <c r="AN4083" s="110"/>
      <c r="AO4083" s="110"/>
      <c r="AP4083" s="110"/>
      <c r="AQ4083" s="110"/>
      <c r="AR4083" s="110"/>
      <c r="AS4083" s="110"/>
      <c r="AT4083" s="110"/>
      <c r="AU4083" s="110"/>
      <c r="AV4083" s="110"/>
      <c r="AW4083" s="110"/>
      <c r="AX4083" s="110"/>
      <c r="AY4083" s="110"/>
      <c r="AZ4083" s="110"/>
      <c r="BA4083" s="110"/>
      <c r="BB4083" s="110"/>
      <c r="BC4083" s="110"/>
      <c r="BD4083" s="110"/>
      <c r="BE4083" s="110"/>
      <c r="BF4083" s="110"/>
      <c r="BG4083" s="110"/>
      <c r="BH4083" s="110"/>
    </row>
    <row r="4084" spans="30:60" x14ac:dyDescent="0.2">
      <c r="AD4084" s="110"/>
      <c r="AE4084" s="110"/>
      <c r="AF4084" s="110"/>
      <c r="AG4084" s="110"/>
      <c r="AH4084" s="110"/>
      <c r="AI4084" s="110"/>
      <c r="AJ4084" s="110"/>
      <c r="AK4084" s="110"/>
      <c r="AL4084" s="110"/>
      <c r="AM4084" s="110"/>
      <c r="AN4084" s="110"/>
      <c r="AO4084" s="110"/>
      <c r="AP4084" s="110"/>
      <c r="AQ4084" s="110"/>
      <c r="AR4084" s="110"/>
      <c r="AS4084" s="110"/>
      <c r="AT4084" s="110"/>
      <c r="AU4084" s="110"/>
      <c r="AV4084" s="110"/>
      <c r="AW4084" s="110"/>
      <c r="AX4084" s="110"/>
      <c r="AY4084" s="110"/>
      <c r="AZ4084" s="110"/>
      <c r="BA4084" s="110"/>
      <c r="BB4084" s="110"/>
      <c r="BC4084" s="110"/>
      <c r="BD4084" s="110"/>
      <c r="BE4084" s="110"/>
      <c r="BF4084" s="110"/>
      <c r="BG4084" s="110"/>
      <c r="BH4084" s="110"/>
    </row>
    <row r="4085" spans="30:60" x14ac:dyDescent="0.2">
      <c r="AD4085" s="110"/>
      <c r="AE4085" s="110"/>
      <c r="AF4085" s="110"/>
      <c r="AG4085" s="110"/>
      <c r="AH4085" s="110"/>
      <c r="AI4085" s="110"/>
      <c r="AJ4085" s="110"/>
      <c r="AK4085" s="110"/>
      <c r="AL4085" s="110"/>
      <c r="AM4085" s="110"/>
      <c r="AN4085" s="110"/>
      <c r="AO4085" s="110"/>
      <c r="AP4085" s="110"/>
      <c r="AQ4085" s="110"/>
      <c r="AR4085" s="110"/>
      <c r="AS4085" s="110"/>
      <c r="AT4085" s="110"/>
      <c r="AU4085" s="110"/>
      <c r="AV4085" s="110"/>
      <c r="AW4085" s="110"/>
      <c r="AX4085" s="110"/>
      <c r="AY4085" s="110"/>
      <c r="AZ4085" s="110"/>
      <c r="BA4085" s="110"/>
      <c r="BB4085" s="110"/>
      <c r="BC4085" s="110"/>
      <c r="BD4085" s="110"/>
      <c r="BE4085" s="110"/>
      <c r="BF4085" s="110"/>
      <c r="BG4085" s="110"/>
      <c r="BH4085" s="110"/>
    </row>
    <row r="4086" spans="30:60" x14ac:dyDescent="0.2">
      <c r="AD4086" s="110"/>
      <c r="AE4086" s="110"/>
      <c r="AF4086" s="110"/>
      <c r="AG4086" s="110"/>
      <c r="AH4086" s="110"/>
      <c r="AI4086" s="110"/>
      <c r="AJ4086" s="110"/>
      <c r="AK4086" s="110"/>
      <c r="AL4086" s="110"/>
      <c r="AM4086" s="110"/>
      <c r="AN4086" s="110"/>
      <c r="AO4086" s="110"/>
      <c r="AP4086" s="110"/>
      <c r="AQ4086" s="110"/>
      <c r="AR4086" s="110"/>
      <c r="AS4086" s="110"/>
      <c r="AT4086" s="110"/>
      <c r="AU4086" s="110"/>
      <c r="AV4086" s="110"/>
      <c r="AW4086" s="110"/>
      <c r="AX4086" s="110"/>
      <c r="AY4086" s="110"/>
      <c r="AZ4086" s="110"/>
      <c r="BA4086" s="110"/>
      <c r="BB4086" s="110"/>
      <c r="BC4086" s="110"/>
      <c r="BD4086" s="110"/>
      <c r="BE4086" s="110"/>
      <c r="BF4086" s="110"/>
      <c r="BG4086" s="110"/>
      <c r="BH4086" s="110"/>
    </row>
    <row r="4087" spans="30:60" x14ac:dyDescent="0.2">
      <c r="AD4087" s="110"/>
      <c r="AE4087" s="110"/>
      <c r="AF4087" s="110"/>
      <c r="AG4087" s="110"/>
      <c r="AH4087" s="110"/>
      <c r="AI4087" s="110"/>
      <c r="AJ4087" s="110"/>
      <c r="AK4087" s="110"/>
      <c r="AL4087" s="110"/>
      <c r="AM4087" s="110"/>
      <c r="AN4087" s="110"/>
      <c r="AO4087" s="110"/>
      <c r="AP4087" s="110"/>
      <c r="AQ4087" s="110"/>
      <c r="AR4087" s="110"/>
      <c r="AS4087" s="110"/>
      <c r="AT4087" s="110"/>
      <c r="AU4087" s="110"/>
      <c r="AV4087" s="110"/>
      <c r="AW4087" s="110"/>
      <c r="AX4087" s="110"/>
      <c r="AY4087" s="110"/>
      <c r="AZ4087" s="110"/>
      <c r="BA4087" s="110"/>
      <c r="BB4087" s="110"/>
      <c r="BC4087" s="110"/>
      <c r="BD4087" s="110"/>
      <c r="BE4087" s="110"/>
      <c r="BF4087" s="110"/>
      <c r="BG4087" s="110"/>
      <c r="BH4087" s="110"/>
    </row>
    <row r="4088" spans="30:60" x14ac:dyDescent="0.2">
      <c r="AD4088" s="110"/>
      <c r="AE4088" s="110"/>
      <c r="AF4088" s="110"/>
      <c r="AG4088" s="110"/>
      <c r="AH4088" s="110"/>
      <c r="AI4088" s="110"/>
      <c r="AJ4088" s="110"/>
      <c r="AK4088" s="110"/>
      <c r="AL4088" s="110"/>
      <c r="AM4088" s="110"/>
      <c r="AN4088" s="110"/>
      <c r="AO4088" s="110"/>
      <c r="AP4088" s="110"/>
      <c r="AQ4088" s="110"/>
      <c r="AR4088" s="110"/>
      <c r="AS4088" s="110"/>
      <c r="AT4088" s="110"/>
      <c r="AU4088" s="110"/>
      <c r="AV4088" s="110"/>
      <c r="AW4088" s="110"/>
      <c r="AX4088" s="110"/>
      <c r="AY4088" s="110"/>
      <c r="AZ4088" s="110"/>
      <c r="BA4088" s="110"/>
      <c r="BB4088" s="110"/>
      <c r="BC4088" s="110"/>
      <c r="BD4088" s="110"/>
      <c r="BE4088" s="110"/>
      <c r="BF4088" s="110"/>
      <c r="BG4088" s="110"/>
      <c r="BH4088" s="110"/>
    </row>
    <row r="4089" spans="30:60" x14ac:dyDescent="0.2">
      <c r="AD4089" s="110"/>
      <c r="AE4089" s="110"/>
      <c r="AF4089" s="110"/>
      <c r="AG4089" s="110"/>
      <c r="AH4089" s="110"/>
      <c r="AI4089" s="110"/>
      <c r="AJ4089" s="110"/>
      <c r="AK4089" s="110"/>
      <c r="AL4089" s="110"/>
      <c r="AM4089" s="110"/>
      <c r="AN4089" s="110"/>
      <c r="AO4089" s="110"/>
      <c r="AP4089" s="110"/>
      <c r="AQ4089" s="110"/>
      <c r="AR4089" s="110"/>
      <c r="AS4089" s="110"/>
      <c r="AT4089" s="110"/>
      <c r="AU4089" s="110"/>
      <c r="AV4089" s="110"/>
      <c r="AW4089" s="110"/>
      <c r="AX4089" s="110"/>
      <c r="AY4089" s="110"/>
      <c r="AZ4089" s="110"/>
      <c r="BA4089" s="110"/>
      <c r="BB4089" s="110"/>
      <c r="BC4089" s="110"/>
      <c r="BD4089" s="110"/>
      <c r="BE4089" s="110"/>
      <c r="BF4089" s="110"/>
      <c r="BG4089" s="110"/>
      <c r="BH4089" s="110"/>
    </row>
    <row r="4090" spans="30:60" x14ac:dyDescent="0.2">
      <c r="AD4090" s="110"/>
      <c r="AE4090" s="110"/>
      <c r="AF4090" s="110"/>
      <c r="AG4090" s="110"/>
      <c r="AH4090" s="110"/>
      <c r="AI4090" s="110"/>
      <c r="AJ4090" s="110"/>
      <c r="AK4090" s="110"/>
      <c r="AL4090" s="110"/>
      <c r="AM4090" s="110"/>
      <c r="AN4090" s="110"/>
      <c r="AO4090" s="110"/>
      <c r="AP4090" s="110"/>
      <c r="AQ4090" s="110"/>
      <c r="AR4090" s="110"/>
      <c r="AS4090" s="110"/>
      <c r="AT4090" s="110"/>
      <c r="AU4090" s="110"/>
      <c r="AV4090" s="110"/>
      <c r="AW4090" s="110"/>
      <c r="AX4090" s="110"/>
      <c r="AY4090" s="110"/>
      <c r="AZ4090" s="110"/>
      <c r="BA4090" s="110"/>
      <c r="BB4090" s="110"/>
      <c r="BC4090" s="110"/>
      <c r="BD4090" s="110"/>
      <c r="BE4090" s="110"/>
      <c r="BF4090" s="110"/>
      <c r="BG4090" s="110"/>
      <c r="BH4090" s="110"/>
    </row>
    <row r="4091" spans="30:60" x14ac:dyDescent="0.2">
      <c r="AD4091" s="110"/>
      <c r="AE4091" s="110"/>
      <c r="AF4091" s="110"/>
      <c r="AG4091" s="110"/>
      <c r="AH4091" s="110"/>
      <c r="AI4091" s="110"/>
      <c r="AJ4091" s="110"/>
      <c r="AK4091" s="110"/>
      <c r="AL4091" s="110"/>
      <c r="AM4091" s="110"/>
      <c r="AN4091" s="110"/>
      <c r="AO4091" s="110"/>
      <c r="AP4091" s="110"/>
      <c r="AQ4091" s="110"/>
      <c r="AR4091" s="110"/>
      <c r="AS4091" s="110"/>
      <c r="AT4091" s="110"/>
      <c r="AU4091" s="110"/>
      <c r="AV4091" s="110"/>
      <c r="AW4091" s="110"/>
      <c r="AX4091" s="110"/>
      <c r="AY4091" s="110"/>
      <c r="AZ4091" s="110"/>
      <c r="BA4091" s="110"/>
      <c r="BB4091" s="110"/>
      <c r="BC4091" s="110"/>
      <c r="BD4091" s="110"/>
      <c r="BE4091" s="110"/>
      <c r="BF4091" s="110"/>
      <c r="BG4091" s="110"/>
      <c r="BH4091" s="110"/>
    </row>
    <row r="4092" spans="30:60" x14ac:dyDescent="0.2">
      <c r="AD4092" s="110"/>
      <c r="AE4092" s="110"/>
      <c r="AF4092" s="110"/>
      <c r="AG4092" s="110"/>
      <c r="AH4092" s="110"/>
      <c r="AI4092" s="110"/>
      <c r="AJ4092" s="110"/>
      <c r="AK4092" s="110"/>
      <c r="AL4092" s="110"/>
      <c r="AM4092" s="110"/>
      <c r="AN4092" s="110"/>
      <c r="AO4092" s="110"/>
      <c r="AP4092" s="110"/>
      <c r="AQ4092" s="110"/>
      <c r="AR4092" s="110"/>
      <c r="AS4092" s="110"/>
      <c r="AT4092" s="110"/>
      <c r="AU4092" s="110"/>
      <c r="AV4092" s="110"/>
      <c r="AW4092" s="110"/>
      <c r="AX4092" s="110"/>
      <c r="AY4092" s="110"/>
      <c r="AZ4092" s="110"/>
      <c r="BA4092" s="110"/>
      <c r="BB4092" s="110"/>
      <c r="BC4092" s="110"/>
      <c r="BD4092" s="110"/>
      <c r="BE4092" s="110"/>
      <c r="BF4092" s="110"/>
      <c r="BG4092" s="110"/>
      <c r="BH4092" s="110"/>
    </row>
    <row r="4093" spans="30:60" x14ac:dyDescent="0.2">
      <c r="AD4093" s="110"/>
      <c r="AE4093" s="110"/>
      <c r="AF4093" s="110"/>
      <c r="AG4093" s="110"/>
      <c r="AH4093" s="110"/>
      <c r="AI4093" s="110"/>
      <c r="AJ4093" s="110"/>
      <c r="AK4093" s="110"/>
      <c r="AL4093" s="110"/>
      <c r="AM4093" s="110"/>
      <c r="AN4093" s="110"/>
      <c r="AO4093" s="110"/>
      <c r="AP4093" s="110"/>
      <c r="AQ4093" s="110"/>
      <c r="AR4093" s="110"/>
      <c r="AS4093" s="110"/>
      <c r="AT4093" s="110"/>
      <c r="AU4093" s="110"/>
      <c r="AV4093" s="110"/>
      <c r="AW4093" s="110"/>
      <c r="AX4093" s="110"/>
      <c r="AY4093" s="110"/>
      <c r="AZ4093" s="110"/>
      <c r="BA4093" s="110"/>
      <c r="BB4093" s="110"/>
      <c r="BC4093" s="110"/>
      <c r="BD4093" s="110"/>
      <c r="BE4093" s="110"/>
      <c r="BF4093" s="110"/>
      <c r="BG4093" s="110"/>
      <c r="BH4093" s="110"/>
    </row>
    <row r="4094" spans="30:60" x14ac:dyDescent="0.2">
      <c r="AD4094" s="110"/>
      <c r="AE4094" s="110"/>
      <c r="AF4094" s="110"/>
      <c r="AG4094" s="110"/>
      <c r="AH4094" s="110"/>
      <c r="AI4094" s="110"/>
      <c r="AJ4094" s="110"/>
      <c r="AK4094" s="110"/>
      <c r="AL4094" s="110"/>
      <c r="AM4094" s="110"/>
      <c r="AN4094" s="110"/>
      <c r="AO4094" s="110"/>
      <c r="AP4094" s="110"/>
      <c r="AQ4094" s="110"/>
      <c r="AR4094" s="110"/>
      <c r="AS4094" s="110"/>
      <c r="AT4094" s="110"/>
      <c r="AU4094" s="110"/>
      <c r="AV4094" s="110"/>
      <c r="AW4094" s="110"/>
      <c r="AX4094" s="110"/>
      <c r="AY4094" s="110"/>
      <c r="AZ4094" s="110"/>
      <c r="BA4094" s="110"/>
      <c r="BB4094" s="110"/>
      <c r="BC4094" s="110"/>
      <c r="BD4094" s="110"/>
      <c r="BE4094" s="110"/>
      <c r="BF4094" s="110"/>
      <c r="BG4094" s="110"/>
      <c r="BH4094" s="110"/>
    </row>
    <row r="4095" spans="30:60" x14ac:dyDescent="0.2">
      <c r="AD4095" s="110"/>
      <c r="AE4095" s="110"/>
      <c r="AF4095" s="110"/>
      <c r="AG4095" s="110"/>
      <c r="AH4095" s="110"/>
      <c r="AI4095" s="110"/>
      <c r="AJ4095" s="110"/>
      <c r="AK4095" s="110"/>
      <c r="AL4095" s="110"/>
      <c r="AM4095" s="110"/>
      <c r="AN4095" s="110"/>
      <c r="AO4095" s="110"/>
      <c r="AP4095" s="110"/>
      <c r="AQ4095" s="110"/>
      <c r="AR4095" s="110"/>
      <c r="AS4095" s="110"/>
      <c r="AT4095" s="110"/>
      <c r="AU4095" s="110"/>
      <c r="AV4095" s="110"/>
      <c r="AW4095" s="110"/>
      <c r="AX4095" s="110"/>
      <c r="AY4095" s="110"/>
      <c r="AZ4095" s="110"/>
      <c r="BA4095" s="110"/>
      <c r="BB4095" s="110"/>
      <c r="BC4095" s="110"/>
      <c r="BD4095" s="110"/>
      <c r="BE4095" s="110"/>
      <c r="BF4095" s="110"/>
      <c r="BG4095" s="110"/>
      <c r="BH4095" s="110"/>
    </row>
    <row r="4096" spans="30:60" x14ac:dyDescent="0.2">
      <c r="AD4096" s="110"/>
      <c r="AE4096" s="110"/>
      <c r="AF4096" s="110"/>
      <c r="AG4096" s="110"/>
      <c r="AH4096" s="110"/>
      <c r="AI4096" s="110"/>
      <c r="AJ4096" s="110"/>
      <c r="AK4096" s="110"/>
      <c r="AL4096" s="110"/>
      <c r="AM4096" s="110"/>
      <c r="AN4096" s="110"/>
      <c r="AO4096" s="110"/>
      <c r="AP4096" s="110"/>
      <c r="AQ4096" s="110"/>
      <c r="AR4096" s="110"/>
      <c r="AS4096" s="110"/>
      <c r="AT4096" s="110"/>
      <c r="AU4096" s="110"/>
      <c r="AV4096" s="110"/>
      <c r="AW4096" s="110"/>
      <c r="AX4096" s="110"/>
      <c r="AY4096" s="110"/>
      <c r="AZ4096" s="110"/>
      <c r="BA4096" s="110"/>
      <c r="BB4096" s="110"/>
      <c r="BC4096" s="110"/>
      <c r="BD4096" s="110"/>
      <c r="BE4096" s="110"/>
      <c r="BF4096" s="110"/>
      <c r="BG4096" s="110"/>
      <c r="BH4096" s="110"/>
    </row>
    <row r="4097" spans="30:60" x14ac:dyDescent="0.2">
      <c r="AD4097" s="110"/>
      <c r="AE4097" s="110"/>
      <c r="AF4097" s="110"/>
      <c r="AG4097" s="110"/>
      <c r="AH4097" s="110"/>
      <c r="AI4097" s="110"/>
      <c r="AJ4097" s="110"/>
      <c r="AK4097" s="110"/>
      <c r="AL4097" s="110"/>
      <c r="AM4097" s="110"/>
      <c r="AN4097" s="110"/>
      <c r="AO4097" s="110"/>
      <c r="AP4097" s="110"/>
      <c r="AQ4097" s="110"/>
      <c r="AR4097" s="110"/>
      <c r="AS4097" s="110"/>
      <c r="AT4097" s="110"/>
      <c r="AU4097" s="110"/>
      <c r="AV4097" s="110"/>
      <c r="AW4097" s="110"/>
      <c r="AX4097" s="110"/>
      <c r="AY4097" s="110"/>
      <c r="AZ4097" s="110"/>
      <c r="BA4097" s="110"/>
      <c r="BB4097" s="110"/>
      <c r="BC4097" s="110"/>
      <c r="BD4097" s="110"/>
      <c r="BE4097" s="110"/>
      <c r="BF4097" s="110"/>
      <c r="BG4097" s="110"/>
      <c r="BH4097" s="110"/>
    </row>
    <row r="4098" spans="30:60" x14ac:dyDescent="0.2">
      <c r="AD4098" s="110"/>
      <c r="AE4098" s="110"/>
      <c r="AF4098" s="110"/>
      <c r="AG4098" s="110"/>
      <c r="AH4098" s="110"/>
      <c r="AI4098" s="110"/>
      <c r="AJ4098" s="110"/>
      <c r="AK4098" s="110"/>
      <c r="AL4098" s="110"/>
      <c r="AM4098" s="110"/>
      <c r="AN4098" s="110"/>
      <c r="AO4098" s="110"/>
      <c r="AP4098" s="110"/>
      <c r="AQ4098" s="110"/>
      <c r="AR4098" s="110"/>
      <c r="AS4098" s="110"/>
      <c r="AT4098" s="110"/>
      <c r="AU4098" s="110"/>
      <c r="AV4098" s="110"/>
      <c r="AW4098" s="110"/>
      <c r="AX4098" s="110"/>
      <c r="AY4098" s="110"/>
      <c r="AZ4098" s="110"/>
      <c r="BA4098" s="110"/>
      <c r="BB4098" s="110"/>
      <c r="BC4098" s="110"/>
      <c r="BD4098" s="110"/>
      <c r="BE4098" s="110"/>
      <c r="BF4098" s="110"/>
      <c r="BG4098" s="110"/>
      <c r="BH4098" s="110"/>
    </row>
    <row r="4099" spans="30:60" x14ac:dyDescent="0.2">
      <c r="AD4099" s="110"/>
      <c r="AE4099" s="110"/>
      <c r="AF4099" s="110"/>
      <c r="AG4099" s="110"/>
      <c r="AH4099" s="110"/>
      <c r="AI4099" s="110"/>
      <c r="AJ4099" s="110"/>
      <c r="AK4099" s="110"/>
      <c r="AL4099" s="110"/>
      <c r="AM4099" s="110"/>
      <c r="AN4099" s="110"/>
      <c r="AO4099" s="110"/>
      <c r="AP4099" s="110"/>
      <c r="AQ4099" s="110"/>
      <c r="AR4099" s="110"/>
      <c r="AS4099" s="110"/>
      <c r="AT4099" s="110"/>
      <c r="AU4099" s="110"/>
      <c r="AV4099" s="110"/>
      <c r="AW4099" s="110"/>
      <c r="AX4099" s="110"/>
      <c r="AY4099" s="110"/>
      <c r="AZ4099" s="110"/>
      <c r="BA4099" s="110"/>
      <c r="BB4099" s="110"/>
      <c r="BC4099" s="110"/>
      <c r="BD4099" s="110"/>
      <c r="BE4099" s="110"/>
      <c r="BF4099" s="110"/>
      <c r="BG4099" s="110"/>
      <c r="BH4099" s="110"/>
    </row>
    <row r="4100" spans="30:60" x14ac:dyDescent="0.2">
      <c r="AD4100" s="110"/>
      <c r="AE4100" s="110"/>
      <c r="AF4100" s="110"/>
      <c r="AG4100" s="110"/>
      <c r="AH4100" s="110"/>
      <c r="AI4100" s="110"/>
      <c r="AJ4100" s="110"/>
      <c r="AK4100" s="110"/>
      <c r="AL4100" s="110"/>
      <c r="AM4100" s="110"/>
      <c r="AN4100" s="110"/>
      <c r="AO4100" s="110"/>
      <c r="AP4100" s="110"/>
      <c r="AQ4100" s="110"/>
      <c r="AR4100" s="110"/>
      <c r="AS4100" s="110"/>
      <c r="AT4100" s="110"/>
      <c r="AU4100" s="110"/>
      <c r="AV4100" s="110"/>
      <c r="AW4100" s="110"/>
      <c r="AX4100" s="110"/>
      <c r="AY4100" s="110"/>
      <c r="AZ4100" s="110"/>
      <c r="BA4100" s="110"/>
      <c r="BB4100" s="110"/>
      <c r="BC4100" s="110"/>
      <c r="BD4100" s="110"/>
      <c r="BE4100" s="110"/>
      <c r="BF4100" s="110"/>
      <c r="BG4100" s="110"/>
      <c r="BH4100" s="110"/>
    </row>
    <row r="4101" spans="30:60" x14ac:dyDescent="0.2">
      <c r="AD4101" s="110"/>
      <c r="AE4101" s="110"/>
      <c r="AF4101" s="110"/>
      <c r="AG4101" s="110"/>
      <c r="AH4101" s="110"/>
      <c r="AI4101" s="110"/>
      <c r="AJ4101" s="110"/>
      <c r="AK4101" s="110"/>
      <c r="AL4101" s="110"/>
      <c r="AM4101" s="110"/>
      <c r="AN4101" s="110"/>
      <c r="AO4101" s="110"/>
      <c r="AP4101" s="110"/>
      <c r="AQ4101" s="110"/>
      <c r="AR4101" s="110"/>
      <c r="AS4101" s="110"/>
      <c r="AT4101" s="110"/>
      <c r="AU4101" s="110"/>
      <c r="AV4101" s="110"/>
      <c r="AW4101" s="110"/>
      <c r="AX4101" s="110"/>
      <c r="AY4101" s="110"/>
      <c r="AZ4101" s="110"/>
      <c r="BA4101" s="110"/>
      <c r="BB4101" s="110"/>
      <c r="BC4101" s="110"/>
      <c r="BD4101" s="110"/>
      <c r="BE4101" s="110"/>
      <c r="BF4101" s="110"/>
      <c r="BG4101" s="110"/>
      <c r="BH4101" s="110"/>
    </row>
    <row r="4102" spans="30:60" x14ac:dyDescent="0.2">
      <c r="AD4102" s="110"/>
      <c r="AE4102" s="110"/>
      <c r="AF4102" s="110"/>
      <c r="AG4102" s="110"/>
      <c r="AH4102" s="110"/>
      <c r="AI4102" s="110"/>
      <c r="AJ4102" s="110"/>
      <c r="AK4102" s="110"/>
      <c r="AL4102" s="110"/>
      <c r="AM4102" s="110"/>
      <c r="AN4102" s="110"/>
      <c r="AO4102" s="110"/>
      <c r="AP4102" s="110"/>
      <c r="AQ4102" s="110"/>
      <c r="AR4102" s="110"/>
      <c r="AS4102" s="110"/>
      <c r="AT4102" s="110"/>
      <c r="AU4102" s="110"/>
      <c r="AV4102" s="110"/>
      <c r="AW4102" s="110"/>
      <c r="AX4102" s="110"/>
      <c r="AY4102" s="110"/>
      <c r="AZ4102" s="110"/>
      <c r="BA4102" s="110"/>
      <c r="BB4102" s="110"/>
      <c r="BC4102" s="110"/>
      <c r="BD4102" s="110"/>
      <c r="BE4102" s="110"/>
      <c r="BF4102" s="110"/>
      <c r="BG4102" s="110"/>
      <c r="BH4102" s="110"/>
    </row>
    <row r="4103" spans="30:60" x14ac:dyDescent="0.2">
      <c r="AD4103" s="110"/>
      <c r="AE4103" s="110"/>
      <c r="AF4103" s="110"/>
      <c r="AG4103" s="110"/>
      <c r="AH4103" s="110"/>
      <c r="AI4103" s="110"/>
      <c r="AJ4103" s="110"/>
      <c r="AK4103" s="110"/>
      <c r="AL4103" s="110"/>
      <c r="AM4103" s="110"/>
      <c r="AN4103" s="110"/>
      <c r="AO4103" s="110"/>
      <c r="AP4103" s="110"/>
      <c r="AQ4103" s="110"/>
      <c r="AR4103" s="110"/>
      <c r="AS4103" s="110"/>
      <c r="AT4103" s="110"/>
      <c r="AU4103" s="110"/>
      <c r="AV4103" s="110"/>
      <c r="AW4103" s="110"/>
      <c r="AX4103" s="110"/>
      <c r="AY4103" s="110"/>
      <c r="AZ4103" s="110"/>
      <c r="BA4103" s="110"/>
      <c r="BB4103" s="110"/>
      <c r="BC4103" s="110"/>
      <c r="BD4103" s="110"/>
      <c r="BE4103" s="110"/>
      <c r="BF4103" s="110"/>
      <c r="BG4103" s="110"/>
      <c r="BH4103" s="110"/>
    </row>
    <row r="4104" spans="30:60" x14ac:dyDescent="0.2">
      <c r="AD4104" s="110"/>
      <c r="AE4104" s="110"/>
      <c r="AF4104" s="110"/>
      <c r="AG4104" s="110"/>
      <c r="AH4104" s="110"/>
      <c r="AI4104" s="110"/>
      <c r="AJ4104" s="110"/>
      <c r="AK4104" s="110"/>
      <c r="AL4104" s="110"/>
      <c r="AM4104" s="110"/>
      <c r="AN4104" s="110"/>
      <c r="AO4104" s="110"/>
      <c r="AP4104" s="110"/>
      <c r="AQ4104" s="110"/>
      <c r="AR4104" s="110"/>
      <c r="AS4104" s="110"/>
      <c r="AT4104" s="110"/>
      <c r="AU4104" s="110"/>
      <c r="AV4104" s="110"/>
      <c r="AW4104" s="110"/>
      <c r="AX4104" s="110"/>
      <c r="AY4104" s="110"/>
      <c r="AZ4104" s="110"/>
      <c r="BA4104" s="110"/>
      <c r="BB4104" s="110"/>
      <c r="BC4104" s="110"/>
      <c r="BD4104" s="110"/>
      <c r="BE4104" s="110"/>
      <c r="BF4104" s="110"/>
      <c r="BG4104" s="110"/>
      <c r="BH4104" s="110"/>
    </row>
    <row r="4105" spans="30:60" x14ac:dyDescent="0.2">
      <c r="AD4105" s="110"/>
      <c r="AE4105" s="110"/>
      <c r="AF4105" s="110"/>
      <c r="AG4105" s="110"/>
      <c r="AH4105" s="110"/>
      <c r="AI4105" s="110"/>
      <c r="AJ4105" s="110"/>
      <c r="AK4105" s="110"/>
      <c r="AL4105" s="110"/>
      <c r="AM4105" s="110"/>
      <c r="AN4105" s="110"/>
      <c r="AO4105" s="110"/>
      <c r="AP4105" s="110"/>
      <c r="AQ4105" s="110"/>
      <c r="AR4105" s="110"/>
      <c r="AS4105" s="110"/>
      <c r="AT4105" s="110"/>
      <c r="AU4105" s="110"/>
      <c r="AV4105" s="110"/>
      <c r="AW4105" s="110"/>
      <c r="AX4105" s="110"/>
      <c r="AY4105" s="110"/>
      <c r="AZ4105" s="110"/>
      <c r="BA4105" s="110"/>
      <c r="BB4105" s="110"/>
      <c r="BC4105" s="110"/>
      <c r="BD4105" s="110"/>
      <c r="BE4105" s="110"/>
      <c r="BF4105" s="110"/>
      <c r="BG4105" s="110"/>
      <c r="BH4105" s="110"/>
    </row>
    <row r="4106" spans="30:60" x14ac:dyDescent="0.2">
      <c r="AD4106" s="110"/>
      <c r="AE4106" s="110"/>
      <c r="AF4106" s="110"/>
      <c r="AG4106" s="110"/>
      <c r="AH4106" s="110"/>
      <c r="AI4106" s="110"/>
      <c r="AJ4106" s="110"/>
      <c r="AK4106" s="110"/>
      <c r="AL4106" s="110"/>
      <c r="AM4106" s="110"/>
      <c r="AN4106" s="110"/>
      <c r="AO4106" s="110"/>
      <c r="AP4106" s="110"/>
      <c r="AQ4106" s="110"/>
      <c r="AR4106" s="110"/>
      <c r="AS4106" s="110"/>
      <c r="AT4106" s="110"/>
      <c r="AU4106" s="110"/>
      <c r="AV4106" s="110"/>
      <c r="AW4106" s="110"/>
      <c r="AX4106" s="110"/>
      <c r="AY4106" s="110"/>
      <c r="AZ4106" s="110"/>
      <c r="BA4106" s="110"/>
      <c r="BB4106" s="110"/>
      <c r="BC4106" s="110"/>
      <c r="BD4106" s="110"/>
      <c r="BE4106" s="110"/>
      <c r="BF4106" s="110"/>
      <c r="BG4106" s="110"/>
      <c r="BH4106" s="110"/>
    </row>
    <row r="4107" spans="30:60" x14ac:dyDescent="0.2">
      <c r="AD4107" s="110"/>
      <c r="AE4107" s="110"/>
      <c r="AF4107" s="110"/>
      <c r="AG4107" s="110"/>
      <c r="AH4107" s="110"/>
      <c r="AI4107" s="110"/>
      <c r="AJ4107" s="110"/>
      <c r="AK4107" s="110"/>
      <c r="AL4107" s="110"/>
      <c r="AM4107" s="110"/>
      <c r="AN4107" s="110"/>
      <c r="AO4107" s="110"/>
      <c r="AP4107" s="110"/>
      <c r="AQ4107" s="110"/>
      <c r="AR4107" s="110"/>
      <c r="AS4107" s="110"/>
      <c r="AT4107" s="110"/>
      <c r="AU4107" s="110"/>
      <c r="AV4107" s="110"/>
      <c r="AW4107" s="110"/>
      <c r="AX4107" s="110"/>
      <c r="AY4107" s="110"/>
      <c r="AZ4107" s="110"/>
      <c r="BA4107" s="110"/>
      <c r="BB4107" s="110"/>
      <c r="BC4107" s="110"/>
      <c r="BD4107" s="110"/>
      <c r="BE4107" s="110"/>
      <c r="BF4107" s="110"/>
      <c r="BG4107" s="110"/>
      <c r="BH4107" s="110"/>
    </row>
    <row r="4108" spans="30:60" x14ac:dyDescent="0.2">
      <c r="AD4108" s="110"/>
      <c r="AE4108" s="110"/>
      <c r="AF4108" s="110"/>
      <c r="AG4108" s="110"/>
      <c r="AH4108" s="110"/>
      <c r="AI4108" s="110"/>
      <c r="AJ4108" s="110"/>
      <c r="AK4108" s="110"/>
      <c r="AL4108" s="110"/>
      <c r="AM4108" s="110"/>
      <c r="AN4108" s="110"/>
      <c r="AO4108" s="110"/>
      <c r="AP4108" s="110"/>
      <c r="AQ4108" s="110"/>
      <c r="AR4108" s="110"/>
      <c r="AS4108" s="110"/>
      <c r="AT4108" s="110"/>
      <c r="AU4108" s="110"/>
      <c r="AV4108" s="110"/>
      <c r="AW4108" s="110"/>
      <c r="AX4108" s="110"/>
      <c r="AY4108" s="110"/>
      <c r="AZ4108" s="110"/>
      <c r="BA4108" s="110"/>
      <c r="BB4108" s="110"/>
      <c r="BC4108" s="110"/>
      <c r="BD4108" s="110"/>
      <c r="BE4108" s="110"/>
      <c r="BF4108" s="110"/>
      <c r="BG4108" s="110"/>
      <c r="BH4108" s="110"/>
    </row>
    <row r="4109" spans="30:60" x14ac:dyDescent="0.2">
      <c r="AD4109" s="110"/>
      <c r="AE4109" s="110"/>
      <c r="AF4109" s="110"/>
      <c r="AG4109" s="110"/>
      <c r="AH4109" s="110"/>
      <c r="AI4109" s="110"/>
      <c r="AJ4109" s="110"/>
      <c r="AK4109" s="110"/>
      <c r="AL4109" s="110"/>
      <c r="AM4109" s="110"/>
      <c r="AN4109" s="110"/>
      <c r="AO4109" s="110"/>
      <c r="AP4109" s="110"/>
      <c r="AQ4109" s="110"/>
      <c r="AR4109" s="110"/>
      <c r="AS4109" s="110"/>
      <c r="AT4109" s="110"/>
      <c r="AU4109" s="110"/>
      <c r="AV4109" s="110"/>
      <c r="AW4109" s="110"/>
      <c r="AX4109" s="110"/>
      <c r="AY4109" s="110"/>
      <c r="AZ4109" s="110"/>
      <c r="BA4109" s="110"/>
      <c r="BB4109" s="110"/>
      <c r="BC4109" s="110"/>
      <c r="BD4109" s="110"/>
      <c r="BE4109" s="110"/>
      <c r="BF4109" s="110"/>
      <c r="BG4109" s="110"/>
      <c r="BH4109" s="110"/>
    </row>
    <row r="4110" spans="30:60" x14ac:dyDescent="0.2">
      <c r="AD4110" s="110"/>
      <c r="AE4110" s="110"/>
      <c r="AF4110" s="110"/>
      <c r="AG4110" s="110"/>
      <c r="AH4110" s="110"/>
      <c r="AI4110" s="110"/>
      <c r="AJ4110" s="110"/>
      <c r="AK4110" s="110"/>
      <c r="AL4110" s="110"/>
      <c r="AM4110" s="110"/>
      <c r="AN4110" s="110"/>
      <c r="AO4110" s="110"/>
      <c r="AP4110" s="110"/>
      <c r="AQ4110" s="110"/>
      <c r="AR4110" s="110"/>
      <c r="AS4110" s="110"/>
      <c r="AT4110" s="110"/>
      <c r="AU4110" s="110"/>
      <c r="AV4110" s="110"/>
      <c r="AW4110" s="110"/>
      <c r="AX4110" s="110"/>
      <c r="AY4110" s="110"/>
      <c r="AZ4110" s="110"/>
      <c r="BA4110" s="110"/>
      <c r="BB4110" s="110"/>
      <c r="BC4110" s="110"/>
      <c r="BD4110" s="110"/>
      <c r="BE4110" s="110"/>
      <c r="BF4110" s="110"/>
      <c r="BG4110" s="110"/>
      <c r="BH4110" s="110"/>
    </row>
    <row r="4111" spans="30:60" x14ac:dyDescent="0.2">
      <c r="AD4111" s="110"/>
      <c r="AE4111" s="110"/>
      <c r="AF4111" s="110"/>
      <c r="AG4111" s="110"/>
      <c r="AH4111" s="110"/>
      <c r="AI4111" s="110"/>
      <c r="AJ4111" s="110"/>
      <c r="AK4111" s="110"/>
      <c r="AL4111" s="110"/>
      <c r="AM4111" s="110"/>
      <c r="AN4111" s="110"/>
      <c r="AO4111" s="110"/>
      <c r="AP4111" s="110"/>
      <c r="AQ4111" s="110"/>
      <c r="AR4111" s="110"/>
      <c r="AS4111" s="110"/>
      <c r="AT4111" s="110"/>
      <c r="AU4111" s="110"/>
      <c r="AV4111" s="110"/>
      <c r="AW4111" s="110"/>
      <c r="AX4111" s="110"/>
      <c r="AY4111" s="110"/>
      <c r="AZ4111" s="110"/>
      <c r="BA4111" s="110"/>
      <c r="BB4111" s="110"/>
      <c r="BC4111" s="110"/>
      <c r="BD4111" s="110"/>
      <c r="BE4111" s="110"/>
      <c r="BF4111" s="110"/>
      <c r="BG4111" s="110"/>
      <c r="BH4111" s="110"/>
    </row>
    <row r="4112" spans="30:60" x14ac:dyDescent="0.2">
      <c r="AD4112" s="110"/>
      <c r="AE4112" s="110"/>
      <c r="AF4112" s="110"/>
      <c r="AG4112" s="110"/>
      <c r="AH4112" s="110"/>
      <c r="AI4112" s="110"/>
      <c r="AJ4112" s="110"/>
      <c r="AK4112" s="110"/>
      <c r="AL4112" s="110"/>
      <c r="AM4112" s="110"/>
      <c r="AN4112" s="110"/>
      <c r="AO4112" s="110"/>
      <c r="AP4112" s="110"/>
      <c r="AQ4112" s="110"/>
      <c r="AR4112" s="110"/>
      <c r="AS4112" s="110"/>
      <c r="AT4112" s="110"/>
      <c r="AU4112" s="110"/>
      <c r="AV4112" s="110"/>
      <c r="AW4112" s="110"/>
      <c r="AX4112" s="110"/>
      <c r="AY4112" s="110"/>
      <c r="AZ4112" s="110"/>
      <c r="BA4112" s="110"/>
      <c r="BB4112" s="110"/>
      <c r="BC4112" s="110"/>
      <c r="BD4112" s="110"/>
      <c r="BE4112" s="110"/>
      <c r="BF4112" s="110"/>
      <c r="BG4112" s="110"/>
      <c r="BH4112" s="110"/>
    </row>
    <row r="4113" spans="30:60" x14ac:dyDescent="0.2">
      <c r="AD4113" s="110"/>
      <c r="AE4113" s="110"/>
      <c r="AF4113" s="110"/>
      <c r="AG4113" s="110"/>
      <c r="AH4113" s="110"/>
      <c r="AI4113" s="110"/>
      <c r="AJ4113" s="110"/>
      <c r="AK4113" s="110"/>
      <c r="AL4113" s="110"/>
      <c r="AM4113" s="110"/>
      <c r="AN4113" s="110"/>
      <c r="AO4113" s="110"/>
      <c r="AP4113" s="110"/>
      <c r="AQ4113" s="110"/>
      <c r="AR4113" s="110"/>
      <c r="AS4113" s="110"/>
      <c r="AT4113" s="110"/>
      <c r="AU4113" s="110"/>
      <c r="AV4113" s="110"/>
      <c r="AW4113" s="110"/>
      <c r="AX4113" s="110"/>
      <c r="AY4113" s="110"/>
      <c r="AZ4113" s="110"/>
      <c r="BA4113" s="110"/>
      <c r="BB4113" s="110"/>
      <c r="BC4113" s="110"/>
      <c r="BD4113" s="110"/>
      <c r="BE4113" s="110"/>
      <c r="BF4113" s="110"/>
      <c r="BG4113" s="110"/>
      <c r="BH4113" s="110"/>
    </row>
    <row r="4114" spans="30:60" x14ac:dyDescent="0.2">
      <c r="AD4114" s="110"/>
      <c r="AE4114" s="110"/>
      <c r="AF4114" s="110"/>
      <c r="AG4114" s="110"/>
      <c r="AH4114" s="110"/>
      <c r="AI4114" s="110"/>
      <c r="AJ4114" s="110"/>
      <c r="AK4114" s="110"/>
      <c r="AL4114" s="110"/>
      <c r="AM4114" s="110"/>
      <c r="AN4114" s="110"/>
      <c r="AO4114" s="110"/>
      <c r="AP4114" s="110"/>
      <c r="AQ4114" s="110"/>
      <c r="AR4114" s="110"/>
      <c r="AS4114" s="110"/>
      <c r="AT4114" s="110"/>
      <c r="AU4114" s="110"/>
      <c r="AV4114" s="110"/>
      <c r="AW4114" s="110"/>
      <c r="AX4114" s="110"/>
      <c r="AY4114" s="110"/>
      <c r="AZ4114" s="110"/>
      <c r="BA4114" s="110"/>
      <c r="BB4114" s="110"/>
      <c r="BC4114" s="110"/>
      <c r="BD4114" s="110"/>
      <c r="BE4114" s="110"/>
      <c r="BF4114" s="110"/>
      <c r="BG4114" s="110"/>
      <c r="BH4114" s="110"/>
    </row>
    <row r="4115" spans="30:60" x14ac:dyDescent="0.2">
      <c r="AD4115" s="110"/>
      <c r="AE4115" s="110"/>
      <c r="AF4115" s="110"/>
      <c r="AG4115" s="110"/>
      <c r="AH4115" s="110"/>
      <c r="AI4115" s="110"/>
      <c r="AJ4115" s="110"/>
      <c r="AK4115" s="110"/>
      <c r="AL4115" s="110"/>
      <c r="AM4115" s="110"/>
      <c r="AN4115" s="110"/>
      <c r="AO4115" s="110"/>
      <c r="AP4115" s="110"/>
      <c r="AQ4115" s="110"/>
      <c r="AR4115" s="110"/>
      <c r="AS4115" s="110"/>
      <c r="AT4115" s="110"/>
      <c r="AU4115" s="110"/>
      <c r="AV4115" s="110"/>
      <c r="AW4115" s="110"/>
      <c r="AX4115" s="110"/>
      <c r="AY4115" s="110"/>
      <c r="AZ4115" s="110"/>
      <c r="BA4115" s="110"/>
      <c r="BB4115" s="110"/>
      <c r="BC4115" s="110"/>
      <c r="BD4115" s="110"/>
      <c r="BE4115" s="110"/>
      <c r="BF4115" s="110"/>
      <c r="BG4115" s="110"/>
      <c r="BH4115" s="110"/>
    </row>
    <row r="4116" spans="30:60" x14ac:dyDescent="0.2">
      <c r="AD4116" s="110"/>
      <c r="AE4116" s="110"/>
      <c r="AF4116" s="110"/>
      <c r="AG4116" s="110"/>
      <c r="AH4116" s="110"/>
      <c r="AI4116" s="110"/>
      <c r="AJ4116" s="110"/>
      <c r="AK4116" s="110"/>
      <c r="AL4116" s="110"/>
      <c r="AM4116" s="110"/>
      <c r="AN4116" s="110"/>
      <c r="AO4116" s="110"/>
      <c r="AP4116" s="110"/>
      <c r="AQ4116" s="110"/>
      <c r="AR4116" s="110"/>
      <c r="AS4116" s="110"/>
      <c r="AT4116" s="110"/>
      <c r="AU4116" s="110"/>
      <c r="AV4116" s="110"/>
      <c r="AW4116" s="110"/>
      <c r="AX4116" s="110"/>
      <c r="AY4116" s="110"/>
      <c r="AZ4116" s="110"/>
      <c r="BA4116" s="110"/>
      <c r="BB4116" s="110"/>
      <c r="BC4116" s="110"/>
      <c r="BD4116" s="110"/>
      <c r="BE4116" s="110"/>
      <c r="BF4116" s="110"/>
      <c r="BG4116" s="110"/>
      <c r="BH4116" s="110"/>
    </row>
    <row r="4117" spans="30:60" x14ac:dyDescent="0.2">
      <c r="AD4117" s="110"/>
      <c r="AE4117" s="110"/>
      <c r="AF4117" s="110"/>
      <c r="AG4117" s="110"/>
      <c r="AH4117" s="110"/>
      <c r="AI4117" s="110"/>
      <c r="AJ4117" s="110"/>
      <c r="AK4117" s="110"/>
      <c r="AL4117" s="110"/>
      <c r="AM4117" s="110"/>
      <c r="AN4117" s="110"/>
      <c r="AO4117" s="110"/>
      <c r="AP4117" s="110"/>
      <c r="AQ4117" s="110"/>
      <c r="AR4117" s="110"/>
      <c r="AS4117" s="110"/>
      <c r="AT4117" s="110"/>
      <c r="AU4117" s="110"/>
      <c r="AV4117" s="110"/>
      <c r="AW4117" s="110"/>
      <c r="AX4117" s="110"/>
      <c r="AY4117" s="110"/>
      <c r="AZ4117" s="110"/>
      <c r="BA4117" s="110"/>
      <c r="BB4117" s="110"/>
      <c r="BC4117" s="110"/>
      <c r="BD4117" s="110"/>
      <c r="BE4117" s="110"/>
      <c r="BF4117" s="110"/>
      <c r="BG4117" s="110"/>
      <c r="BH4117" s="110"/>
    </row>
    <row r="4118" spans="30:60" x14ac:dyDescent="0.2">
      <c r="AD4118" s="110"/>
      <c r="AE4118" s="110"/>
      <c r="AF4118" s="110"/>
      <c r="AG4118" s="110"/>
      <c r="AH4118" s="110"/>
      <c r="AI4118" s="110"/>
      <c r="AJ4118" s="110"/>
      <c r="AK4118" s="110"/>
      <c r="AL4118" s="110"/>
      <c r="AM4118" s="110"/>
      <c r="AN4118" s="110"/>
      <c r="AO4118" s="110"/>
      <c r="AP4118" s="110"/>
      <c r="AQ4118" s="110"/>
      <c r="AR4118" s="110"/>
      <c r="AS4118" s="110"/>
      <c r="AT4118" s="110"/>
      <c r="AU4118" s="110"/>
      <c r="AV4118" s="110"/>
      <c r="AW4118" s="110"/>
      <c r="AX4118" s="110"/>
      <c r="AY4118" s="110"/>
      <c r="AZ4118" s="110"/>
      <c r="BA4118" s="110"/>
      <c r="BB4118" s="110"/>
      <c r="BC4118" s="110"/>
      <c r="BD4118" s="110"/>
      <c r="BE4118" s="110"/>
      <c r="BF4118" s="110"/>
      <c r="BG4118" s="110"/>
      <c r="BH4118" s="110"/>
    </row>
    <row r="4119" spans="30:60" x14ac:dyDescent="0.2">
      <c r="AD4119" s="110"/>
      <c r="AE4119" s="110"/>
      <c r="AF4119" s="110"/>
      <c r="AG4119" s="110"/>
      <c r="AH4119" s="110"/>
      <c r="AI4119" s="110"/>
      <c r="AJ4119" s="110"/>
      <c r="AK4119" s="110"/>
      <c r="AL4119" s="110"/>
      <c r="AM4119" s="110"/>
      <c r="AN4119" s="110"/>
      <c r="AO4119" s="110"/>
      <c r="AP4119" s="110"/>
      <c r="AQ4119" s="110"/>
      <c r="AR4119" s="110"/>
      <c r="AS4119" s="110"/>
      <c r="AT4119" s="110"/>
      <c r="AU4119" s="110"/>
      <c r="AV4119" s="110"/>
      <c r="AW4119" s="110"/>
      <c r="AX4119" s="110"/>
      <c r="AY4119" s="110"/>
      <c r="AZ4119" s="110"/>
      <c r="BA4119" s="110"/>
      <c r="BB4119" s="110"/>
      <c r="BC4119" s="110"/>
      <c r="BD4119" s="110"/>
      <c r="BE4119" s="110"/>
      <c r="BF4119" s="110"/>
      <c r="BG4119" s="110"/>
      <c r="BH4119" s="110"/>
    </row>
    <row r="4120" spans="30:60" x14ac:dyDescent="0.2">
      <c r="AD4120" s="110"/>
      <c r="AE4120" s="110"/>
      <c r="AF4120" s="110"/>
      <c r="AG4120" s="110"/>
      <c r="AH4120" s="110"/>
      <c r="AI4120" s="110"/>
      <c r="AJ4120" s="110"/>
      <c r="AK4120" s="110"/>
      <c r="AL4120" s="110"/>
      <c r="AM4120" s="110"/>
      <c r="AN4120" s="110"/>
      <c r="AO4120" s="110"/>
      <c r="AP4120" s="110"/>
      <c r="AQ4120" s="110"/>
      <c r="AR4120" s="110"/>
      <c r="AS4120" s="110"/>
      <c r="AT4120" s="110"/>
      <c r="AU4120" s="110"/>
      <c r="AV4120" s="110"/>
      <c r="AW4120" s="110"/>
      <c r="AX4120" s="110"/>
      <c r="AY4120" s="110"/>
      <c r="AZ4120" s="110"/>
      <c r="BA4120" s="110"/>
      <c r="BB4120" s="110"/>
      <c r="BC4120" s="110"/>
      <c r="BD4120" s="110"/>
      <c r="BE4120" s="110"/>
      <c r="BF4120" s="110"/>
      <c r="BG4120" s="110"/>
      <c r="BH4120" s="110"/>
    </row>
    <row r="4121" spans="30:60" x14ac:dyDescent="0.2">
      <c r="AD4121" s="110"/>
      <c r="AE4121" s="110"/>
      <c r="AF4121" s="110"/>
      <c r="AG4121" s="110"/>
      <c r="AH4121" s="110"/>
      <c r="AI4121" s="110"/>
      <c r="AJ4121" s="110"/>
      <c r="AK4121" s="110"/>
      <c r="AL4121" s="110"/>
      <c r="AM4121" s="110"/>
      <c r="AN4121" s="110"/>
      <c r="AO4121" s="110"/>
      <c r="AP4121" s="110"/>
      <c r="AQ4121" s="110"/>
      <c r="AR4121" s="110"/>
      <c r="AS4121" s="110"/>
      <c r="AT4121" s="110"/>
      <c r="AU4121" s="110"/>
      <c r="AV4121" s="110"/>
      <c r="AW4121" s="110"/>
      <c r="AX4121" s="110"/>
      <c r="AY4121" s="110"/>
      <c r="AZ4121" s="110"/>
      <c r="BA4121" s="110"/>
      <c r="BB4121" s="110"/>
      <c r="BC4121" s="110"/>
      <c r="BD4121" s="110"/>
      <c r="BE4121" s="110"/>
      <c r="BF4121" s="110"/>
      <c r="BG4121" s="110"/>
      <c r="BH4121" s="110"/>
    </row>
    <row r="4122" spans="30:60" x14ac:dyDescent="0.2">
      <c r="AD4122" s="110"/>
      <c r="AE4122" s="110"/>
      <c r="AF4122" s="110"/>
      <c r="AG4122" s="110"/>
      <c r="AH4122" s="110"/>
      <c r="AI4122" s="110"/>
      <c r="AJ4122" s="110"/>
      <c r="AK4122" s="110"/>
      <c r="AL4122" s="110"/>
      <c r="AM4122" s="110"/>
      <c r="AN4122" s="110"/>
      <c r="AO4122" s="110"/>
      <c r="AP4122" s="110"/>
      <c r="AQ4122" s="110"/>
      <c r="AR4122" s="110"/>
      <c r="AS4122" s="110"/>
      <c r="AT4122" s="110"/>
      <c r="AU4122" s="110"/>
      <c r="AV4122" s="110"/>
      <c r="AW4122" s="110"/>
      <c r="AX4122" s="110"/>
      <c r="AY4122" s="110"/>
      <c r="AZ4122" s="110"/>
      <c r="BA4122" s="110"/>
      <c r="BB4122" s="110"/>
      <c r="BC4122" s="110"/>
      <c r="BD4122" s="110"/>
      <c r="BE4122" s="110"/>
      <c r="BF4122" s="110"/>
      <c r="BG4122" s="110"/>
      <c r="BH4122" s="110"/>
    </row>
    <row r="4123" spans="30:60" x14ac:dyDescent="0.2">
      <c r="AD4123" s="110"/>
      <c r="AE4123" s="110"/>
      <c r="AF4123" s="110"/>
      <c r="AG4123" s="110"/>
      <c r="AH4123" s="110"/>
      <c r="AI4123" s="110"/>
      <c r="AJ4123" s="110"/>
      <c r="AK4123" s="110"/>
      <c r="AL4123" s="110"/>
      <c r="AM4123" s="110"/>
      <c r="AN4123" s="110"/>
      <c r="AO4123" s="110"/>
      <c r="AP4123" s="110"/>
      <c r="AQ4123" s="110"/>
      <c r="AR4123" s="110"/>
      <c r="AS4123" s="110"/>
      <c r="AT4123" s="110"/>
      <c r="AU4123" s="110"/>
      <c r="AV4123" s="110"/>
      <c r="AW4123" s="110"/>
      <c r="AX4123" s="110"/>
      <c r="AY4123" s="110"/>
      <c r="AZ4123" s="110"/>
      <c r="BA4123" s="110"/>
      <c r="BB4123" s="110"/>
      <c r="BC4123" s="110"/>
      <c r="BD4123" s="110"/>
      <c r="BE4123" s="110"/>
      <c r="BF4123" s="110"/>
      <c r="BG4123" s="110"/>
      <c r="BH4123" s="110"/>
    </row>
    <row r="4124" spans="30:60" x14ac:dyDescent="0.2">
      <c r="AD4124" s="110"/>
      <c r="AE4124" s="110"/>
      <c r="AF4124" s="110"/>
      <c r="AG4124" s="110"/>
      <c r="AH4124" s="110"/>
      <c r="AI4124" s="110"/>
      <c r="AJ4124" s="110"/>
      <c r="AK4124" s="110"/>
      <c r="AL4124" s="110"/>
      <c r="AM4124" s="110"/>
      <c r="AN4124" s="110"/>
      <c r="AO4124" s="110"/>
      <c r="AP4124" s="110"/>
      <c r="AQ4124" s="110"/>
      <c r="AR4124" s="110"/>
      <c r="AS4124" s="110"/>
      <c r="AT4124" s="110"/>
      <c r="AU4124" s="110"/>
      <c r="AV4124" s="110"/>
      <c r="AW4124" s="110"/>
      <c r="AX4124" s="110"/>
      <c r="AY4124" s="110"/>
      <c r="AZ4124" s="110"/>
      <c r="BA4124" s="110"/>
      <c r="BB4124" s="110"/>
      <c r="BC4124" s="110"/>
      <c r="BD4124" s="110"/>
      <c r="BE4124" s="110"/>
      <c r="BF4124" s="110"/>
      <c r="BG4124" s="110"/>
      <c r="BH4124" s="110"/>
    </row>
    <row r="4125" spans="30:60" x14ac:dyDescent="0.2">
      <c r="AD4125" s="110"/>
      <c r="AE4125" s="110"/>
      <c r="AF4125" s="110"/>
      <c r="AG4125" s="110"/>
      <c r="AH4125" s="110"/>
      <c r="AI4125" s="110"/>
      <c r="AJ4125" s="110"/>
      <c r="AK4125" s="110"/>
      <c r="AL4125" s="110"/>
      <c r="AM4125" s="110"/>
      <c r="AN4125" s="110"/>
      <c r="AO4125" s="110"/>
      <c r="AP4125" s="110"/>
      <c r="AQ4125" s="110"/>
      <c r="AR4125" s="110"/>
      <c r="AS4125" s="110"/>
      <c r="AT4125" s="110"/>
      <c r="AU4125" s="110"/>
      <c r="AV4125" s="110"/>
      <c r="AW4125" s="110"/>
      <c r="AX4125" s="110"/>
      <c r="AY4125" s="110"/>
      <c r="AZ4125" s="110"/>
      <c r="BA4125" s="110"/>
      <c r="BB4125" s="110"/>
      <c r="BC4125" s="110"/>
      <c r="BD4125" s="110"/>
      <c r="BE4125" s="110"/>
      <c r="BF4125" s="110"/>
      <c r="BG4125" s="110"/>
      <c r="BH4125" s="110"/>
    </row>
    <row r="4126" spans="30:60" x14ac:dyDescent="0.2">
      <c r="AD4126" s="110"/>
      <c r="AE4126" s="110"/>
      <c r="AF4126" s="110"/>
      <c r="AG4126" s="110"/>
      <c r="AH4126" s="110"/>
      <c r="AI4126" s="110"/>
      <c r="AJ4126" s="110"/>
      <c r="AK4126" s="110"/>
      <c r="AL4126" s="110"/>
      <c r="AM4126" s="110"/>
      <c r="AN4126" s="110"/>
      <c r="AO4126" s="110"/>
      <c r="AP4126" s="110"/>
      <c r="AQ4126" s="110"/>
      <c r="AR4126" s="110"/>
      <c r="AS4126" s="110"/>
      <c r="AT4126" s="110"/>
      <c r="AU4126" s="110"/>
      <c r="AV4126" s="110"/>
      <c r="AW4126" s="110"/>
      <c r="AX4126" s="110"/>
      <c r="AY4126" s="110"/>
      <c r="AZ4126" s="110"/>
      <c r="BA4126" s="110"/>
      <c r="BB4126" s="110"/>
      <c r="BC4126" s="110"/>
      <c r="BD4126" s="110"/>
      <c r="BE4126" s="110"/>
      <c r="BF4126" s="110"/>
      <c r="BG4126" s="110"/>
      <c r="BH4126" s="110"/>
    </row>
    <row r="4127" spans="30:60" x14ac:dyDescent="0.2">
      <c r="AD4127" s="110"/>
      <c r="AE4127" s="110"/>
      <c r="AF4127" s="110"/>
      <c r="AG4127" s="110"/>
      <c r="AH4127" s="110"/>
      <c r="AI4127" s="110"/>
      <c r="AJ4127" s="110"/>
      <c r="AK4127" s="110"/>
      <c r="AL4127" s="110"/>
      <c r="AM4127" s="110"/>
      <c r="AN4127" s="110"/>
      <c r="AO4127" s="110"/>
      <c r="AP4127" s="110"/>
      <c r="AQ4127" s="110"/>
      <c r="AR4127" s="110"/>
      <c r="AS4127" s="110"/>
      <c r="AT4127" s="110"/>
      <c r="AU4127" s="110"/>
      <c r="AV4127" s="110"/>
      <c r="AW4127" s="110"/>
      <c r="AX4127" s="110"/>
      <c r="AY4127" s="110"/>
      <c r="AZ4127" s="110"/>
      <c r="BA4127" s="110"/>
      <c r="BB4127" s="110"/>
      <c r="BC4127" s="110"/>
      <c r="BD4127" s="110"/>
      <c r="BE4127" s="110"/>
      <c r="BF4127" s="110"/>
      <c r="BG4127" s="110"/>
      <c r="BH4127" s="110"/>
    </row>
    <row r="4128" spans="30:60" x14ac:dyDescent="0.2">
      <c r="AD4128" s="110"/>
      <c r="AE4128" s="110"/>
      <c r="AF4128" s="110"/>
      <c r="AG4128" s="110"/>
      <c r="AH4128" s="110"/>
      <c r="AI4128" s="110"/>
      <c r="AJ4128" s="110"/>
      <c r="AK4128" s="110"/>
      <c r="AL4128" s="110"/>
      <c r="AM4128" s="110"/>
      <c r="AN4128" s="110"/>
      <c r="AO4128" s="110"/>
      <c r="AP4128" s="110"/>
      <c r="AQ4128" s="110"/>
      <c r="AR4128" s="110"/>
      <c r="AS4128" s="110"/>
      <c r="AT4128" s="110"/>
      <c r="AU4128" s="110"/>
      <c r="AV4128" s="110"/>
      <c r="AW4128" s="110"/>
      <c r="AX4128" s="110"/>
      <c r="AY4128" s="110"/>
      <c r="AZ4128" s="110"/>
      <c r="BA4128" s="110"/>
      <c r="BB4128" s="110"/>
      <c r="BC4128" s="110"/>
      <c r="BD4128" s="110"/>
      <c r="BE4128" s="110"/>
      <c r="BF4128" s="110"/>
      <c r="BG4128" s="110"/>
      <c r="BH4128" s="110"/>
    </row>
    <row r="4129" spans="30:60" x14ac:dyDescent="0.2">
      <c r="AD4129" s="110"/>
      <c r="AE4129" s="110"/>
      <c r="AF4129" s="110"/>
      <c r="AG4129" s="110"/>
      <c r="AH4129" s="110"/>
      <c r="AI4129" s="110"/>
      <c r="AJ4129" s="110"/>
      <c r="AK4129" s="110"/>
      <c r="AL4129" s="110"/>
      <c r="AM4129" s="110"/>
      <c r="AN4129" s="110"/>
      <c r="AO4129" s="110"/>
      <c r="AP4129" s="110"/>
      <c r="AQ4129" s="110"/>
      <c r="AR4129" s="110"/>
      <c r="AS4129" s="110"/>
      <c r="AT4129" s="110"/>
      <c r="AU4129" s="110"/>
      <c r="AV4129" s="110"/>
      <c r="AW4129" s="110"/>
      <c r="AX4129" s="110"/>
      <c r="AY4129" s="110"/>
      <c r="AZ4129" s="110"/>
      <c r="BA4129" s="110"/>
      <c r="BB4129" s="110"/>
      <c r="BC4129" s="110"/>
      <c r="BD4129" s="110"/>
      <c r="BE4129" s="110"/>
      <c r="BF4129" s="110"/>
      <c r="BG4129" s="110"/>
      <c r="BH4129" s="110"/>
    </row>
    <row r="4130" spans="30:60" x14ac:dyDescent="0.2">
      <c r="AD4130" s="110"/>
      <c r="AE4130" s="110"/>
      <c r="AF4130" s="110"/>
      <c r="AG4130" s="110"/>
      <c r="AH4130" s="110"/>
      <c r="AI4130" s="110"/>
      <c r="AJ4130" s="110"/>
      <c r="AK4130" s="110"/>
      <c r="AL4130" s="110"/>
      <c r="AM4130" s="110"/>
      <c r="AN4130" s="110"/>
      <c r="AO4130" s="110"/>
      <c r="AP4130" s="110"/>
      <c r="AQ4130" s="110"/>
      <c r="AR4130" s="110"/>
      <c r="AS4130" s="110"/>
      <c r="AT4130" s="110"/>
      <c r="AU4130" s="110"/>
      <c r="AV4130" s="110"/>
      <c r="AW4130" s="110"/>
      <c r="AX4130" s="110"/>
      <c r="AY4130" s="110"/>
      <c r="AZ4130" s="110"/>
      <c r="BA4130" s="110"/>
      <c r="BB4130" s="110"/>
      <c r="BC4130" s="110"/>
      <c r="BD4130" s="110"/>
      <c r="BE4130" s="110"/>
      <c r="BF4130" s="110"/>
      <c r="BG4130" s="110"/>
      <c r="BH4130" s="110"/>
    </row>
    <row r="4131" spans="30:60" x14ac:dyDescent="0.2">
      <c r="AD4131" s="110"/>
      <c r="AE4131" s="110"/>
      <c r="AF4131" s="110"/>
      <c r="AG4131" s="110"/>
      <c r="AH4131" s="110"/>
      <c r="AI4131" s="110"/>
      <c r="AJ4131" s="110"/>
      <c r="AK4131" s="110"/>
      <c r="AL4131" s="110"/>
      <c r="AM4131" s="110"/>
      <c r="AN4131" s="110"/>
      <c r="AO4131" s="110"/>
      <c r="AP4131" s="110"/>
      <c r="AQ4131" s="110"/>
      <c r="AR4131" s="110"/>
      <c r="AS4131" s="110"/>
      <c r="AT4131" s="110"/>
      <c r="AU4131" s="110"/>
      <c r="AV4131" s="110"/>
      <c r="AW4131" s="110"/>
      <c r="AX4131" s="110"/>
      <c r="AY4131" s="110"/>
      <c r="AZ4131" s="110"/>
      <c r="BA4131" s="110"/>
      <c r="BB4131" s="110"/>
      <c r="BC4131" s="110"/>
      <c r="BD4131" s="110"/>
      <c r="BE4131" s="110"/>
      <c r="BF4131" s="110"/>
      <c r="BG4131" s="110"/>
      <c r="BH4131" s="110"/>
    </row>
    <row r="4132" spans="30:60" x14ac:dyDescent="0.2">
      <c r="AD4132" s="110"/>
      <c r="AE4132" s="110"/>
      <c r="AF4132" s="110"/>
      <c r="AG4132" s="110"/>
      <c r="AH4132" s="110"/>
      <c r="AI4132" s="110"/>
      <c r="AJ4132" s="110"/>
      <c r="AK4132" s="110"/>
      <c r="AL4132" s="110"/>
      <c r="AM4132" s="110"/>
      <c r="AN4132" s="110"/>
      <c r="AO4132" s="110"/>
      <c r="AP4132" s="110"/>
      <c r="AQ4132" s="110"/>
      <c r="AR4132" s="110"/>
      <c r="AS4132" s="110"/>
      <c r="AT4132" s="110"/>
      <c r="AU4132" s="110"/>
      <c r="AV4132" s="110"/>
      <c r="AW4132" s="110"/>
      <c r="AX4132" s="110"/>
      <c r="AY4132" s="110"/>
      <c r="AZ4132" s="110"/>
      <c r="BA4132" s="110"/>
      <c r="BB4132" s="110"/>
      <c r="BC4132" s="110"/>
      <c r="BD4132" s="110"/>
      <c r="BE4132" s="110"/>
      <c r="BF4132" s="110"/>
      <c r="BG4132" s="110"/>
      <c r="BH4132" s="110"/>
    </row>
    <row r="4133" spans="30:60" x14ac:dyDescent="0.2">
      <c r="AD4133" s="110"/>
      <c r="AE4133" s="110"/>
      <c r="AF4133" s="110"/>
      <c r="AG4133" s="110"/>
      <c r="AH4133" s="110"/>
      <c r="AI4133" s="110"/>
      <c r="AJ4133" s="110"/>
      <c r="AK4133" s="110"/>
      <c r="AL4133" s="110"/>
      <c r="AM4133" s="110"/>
      <c r="AN4133" s="110"/>
      <c r="AO4133" s="110"/>
      <c r="AP4133" s="110"/>
      <c r="AQ4133" s="110"/>
      <c r="AR4133" s="110"/>
      <c r="AS4133" s="110"/>
      <c r="AT4133" s="110"/>
      <c r="AU4133" s="110"/>
      <c r="AV4133" s="110"/>
      <c r="AW4133" s="110"/>
      <c r="AX4133" s="110"/>
      <c r="AY4133" s="110"/>
      <c r="AZ4133" s="110"/>
      <c r="BA4133" s="110"/>
      <c r="BB4133" s="110"/>
      <c r="BC4133" s="110"/>
      <c r="BD4133" s="110"/>
      <c r="BE4133" s="110"/>
      <c r="BF4133" s="110"/>
      <c r="BG4133" s="110"/>
      <c r="BH4133" s="110"/>
    </row>
    <row r="4134" spans="30:60" x14ac:dyDescent="0.2">
      <c r="AD4134" s="110"/>
      <c r="AE4134" s="110"/>
      <c r="AF4134" s="110"/>
      <c r="AG4134" s="110"/>
      <c r="AH4134" s="110"/>
      <c r="AI4134" s="110"/>
      <c r="AJ4134" s="110"/>
      <c r="AK4134" s="110"/>
      <c r="AL4134" s="110"/>
      <c r="AM4134" s="110"/>
      <c r="AN4134" s="110"/>
      <c r="AO4134" s="110"/>
      <c r="AP4134" s="110"/>
      <c r="AQ4134" s="110"/>
      <c r="AR4134" s="110"/>
      <c r="AS4134" s="110"/>
      <c r="AT4134" s="110"/>
      <c r="AU4134" s="110"/>
      <c r="AV4134" s="110"/>
      <c r="AW4134" s="110"/>
      <c r="AX4134" s="110"/>
      <c r="AY4134" s="110"/>
      <c r="AZ4134" s="110"/>
      <c r="BA4134" s="110"/>
      <c r="BB4134" s="110"/>
      <c r="BC4134" s="110"/>
      <c r="BD4134" s="110"/>
      <c r="BE4134" s="110"/>
      <c r="BF4134" s="110"/>
      <c r="BG4134" s="110"/>
      <c r="BH4134" s="110"/>
    </row>
    <row r="4135" spans="30:60" x14ac:dyDescent="0.2">
      <c r="AD4135" s="110"/>
      <c r="AE4135" s="110"/>
      <c r="AF4135" s="110"/>
      <c r="AG4135" s="110"/>
      <c r="AH4135" s="110"/>
      <c r="AI4135" s="110"/>
      <c r="AJ4135" s="110"/>
      <c r="AK4135" s="110"/>
      <c r="AL4135" s="110"/>
      <c r="AM4135" s="110"/>
      <c r="AN4135" s="110"/>
      <c r="AO4135" s="110"/>
      <c r="AP4135" s="110"/>
      <c r="AQ4135" s="110"/>
      <c r="AR4135" s="110"/>
      <c r="AS4135" s="110"/>
      <c r="AT4135" s="110"/>
      <c r="AU4135" s="110"/>
      <c r="AV4135" s="110"/>
      <c r="AW4135" s="110"/>
      <c r="AX4135" s="110"/>
      <c r="AY4135" s="110"/>
      <c r="AZ4135" s="110"/>
      <c r="BA4135" s="110"/>
      <c r="BB4135" s="110"/>
      <c r="BC4135" s="110"/>
      <c r="BD4135" s="110"/>
      <c r="BE4135" s="110"/>
      <c r="BF4135" s="110"/>
      <c r="BG4135" s="110"/>
      <c r="BH4135" s="110"/>
    </row>
    <row r="4136" spans="30:60" x14ac:dyDescent="0.2">
      <c r="AD4136" s="110"/>
      <c r="AE4136" s="110"/>
      <c r="AF4136" s="110"/>
      <c r="AG4136" s="110"/>
      <c r="AH4136" s="110"/>
      <c r="AI4136" s="110"/>
      <c r="AJ4136" s="110"/>
      <c r="AK4136" s="110"/>
      <c r="AL4136" s="110"/>
      <c r="AM4136" s="110"/>
      <c r="AN4136" s="110"/>
      <c r="AO4136" s="110"/>
      <c r="AP4136" s="110"/>
      <c r="AQ4136" s="110"/>
      <c r="AR4136" s="110"/>
      <c r="AS4136" s="110"/>
      <c r="AT4136" s="110"/>
      <c r="AU4136" s="110"/>
      <c r="AV4136" s="110"/>
      <c r="AW4136" s="110"/>
      <c r="AX4136" s="110"/>
      <c r="AY4136" s="110"/>
      <c r="AZ4136" s="110"/>
      <c r="BA4136" s="110"/>
      <c r="BB4136" s="110"/>
      <c r="BC4136" s="110"/>
      <c r="BD4136" s="110"/>
      <c r="BE4136" s="110"/>
      <c r="BF4136" s="110"/>
      <c r="BG4136" s="110"/>
      <c r="BH4136" s="110"/>
    </row>
    <row r="4137" spans="30:60" x14ac:dyDescent="0.2">
      <c r="AD4137" s="110"/>
      <c r="AE4137" s="110"/>
      <c r="AF4137" s="110"/>
      <c r="AG4137" s="110"/>
      <c r="AH4137" s="110"/>
      <c r="AI4137" s="110"/>
      <c r="AJ4137" s="110"/>
      <c r="AK4137" s="110"/>
      <c r="AL4137" s="110"/>
      <c r="AM4137" s="110"/>
      <c r="AN4137" s="110"/>
      <c r="AO4137" s="110"/>
      <c r="AP4137" s="110"/>
      <c r="AQ4137" s="110"/>
      <c r="AR4137" s="110"/>
      <c r="AS4137" s="110"/>
      <c r="AT4137" s="110"/>
      <c r="AU4137" s="110"/>
      <c r="AV4137" s="110"/>
      <c r="AW4137" s="110"/>
      <c r="AX4137" s="110"/>
      <c r="AY4137" s="110"/>
      <c r="AZ4137" s="110"/>
      <c r="BA4137" s="110"/>
      <c r="BB4137" s="110"/>
      <c r="BC4137" s="110"/>
      <c r="BD4137" s="110"/>
      <c r="BE4137" s="110"/>
      <c r="BF4137" s="110"/>
      <c r="BG4137" s="110"/>
      <c r="BH4137" s="110"/>
    </row>
    <row r="4138" spans="30:60" x14ac:dyDescent="0.2">
      <c r="AD4138" s="110"/>
      <c r="AE4138" s="110"/>
      <c r="AF4138" s="110"/>
      <c r="AG4138" s="110"/>
      <c r="AH4138" s="110"/>
      <c r="AI4138" s="110"/>
      <c r="AJ4138" s="110"/>
      <c r="AK4138" s="110"/>
      <c r="AL4138" s="110"/>
      <c r="AM4138" s="110"/>
      <c r="AN4138" s="110"/>
      <c r="AO4138" s="110"/>
      <c r="AP4138" s="110"/>
      <c r="AQ4138" s="110"/>
      <c r="AR4138" s="110"/>
      <c r="AS4138" s="110"/>
      <c r="AT4138" s="110"/>
      <c r="AU4138" s="110"/>
      <c r="AV4138" s="110"/>
      <c r="AW4138" s="110"/>
      <c r="AX4138" s="110"/>
      <c r="AY4138" s="110"/>
      <c r="AZ4138" s="110"/>
      <c r="BA4138" s="110"/>
      <c r="BB4138" s="110"/>
      <c r="BC4138" s="110"/>
      <c r="BD4138" s="110"/>
      <c r="BE4138" s="110"/>
      <c r="BF4138" s="110"/>
      <c r="BG4138" s="110"/>
      <c r="BH4138" s="110"/>
    </row>
    <row r="4139" spans="30:60" x14ac:dyDescent="0.2">
      <c r="AD4139" s="110"/>
      <c r="AE4139" s="110"/>
      <c r="AF4139" s="110"/>
      <c r="AG4139" s="110"/>
      <c r="AH4139" s="110"/>
      <c r="AI4139" s="110"/>
      <c r="AJ4139" s="110"/>
      <c r="AK4139" s="110"/>
      <c r="AL4139" s="110"/>
      <c r="AM4139" s="110"/>
      <c r="AN4139" s="110"/>
      <c r="AO4139" s="110"/>
      <c r="AP4139" s="110"/>
      <c r="AQ4139" s="110"/>
      <c r="AR4139" s="110"/>
      <c r="AS4139" s="110"/>
      <c r="AT4139" s="110"/>
      <c r="AU4139" s="110"/>
      <c r="AV4139" s="110"/>
      <c r="AW4139" s="110"/>
      <c r="AX4139" s="110"/>
      <c r="AY4139" s="110"/>
      <c r="AZ4139" s="110"/>
      <c r="BA4139" s="110"/>
      <c r="BB4139" s="110"/>
      <c r="BC4139" s="110"/>
      <c r="BD4139" s="110"/>
      <c r="BE4139" s="110"/>
      <c r="BF4139" s="110"/>
      <c r="BG4139" s="110"/>
      <c r="BH4139" s="110"/>
    </row>
    <row r="4140" spans="30:60" x14ac:dyDescent="0.2">
      <c r="AD4140" s="110"/>
      <c r="AE4140" s="110"/>
      <c r="AF4140" s="110"/>
      <c r="AG4140" s="110"/>
      <c r="AH4140" s="110"/>
      <c r="AI4140" s="110"/>
      <c r="AJ4140" s="110"/>
      <c r="AK4140" s="110"/>
      <c r="AL4140" s="110"/>
      <c r="AM4140" s="110"/>
      <c r="AN4140" s="110"/>
      <c r="AO4140" s="110"/>
      <c r="AP4140" s="110"/>
      <c r="AQ4140" s="110"/>
      <c r="AR4140" s="110"/>
      <c r="AS4140" s="110"/>
      <c r="AT4140" s="110"/>
      <c r="AU4140" s="110"/>
      <c r="AV4140" s="110"/>
      <c r="AW4140" s="110"/>
      <c r="AX4140" s="110"/>
      <c r="AY4140" s="110"/>
      <c r="AZ4140" s="110"/>
      <c r="BA4140" s="110"/>
      <c r="BB4140" s="110"/>
      <c r="BC4140" s="110"/>
      <c r="BD4140" s="110"/>
      <c r="BE4140" s="110"/>
      <c r="BF4140" s="110"/>
      <c r="BG4140" s="110"/>
      <c r="BH4140" s="110"/>
    </row>
    <row r="4141" spans="30:60" x14ac:dyDescent="0.2">
      <c r="AD4141" s="110"/>
      <c r="AE4141" s="110"/>
      <c r="AF4141" s="110"/>
      <c r="AG4141" s="110"/>
      <c r="AH4141" s="110"/>
      <c r="AI4141" s="110"/>
      <c r="AJ4141" s="110"/>
      <c r="AK4141" s="110"/>
      <c r="AL4141" s="110"/>
      <c r="AM4141" s="110"/>
      <c r="AN4141" s="110"/>
      <c r="AO4141" s="110"/>
      <c r="AP4141" s="110"/>
      <c r="AQ4141" s="110"/>
      <c r="AR4141" s="110"/>
      <c r="AS4141" s="110"/>
      <c r="AT4141" s="110"/>
      <c r="AU4141" s="110"/>
      <c r="AV4141" s="110"/>
      <c r="AW4141" s="110"/>
      <c r="AX4141" s="110"/>
      <c r="AY4141" s="110"/>
      <c r="AZ4141" s="110"/>
      <c r="BA4141" s="110"/>
      <c r="BB4141" s="110"/>
      <c r="BC4141" s="110"/>
      <c r="BD4141" s="110"/>
      <c r="BE4141" s="110"/>
      <c r="BF4141" s="110"/>
      <c r="BG4141" s="110"/>
      <c r="BH4141" s="110"/>
    </row>
    <row r="4142" spans="30:60" x14ac:dyDescent="0.2">
      <c r="AD4142" s="110"/>
      <c r="AE4142" s="110"/>
      <c r="AF4142" s="110"/>
      <c r="AG4142" s="110"/>
      <c r="AH4142" s="110"/>
      <c r="AI4142" s="110"/>
      <c r="AJ4142" s="110"/>
      <c r="AK4142" s="110"/>
      <c r="AL4142" s="110"/>
      <c r="AM4142" s="110"/>
      <c r="AN4142" s="110"/>
      <c r="AO4142" s="110"/>
      <c r="AP4142" s="110"/>
      <c r="AQ4142" s="110"/>
      <c r="AR4142" s="110"/>
      <c r="AS4142" s="110"/>
      <c r="AT4142" s="110"/>
      <c r="AU4142" s="110"/>
      <c r="AV4142" s="110"/>
      <c r="AW4142" s="110"/>
      <c r="AX4142" s="110"/>
      <c r="AY4142" s="110"/>
      <c r="AZ4142" s="110"/>
      <c r="BA4142" s="110"/>
      <c r="BB4142" s="110"/>
      <c r="BC4142" s="110"/>
      <c r="BD4142" s="110"/>
      <c r="BE4142" s="110"/>
      <c r="BF4142" s="110"/>
      <c r="BG4142" s="110"/>
      <c r="BH4142" s="110"/>
    </row>
    <row r="4143" spans="30:60" x14ac:dyDescent="0.2">
      <c r="AD4143" s="110"/>
      <c r="AE4143" s="110"/>
      <c r="AF4143" s="110"/>
      <c r="AG4143" s="110"/>
      <c r="AH4143" s="110"/>
      <c r="AI4143" s="110"/>
      <c r="AJ4143" s="110"/>
      <c r="AK4143" s="110"/>
      <c r="AL4143" s="110"/>
      <c r="AM4143" s="110"/>
      <c r="AN4143" s="110"/>
      <c r="AO4143" s="110"/>
      <c r="AP4143" s="110"/>
      <c r="AQ4143" s="110"/>
      <c r="AR4143" s="110"/>
      <c r="AS4143" s="110"/>
      <c r="AT4143" s="110"/>
      <c r="AU4143" s="110"/>
      <c r="AV4143" s="110"/>
      <c r="AW4143" s="110"/>
      <c r="AX4143" s="110"/>
      <c r="AY4143" s="110"/>
      <c r="AZ4143" s="110"/>
      <c r="BA4143" s="110"/>
      <c r="BB4143" s="110"/>
      <c r="BC4143" s="110"/>
      <c r="BD4143" s="110"/>
      <c r="BE4143" s="110"/>
      <c r="BF4143" s="110"/>
      <c r="BG4143" s="110"/>
      <c r="BH4143" s="110"/>
    </row>
    <row r="4144" spans="30:60" x14ac:dyDescent="0.2">
      <c r="AD4144" s="110"/>
      <c r="AE4144" s="110"/>
      <c r="AF4144" s="110"/>
      <c r="AG4144" s="110"/>
      <c r="AH4144" s="110"/>
      <c r="AI4144" s="110"/>
      <c r="AJ4144" s="110"/>
      <c r="AK4144" s="110"/>
      <c r="AL4144" s="110"/>
      <c r="AM4144" s="110"/>
      <c r="AN4144" s="110"/>
      <c r="AO4144" s="110"/>
      <c r="AP4144" s="110"/>
      <c r="AQ4144" s="110"/>
      <c r="AR4144" s="110"/>
      <c r="AS4144" s="110"/>
      <c r="AT4144" s="110"/>
      <c r="AU4144" s="110"/>
      <c r="AV4144" s="110"/>
      <c r="AW4144" s="110"/>
      <c r="AX4144" s="110"/>
      <c r="AY4144" s="110"/>
      <c r="AZ4144" s="110"/>
      <c r="BA4144" s="110"/>
      <c r="BB4144" s="110"/>
      <c r="BC4144" s="110"/>
      <c r="BD4144" s="110"/>
      <c r="BE4144" s="110"/>
      <c r="BF4144" s="110"/>
      <c r="BG4144" s="110"/>
      <c r="BH4144" s="110"/>
    </row>
    <row r="4145" spans="30:60" x14ac:dyDescent="0.2">
      <c r="AD4145" s="110"/>
      <c r="AE4145" s="110"/>
      <c r="AF4145" s="110"/>
      <c r="AG4145" s="110"/>
      <c r="AH4145" s="110"/>
      <c r="AI4145" s="110"/>
      <c r="AJ4145" s="110"/>
      <c r="AK4145" s="110"/>
      <c r="AL4145" s="110"/>
      <c r="AM4145" s="110"/>
      <c r="AN4145" s="110"/>
      <c r="AO4145" s="110"/>
      <c r="AP4145" s="110"/>
      <c r="AQ4145" s="110"/>
      <c r="AR4145" s="110"/>
      <c r="AS4145" s="110"/>
      <c r="AT4145" s="110"/>
      <c r="AU4145" s="110"/>
      <c r="AV4145" s="110"/>
      <c r="AW4145" s="110"/>
      <c r="AX4145" s="110"/>
      <c r="AY4145" s="110"/>
      <c r="AZ4145" s="110"/>
      <c r="BA4145" s="110"/>
      <c r="BB4145" s="110"/>
      <c r="BC4145" s="110"/>
      <c r="BD4145" s="110"/>
      <c r="BE4145" s="110"/>
      <c r="BF4145" s="110"/>
      <c r="BG4145" s="110"/>
      <c r="BH4145" s="110"/>
    </row>
    <row r="4146" spans="30:60" x14ac:dyDescent="0.2">
      <c r="AD4146" s="110"/>
      <c r="AE4146" s="110"/>
      <c r="AF4146" s="110"/>
      <c r="AG4146" s="110"/>
      <c r="AH4146" s="110"/>
      <c r="AI4146" s="110"/>
      <c r="AJ4146" s="110"/>
      <c r="AK4146" s="110"/>
      <c r="AL4146" s="110"/>
      <c r="AM4146" s="110"/>
      <c r="AN4146" s="110"/>
      <c r="AO4146" s="110"/>
      <c r="AP4146" s="110"/>
      <c r="AQ4146" s="110"/>
      <c r="AR4146" s="110"/>
      <c r="AS4146" s="110"/>
      <c r="AT4146" s="110"/>
      <c r="AU4146" s="110"/>
      <c r="AV4146" s="110"/>
      <c r="AW4146" s="110"/>
      <c r="AX4146" s="110"/>
      <c r="AY4146" s="110"/>
      <c r="AZ4146" s="110"/>
      <c r="BA4146" s="110"/>
      <c r="BB4146" s="110"/>
      <c r="BC4146" s="110"/>
      <c r="BD4146" s="110"/>
      <c r="BE4146" s="110"/>
      <c r="BF4146" s="110"/>
      <c r="BG4146" s="110"/>
      <c r="BH4146" s="110"/>
    </row>
    <row r="4147" spans="30:60" x14ac:dyDescent="0.2">
      <c r="AD4147" s="110"/>
      <c r="AE4147" s="110"/>
      <c r="AF4147" s="110"/>
      <c r="AG4147" s="110"/>
      <c r="AH4147" s="110"/>
      <c r="AI4147" s="110"/>
      <c r="AJ4147" s="110"/>
      <c r="AK4147" s="110"/>
      <c r="AL4147" s="110"/>
      <c r="AM4147" s="110"/>
      <c r="AN4147" s="110"/>
      <c r="AO4147" s="110"/>
      <c r="AP4147" s="110"/>
      <c r="AQ4147" s="110"/>
      <c r="AR4147" s="110"/>
      <c r="AS4147" s="110"/>
      <c r="AT4147" s="110"/>
      <c r="AU4147" s="110"/>
      <c r="AV4147" s="110"/>
      <c r="AW4147" s="110"/>
      <c r="AX4147" s="110"/>
      <c r="AY4147" s="110"/>
      <c r="AZ4147" s="110"/>
      <c r="BA4147" s="110"/>
      <c r="BB4147" s="110"/>
      <c r="BC4147" s="110"/>
      <c r="BD4147" s="110"/>
      <c r="BE4147" s="110"/>
      <c r="BF4147" s="110"/>
      <c r="BG4147" s="110"/>
      <c r="BH4147" s="110"/>
    </row>
    <row r="4148" spans="30:60" x14ac:dyDescent="0.2">
      <c r="AD4148" s="110"/>
      <c r="AE4148" s="110"/>
      <c r="AF4148" s="110"/>
      <c r="AG4148" s="110"/>
      <c r="AH4148" s="110"/>
      <c r="AI4148" s="110"/>
      <c r="AJ4148" s="110"/>
      <c r="AK4148" s="110"/>
      <c r="AL4148" s="110"/>
      <c r="AM4148" s="110"/>
      <c r="AN4148" s="110"/>
      <c r="AO4148" s="110"/>
      <c r="AP4148" s="110"/>
      <c r="AQ4148" s="110"/>
      <c r="AR4148" s="110"/>
      <c r="AS4148" s="110"/>
      <c r="AT4148" s="110"/>
      <c r="AU4148" s="110"/>
      <c r="AV4148" s="110"/>
      <c r="AW4148" s="110"/>
      <c r="AX4148" s="110"/>
      <c r="AY4148" s="110"/>
      <c r="AZ4148" s="110"/>
      <c r="BA4148" s="110"/>
      <c r="BB4148" s="110"/>
      <c r="BC4148" s="110"/>
      <c r="BD4148" s="110"/>
      <c r="BE4148" s="110"/>
      <c r="BF4148" s="110"/>
      <c r="BG4148" s="110"/>
      <c r="BH4148" s="110"/>
    </row>
    <row r="4149" spans="30:60" x14ac:dyDescent="0.2">
      <c r="AD4149" s="110"/>
      <c r="AE4149" s="110"/>
      <c r="AF4149" s="110"/>
      <c r="AG4149" s="110"/>
      <c r="AH4149" s="110"/>
      <c r="AI4149" s="110"/>
      <c r="AJ4149" s="110"/>
      <c r="AK4149" s="110"/>
      <c r="AL4149" s="110"/>
      <c r="AM4149" s="110"/>
      <c r="AN4149" s="110"/>
      <c r="AO4149" s="110"/>
      <c r="AP4149" s="110"/>
      <c r="AQ4149" s="110"/>
      <c r="AR4149" s="110"/>
      <c r="AS4149" s="110"/>
      <c r="AT4149" s="110"/>
      <c r="AU4149" s="110"/>
      <c r="AV4149" s="110"/>
      <c r="AW4149" s="110"/>
      <c r="AX4149" s="110"/>
      <c r="AY4149" s="110"/>
      <c r="AZ4149" s="110"/>
      <c r="BA4149" s="110"/>
      <c r="BB4149" s="110"/>
      <c r="BC4149" s="110"/>
      <c r="BD4149" s="110"/>
      <c r="BE4149" s="110"/>
      <c r="BF4149" s="110"/>
      <c r="BG4149" s="110"/>
      <c r="BH4149" s="110"/>
    </row>
    <row r="4150" spans="30:60" x14ac:dyDescent="0.2">
      <c r="AD4150" s="110"/>
      <c r="AE4150" s="110"/>
      <c r="AF4150" s="110"/>
      <c r="AG4150" s="110"/>
      <c r="AH4150" s="110"/>
      <c r="AI4150" s="110"/>
      <c r="AJ4150" s="110"/>
      <c r="AK4150" s="110"/>
      <c r="AL4150" s="110"/>
      <c r="AM4150" s="110"/>
      <c r="AN4150" s="110"/>
      <c r="AO4150" s="110"/>
      <c r="AP4150" s="110"/>
      <c r="AQ4150" s="110"/>
      <c r="AR4150" s="110"/>
      <c r="AS4150" s="110"/>
      <c r="AT4150" s="110"/>
      <c r="AU4150" s="110"/>
      <c r="AV4150" s="110"/>
      <c r="AW4150" s="110"/>
      <c r="AX4150" s="110"/>
      <c r="AY4150" s="110"/>
      <c r="AZ4150" s="110"/>
      <c r="BA4150" s="110"/>
      <c r="BB4150" s="110"/>
      <c r="BC4150" s="110"/>
      <c r="BD4150" s="110"/>
      <c r="BE4150" s="110"/>
      <c r="BF4150" s="110"/>
      <c r="BG4150" s="110"/>
      <c r="BH4150" s="110"/>
    </row>
    <row r="4151" spans="30:60" x14ac:dyDescent="0.2">
      <c r="AD4151" s="110"/>
      <c r="AE4151" s="110"/>
      <c r="AF4151" s="110"/>
      <c r="AG4151" s="110"/>
      <c r="AH4151" s="110"/>
      <c r="AI4151" s="110"/>
      <c r="AJ4151" s="110"/>
      <c r="AK4151" s="110"/>
      <c r="AL4151" s="110"/>
      <c r="AM4151" s="110"/>
      <c r="AN4151" s="110"/>
      <c r="AO4151" s="110"/>
      <c r="AP4151" s="110"/>
      <c r="AQ4151" s="110"/>
      <c r="AR4151" s="110"/>
      <c r="AS4151" s="110"/>
      <c r="AT4151" s="110"/>
      <c r="AU4151" s="110"/>
      <c r="AV4151" s="110"/>
      <c r="AW4151" s="110"/>
      <c r="AX4151" s="110"/>
      <c r="AY4151" s="110"/>
      <c r="AZ4151" s="110"/>
      <c r="BA4151" s="110"/>
      <c r="BB4151" s="110"/>
      <c r="BC4151" s="110"/>
      <c r="BD4151" s="110"/>
      <c r="BE4151" s="110"/>
      <c r="BF4151" s="110"/>
      <c r="BG4151" s="110"/>
      <c r="BH4151" s="110"/>
    </row>
    <row r="4152" spans="30:60" x14ac:dyDescent="0.2">
      <c r="AD4152" s="110"/>
      <c r="AE4152" s="110"/>
      <c r="AF4152" s="110"/>
      <c r="AG4152" s="110"/>
      <c r="AH4152" s="110"/>
      <c r="AI4152" s="110"/>
      <c r="AJ4152" s="110"/>
      <c r="AK4152" s="110"/>
      <c r="AL4152" s="110"/>
      <c r="AM4152" s="110"/>
      <c r="AN4152" s="110"/>
      <c r="AO4152" s="110"/>
      <c r="AP4152" s="110"/>
      <c r="AQ4152" s="110"/>
      <c r="AR4152" s="110"/>
      <c r="AS4152" s="110"/>
      <c r="AT4152" s="110"/>
      <c r="AU4152" s="110"/>
      <c r="AV4152" s="110"/>
      <c r="AW4152" s="110"/>
      <c r="AX4152" s="110"/>
      <c r="AY4152" s="110"/>
      <c r="AZ4152" s="110"/>
      <c r="BA4152" s="110"/>
      <c r="BB4152" s="110"/>
      <c r="BC4152" s="110"/>
      <c r="BD4152" s="110"/>
      <c r="BE4152" s="110"/>
      <c r="BF4152" s="110"/>
      <c r="BG4152" s="110"/>
      <c r="BH4152" s="110"/>
    </row>
    <row r="4153" spans="30:60" x14ac:dyDescent="0.2">
      <c r="AD4153" s="110"/>
      <c r="AE4153" s="110"/>
      <c r="AF4153" s="110"/>
      <c r="AG4153" s="110"/>
      <c r="AH4153" s="110"/>
      <c r="AI4153" s="110"/>
      <c r="AJ4153" s="110"/>
      <c r="AK4153" s="110"/>
      <c r="AL4153" s="110"/>
      <c r="AM4153" s="110"/>
      <c r="AN4153" s="110"/>
      <c r="AO4153" s="110"/>
      <c r="AP4153" s="110"/>
      <c r="AQ4153" s="110"/>
      <c r="AR4153" s="110"/>
      <c r="AS4153" s="110"/>
      <c r="AT4153" s="110"/>
      <c r="AU4153" s="110"/>
      <c r="AV4153" s="110"/>
      <c r="AW4153" s="110"/>
      <c r="AX4153" s="110"/>
      <c r="AY4153" s="110"/>
      <c r="AZ4153" s="110"/>
      <c r="BA4153" s="110"/>
      <c r="BB4153" s="110"/>
      <c r="BC4153" s="110"/>
      <c r="BD4153" s="110"/>
      <c r="BE4153" s="110"/>
      <c r="BF4153" s="110"/>
      <c r="BG4153" s="110"/>
      <c r="BH4153" s="110"/>
    </row>
    <row r="4154" spans="30:60" x14ac:dyDescent="0.2">
      <c r="AD4154" s="110"/>
      <c r="AE4154" s="110"/>
      <c r="AF4154" s="110"/>
      <c r="AG4154" s="110"/>
      <c r="AH4154" s="110"/>
      <c r="AI4154" s="110"/>
      <c r="AJ4154" s="110"/>
      <c r="AK4154" s="110"/>
      <c r="AL4154" s="110"/>
      <c r="AM4154" s="110"/>
      <c r="AN4154" s="110"/>
      <c r="AO4154" s="110"/>
      <c r="AP4154" s="110"/>
      <c r="AQ4154" s="110"/>
      <c r="AR4154" s="110"/>
      <c r="AS4154" s="110"/>
      <c r="AT4154" s="110"/>
      <c r="AU4154" s="110"/>
      <c r="AV4154" s="110"/>
      <c r="AW4154" s="110"/>
      <c r="AX4154" s="110"/>
      <c r="AY4154" s="110"/>
      <c r="AZ4154" s="110"/>
      <c r="BA4154" s="110"/>
      <c r="BB4154" s="110"/>
      <c r="BC4154" s="110"/>
      <c r="BD4154" s="110"/>
      <c r="BE4154" s="110"/>
      <c r="BF4154" s="110"/>
      <c r="BG4154" s="110"/>
      <c r="BH4154" s="110"/>
    </row>
    <row r="4155" spans="30:60" x14ac:dyDescent="0.2">
      <c r="AD4155" s="110"/>
      <c r="AE4155" s="110"/>
      <c r="AF4155" s="110"/>
      <c r="AG4155" s="110"/>
      <c r="AH4155" s="110"/>
      <c r="AI4155" s="110"/>
      <c r="AJ4155" s="110"/>
      <c r="AK4155" s="110"/>
      <c r="AL4155" s="110"/>
      <c r="AM4155" s="110"/>
      <c r="AN4155" s="110"/>
      <c r="AO4155" s="110"/>
      <c r="AP4155" s="110"/>
      <c r="AQ4155" s="110"/>
      <c r="AR4155" s="110"/>
      <c r="AS4155" s="110"/>
      <c r="AT4155" s="110"/>
      <c r="AU4155" s="110"/>
      <c r="AV4155" s="110"/>
      <c r="AW4155" s="110"/>
      <c r="AX4155" s="110"/>
      <c r="AY4155" s="110"/>
      <c r="AZ4155" s="110"/>
      <c r="BA4155" s="110"/>
      <c r="BB4155" s="110"/>
      <c r="BC4155" s="110"/>
      <c r="BD4155" s="110"/>
      <c r="BE4155" s="110"/>
      <c r="BF4155" s="110"/>
      <c r="BG4155" s="110"/>
      <c r="BH4155" s="110"/>
    </row>
    <row r="4156" spans="30:60" x14ac:dyDescent="0.2">
      <c r="AD4156" s="110"/>
      <c r="AE4156" s="110"/>
      <c r="AF4156" s="110"/>
      <c r="AG4156" s="110"/>
      <c r="AH4156" s="110"/>
      <c r="AI4156" s="110"/>
      <c r="AJ4156" s="110"/>
      <c r="AK4156" s="110"/>
      <c r="AL4156" s="110"/>
      <c r="AM4156" s="110"/>
      <c r="AN4156" s="110"/>
      <c r="AO4156" s="110"/>
      <c r="AP4156" s="110"/>
      <c r="AQ4156" s="110"/>
      <c r="AR4156" s="110"/>
      <c r="AS4156" s="110"/>
      <c r="AT4156" s="110"/>
      <c r="AU4156" s="110"/>
      <c r="AV4156" s="110"/>
      <c r="AW4156" s="110"/>
      <c r="AX4156" s="110"/>
      <c r="AY4156" s="110"/>
      <c r="AZ4156" s="110"/>
      <c r="BA4156" s="110"/>
      <c r="BB4156" s="110"/>
      <c r="BC4156" s="110"/>
      <c r="BD4156" s="110"/>
      <c r="BE4156" s="110"/>
      <c r="BF4156" s="110"/>
      <c r="BG4156" s="110"/>
      <c r="BH4156" s="110"/>
    </row>
    <row r="4157" spans="30:60" x14ac:dyDescent="0.2">
      <c r="AD4157" s="110"/>
      <c r="AE4157" s="110"/>
      <c r="AF4157" s="110"/>
      <c r="AG4157" s="110"/>
      <c r="AH4157" s="110"/>
      <c r="AI4157" s="110"/>
      <c r="AJ4157" s="110"/>
      <c r="AK4157" s="110"/>
      <c r="AL4157" s="110"/>
      <c r="AM4157" s="110"/>
      <c r="AN4157" s="110"/>
      <c r="AO4157" s="110"/>
      <c r="AP4157" s="110"/>
      <c r="AQ4157" s="110"/>
      <c r="AR4157" s="110"/>
      <c r="AS4157" s="110"/>
      <c r="AT4157" s="110"/>
      <c r="AU4157" s="110"/>
      <c r="AV4157" s="110"/>
      <c r="AW4157" s="110"/>
      <c r="AX4157" s="110"/>
      <c r="AY4157" s="110"/>
      <c r="AZ4157" s="110"/>
      <c r="BA4157" s="110"/>
      <c r="BB4157" s="110"/>
      <c r="BC4157" s="110"/>
      <c r="BD4157" s="110"/>
      <c r="BE4157" s="110"/>
      <c r="BF4157" s="110"/>
      <c r="BG4157" s="110"/>
      <c r="BH4157" s="110"/>
    </row>
    <row r="4158" spans="30:60" x14ac:dyDescent="0.2">
      <c r="AD4158" s="110"/>
      <c r="AE4158" s="110"/>
      <c r="AF4158" s="110"/>
      <c r="AG4158" s="110"/>
      <c r="AH4158" s="110"/>
      <c r="AI4158" s="110"/>
      <c r="AJ4158" s="110"/>
      <c r="AK4158" s="110"/>
      <c r="AL4158" s="110"/>
      <c r="AM4158" s="110"/>
      <c r="AN4158" s="110"/>
      <c r="AO4158" s="110"/>
      <c r="AP4158" s="110"/>
      <c r="AQ4158" s="110"/>
      <c r="AR4158" s="110"/>
      <c r="AS4158" s="110"/>
      <c r="AT4158" s="110"/>
      <c r="AU4158" s="110"/>
      <c r="AV4158" s="110"/>
      <c r="AW4158" s="110"/>
      <c r="AX4158" s="110"/>
      <c r="AY4158" s="110"/>
      <c r="AZ4158" s="110"/>
      <c r="BA4158" s="110"/>
      <c r="BB4158" s="110"/>
      <c r="BC4158" s="110"/>
      <c r="BD4158" s="110"/>
      <c r="BE4158" s="110"/>
      <c r="BF4158" s="110"/>
      <c r="BG4158" s="110"/>
      <c r="BH4158" s="110"/>
    </row>
    <row r="4159" spans="30:60" x14ac:dyDescent="0.2">
      <c r="AD4159" s="110"/>
      <c r="AE4159" s="110"/>
      <c r="AF4159" s="110"/>
      <c r="AG4159" s="110"/>
      <c r="AH4159" s="110"/>
      <c r="AI4159" s="110"/>
      <c r="AJ4159" s="110"/>
      <c r="AK4159" s="110"/>
      <c r="AL4159" s="110"/>
      <c r="AM4159" s="110"/>
      <c r="AN4159" s="110"/>
      <c r="AO4159" s="110"/>
      <c r="AP4159" s="110"/>
      <c r="AQ4159" s="110"/>
      <c r="AR4159" s="110"/>
      <c r="AS4159" s="110"/>
      <c r="AT4159" s="110"/>
      <c r="AU4159" s="110"/>
      <c r="AV4159" s="110"/>
      <c r="AW4159" s="110"/>
      <c r="AX4159" s="110"/>
      <c r="AY4159" s="110"/>
      <c r="AZ4159" s="110"/>
      <c r="BA4159" s="110"/>
      <c r="BB4159" s="110"/>
      <c r="BC4159" s="110"/>
      <c r="BD4159" s="110"/>
      <c r="BE4159" s="110"/>
      <c r="BF4159" s="110"/>
      <c r="BG4159" s="110"/>
      <c r="BH4159" s="110"/>
    </row>
    <row r="4160" spans="30:60" x14ac:dyDescent="0.2">
      <c r="AD4160" s="110"/>
      <c r="AE4160" s="110"/>
      <c r="AF4160" s="110"/>
      <c r="AG4160" s="110"/>
      <c r="AH4160" s="110"/>
      <c r="AI4160" s="110"/>
      <c r="AJ4160" s="110"/>
      <c r="AK4160" s="110"/>
      <c r="AL4160" s="110"/>
      <c r="AM4160" s="110"/>
      <c r="AN4160" s="110"/>
      <c r="AO4160" s="110"/>
      <c r="AP4160" s="110"/>
      <c r="AQ4160" s="110"/>
      <c r="AR4160" s="110"/>
      <c r="AS4160" s="110"/>
      <c r="AT4160" s="110"/>
      <c r="AU4160" s="110"/>
      <c r="AV4160" s="110"/>
      <c r="AW4160" s="110"/>
      <c r="AX4160" s="110"/>
      <c r="AY4160" s="110"/>
      <c r="AZ4160" s="110"/>
      <c r="BA4160" s="110"/>
      <c r="BB4160" s="110"/>
      <c r="BC4160" s="110"/>
      <c r="BD4160" s="110"/>
      <c r="BE4160" s="110"/>
      <c r="BF4160" s="110"/>
      <c r="BG4160" s="110"/>
      <c r="BH4160" s="110"/>
    </row>
    <row r="4161" spans="30:60" x14ac:dyDescent="0.2">
      <c r="AD4161" s="110"/>
      <c r="AE4161" s="110"/>
      <c r="AF4161" s="110"/>
      <c r="AG4161" s="110"/>
      <c r="AH4161" s="110"/>
      <c r="AI4161" s="110"/>
      <c r="AJ4161" s="110"/>
      <c r="AK4161" s="110"/>
      <c r="AL4161" s="110"/>
      <c r="AM4161" s="110"/>
      <c r="AN4161" s="110"/>
      <c r="AO4161" s="110"/>
      <c r="AP4161" s="110"/>
      <c r="AQ4161" s="110"/>
      <c r="AR4161" s="110"/>
      <c r="AS4161" s="110"/>
      <c r="AT4161" s="110"/>
      <c r="AU4161" s="110"/>
      <c r="AV4161" s="110"/>
      <c r="AW4161" s="110"/>
      <c r="AX4161" s="110"/>
      <c r="AY4161" s="110"/>
      <c r="AZ4161" s="110"/>
      <c r="BA4161" s="110"/>
      <c r="BB4161" s="110"/>
      <c r="BC4161" s="110"/>
      <c r="BD4161" s="110"/>
      <c r="BE4161" s="110"/>
      <c r="BF4161" s="110"/>
      <c r="BG4161" s="110"/>
      <c r="BH4161" s="110"/>
    </row>
    <row r="4162" spans="30:60" x14ac:dyDescent="0.2">
      <c r="AD4162" s="110"/>
      <c r="AE4162" s="110"/>
      <c r="AF4162" s="110"/>
      <c r="AG4162" s="110"/>
      <c r="AH4162" s="110"/>
      <c r="AI4162" s="110"/>
      <c r="AJ4162" s="110"/>
      <c r="AK4162" s="110"/>
      <c r="AL4162" s="110"/>
      <c r="AM4162" s="110"/>
      <c r="AN4162" s="110"/>
      <c r="AO4162" s="110"/>
      <c r="AP4162" s="110"/>
      <c r="AQ4162" s="110"/>
      <c r="AR4162" s="110"/>
      <c r="AS4162" s="110"/>
      <c r="AT4162" s="110"/>
      <c r="AU4162" s="110"/>
      <c r="AV4162" s="110"/>
      <c r="AW4162" s="110"/>
      <c r="AX4162" s="110"/>
      <c r="AY4162" s="110"/>
      <c r="AZ4162" s="110"/>
      <c r="BA4162" s="110"/>
      <c r="BB4162" s="110"/>
      <c r="BC4162" s="110"/>
      <c r="BD4162" s="110"/>
      <c r="BE4162" s="110"/>
      <c r="BF4162" s="110"/>
      <c r="BG4162" s="110"/>
      <c r="BH4162" s="110"/>
    </row>
    <row r="4163" spans="30:60" x14ac:dyDescent="0.2">
      <c r="AD4163" s="110"/>
      <c r="AE4163" s="110"/>
      <c r="AF4163" s="110"/>
      <c r="AG4163" s="110"/>
      <c r="AH4163" s="110"/>
      <c r="AI4163" s="110"/>
      <c r="AJ4163" s="110"/>
      <c r="AK4163" s="110"/>
      <c r="AL4163" s="110"/>
      <c r="AM4163" s="110"/>
      <c r="AN4163" s="110"/>
      <c r="AO4163" s="110"/>
      <c r="AP4163" s="110"/>
      <c r="AQ4163" s="110"/>
      <c r="AR4163" s="110"/>
      <c r="AS4163" s="110"/>
      <c r="AT4163" s="110"/>
      <c r="AU4163" s="110"/>
      <c r="AV4163" s="110"/>
      <c r="AW4163" s="110"/>
      <c r="AX4163" s="110"/>
      <c r="AY4163" s="110"/>
      <c r="AZ4163" s="110"/>
      <c r="BA4163" s="110"/>
      <c r="BB4163" s="110"/>
      <c r="BC4163" s="110"/>
      <c r="BD4163" s="110"/>
      <c r="BE4163" s="110"/>
      <c r="BF4163" s="110"/>
      <c r="BG4163" s="110"/>
      <c r="BH4163" s="110"/>
    </row>
    <row r="4164" spans="30:60" x14ac:dyDescent="0.2">
      <c r="AD4164" s="110"/>
      <c r="AE4164" s="110"/>
      <c r="AF4164" s="110"/>
      <c r="AG4164" s="110"/>
      <c r="AH4164" s="110"/>
      <c r="AI4164" s="110"/>
      <c r="AJ4164" s="110"/>
      <c r="AK4164" s="110"/>
      <c r="AL4164" s="110"/>
      <c r="AM4164" s="110"/>
      <c r="AN4164" s="110"/>
      <c r="AO4164" s="110"/>
      <c r="AP4164" s="110"/>
      <c r="AQ4164" s="110"/>
      <c r="AR4164" s="110"/>
      <c r="AS4164" s="110"/>
      <c r="AT4164" s="110"/>
      <c r="AU4164" s="110"/>
      <c r="AV4164" s="110"/>
      <c r="AW4164" s="110"/>
      <c r="AX4164" s="110"/>
      <c r="AY4164" s="110"/>
      <c r="AZ4164" s="110"/>
      <c r="BA4164" s="110"/>
      <c r="BB4164" s="110"/>
      <c r="BC4164" s="110"/>
      <c r="BD4164" s="110"/>
      <c r="BE4164" s="110"/>
      <c r="BF4164" s="110"/>
      <c r="BG4164" s="110"/>
      <c r="BH4164" s="110"/>
    </row>
    <row r="4165" spans="30:60" x14ac:dyDescent="0.2">
      <c r="AD4165" s="110"/>
      <c r="AE4165" s="110"/>
      <c r="AF4165" s="110"/>
      <c r="AG4165" s="110"/>
      <c r="AH4165" s="110"/>
      <c r="AI4165" s="110"/>
      <c r="AJ4165" s="110"/>
      <c r="AK4165" s="110"/>
      <c r="AL4165" s="110"/>
      <c r="AM4165" s="110"/>
      <c r="AN4165" s="110"/>
      <c r="AO4165" s="110"/>
      <c r="AP4165" s="110"/>
      <c r="AQ4165" s="110"/>
      <c r="AR4165" s="110"/>
      <c r="AS4165" s="110"/>
      <c r="AT4165" s="110"/>
      <c r="AU4165" s="110"/>
      <c r="AV4165" s="110"/>
      <c r="AW4165" s="110"/>
      <c r="AX4165" s="110"/>
      <c r="AY4165" s="110"/>
      <c r="AZ4165" s="110"/>
      <c r="BA4165" s="110"/>
      <c r="BB4165" s="110"/>
      <c r="BC4165" s="110"/>
      <c r="BD4165" s="110"/>
      <c r="BE4165" s="110"/>
      <c r="BF4165" s="110"/>
      <c r="BG4165" s="110"/>
      <c r="BH4165" s="110"/>
    </row>
    <row r="4166" spans="30:60" x14ac:dyDescent="0.2">
      <c r="AD4166" s="110"/>
      <c r="AE4166" s="110"/>
      <c r="AF4166" s="110"/>
      <c r="AG4166" s="110"/>
      <c r="AH4166" s="110"/>
      <c r="AI4166" s="110"/>
      <c r="AJ4166" s="110"/>
      <c r="AK4166" s="110"/>
      <c r="AL4166" s="110"/>
      <c r="AM4166" s="110"/>
      <c r="AN4166" s="110"/>
      <c r="AO4166" s="110"/>
      <c r="AP4166" s="110"/>
      <c r="AQ4166" s="110"/>
      <c r="AR4166" s="110"/>
      <c r="AS4166" s="110"/>
      <c r="AT4166" s="110"/>
      <c r="AU4166" s="110"/>
      <c r="AV4166" s="110"/>
      <c r="AW4166" s="110"/>
      <c r="AX4166" s="110"/>
      <c r="AY4166" s="110"/>
      <c r="AZ4166" s="110"/>
      <c r="BA4166" s="110"/>
      <c r="BB4166" s="110"/>
      <c r="BC4166" s="110"/>
      <c r="BD4166" s="110"/>
      <c r="BE4166" s="110"/>
      <c r="BF4166" s="110"/>
      <c r="BG4166" s="110"/>
      <c r="BH4166" s="110"/>
    </row>
    <row r="4167" spans="30:60" x14ac:dyDescent="0.2">
      <c r="AD4167" s="110"/>
      <c r="AE4167" s="110"/>
      <c r="AF4167" s="110"/>
      <c r="AG4167" s="110"/>
      <c r="AH4167" s="110"/>
      <c r="AI4167" s="110"/>
      <c r="AJ4167" s="110"/>
      <c r="AK4167" s="110"/>
      <c r="AL4167" s="110"/>
      <c r="AM4167" s="110"/>
      <c r="AN4167" s="110"/>
      <c r="AO4167" s="110"/>
      <c r="AP4167" s="110"/>
      <c r="AQ4167" s="110"/>
      <c r="AR4167" s="110"/>
      <c r="AS4167" s="110"/>
      <c r="AT4167" s="110"/>
      <c r="AU4167" s="110"/>
      <c r="AV4167" s="110"/>
      <c r="AW4167" s="110"/>
      <c r="AX4167" s="110"/>
      <c r="AY4167" s="110"/>
      <c r="AZ4167" s="110"/>
      <c r="BA4167" s="110"/>
      <c r="BB4167" s="110"/>
      <c r="BC4167" s="110"/>
      <c r="BD4167" s="110"/>
      <c r="BE4167" s="110"/>
      <c r="BF4167" s="110"/>
      <c r="BG4167" s="110"/>
      <c r="BH4167" s="110"/>
    </row>
    <row r="4168" spans="30:60" x14ac:dyDescent="0.2">
      <c r="AD4168" s="110"/>
      <c r="AE4168" s="110"/>
      <c r="AF4168" s="110"/>
      <c r="AG4168" s="110"/>
      <c r="AH4168" s="110"/>
      <c r="AI4168" s="110"/>
      <c r="AJ4168" s="110"/>
      <c r="AK4168" s="110"/>
      <c r="AL4168" s="110"/>
      <c r="AM4168" s="110"/>
      <c r="AN4168" s="110"/>
      <c r="AO4168" s="110"/>
      <c r="AP4168" s="110"/>
      <c r="AQ4168" s="110"/>
      <c r="AR4168" s="110"/>
      <c r="AS4168" s="110"/>
      <c r="AT4168" s="110"/>
      <c r="AU4168" s="110"/>
      <c r="AV4168" s="110"/>
      <c r="AW4168" s="110"/>
      <c r="AX4168" s="110"/>
      <c r="AY4168" s="110"/>
      <c r="AZ4168" s="110"/>
      <c r="BA4168" s="110"/>
      <c r="BB4168" s="110"/>
      <c r="BC4168" s="110"/>
      <c r="BD4168" s="110"/>
      <c r="BE4168" s="110"/>
      <c r="BF4168" s="110"/>
      <c r="BG4168" s="110"/>
      <c r="BH4168" s="110"/>
    </row>
    <row r="4169" spans="30:60" x14ac:dyDescent="0.2">
      <c r="AD4169" s="110"/>
      <c r="AE4169" s="110"/>
      <c r="AF4169" s="110"/>
      <c r="AG4169" s="110"/>
      <c r="AH4169" s="110"/>
      <c r="AI4169" s="110"/>
      <c r="AJ4169" s="110"/>
      <c r="AK4169" s="110"/>
      <c r="AL4169" s="110"/>
      <c r="AM4169" s="110"/>
      <c r="AN4169" s="110"/>
      <c r="AO4169" s="110"/>
      <c r="AP4169" s="110"/>
      <c r="AQ4169" s="110"/>
      <c r="AR4169" s="110"/>
      <c r="AS4169" s="110"/>
      <c r="AT4169" s="110"/>
      <c r="AU4169" s="110"/>
      <c r="AV4169" s="110"/>
      <c r="AW4169" s="110"/>
      <c r="AX4169" s="110"/>
      <c r="AY4169" s="110"/>
      <c r="AZ4169" s="110"/>
      <c r="BA4169" s="110"/>
      <c r="BB4169" s="110"/>
      <c r="BC4169" s="110"/>
      <c r="BD4169" s="110"/>
      <c r="BE4169" s="110"/>
      <c r="BF4169" s="110"/>
      <c r="BG4169" s="110"/>
      <c r="BH4169" s="110"/>
    </row>
    <row r="4170" spans="30:60" x14ac:dyDescent="0.2">
      <c r="AD4170" s="110"/>
      <c r="AE4170" s="110"/>
      <c r="AF4170" s="110"/>
      <c r="AG4170" s="110"/>
      <c r="AH4170" s="110"/>
      <c r="AI4170" s="110"/>
      <c r="AJ4170" s="110"/>
      <c r="AK4170" s="110"/>
      <c r="AL4170" s="110"/>
      <c r="AM4170" s="110"/>
      <c r="AN4170" s="110"/>
      <c r="AO4170" s="110"/>
      <c r="AP4170" s="110"/>
      <c r="AQ4170" s="110"/>
      <c r="AR4170" s="110"/>
      <c r="AS4170" s="110"/>
      <c r="AT4170" s="110"/>
      <c r="AU4170" s="110"/>
      <c r="AV4170" s="110"/>
      <c r="AW4170" s="110"/>
      <c r="AX4170" s="110"/>
      <c r="AY4170" s="110"/>
      <c r="AZ4170" s="110"/>
      <c r="BA4170" s="110"/>
      <c r="BB4170" s="110"/>
      <c r="BC4170" s="110"/>
      <c r="BD4170" s="110"/>
      <c r="BE4170" s="110"/>
      <c r="BF4170" s="110"/>
      <c r="BG4170" s="110"/>
      <c r="BH4170" s="110"/>
    </row>
    <row r="4171" spans="30:60" x14ac:dyDescent="0.2">
      <c r="AD4171" s="110"/>
      <c r="AE4171" s="110"/>
      <c r="AF4171" s="110"/>
      <c r="AG4171" s="110"/>
      <c r="AH4171" s="110"/>
      <c r="AI4171" s="110"/>
      <c r="AJ4171" s="110"/>
      <c r="AK4171" s="110"/>
      <c r="AL4171" s="110"/>
      <c r="AM4171" s="110"/>
      <c r="AN4171" s="110"/>
      <c r="AO4171" s="110"/>
      <c r="AP4171" s="110"/>
      <c r="AQ4171" s="110"/>
      <c r="AR4171" s="110"/>
      <c r="AS4171" s="110"/>
      <c r="AT4171" s="110"/>
      <c r="AU4171" s="110"/>
      <c r="AV4171" s="110"/>
      <c r="AW4171" s="110"/>
      <c r="AX4171" s="110"/>
      <c r="AY4171" s="110"/>
      <c r="AZ4171" s="110"/>
      <c r="BA4171" s="110"/>
      <c r="BB4171" s="110"/>
      <c r="BC4171" s="110"/>
      <c r="BD4171" s="110"/>
      <c r="BE4171" s="110"/>
      <c r="BF4171" s="110"/>
      <c r="BG4171" s="110"/>
      <c r="BH4171" s="110"/>
    </row>
    <row r="4172" spans="30:60" x14ac:dyDescent="0.2">
      <c r="AD4172" s="110"/>
      <c r="AE4172" s="110"/>
      <c r="AF4172" s="110"/>
      <c r="AG4172" s="110"/>
      <c r="AH4172" s="110"/>
      <c r="AI4172" s="110"/>
      <c r="AJ4172" s="110"/>
      <c r="AK4172" s="110"/>
      <c r="AL4172" s="110"/>
      <c r="AM4172" s="110"/>
      <c r="AN4172" s="110"/>
      <c r="AO4172" s="110"/>
      <c r="AP4172" s="110"/>
      <c r="AQ4172" s="110"/>
      <c r="AR4172" s="110"/>
      <c r="AS4172" s="110"/>
      <c r="AT4172" s="110"/>
      <c r="AU4172" s="110"/>
      <c r="AV4172" s="110"/>
      <c r="AW4172" s="110"/>
      <c r="AX4172" s="110"/>
      <c r="AY4172" s="110"/>
      <c r="AZ4172" s="110"/>
      <c r="BA4172" s="110"/>
      <c r="BB4172" s="110"/>
      <c r="BC4172" s="110"/>
      <c r="BD4172" s="110"/>
      <c r="BE4172" s="110"/>
      <c r="BF4172" s="110"/>
      <c r="BG4172" s="110"/>
      <c r="BH4172" s="110"/>
    </row>
    <row r="4173" spans="30:60" x14ac:dyDescent="0.2">
      <c r="AD4173" s="110"/>
      <c r="AE4173" s="110"/>
      <c r="AF4173" s="110"/>
      <c r="AG4173" s="110"/>
      <c r="AH4173" s="110"/>
      <c r="AI4173" s="110"/>
      <c r="AJ4173" s="110"/>
      <c r="AK4173" s="110"/>
      <c r="AL4173" s="110"/>
      <c r="AM4173" s="110"/>
      <c r="AN4173" s="110"/>
      <c r="AO4173" s="110"/>
      <c r="AP4173" s="110"/>
      <c r="AQ4173" s="110"/>
      <c r="AR4173" s="110"/>
      <c r="AS4173" s="110"/>
      <c r="AT4173" s="110"/>
      <c r="AU4173" s="110"/>
      <c r="AV4173" s="110"/>
      <c r="AW4173" s="110"/>
      <c r="AX4173" s="110"/>
      <c r="AY4173" s="110"/>
      <c r="AZ4173" s="110"/>
      <c r="BA4173" s="110"/>
      <c r="BB4173" s="110"/>
      <c r="BC4173" s="110"/>
      <c r="BD4173" s="110"/>
      <c r="BE4173" s="110"/>
      <c r="BF4173" s="110"/>
      <c r="BG4173" s="110"/>
      <c r="BH4173" s="110"/>
    </row>
    <row r="4174" spans="30:60" x14ac:dyDescent="0.2">
      <c r="AD4174" s="110"/>
      <c r="AE4174" s="110"/>
      <c r="AF4174" s="110"/>
      <c r="AG4174" s="110"/>
      <c r="AH4174" s="110"/>
      <c r="AI4174" s="110"/>
      <c r="AJ4174" s="110"/>
      <c r="AK4174" s="110"/>
      <c r="AL4174" s="110"/>
      <c r="AM4174" s="110"/>
      <c r="AN4174" s="110"/>
      <c r="AO4174" s="110"/>
      <c r="AP4174" s="110"/>
      <c r="AQ4174" s="110"/>
      <c r="AR4174" s="110"/>
      <c r="AS4174" s="110"/>
      <c r="AT4174" s="110"/>
      <c r="AU4174" s="110"/>
      <c r="AV4174" s="110"/>
      <c r="AW4174" s="110"/>
      <c r="AX4174" s="110"/>
      <c r="AY4174" s="110"/>
      <c r="AZ4174" s="110"/>
      <c r="BA4174" s="110"/>
      <c r="BB4174" s="110"/>
      <c r="BC4174" s="110"/>
      <c r="BD4174" s="110"/>
      <c r="BE4174" s="110"/>
      <c r="BF4174" s="110"/>
      <c r="BG4174" s="110"/>
      <c r="BH4174" s="110"/>
    </row>
    <row r="4175" spans="30:60" x14ac:dyDescent="0.2">
      <c r="AD4175" s="110"/>
      <c r="AE4175" s="110"/>
      <c r="AF4175" s="110"/>
      <c r="AG4175" s="110"/>
      <c r="AH4175" s="110"/>
      <c r="AI4175" s="110"/>
      <c r="AJ4175" s="110"/>
      <c r="AK4175" s="110"/>
      <c r="AL4175" s="110"/>
      <c r="AM4175" s="110"/>
      <c r="AN4175" s="110"/>
      <c r="AO4175" s="110"/>
      <c r="AP4175" s="110"/>
      <c r="AQ4175" s="110"/>
      <c r="AR4175" s="110"/>
      <c r="AS4175" s="110"/>
      <c r="AT4175" s="110"/>
      <c r="AU4175" s="110"/>
      <c r="AV4175" s="110"/>
      <c r="AW4175" s="110"/>
      <c r="AX4175" s="110"/>
      <c r="AY4175" s="110"/>
      <c r="AZ4175" s="110"/>
      <c r="BA4175" s="110"/>
      <c r="BB4175" s="110"/>
      <c r="BC4175" s="110"/>
      <c r="BD4175" s="110"/>
      <c r="BE4175" s="110"/>
      <c r="BF4175" s="110"/>
      <c r="BG4175" s="110"/>
      <c r="BH4175" s="110"/>
    </row>
    <row r="4176" spans="30:60" x14ac:dyDescent="0.2">
      <c r="AD4176" s="110"/>
      <c r="AE4176" s="110"/>
      <c r="AF4176" s="110"/>
      <c r="AG4176" s="110"/>
      <c r="AH4176" s="110"/>
      <c r="AI4176" s="110"/>
      <c r="AJ4176" s="110"/>
      <c r="AK4176" s="110"/>
      <c r="AL4176" s="110"/>
      <c r="AM4176" s="110"/>
      <c r="AN4176" s="110"/>
      <c r="AO4176" s="110"/>
      <c r="AP4176" s="110"/>
      <c r="AQ4176" s="110"/>
      <c r="AR4176" s="110"/>
      <c r="AS4176" s="110"/>
      <c r="AT4176" s="110"/>
      <c r="AU4176" s="110"/>
      <c r="AV4176" s="110"/>
      <c r="AW4176" s="110"/>
      <c r="AX4176" s="110"/>
      <c r="AY4176" s="110"/>
      <c r="AZ4176" s="110"/>
      <c r="BA4176" s="110"/>
      <c r="BB4176" s="110"/>
      <c r="BC4176" s="110"/>
      <c r="BD4176" s="110"/>
      <c r="BE4176" s="110"/>
      <c r="BF4176" s="110"/>
      <c r="BG4176" s="110"/>
      <c r="BH4176" s="110"/>
    </row>
    <row r="4177" spans="30:60" x14ac:dyDescent="0.2">
      <c r="AD4177" s="110"/>
      <c r="AE4177" s="110"/>
      <c r="AF4177" s="110"/>
      <c r="AG4177" s="110"/>
      <c r="AH4177" s="110"/>
      <c r="AI4177" s="110"/>
      <c r="AJ4177" s="110"/>
      <c r="AK4177" s="110"/>
      <c r="AL4177" s="110"/>
      <c r="AM4177" s="110"/>
      <c r="AN4177" s="110"/>
      <c r="AO4177" s="110"/>
      <c r="AP4177" s="110"/>
      <c r="AQ4177" s="110"/>
      <c r="AR4177" s="110"/>
      <c r="AS4177" s="110"/>
      <c r="AT4177" s="110"/>
      <c r="AU4177" s="110"/>
      <c r="AV4177" s="110"/>
      <c r="AW4177" s="110"/>
      <c r="AX4177" s="110"/>
      <c r="AY4177" s="110"/>
      <c r="AZ4177" s="110"/>
      <c r="BA4177" s="110"/>
      <c r="BB4177" s="110"/>
      <c r="BC4177" s="110"/>
      <c r="BD4177" s="110"/>
      <c r="BE4177" s="110"/>
      <c r="BF4177" s="110"/>
      <c r="BG4177" s="110"/>
      <c r="BH4177" s="110"/>
    </row>
    <row r="4178" spans="30:60" x14ac:dyDescent="0.2">
      <c r="AD4178" s="110"/>
      <c r="AE4178" s="110"/>
      <c r="AF4178" s="110"/>
      <c r="AG4178" s="110"/>
      <c r="AH4178" s="110"/>
      <c r="AI4178" s="110"/>
      <c r="AJ4178" s="110"/>
      <c r="AK4178" s="110"/>
      <c r="AL4178" s="110"/>
      <c r="AM4178" s="110"/>
      <c r="AN4178" s="110"/>
      <c r="AO4178" s="110"/>
      <c r="AP4178" s="110"/>
      <c r="AQ4178" s="110"/>
      <c r="AR4178" s="110"/>
      <c r="AS4178" s="110"/>
      <c r="AT4178" s="110"/>
      <c r="AU4178" s="110"/>
      <c r="AV4178" s="110"/>
      <c r="AW4178" s="110"/>
      <c r="AX4178" s="110"/>
      <c r="AY4178" s="110"/>
      <c r="AZ4178" s="110"/>
      <c r="BA4178" s="110"/>
      <c r="BB4178" s="110"/>
      <c r="BC4178" s="110"/>
      <c r="BD4178" s="110"/>
      <c r="BE4178" s="110"/>
      <c r="BF4178" s="110"/>
      <c r="BG4178" s="110"/>
      <c r="BH4178" s="110"/>
    </row>
    <row r="4179" spans="30:60" x14ac:dyDescent="0.2">
      <c r="AD4179" s="110"/>
      <c r="AE4179" s="110"/>
      <c r="AF4179" s="110"/>
      <c r="AG4179" s="110"/>
      <c r="AH4179" s="110"/>
      <c r="AI4179" s="110"/>
      <c r="AJ4179" s="110"/>
      <c r="AK4179" s="110"/>
      <c r="AL4179" s="110"/>
      <c r="AM4179" s="110"/>
      <c r="AN4179" s="110"/>
      <c r="AO4179" s="110"/>
      <c r="AP4179" s="110"/>
      <c r="AQ4179" s="110"/>
      <c r="AR4179" s="110"/>
      <c r="AS4179" s="110"/>
      <c r="AT4179" s="110"/>
      <c r="AU4179" s="110"/>
      <c r="AV4179" s="110"/>
      <c r="AW4179" s="110"/>
      <c r="AX4179" s="110"/>
      <c r="AY4179" s="110"/>
      <c r="AZ4179" s="110"/>
      <c r="BA4179" s="110"/>
      <c r="BB4179" s="110"/>
      <c r="BC4179" s="110"/>
      <c r="BD4179" s="110"/>
      <c r="BE4179" s="110"/>
      <c r="BF4179" s="110"/>
      <c r="BG4179" s="110"/>
      <c r="BH4179" s="110"/>
    </row>
    <row r="4180" spans="30:60" x14ac:dyDescent="0.2">
      <c r="AD4180" s="110"/>
      <c r="AE4180" s="110"/>
      <c r="AF4180" s="110"/>
      <c r="AG4180" s="110"/>
      <c r="AH4180" s="110"/>
      <c r="AI4180" s="110"/>
      <c r="AJ4180" s="110"/>
      <c r="AK4180" s="110"/>
      <c r="AL4180" s="110"/>
      <c r="AM4180" s="110"/>
      <c r="AN4180" s="110"/>
      <c r="AO4180" s="110"/>
      <c r="AP4180" s="110"/>
      <c r="AQ4180" s="110"/>
      <c r="AR4180" s="110"/>
      <c r="AS4180" s="110"/>
      <c r="AT4180" s="110"/>
      <c r="AU4180" s="110"/>
      <c r="AV4180" s="110"/>
      <c r="AW4180" s="110"/>
      <c r="AX4180" s="110"/>
      <c r="AY4180" s="110"/>
      <c r="AZ4180" s="110"/>
      <c r="BA4180" s="110"/>
      <c r="BB4180" s="110"/>
      <c r="BC4180" s="110"/>
      <c r="BD4180" s="110"/>
      <c r="BE4180" s="110"/>
      <c r="BF4180" s="110"/>
      <c r="BG4180" s="110"/>
      <c r="BH4180" s="110"/>
    </row>
    <row r="4181" spans="30:60" x14ac:dyDescent="0.2">
      <c r="AD4181" s="110"/>
      <c r="AE4181" s="110"/>
      <c r="AF4181" s="110"/>
      <c r="AG4181" s="110"/>
      <c r="AH4181" s="110"/>
      <c r="AI4181" s="110"/>
      <c r="AJ4181" s="110"/>
      <c r="AK4181" s="110"/>
      <c r="AL4181" s="110"/>
      <c r="AM4181" s="110"/>
      <c r="AN4181" s="110"/>
      <c r="AO4181" s="110"/>
      <c r="AP4181" s="110"/>
      <c r="AQ4181" s="110"/>
      <c r="AR4181" s="110"/>
      <c r="AS4181" s="110"/>
      <c r="AT4181" s="110"/>
      <c r="AU4181" s="110"/>
      <c r="AV4181" s="110"/>
      <c r="AW4181" s="110"/>
      <c r="AX4181" s="110"/>
      <c r="AY4181" s="110"/>
      <c r="AZ4181" s="110"/>
      <c r="BA4181" s="110"/>
      <c r="BB4181" s="110"/>
      <c r="BC4181" s="110"/>
      <c r="BD4181" s="110"/>
      <c r="BE4181" s="110"/>
      <c r="BF4181" s="110"/>
      <c r="BG4181" s="110"/>
      <c r="BH4181" s="110"/>
    </row>
    <row r="4182" spans="30:60" x14ac:dyDescent="0.2">
      <c r="AD4182" s="110"/>
      <c r="AE4182" s="110"/>
      <c r="AF4182" s="110"/>
      <c r="AG4182" s="110"/>
      <c r="AH4182" s="110"/>
      <c r="AI4182" s="110"/>
      <c r="AJ4182" s="110"/>
      <c r="AK4182" s="110"/>
      <c r="AL4182" s="110"/>
      <c r="AM4182" s="110"/>
      <c r="AN4182" s="110"/>
      <c r="AO4182" s="110"/>
      <c r="AP4182" s="110"/>
      <c r="AQ4182" s="110"/>
      <c r="AR4182" s="110"/>
      <c r="AS4182" s="110"/>
      <c r="AT4182" s="110"/>
      <c r="AU4182" s="110"/>
      <c r="AV4182" s="110"/>
      <c r="AW4182" s="110"/>
      <c r="AX4182" s="110"/>
      <c r="AY4182" s="110"/>
      <c r="AZ4182" s="110"/>
      <c r="BA4182" s="110"/>
      <c r="BB4182" s="110"/>
      <c r="BC4182" s="110"/>
      <c r="BD4182" s="110"/>
      <c r="BE4182" s="110"/>
      <c r="BF4182" s="110"/>
      <c r="BG4182" s="110"/>
      <c r="BH4182" s="110"/>
    </row>
    <row r="4183" spans="30:60" x14ac:dyDescent="0.2">
      <c r="AD4183" s="110"/>
      <c r="AE4183" s="110"/>
      <c r="AF4183" s="110"/>
      <c r="AG4183" s="110"/>
      <c r="AH4183" s="110"/>
      <c r="AI4183" s="110"/>
      <c r="AJ4183" s="110"/>
      <c r="AK4183" s="110"/>
      <c r="AL4183" s="110"/>
      <c r="AM4183" s="110"/>
      <c r="AN4183" s="110"/>
      <c r="AO4183" s="110"/>
      <c r="AP4183" s="110"/>
      <c r="AQ4183" s="110"/>
      <c r="AR4183" s="110"/>
      <c r="AS4183" s="110"/>
      <c r="AT4183" s="110"/>
      <c r="AU4183" s="110"/>
      <c r="AV4183" s="110"/>
      <c r="AW4183" s="110"/>
      <c r="AX4183" s="110"/>
      <c r="AY4183" s="110"/>
      <c r="AZ4183" s="110"/>
      <c r="BA4183" s="110"/>
      <c r="BB4183" s="110"/>
      <c r="BC4183" s="110"/>
      <c r="BD4183" s="110"/>
      <c r="BE4183" s="110"/>
      <c r="BF4183" s="110"/>
      <c r="BG4183" s="110"/>
      <c r="BH4183" s="110"/>
    </row>
    <row r="4184" spans="30:60" x14ac:dyDescent="0.2">
      <c r="AD4184" s="110"/>
      <c r="AE4184" s="110"/>
      <c r="AF4184" s="110"/>
      <c r="AG4184" s="110"/>
      <c r="AH4184" s="110"/>
      <c r="AI4184" s="110"/>
      <c r="AJ4184" s="110"/>
      <c r="AK4184" s="110"/>
      <c r="AL4184" s="110"/>
      <c r="AM4184" s="110"/>
      <c r="AN4184" s="110"/>
      <c r="AO4184" s="110"/>
      <c r="AP4184" s="110"/>
      <c r="AQ4184" s="110"/>
      <c r="AR4184" s="110"/>
      <c r="AS4184" s="110"/>
      <c r="AT4184" s="110"/>
      <c r="AU4184" s="110"/>
      <c r="AV4184" s="110"/>
      <c r="AW4184" s="110"/>
      <c r="AX4184" s="110"/>
      <c r="AY4184" s="110"/>
      <c r="AZ4184" s="110"/>
      <c r="BA4184" s="110"/>
      <c r="BB4184" s="110"/>
      <c r="BC4184" s="110"/>
      <c r="BD4184" s="110"/>
      <c r="BE4184" s="110"/>
      <c r="BF4184" s="110"/>
      <c r="BG4184" s="110"/>
      <c r="BH4184" s="110"/>
    </row>
    <row r="4185" spans="30:60" x14ac:dyDescent="0.2">
      <c r="AD4185" s="110"/>
      <c r="AE4185" s="110"/>
      <c r="AF4185" s="110"/>
      <c r="AG4185" s="110"/>
      <c r="AH4185" s="110"/>
      <c r="AI4185" s="110"/>
      <c r="AJ4185" s="110"/>
      <c r="AK4185" s="110"/>
      <c r="AL4185" s="110"/>
      <c r="AM4185" s="110"/>
      <c r="AN4185" s="110"/>
      <c r="AO4185" s="110"/>
      <c r="AP4185" s="110"/>
      <c r="AQ4185" s="110"/>
      <c r="AR4185" s="110"/>
      <c r="AS4185" s="110"/>
      <c r="AT4185" s="110"/>
      <c r="AU4185" s="110"/>
      <c r="AV4185" s="110"/>
      <c r="AW4185" s="110"/>
      <c r="AX4185" s="110"/>
      <c r="AY4185" s="110"/>
      <c r="AZ4185" s="110"/>
      <c r="BA4185" s="110"/>
      <c r="BB4185" s="110"/>
      <c r="BC4185" s="110"/>
      <c r="BD4185" s="110"/>
      <c r="BE4185" s="110"/>
      <c r="BF4185" s="110"/>
      <c r="BG4185" s="110"/>
      <c r="BH4185" s="110"/>
    </row>
    <row r="4186" spans="30:60" x14ac:dyDescent="0.2">
      <c r="AD4186" s="110"/>
      <c r="AE4186" s="110"/>
      <c r="AF4186" s="110"/>
      <c r="AG4186" s="110"/>
      <c r="AH4186" s="110"/>
      <c r="AI4186" s="110"/>
      <c r="AJ4186" s="110"/>
      <c r="AK4186" s="110"/>
      <c r="AL4186" s="110"/>
      <c r="AM4186" s="110"/>
      <c r="AN4186" s="110"/>
      <c r="AO4186" s="110"/>
      <c r="AP4186" s="110"/>
      <c r="AQ4186" s="110"/>
      <c r="AR4186" s="110"/>
      <c r="AS4186" s="110"/>
      <c r="AT4186" s="110"/>
      <c r="AU4186" s="110"/>
      <c r="AV4186" s="110"/>
      <c r="AW4186" s="110"/>
      <c r="AX4186" s="110"/>
      <c r="AY4186" s="110"/>
      <c r="AZ4186" s="110"/>
      <c r="BA4186" s="110"/>
      <c r="BB4186" s="110"/>
      <c r="BC4186" s="110"/>
      <c r="BD4186" s="110"/>
      <c r="BE4186" s="110"/>
      <c r="BF4186" s="110"/>
      <c r="BG4186" s="110"/>
      <c r="BH4186" s="110"/>
    </row>
    <row r="4187" spans="30:60" x14ac:dyDescent="0.2">
      <c r="AD4187" s="110"/>
      <c r="AE4187" s="110"/>
      <c r="AF4187" s="110"/>
      <c r="AG4187" s="110"/>
      <c r="AH4187" s="110"/>
      <c r="AI4187" s="110"/>
      <c r="AJ4187" s="110"/>
      <c r="AK4187" s="110"/>
      <c r="AL4187" s="110"/>
      <c r="AM4187" s="110"/>
      <c r="AN4187" s="110"/>
      <c r="AO4187" s="110"/>
      <c r="AP4187" s="110"/>
      <c r="AQ4187" s="110"/>
      <c r="AR4187" s="110"/>
      <c r="AS4187" s="110"/>
      <c r="AT4187" s="110"/>
      <c r="AU4187" s="110"/>
      <c r="AV4187" s="110"/>
      <c r="AW4187" s="110"/>
      <c r="AX4187" s="110"/>
      <c r="AY4187" s="110"/>
      <c r="AZ4187" s="110"/>
      <c r="BA4187" s="110"/>
      <c r="BB4187" s="110"/>
      <c r="BC4187" s="110"/>
      <c r="BD4187" s="110"/>
      <c r="BE4187" s="110"/>
      <c r="BF4187" s="110"/>
      <c r="BG4187" s="110"/>
      <c r="BH4187" s="110"/>
    </row>
    <row r="4188" spans="30:60" x14ac:dyDescent="0.2">
      <c r="AD4188" s="110"/>
      <c r="AE4188" s="110"/>
      <c r="AF4188" s="110"/>
      <c r="AG4188" s="110"/>
      <c r="AH4188" s="110"/>
      <c r="AI4188" s="110"/>
      <c r="AJ4188" s="110"/>
      <c r="AK4188" s="110"/>
      <c r="AL4188" s="110"/>
      <c r="AM4188" s="110"/>
      <c r="AN4188" s="110"/>
      <c r="AO4188" s="110"/>
      <c r="AP4188" s="110"/>
      <c r="AQ4188" s="110"/>
      <c r="AR4188" s="110"/>
      <c r="AS4188" s="110"/>
      <c r="AT4188" s="110"/>
      <c r="AU4188" s="110"/>
      <c r="AV4188" s="110"/>
      <c r="AW4188" s="110"/>
      <c r="AX4188" s="110"/>
      <c r="AY4188" s="110"/>
      <c r="AZ4188" s="110"/>
      <c r="BA4188" s="110"/>
      <c r="BB4188" s="110"/>
      <c r="BC4188" s="110"/>
      <c r="BD4188" s="110"/>
      <c r="BE4188" s="110"/>
      <c r="BF4188" s="110"/>
      <c r="BG4188" s="110"/>
      <c r="BH4188" s="110"/>
    </row>
    <row r="4189" spans="30:60" x14ac:dyDescent="0.2">
      <c r="AD4189" s="110"/>
      <c r="AE4189" s="110"/>
      <c r="AF4189" s="110"/>
      <c r="AG4189" s="110"/>
      <c r="AH4189" s="110"/>
      <c r="AI4189" s="110"/>
      <c r="AJ4189" s="110"/>
      <c r="AK4189" s="110"/>
      <c r="AL4189" s="110"/>
      <c r="AM4189" s="110"/>
      <c r="AN4189" s="110"/>
      <c r="AO4189" s="110"/>
      <c r="AP4189" s="110"/>
      <c r="AQ4189" s="110"/>
      <c r="AR4189" s="110"/>
      <c r="AS4189" s="110"/>
      <c r="AT4189" s="110"/>
      <c r="AU4189" s="110"/>
      <c r="AV4189" s="110"/>
      <c r="AW4189" s="110"/>
      <c r="AX4189" s="110"/>
      <c r="AY4189" s="110"/>
      <c r="AZ4189" s="110"/>
      <c r="BA4189" s="110"/>
      <c r="BB4189" s="110"/>
      <c r="BC4189" s="110"/>
      <c r="BD4189" s="110"/>
      <c r="BE4189" s="110"/>
      <c r="BF4189" s="110"/>
      <c r="BG4189" s="110"/>
      <c r="BH4189" s="110"/>
    </row>
    <row r="4190" spans="30:60" x14ac:dyDescent="0.2">
      <c r="AD4190" s="110"/>
      <c r="AE4190" s="110"/>
      <c r="AF4190" s="110"/>
      <c r="AG4190" s="110"/>
      <c r="AH4190" s="110"/>
      <c r="AI4190" s="110"/>
      <c r="AJ4190" s="110"/>
      <c r="AK4190" s="110"/>
      <c r="AL4190" s="110"/>
      <c r="AM4190" s="110"/>
      <c r="AN4190" s="110"/>
      <c r="AO4190" s="110"/>
      <c r="AP4190" s="110"/>
      <c r="AQ4190" s="110"/>
      <c r="AR4190" s="110"/>
      <c r="AS4190" s="110"/>
      <c r="AT4190" s="110"/>
      <c r="AU4190" s="110"/>
      <c r="AV4190" s="110"/>
      <c r="AW4190" s="110"/>
      <c r="AX4190" s="110"/>
      <c r="AY4190" s="110"/>
      <c r="AZ4190" s="110"/>
      <c r="BA4190" s="110"/>
      <c r="BB4190" s="110"/>
      <c r="BC4190" s="110"/>
      <c r="BD4190" s="110"/>
      <c r="BE4190" s="110"/>
      <c r="BF4190" s="110"/>
      <c r="BG4190" s="110"/>
      <c r="BH4190" s="110"/>
    </row>
    <row r="4191" spans="30:60" x14ac:dyDescent="0.2">
      <c r="AD4191" s="110"/>
      <c r="AE4191" s="110"/>
      <c r="AF4191" s="110"/>
      <c r="AG4191" s="110"/>
      <c r="AH4191" s="110"/>
      <c r="AI4191" s="110"/>
      <c r="AJ4191" s="110"/>
      <c r="AK4191" s="110"/>
      <c r="AL4191" s="110"/>
      <c r="AM4191" s="110"/>
      <c r="AN4191" s="110"/>
      <c r="AO4191" s="110"/>
      <c r="AP4191" s="110"/>
      <c r="AQ4191" s="110"/>
      <c r="AR4191" s="110"/>
      <c r="AS4191" s="110"/>
      <c r="AT4191" s="110"/>
      <c r="AU4191" s="110"/>
      <c r="AV4191" s="110"/>
      <c r="AW4191" s="110"/>
      <c r="AX4191" s="110"/>
      <c r="AY4191" s="110"/>
      <c r="AZ4191" s="110"/>
      <c r="BA4191" s="110"/>
      <c r="BB4191" s="110"/>
      <c r="BC4191" s="110"/>
      <c r="BD4191" s="110"/>
      <c r="BE4191" s="110"/>
      <c r="BF4191" s="110"/>
      <c r="BG4191" s="110"/>
      <c r="BH4191" s="110"/>
    </row>
    <row r="4192" spans="30:60" x14ac:dyDescent="0.2">
      <c r="AD4192" s="110"/>
      <c r="AE4192" s="110"/>
      <c r="AF4192" s="110"/>
      <c r="AG4192" s="110"/>
      <c r="AH4192" s="110"/>
      <c r="AI4192" s="110"/>
      <c r="AJ4192" s="110"/>
      <c r="AK4192" s="110"/>
      <c r="AL4192" s="110"/>
      <c r="AM4192" s="110"/>
      <c r="AN4192" s="110"/>
      <c r="AO4192" s="110"/>
      <c r="AP4192" s="110"/>
      <c r="AQ4192" s="110"/>
      <c r="AR4192" s="110"/>
      <c r="AS4192" s="110"/>
      <c r="AT4192" s="110"/>
      <c r="AU4192" s="110"/>
      <c r="AV4192" s="110"/>
      <c r="AW4192" s="110"/>
      <c r="AX4192" s="110"/>
      <c r="AY4192" s="110"/>
      <c r="AZ4192" s="110"/>
      <c r="BA4192" s="110"/>
      <c r="BB4192" s="110"/>
      <c r="BC4192" s="110"/>
      <c r="BD4192" s="110"/>
      <c r="BE4192" s="110"/>
      <c r="BF4192" s="110"/>
      <c r="BG4192" s="110"/>
      <c r="BH4192" s="110"/>
    </row>
    <row r="4193" spans="30:60" x14ac:dyDescent="0.2">
      <c r="AD4193" s="110"/>
      <c r="AE4193" s="110"/>
      <c r="AF4193" s="110"/>
      <c r="AG4193" s="110"/>
      <c r="AH4193" s="110"/>
      <c r="AI4193" s="110"/>
      <c r="AJ4193" s="110"/>
      <c r="AK4193" s="110"/>
      <c r="AL4193" s="110"/>
      <c r="AM4193" s="110"/>
      <c r="AN4193" s="110"/>
      <c r="AO4193" s="110"/>
      <c r="AP4193" s="110"/>
      <c r="AQ4193" s="110"/>
      <c r="AR4193" s="110"/>
      <c r="AS4193" s="110"/>
      <c r="AT4193" s="110"/>
      <c r="AU4193" s="110"/>
      <c r="AV4193" s="110"/>
      <c r="AW4193" s="110"/>
      <c r="AX4193" s="110"/>
      <c r="AY4193" s="110"/>
      <c r="AZ4193" s="110"/>
      <c r="BA4193" s="110"/>
      <c r="BB4193" s="110"/>
      <c r="BC4193" s="110"/>
      <c r="BD4193" s="110"/>
      <c r="BE4193" s="110"/>
      <c r="BF4193" s="110"/>
      <c r="BG4193" s="110"/>
      <c r="BH4193" s="110"/>
    </row>
    <row r="4194" spans="30:60" x14ac:dyDescent="0.2">
      <c r="AD4194" s="110"/>
      <c r="AE4194" s="110"/>
      <c r="AF4194" s="110"/>
      <c r="AG4194" s="110"/>
      <c r="AH4194" s="110"/>
      <c r="AI4194" s="110"/>
      <c r="AJ4194" s="110"/>
      <c r="AK4194" s="110"/>
      <c r="AL4194" s="110"/>
      <c r="AM4194" s="110"/>
      <c r="AN4194" s="110"/>
      <c r="AO4194" s="110"/>
      <c r="AP4194" s="110"/>
      <c r="AQ4194" s="110"/>
      <c r="AR4194" s="110"/>
      <c r="AS4194" s="110"/>
      <c r="AT4194" s="110"/>
      <c r="AU4194" s="110"/>
      <c r="AV4194" s="110"/>
      <c r="AW4194" s="110"/>
      <c r="AX4194" s="110"/>
      <c r="AY4194" s="110"/>
      <c r="AZ4194" s="110"/>
      <c r="BA4194" s="110"/>
      <c r="BB4194" s="110"/>
      <c r="BC4194" s="110"/>
      <c r="BD4194" s="110"/>
      <c r="BE4194" s="110"/>
      <c r="BF4194" s="110"/>
      <c r="BG4194" s="110"/>
      <c r="BH4194" s="110"/>
    </row>
    <row r="4195" spans="30:60" x14ac:dyDescent="0.2">
      <c r="AD4195" s="110"/>
      <c r="AE4195" s="110"/>
      <c r="AF4195" s="110"/>
      <c r="AG4195" s="110"/>
      <c r="AH4195" s="110"/>
      <c r="AI4195" s="110"/>
      <c r="AJ4195" s="110"/>
      <c r="AK4195" s="110"/>
      <c r="AL4195" s="110"/>
      <c r="AM4195" s="110"/>
      <c r="AN4195" s="110"/>
      <c r="AO4195" s="110"/>
      <c r="AP4195" s="110"/>
      <c r="AQ4195" s="110"/>
      <c r="AR4195" s="110"/>
      <c r="AS4195" s="110"/>
      <c r="AT4195" s="110"/>
      <c r="AU4195" s="110"/>
      <c r="AV4195" s="110"/>
      <c r="AW4195" s="110"/>
      <c r="AX4195" s="110"/>
      <c r="AY4195" s="110"/>
      <c r="AZ4195" s="110"/>
      <c r="BA4195" s="110"/>
      <c r="BB4195" s="110"/>
      <c r="BC4195" s="110"/>
      <c r="BD4195" s="110"/>
      <c r="BE4195" s="110"/>
      <c r="BF4195" s="110"/>
      <c r="BG4195" s="110"/>
      <c r="BH4195" s="110"/>
    </row>
    <row r="4196" spans="30:60" x14ac:dyDescent="0.2">
      <c r="AD4196" s="110"/>
      <c r="AE4196" s="110"/>
      <c r="AF4196" s="110"/>
      <c r="AG4196" s="110"/>
      <c r="AH4196" s="110"/>
      <c r="AI4196" s="110"/>
      <c r="AJ4196" s="110"/>
      <c r="AK4196" s="110"/>
      <c r="AL4196" s="110"/>
      <c r="AM4196" s="110"/>
      <c r="AN4196" s="110"/>
      <c r="AO4196" s="110"/>
      <c r="AP4196" s="110"/>
      <c r="AQ4196" s="110"/>
      <c r="AR4196" s="110"/>
      <c r="AS4196" s="110"/>
      <c r="AT4196" s="110"/>
      <c r="AU4196" s="110"/>
      <c r="AV4196" s="110"/>
      <c r="AW4196" s="110"/>
      <c r="AX4196" s="110"/>
      <c r="AY4196" s="110"/>
      <c r="AZ4196" s="110"/>
      <c r="BA4196" s="110"/>
      <c r="BB4196" s="110"/>
      <c r="BC4196" s="110"/>
      <c r="BD4196" s="110"/>
      <c r="BE4196" s="110"/>
      <c r="BF4196" s="110"/>
      <c r="BG4196" s="110"/>
      <c r="BH4196" s="110"/>
    </row>
    <row r="4197" spans="30:60" x14ac:dyDescent="0.2">
      <c r="AD4197" s="110"/>
      <c r="AE4197" s="110"/>
      <c r="AF4197" s="110"/>
      <c r="AG4197" s="110"/>
      <c r="AH4197" s="110"/>
      <c r="AI4197" s="110"/>
      <c r="AJ4197" s="110"/>
      <c r="AK4197" s="110"/>
      <c r="AL4197" s="110"/>
      <c r="AM4197" s="110"/>
      <c r="AN4197" s="110"/>
      <c r="AO4197" s="110"/>
      <c r="AP4197" s="110"/>
      <c r="AQ4197" s="110"/>
      <c r="AR4197" s="110"/>
      <c r="AS4197" s="110"/>
      <c r="AT4197" s="110"/>
      <c r="AU4197" s="110"/>
      <c r="AV4197" s="110"/>
      <c r="AW4197" s="110"/>
      <c r="AX4197" s="110"/>
      <c r="AY4197" s="110"/>
      <c r="AZ4197" s="110"/>
      <c r="BA4197" s="110"/>
      <c r="BB4197" s="110"/>
      <c r="BC4197" s="110"/>
      <c r="BD4197" s="110"/>
      <c r="BE4197" s="110"/>
      <c r="BF4197" s="110"/>
      <c r="BG4197" s="110"/>
      <c r="BH4197" s="110"/>
    </row>
    <row r="4198" spans="30:60" x14ac:dyDescent="0.2">
      <c r="AD4198" s="110"/>
      <c r="AE4198" s="110"/>
      <c r="AF4198" s="110"/>
      <c r="AG4198" s="110"/>
      <c r="AH4198" s="110"/>
      <c r="AI4198" s="110"/>
      <c r="AJ4198" s="110"/>
      <c r="AK4198" s="110"/>
      <c r="AL4198" s="110"/>
      <c r="AM4198" s="110"/>
      <c r="AN4198" s="110"/>
      <c r="AO4198" s="110"/>
      <c r="AP4198" s="110"/>
      <c r="AQ4198" s="110"/>
      <c r="AR4198" s="110"/>
      <c r="AS4198" s="110"/>
      <c r="AT4198" s="110"/>
      <c r="AU4198" s="110"/>
      <c r="AV4198" s="110"/>
      <c r="AW4198" s="110"/>
      <c r="AX4198" s="110"/>
      <c r="AY4198" s="110"/>
      <c r="AZ4198" s="110"/>
      <c r="BA4198" s="110"/>
      <c r="BB4198" s="110"/>
      <c r="BC4198" s="110"/>
      <c r="BD4198" s="110"/>
      <c r="BE4198" s="110"/>
      <c r="BF4198" s="110"/>
      <c r="BG4198" s="110"/>
      <c r="BH4198" s="110"/>
    </row>
    <row r="4199" spans="30:60" x14ac:dyDescent="0.2">
      <c r="AD4199" s="110"/>
      <c r="AE4199" s="110"/>
      <c r="AF4199" s="110"/>
      <c r="AG4199" s="110"/>
      <c r="AH4199" s="110"/>
      <c r="AI4199" s="110"/>
      <c r="AJ4199" s="110"/>
      <c r="AK4199" s="110"/>
      <c r="AL4199" s="110"/>
      <c r="AM4199" s="110"/>
      <c r="AN4199" s="110"/>
      <c r="AO4199" s="110"/>
      <c r="AP4199" s="110"/>
      <c r="AQ4199" s="110"/>
      <c r="AR4199" s="110"/>
      <c r="AS4199" s="110"/>
      <c r="AT4199" s="110"/>
      <c r="AU4199" s="110"/>
      <c r="AV4199" s="110"/>
      <c r="AW4199" s="110"/>
      <c r="AX4199" s="110"/>
      <c r="AY4199" s="110"/>
      <c r="AZ4199" s="110"/>
      <c r="BA4199" s="110"/>
      <c r="BB4199" s="110"/>
      <c r="BC4199" s="110"/>
      <c r="BD4199" s="110"/>
      <c r="BE4199" s="110"/>
      <c r="BF4199" s="110"/>
      <c r="BG4199" s="110"/>
      <c r="BH4199" s="110"/>
    </row>
    <row r="4200" spans="30:60" x14ac:dyDescent="0.2">
      <c r="AD4200" s="110"/>
      <c r="AE4200" s="110"/>
      <c r="AF4200" s="110"/>
      <c r="AG4200" s="110"/>
      <c r="AH4200" s="110"/>
      <c r="AI4200" s="110"/>
      <c r="AJ4200" s="110"/>
      <c r="AK4200" s="110"/>
      <c r="AL4200" s="110"/>
      <c r="AM4200" s="110"/>
      <c r="AN4200" s="110"/>
      <c r="AO4200" s="110"/>
      <c r="AP4200" s="110"/>
      <c r="AQ4200" s="110"/>
      <c r="AR4200" s="110"/>
      <c r="AS4200" s="110"/>
      <c r="AT4200" s="110"/>
      <c r="AU4200" s="110"/>
      <c r="AV4200" s="110"/>
      <c r="AW4200" s="110"/>
      <c r="AX4200" s="110"/>
      <c r="AY4200" s="110"/>
      <c r="AZ4200" s="110"/>
      <c r="BA4200" s="110"/>
      <c r="BB4200" s="110"/>
      <c r="BC4200" s="110"/>
      <c r="BD4200" s="110"/>
      <c r="BE4200" s="110"/>
      <c r="BF4200" s="110"/>
      <c r="BG4200" s="110"/>
      <c r="BH4200" s="110"/>
    </row>
    <row r="4201" spans="30:60" x14ac:dyDescent="0.2">
      <c r="AD4201" s="110"/>
      <c r="AE4201" s="110"/>
      <c r="AF4201" s="110"/>
      <c r="AG4201" s="110"/>
      <c r="AH4201" s="110"/>
      <c r="AI4201" s="110"/>
      <c r="AJ4201" s="110"/>
      <c r="AK4201" s="110"/>
      <c r="AL4201" s="110"/>
      <c r="AM4201" s="110"/>
      <c r="AN4201" s="110"/>
      <c r="AO4201" s="110"/>
      <c r="AP4201" s="110"/>
      <c r="AQ4201" s="110"/>
      <c r="AR4201" s="110"/>
      <c r="AS4201" s="110"/>
      <c r="AT4201" s="110"/>
      <c r="AU4201" s="110"/>
      <c r="AV4201" s="110"/>
      <c r="AW4201" s="110"/>
      <c r="AX4201" s="110"/>
      <c r="AY4201" s="110"/>
      <c r="AZ4201" s="110"/>
      <c r="BA4201" s="110"/>
      <c r="BB4201" s="110"/>
      <c r="BC4201" s="110"/>
      <c r="BD4201" s="110"/>
      <c r="BE4201" s="110"/>
      <c r="BF4201" s="110"/>
      <c r="BG4201" s="110"/>
      <c r="BH4201" s="110"/>
    </row>
    <row r="4202" spans="30:60" x14ac:dyDescent="0.2">
      <c r="AD4202" s="110"/>
      <c r="AE4202" s="110"/>
      <c r="AF4202" s="110"/>
      <c r="AG4202" s="110"/>
      <c r="AH4202" s="110"/>
      <c r="AI4202" s="110"/>
      <c r="AJ4202" s="110"/>
      <c r="AK4202" s="110"/>
      <c r="AL4202" s="110"/>
      <c r="AM4202" s="110"/>
      <c r="AN4202" s="110"/>
      <c r="AO4202" s="110"/>
      <c r="AP4202" s="110"/>
      <c r="AQ4202" s="110"/>
      <c r="AR4202" s="110"/>
      <c r="AS4202" s="110"/>
      <c r="AT4202" s="110"/>
      <c r="AU4202" s="110"/>
      <c r="AV4202" s="110"/>
      <c r="AW4202" s="110"/>
      <c r="AX4202" s="110"/>
      <c r="AY4202" s="110"/>
      <c r="AZ4202" s="110"/>
      <c r="BA4202" s="110"/>
      <c r="BB4202" s="110"/>
      <c r="BC4202" s="110"/>
      <c r="BD4202" s="110"/>
      <c r="BE4202" s="110"/>
      <c r="BF4202" s="110"/>
      <c r="BG4202" s="110"/>
      <c r="BH4202" s="110"/>
    </row>
    <row r="4203" spans="30:60" x14ac:dyDescent="0.2">
      <c r="AD4203" s="110"/>
      <c r="AE4203" s="110"/>
      <c r="AF4203" s="110"/>
      <c r="AG4203" s="110"/>
      <c r="AH4203" s="110"/>
      <c r="AI4203" s="110"/>
      <c r="AJ4203" s="110"/>
      <c r="AK4203" s="110"/>
      <c r="AL4203" s="110"/>
      <c r="AM4203" s="110"/>
      <c r="AN4203" s="110"/>
      <c r="AO4203" s="110"/>
      <c r="AP4203" s="110"/>
      <c r="AQ4203" s="110"/>
      <c r="AR4203" s="110"/>
      <c r="AS4203" s="110"/>
      <c r="AT4203" s="110"/>
      <c r="AU4203" s="110"/>
      <c r="AV4203" s="110"/>
      <c r="AW4203" s="110"/>
      <c r="AX4203" s="110"/>
      <c r="AY4203" s="110"/>
      <c r="AZ4203" s="110"/>
      <c r="BA4203" s="110"/>
      <c r="BB4203" s="110"/>
      <c r="BC4203" s="110"/>
      <c r="BD4203" s="110"/>
      <c r="BE4203" s="110"/>
      <c r="BF4203" s="110"/>
      <c r="BG4203" s="110"/>
      <c r="BH4203" s="110"/>
    </row>
    <row r="4204" spans="30:60" x14ac:dyDescent="0.2">
      <c r="AD4204" s="110"/>
      <c r="AE4204" s="110"/>
      <c r="AF4204" s="110"/>
      <c r="AG4204" s="110"/>
      <c r="AH4204" s="110"/>
      <c r="AI4204" s="110"/>
      <c r="AJ4204" s="110"/>
      <c r="AK4204" s="110"/>
      <c r="AL4204" s="110"/>
      <c r="AM4204" s="110"/>
      <c r="AN4204" s="110"/>
      <c r="AO4204" s="110"/>
      <c r="AP4204" s="110"/>
      <c r="AQ4204" s="110"/>
      <c r="AR4204" s="110"/>
      <c r="AS4204" s="110"/>
      <c r="AT4204" s="110"/>
      <c r="AU4204" s="110"/>
      <c r="AV4204" s="110"/>
      <c r="AW4204" s="110"/>
      <c r="AX4204" s="110"/>
      <c r="AY4204" s="110"/>
      <c r="AZ4204" s="110"/>
      <c r="BA4204" s="110"/>
      <c r="BB4204" s="110"/>
      <c r="BC4204" s="110"/>
      <c r="BD4204" s="110"/>
      <c r="BE4204" s="110"/>
      <c r="BF4204" s="110"/>
      <c r="BG4204" s="110"/>
      <c r="BH4204" s="110"/>
    </row>
    <row r="4205" spans="30:60" x14ac:dyDescent="0.2">
      <c r="AD4205" s="110"/>
      <c r="AE4205" s="110"/>
      <c r="AF4205" s="110"/>
      <c r="AG4205" s="110"/>
      <c r="AH4205" s="110"/>
      <c r="AI4205" s="110"/>
      <c r="AJ4205" s="110"/>
      <c r="AK4205" s="110"/>
      <c r="AL4205" s="110"/>
      <c r="AM4205" s="110"/>
      <c r="AN4205" s="110"/>
      <c r="AO4205" s="110"/>
      <c r="AP4205" s="110"/>
      <c r="AQ4205" s="110"/>
      <c r="AR4205" s="110"/>
      <c r="AS4205" s="110"/>
      <c r="AT4205" s="110"/>
      <c r="AU4205" s="110"/>
      <c r="AV4205" s="110"/>
      <c r="AW4205" s="110"/>
      <c r="AX4205" s="110"/>
      <c r="AY4205" s="110"/>
      <c r="AZ4205" s="110"/>
      <c r="BA4205" s="110"/>
      <c r="BB4205" s="110"/>
      <c r="BC4205" s="110"/>
      <c r="BD4205" s="110"/>
      <c r="BE4205" s="110"/>
      <c r="BF4205" s="110"/>
      <c r="BG4205" s="110"/>
      <c r="BH4205" s="110"/>
    </row>
    <row r="4206" spans="30:60" x14ac:dyDescent="0.2">
      <c r="AD4206" s="110"/>
      <c r="AE4206" s="110"/>
      <c r="AF4206" s="110"/>
      <c r="AG4206" s="110"/>
      <c r="AH4206" s="110"/>
      <c r="AI4206" s="110"/>
      <c r="AJ4206" s="110"/>
      <c r="AK4206" s="110"/>
      <c r="AL4206" s="110"/>
      <c r="AM4206" s="110"/>
      <c r="AN4206" s="110"/>
      <c r="AO4206" s="110"/>
      <c r="AP4206" s="110"/>
      <c r="AQ4206" s="110"/>
      <c r="AR4206" s="110"/>
      <c r="AS4206" s="110"/>
      <c r="AT4206" s="110"/>
      <c r="AU4206" s="110"/>
      <c r="AV4206" s="110"/>
      <c r="AW4206" s="110"/>
      <c r="AX4206" s="110"/>
      <c r="AY4206" s="110"/>
      <c r="AZ4206" s="110"/>
      <c r="BA4206" s="110"/>
      <c r="BB4206" s="110"/>
      <c r="BC4206" s="110"/>
      <c r="BD4206" s="110"/>
      <c r="BE4206" s="110"/>
      <c r="BF4206" s="110"/>
      <c r="BG4206" s="110"/>
      <c r="BH4206" s="110"/>
    </row>
    <row r="4207" spans="30:60" x14ac:dyDescent="0.2">
      <c r="AD4207" s="110"/>
      <c r="AE4207" s="110"/>
      <c r="AF4207" s="110"/>
      <c r="AG4207" s="110"/>
      <c r="AH4207" s="110"/>
      <c r="AI4207" s="110"/>
      <c r="AJ4207" s="110"/>
      <c r="AK4207" s="110"/>
      <c r="AL4207" s="110"/>
      <c r="AM4207" s="110"/>
      <c r="AN4207" s="110"/>
      <c r="AO4207" s="110"/>
      <c r="AP4207" s="110"/>
      <c r="AQ4207" s="110"/>
      <c r="AR4207" s="110"/>
      <c r="AS4207" s="110"/>
      <c r="AT4207" s="110"/>
      <c r="AU4207" s="110"/>
      <c r="AV4207" s="110"/>
      <c r="AW4207" s="110"/>
      <c r="AX4207" s="110"/>
      <c r="AY4207" s="110"/>
      <c r="AZ4207" s="110"/>
      <c r="BA4207" s="110"/>
      <c r="BB4207" s="110"/>
      <c r="BC4207" s="110"/>
      <c r="BD4207" s="110"/>
      <c r="BE4207" s="110"/>
      <c r="BF4207" s="110"/>
      <c r="BG4207" s="110"/>
      <c r="BH4207" s="110"/>
    </row>
    <row r="4208" spans="30:60" x14ac:dyDescent="0.2">
      <c r="AD4208" s="110"/>
      <c r="AE4208" s="110"/>
      <c r="AF4208" s="110"/>
      <c r="AG4208" s="110"/>
      <c r="AH4208" s="110"/>
      <c r="AI4208" s="110"/>
      <c r="AJ4208" s="110"/>
      <c r="AK4208" s="110"/>
      <c r="AL4208" s="110"/>
      <c r="AM4208" s="110"/>
      <c r="AN4208" s="110"/>
      <c r="AO4208" s="110"/>
      <c r="AP4208" s="110"/>
      <c r="AQ4208" s="110"/>
      <c r="AR4208" s="110"/>
      <c r="AS4208" s="110"/>
      <c r="AT4208" s="110"/>
      <c r="AU4208" s="110"/>
      <c r="AV4208" s="110"/>
      <c r="AW4208" s="110"/>
      <c r="AX4208" s="110"/>
      <c r="AY4208" s="110"/>
      <c r="AZ4208" s="110"/>
      <c r="BA4208" s="110"/>
      <c r="BB4208" s="110"/>
      <c r="BC4208" s="110"/>
      <c r="BD4208" s="110"/>
      <c r="BE4208" s="110"/>
      <c r="BF4208" s="110"/>
      <c r="BG4208" s="110"/>
      <c r="BH4208" s="110"/>
    </row>
    <row r="4209" spans="30:60" x14ac:dyDescent="0.2">
      <c r="AD4209" s="110"/>
      <c r="AE4209" s="110"/>
      <c r="AF4209" s="110"/>
      <c r="AG4209" s="110"/>
      <c r="AH4209" s="110"/>
      <c r="AI4209" s="110"/>
      <c r="AJ4209" s="110"/>
      <c r="AK4209" s="110"/>
      <c r="AL4209" s="110"/>
      <c r="AM4209" s="110"/>
      <c r="AN4209" s="110"/>
      <c r="AO4209" s="110"/>
      <c r="AP4209" s="110"/>
      <c r="AQ4209" s="110"/>
      <c r="AR4209" s="110"/>
      <c r="AS4209" s="110"/>
      <c r="AT4209" s="110"/>
      <c r="AU4209" s="110"/>
      <c r="AV4209" s="110"/>
      <c r="AW4209" s="110"/>
      <c r="AX4209" s="110"/>
      <c r="AY4209" s="110"/>
      <c r="AZ4209" s="110"/>
      <c r="BA4209" s="110"/>
      <c r="BB4209" s="110"/>
      <c r="BC4209" s="110"/>
      <c r="BD4209" s="110"/>
      <c r="BE4209" s="110"/>
      <c r="BF4209" s="110"/>
      <c r="BG4209" s="110"/>
      <c r="BH4209" s="110"/>
    </row>
    <row r="4210" spans="30:60" x14ac:dyDescent="0.2">
      <c r="AD4210" s="110"/>
      <c r="AE4210" s="110"/>
      <c r="AF4210" s="110"/>
      <c r="AG4210" s="110"/>
      <c r="AH4210" s="110"/>
      <c r="AI4210" s="110"/>
      <c r="AJ4210" s="110"/>
      <c r="AK4210" s="110"/>
      <c r="AL4210" s="110"/>
      <c r="AM4210" s="110"/>
      <c r="AN4210" s="110"/>
      <c r="AO4210" s="110"/>
      <c r="AP4210" s="110"/>
      <c r="AQ4210" s="110"/>
      <c r="AR4210" s="110"/>
      <c r="AS4210" s="110"/>
      <c r="AT4210" s="110"/>
      <c r="AU4210" s="110"/>
      <c r="AV4210" s="110"/>
      <c r="AW4210" s="110"/>
      <c r="AX4210" s="110"/>
      <c r="AY4210" s="110"/>
      <c r="AZ4210" s="110"/>
      <c r="BA4210" s="110"/>
      <c r="BB4210" s="110"/>
      <c r="BC4210" s="110"/>
      <c r="BD4210" s="110"/>
      <c r="BE4210" s="110"/>
      <c r="BF4210" s="110"/>
      <c r="BG4210" s="110"/>
      <c r="BH4210" s="110"/>
    </row>
    <row r="4211" spans="30:60" x14ac:dyDescent="0.2">
      <c r="AD4211" s="110"/>
      <c r="AE4211" s="110"/>
      <c r="AF4211" s="110"/>
      <c r="AG4211" s="110"/>
      <c r="AH4211" s="110"/>
      <c r="AI4211" s="110"/>
      <c r="AJ4211" s="110"/>
      <c r="AK4211" s="110"/>
      <c r="AL4211" s="110"/>
      <c r="AM4211" s="110"/>
      <c r="AN4211" s="110"/>
      <c r="AO4211" s="110"/>
      <c r="AP4211" s="110"/>
      <c r="AQ4211" s="110"/>
      <c r="AR4211" s="110"/>
      <c r="AS4211" s="110"/>
      <c r="AT4211" s="110"/>
      <c r="AU4211" s="110"/>
      <c r="AV4211" s="110"/>
      <c r="AW4211" s="110"/>
      <c r="AX4211" s="110"/>
      <c r="AY4211" s="110"/>
      <c r="AZ4211" s="110"/>
      <c r="BA4211" s="110"/>
      <c r="BB4211" s="110"/>
      <c r="BC4211" s="110"/>
      <c r="BD4211" s="110"/>
      <c r="BE4211" s="110"/>
      <c r="BF4211" s="110"/>
      <c r="BG4211" s="110"/>
      <c r="BH4211" s="110"/>
    </row>
    <row r="4212" spans="30:60" x14ac:dyDescent="0.2">
      <c r="AD4212" s="110"/>
      <c r="AE4212" s="110"/>
      <c r="AF4212" s="110"/>
      <c r="AG4212" s="110"/>
      <c r="AH4212" s="110"/>
      <c r="AI4212" s="110"/>
      <c r="AJ4212" s="110"/>
      <c r="AK4212" s="110"/>
      <c r="AL4212" s="110"/>
      <c r="AM4212" s="110"/>
      <c r="AN4212" s="110"/>
      <c r="AO4212" s="110"/>
      <c r="AP4212" s="110"/>
      <c r="AQ4212" s="110"/>
      <c r="AR4212" s="110"/>
      <c r="AS4212" s="110"/>
      <c r="AT4212" s="110"/>
      <c r="AU4212" s="110"/>
      <c r="AV4212" s="110"/>
      <c r="AW4212" s="110"/>
      <c r="AX4212" s="110"/>
      <c r="AY4212" s="110"/>
      <c r="AZ4212" s="110"/>
      <c r="BA4212" s="110"/>
      <c r="BB4212" s="110"/>
      <c r="BC4212" s="110"/>
      <c r="BD4212" s="110"/>
      <c r="BE4212" s="110"/>
      <c r="BF4212" s="110"/>
      <c r="BG4212" s="110"/>
      <c r="BH4212" s="110"/>
    </row>
    <row r="4213" spans="30:60" x14ac:dyDescent="0.2">
      <c r="AD4213" s="110"/>
      <c r="AE4213" s="110"/>
      <c r="AF4213" s="110"/>
      <c r="AG4213" s="110"/>
      <c r="AH4213" s="110"/>
      <c r="AI4213" s="110"/>
      <c r="AJ4213" s="110"/>
      <c r="AK4213" s="110"/>
      <c r="AL4213" s="110"/>
      <c r="AM4213" s="110"/>
      <c r="AN4213" s="110"/>
      <c r="AO4213" s="110"/>
      <c r="AP4213" s="110"/>
      <c r="AQ4213" s="110"/>
      <c r="AR4213" s="110"/>
      <c r="AS4213" s="110"/>
      <c r="AT4213" s="110"/>
      <c r="AU4213" s="110"/>
      <c r="AV4213" s="110"/>
      <c r="AW4213" s="110"/>
      <c r="AX4213" s="110"/>
      <c r="AY4213" s="110"/>
      <c r="AZ4213" s="110"/>
      <c r="BA4213" s="110"/>
      <c r="BB4213" s="110"/>
      <c r="BC4213" s="110"/>
      <c r="BD4213" s="110"/>
      <c r="BE4213" s="110"/>
      <c r="BF4213" s="110"/>
      <c r="BG4213" s="110"/>
      <c r="BH4213" s="110"/>
    </row>
    <row r="4214" spans="30:60" x14ac:dyDescent="0.2">
      <c r="AD4214" s="110"/>
      <c r="AE4214" s="110"/>
      <c r="AF4214" s="110"/>
      <c r="AG4214" s="110"/>
      <c r="AH4214" s="110"/>
      <c r="AI4214" s="110"/>
      <c r="AJ4214" s="110"/>
      <c r="AK4214" s="110"/>
      <c r="AL4214" s="110"/>
      <c r="AM4214" s="110"/>
      <c r="AN4214" s="110"/>
      <c r="AO4214" s="110"/>
      <c r="AP4214" s="110"/>
      <c r="AQ4214" s="110"/>
      <c r="AR4214" s="110"/>
      <c r="AS4214" s="110"/>
      <c r="AT4214" s="110"/>
      <c r="AU4214" s="110"/>
      <c r="AV4214" s="110"/>
      <c r="AW4214" s="110"/>
      <c r="AX4214" s="110"/>
      <c r="AY4214" s="110"/>
      <c r="AZ4214" s="110"/>
      <c r="BA4214" s="110"/>
      <c r="BB4214" s="110"/>
      <c r="BC4214" s="110"/>
      <c r="BD4214" s="110"/>
      <c r="BE4214" s="110"/>
      <c r="BF4214" s="110"/>
      <c r="BG4214" s="110"/>
      <c r="BH4214" s="110"/>
    </row>
    <row r="4215" spans="30:60" x14ac:dyDescent="0.2">
      <c r="AD4215" s="110"/>
      <c r="AE4215" s="110"/>
      <c r="AF4215" s="110"/>
      <c r="AG4215" s="110"/>
      <c r="AH4215" s="110"/>
      <c r="AI4215" s="110"/>
      <c r="AJ4215" s="110"/>
      <c r="AK4215" s="110"/>
      <c r="AL4215" s="110"/>
      <c r="AM4215" s="110"/>
      <c r="AN4215" s="110"/>
      <c r="AO4215" s="110"/>
      <c r="AP4215" s="110"/>
      <c r="AQ4215" s="110"/>
      <c r="AR4215" s="110"/>
      <c r="AS4215" s="110"/>
      <c r="AT4215" s="110"/>
      <c r="AU4215" s="110"/>
      <c r="AV4215" s="110"/>
      <c r="AW4215" s="110"/>
      <c r="AX4215" s="110"/>
      <c r="AY4215" s="110"/>
      <c r="AZ4215" s="110"/>
      <c r="BA4215" s="110"/>
      <c r="BB4215" s="110"/>
      <c r="BC4215" s="110"/>
      <c r="BD4215" s="110"/>
      <c r="BE4215" s="110"/>
      <c r="BF4215" s="110"/>
      <c r="BG4215" s="110"/>
      <c r="BH4215" s="110"/>
    </row>
    <row r="4216" spans="30:60" x14ac:dyDescent="0.2">
      <c r="AD4216" s="110"/>
      <c r="AE4216" s="110"/>
      <c r="AF4216" s="110"/>
      <c r="AG4216" s="110"/>
      <c r="AH4216" s="110"/>
      <c r="AI4216" s="110"/>
      <c r="AJ4216" s="110"/>
      <c r="AK4216" s="110"/>
      <c r="AL4216" s="110"/>
      <c r="AM4216" s="110"/>
      <c r="AN4216" s="110"/>
      <c r="AO4216" s="110"/>
      <c r="AP4216" s="110"/>
      <c r="AQ4216" s="110"/>
      <c r="AR4216" s="110"/>
      <c r="AS4216" s="110"/>
      <c r="AT4216" s="110"/>
      <c r="AU4216" s="110"/>
      <c r="AV4216" s="110"/>
      <c r="AW4216" s="110"/>
      <c r="AX4216" s="110"/>
      <c r="AY4216" s="110"/>
      <c r="AZ4216" s="110"/>
      <c r="BA4216" s="110"/>
      <c r="BB4216" s="110"/>
      <c r="BC4216" s="110"/>
      <c r="BD4216" s="110"/>
      <c r="BE4216" s="110"/>
      <c r="BF4216" s="110"/>
      <c r="BG4216" s="110"/>
      <c r="BH4216" s="110"/>
    </row>
    <row r="4217" spans="30:60" x14ac:dyDescent="0.2">
      <c r="AD4217" s="110"/>
      <c r="AE4217" s="110"/>
      <c r="AF4217" s="110"/>
      <c r="AG4217" s="110"/>
      <c r="AH4217" s="110"/>
      <c r="AI4217" s="110"/>
      <c r="AJ4217" s="110"/>
      <c r="AK4217" s="110"/>
      <c r="AL4217" s="110"/>
      <c r="AM4217" s="110"/>
      <c r="AN4217" s="110"/>
      <c r="AO4217" s="110"/>
      <c r="AP4217" s="110"/>
      <c r="AQ4217" s="110"/>
      <c r="AR4217" s="110"/>
      <c r="AS4217" s="110"/>
      <c r="AT4217" s="110"/>
      <c r="AU4217" s="110"/>
      <c r="AV4217" s="110"/>
      <c r="AW4217" s="110"/>
      <c r="AX4217" s="110"/>
      <c r="AY4217" s="110"/>
      <c r="AZ4217" s="110"/>
      <c r="BA4217" s="110"/>
      <c r="BB4217" s="110"/>
      <c r="BC4217" s="110"/>
      <c r="BD4217" s="110"/>
      <c r="BE4217" s="110"/>
      <c r="BF4217" s="110"/>
      <c r="BG4217" s="110"/>
      <c r="BH4217" s="110"/>
    </row>
    <row r="4218" spans="30:60" x14ac:dyDescent="0.2">
      <c r="AD4218" s="110"/>
      <c r="AE4218" s="110"/>
      <c r="AF4218" s="110"/>
      <c r="AG4218" s="110"/>
      <c r="AH4218" s="110"/>
      <c r="AI4218" s="110"/>
      <c r="AJ4218" s="110"/>
      <c r="AK4218" s="110"/>
      <c r="AL4218" s="110"/>
      <c r="AM4218" s="110"/>
      <c r="AN4218" s="110"/>
      <c r="AO4218" s="110"/>
      <c r="AP4218" s="110"/>
      <c r="AQ4218" s="110"/>
      <c r="AR4218" s="110"/>
      <c r="AS4218" s="110"/>
      <c r="AT4218" s="110"/>
      <c r="AU4218" s="110"/>
      <c r="AV4218" s="110"/>
      <c r="AW4218" s="110"/>
      <c r="AX4218" s="110"/>
      <c r="AY4218" s="110"/>
      <c r="AZ4218" s="110"/>
      <c r="BA4218" s="110"/>
      <c r="BB4218" s="110"/>
      <c r="BC4218" s="110"/>
      <c r="BD4218" s="110"/>
      <c r="BE4218" s="110"/>
      <c r="BF4218" s="110"/>
      <c r="BG4218" s="110"/>
      <c r="BH4218" s="110"/>
    </row>
    <row r="4219" spans="30:60" x14ac:dyDescent="0.2">
      <c r="AD4219" s="110"/>
      <c r="AE4219" s="110"/>
      <c r="AF4219" s="110"/>
      <c r="AG4219" s="110"/>
      <c r="AH4219" s="110"/>
      <c r="AI4219" s="110"/>
      <c r="AJ4219" s="110"/>
      <c r="AK4219" s="110"/>
      <c r="AL4219" s="110"/>
      <c r="AM4219" s="110"/>
      <c r="AN4219" s="110"/>
      <c r="AO4219" s="110"/>
      <c r="AP4219" s="110"/>
      <c r="AQ4219" s="110"/>
      <c r="AR4219" s="110"/>
      <c r="AS4219" s="110"/>
      <c r="AT4219" s="110"/>
      <c r="AU4219" s="110"/>
      <c r="AV4219" s="110"/>
      <c r="AW4219" s="110"/>
      <c r="AX4219" s="110"/>
      <c r="AY4219" s="110"/>
      <c r="AZ4219" s="110"/>
      <c r="BA4219" s="110"/>
      <c r="BB4219" s="110"/>
      <c r="BC4219" s="110"/>
      <c r="BD4219" s="110"/>
      <c r="BE4219" s="110"/>
      <c r="BF4219" s="110"/>
      <c r="BG4219" s="110"/>
      <c r="BH4219" s="110"/>
    </row>
    <row r="4220" spans="30:60" x14ac:dyDescent="0.2">
      <c r="AD4220" s="110"/>
      <c r="AE4220" s="110"/>
      <c r="AF4220" s="110"/>
      <c r="AG4220" s="110"/>
      <c r="AH4220" s="110"/>
      <c r="AI4220" s="110"/>
      <c r="AJ4220" s="110"/>
      <c r="AK4220" s="110"/>
      <c r="AL4220" s="110"/>
      <c r="AM4220" s="110"/>
      <c r="AN4220" s="110"/>
      <c r="AO4220" s="110"/>
      <c r="AP4220" s="110"/>
      <c r="AQ4220" s="110"/>
      <c r="AR4220" s="110"/>
      <c r="AS4220" s="110"/>
      <c r="AT4220" s="110"/>
      <c r="AU4220" s="110"/>
      <c r="AV4220" s="110"/>
      <c r="AW4220" s="110"/>
      <c r="AX4220" s="110"/>
      <c r="AY4220" s="110"/>
      <c r="AZ4220" s="110"/>
      <c r="BA4220" s="110"/>
      <c r="BB4220" s="110"/>
      <c r="BC4220" s="110"/>
      <c r="BD4220" s="110"/>
      <c r="BE4220" s="110"/>
      <c r="BF4220" s="110"/>
      <c r="BG4220" s="110"/>
      <c r="BH4220" s="110"/>
    </row>
    <row r="4221" spans="30:60" x14ac:dyDescent="0.2">
      <c r="AD4221" s="110"/>
      <c r="AE4221" s="110"/>
      <c r="AF4221" s="110"/>
      <c r="AG4221" s="110"/>
      <c r="AH4221" s="110"/>
      <c r="AI4221" s="110"/>
      <c r="AJ4221" s="110"/>
      <c r="AK4221" s="110"/>
      <c r="AL4221" s="110"/>
      <c r="AM4221" s="110"/>
      <c r="AN4221" s="110"/>
      <c r="AO4221" s="110"/>
      <c r="AP4221" s="110"/>
      <c r="AQ4221" s="110"/>
      <c r="AR4221" s="110"/>
      <c r="AS4221" s="110"/>
      <c r="AT4221" s="110"/>
      <c r="AU4221" s="110"/>
      <c r="AV4221" s="110"/>
      <c r="AW4221" s="110"/>
      <c r="AX4221" s="110"/>
      <c r="AY4221" s="110"/>
      <c r="AZ4221" s="110"/>
      <c r="BA4221" s="110"/>
      <c r="BB4221" s="110"/>
      <c r="BC4221" s="110"/>
      <c r="BD4221" s="110"/>
      <c r="BE4221" s="110"/>
      <c r="BF4221" s="110"/>
      <c r="BG4221" s="110"/>
      <c r="BH4221" s="110"/>
    </row>
    <row r="4222" spans="30:60" x14ac:dyDescent="0.2">
      <c r="AD4222" s="110"/>
      <c r="AE4222" s="110"/>
      <c r="AF4222" s="110"/>
      <c r="AG4222" s="110"/>
      <c r="AH4222" s="110"/>
      <c r="AI4222" s="110"/>
      <c r="AJ4222" s="110"/>
      <c r="AK4222" s="110"/>
      <c r="AL4222" s="110"/>
      <c r="AM4222" s="110"/>
      <c r="AN4222" s="110"/>
      <c r="AO4222" s="110"/>
      <c r="AP4222" s="110"/>
      <c r="AQ4222" s="110"/>
      <c r="AR4222" s="110"/>
      <c r="AS4222" s="110"/>
      <c r="AT4222" s="110"/>
      <c r="AU4222" s="110"/>
      <c r="AV4222" s="110"/>
      <c r="AW4222" s="110"/>
      <c r="AX4222" s="110"/>
      <c r="AY4222" s="110"/>
      <c r="AZ4222" s="110"/>
      <c r="BA4222" s="110"/>
      <c r="BB4222" s="110"/>
      <c r="BC4222" s="110"/>
      <c r="BD4222" s="110"/>
      <c r="BE4222" s="110"/>
      <c r="BF4222" s="110"/>
      <c r="BG4222" s="110"/>
      <c r="BH4222" s="110"/>
    </row>
    <row r="4223" spans="30:60" x14ac:dyDescent="0.2">
      <c r="AD4223" s="110"/>
      <c r="AE4223" s="110"/>
      <c r="AF4223" s="110"/>
      <c r="AG4223" s="110"/>
      <c r="AH4223" s="110"/>
      <c r="AI4223" s="110"/>
      <c r="AJ4223" s="110"/>
      <c r="AK4223" s="110"/>
      <c r="AL4223" s="110"/>
      <c r="AM4223" s="110"/>
      <c r="AN4223" s="110"/>
      <c r="AO4223" s="110"/>
      <c r="AP4223" s="110"/>
      <c r="AQ4223" s="110"/>
      <c r="AR4223" s="110"/>
      <c r="AS4223" s="110"/>
      <c r="AT4223" s="110"/>
      <c r="AU4223" s="110"/>
      <c r="AV4223" s="110"/>
      <c r="AW4223" s="110"/>
      <c r="AX4223" s="110"/>
      <c r="AY4223" s="110"/>
      <c r="AZ4223" s="110"/>
      <c r="BA4223" s="110"/>
      <c r="BB4223" s="110"/>
      <c r="BC4223" s="110"/>
      <c r="BD4223" s="110"/>
      <c r="BE4223" s="110"/>
      <c r="BF4223" s="110"/>
      <c r="BG4223" s="110"/>
      <c r="BH4223" s="110"/>
    </row>
    <row r="4224" spans="30:60" x14ac:dyDescent="0.2">
      <c r="AD4224" s="110"/>
      <c r="AE4224" s="110"/>
      <c r="AF4224" s="110"/>
      <c r="AG4224" s="110"/>
      <c r="AH4224" s="110"/>
      <c r="AI4224" s="110"/>
      <c r="AJ4224" s="110"/>
      <c r="AK4224" s="110"/>
      <c r="AL4224" s="110"/>
      <c r="AM4224" s="110"/>
      <c r="AN4224" s="110"/>
      <c r="AO4224" s="110"/>
      <c r="AP4224" s="110"/>
      <c r="AQ4224" s="110"/>
      <c r="AR4224" s="110"/>
      <c r="AS4224" s="110"/>
      <c r="AT4224" s="110"/>
      <c r="AU4224" s="110"/>
      <c r="AV4224" s="110"/>
      <c r="AW4224" s="110"/>
      <c r="AX4224" s="110"/>
      <c r="AY4224" s="110"/>
      <c r="AZ4224" s="110"/>
      <c r="BA4224" s="110"/>
      <c r="BB4224" s="110"/>
      <c r="BC4224" s="110"/>
      <c r="BD4224" s="110"/>
      <c r="BE4224" s="110"/>
      <c r="BF4224" s="110"/>
      <c r="BG4224" s="110"/>
      <c r="BH4224" s="110"/>
    </row>
    <row r="4225" spans="30:60" x14ac:dyDescent="0.2">
      <c r="AD4225" s="110"/>
      <c r="AE4225" s="110"/>
      <c r="AF4225" s="110"/>
      <c r="AG4225" s="110"/>
      <c r="AH4225" s="110"/>
      <c r="AI4225" s="110"/>
      <c r="AJ4225" s="110"/>
      <c r="AK4225" s="110"/>
      <c r="AL4225" s="110"/>
      <c r="AM4225" s="110"/>
      <c r="AN4225" s="110"/>
      <c r="AO4225" s="110"/>
      <c r="AP4225" s="110"/>
      <c r="AQ4225" s="110"/>
      <c r="AR4225" s="110"/>
      <c r="AS4225" s="110"/>
      <c r="AT4225" s="110"/>
      <c r="AU4225" s="110"/>
      <c r="AV4225" s="110"/>
      <c r="AW4225" s="110"/>
      <c r="AX4225" s="110"/>
      <c r="AY4225" s="110"/>
      <c r="AZ4225" s="110"/>
      <c r="BA4225" s="110"/>
      <c r="BB4225" s="110"/>
      <c r="BC4225" s="110"/>
      <c r="BD4225" s="110"/>
      <c r="BE4225" s="110"/>
      <c r="BF4225" s="110"/>
      <c r="BG4225" s="110"/>
      <c r="BH4225" s="110"/>
    </row>
    <row r="4226" spans="30:60" x14ac:dyDescent="0.2">
      <c r="AD4226" s="110"/>
      <c r="AE4226" s="110"/>
      <c r="AF4226" s="110"/>
      <c r="AG4226" s="110"/>
      <c r="AH4226" s="110"/>
      <c r="AI4226" s="110"/>
      <c r="AJ4226" s="110"/>
      <c r="AK4226" s="110"/>
      <c r="AL4226" s="110"/>
      <c r="AM4226" s="110"/>
      <c r="AN4226" s="110"/>
      <c r="AO4226" s="110"/>
      <c r="AP4226" s="110"/>
      <c r="AQ4226" s="110"/>
      <c r="AR4226" s="110"/>
      <c r="AS4226" s="110"/>
      <c r="AT4226" s="110"/>
      <c r="AU4226" s="110"/>
      <c r="AV4226" s="110"/>
      <c r="AW4226" s="110"/>
      <c r="AX4226" s="110"/>
      <c r="AY4226" s="110"/>
      <c r="AZ4226" s="110"/>
      <c r="BA4226" s="110"/>
      <c r="BB4226" s="110"/>
      <c r="BC4226" s="110"/>
      <c r="BD4226" s="110"/>
      <c r="BE4226" s="110"/>
      <c r="BF4226" s="110"/>
      <c r="BG4226" s="110"/>
      <c r="BH4226" s="110"/>
    </row>
    <row r="4227" spans="30:60" x14ac:dyDescent="0.2">
      <c r="AD4227" s="110"/>
      <c r="AE4227" s="110"/>
      <c r="AF4227" s="110"/>
      <c r="AG4227" s="110"/>
      <c r="AH4227" s="110"/>
      <c r="AI4227" s="110"/>
      <c r="AJ4227" s="110"/>
      <c r="AK4227" s="110"/>
      <c r="AL4227" s="110"/>
      <c r="AM4227" s="110"/>
      <c r="AN4227" s="110"/>
      <c r="AO4227" s="110"/>
      <c r="AP4227" s="110"/>
      <c r="AQ4227" s="110"/>
      <c r="AR4227" s="110"/>
      <c r="AS4227" s="110"/>
      <c r="AT4227" s="110"/>
      <c r="AU4227" s="110"/>
      <c r="AV4227" s="110"/>
      <c r="AW4227" s="110"/>
      <c r="AX4227" s="110"/>
      <c r="AY4227" s="110"/>
      <c r="AZ4227" s="110"/>
      <c r="BA4227" s="110"/>
      <c r="BB4227" s="110"/>
      <c r="BC4227" s="110"/>
      <c r="BD4227" s="110"/>
      <c r="BE4227" s="110"/>
      <c r="BF4227" s="110"/>
      <c r="BG4227" s="110"/>
      <c r="BH4227" s="110"/>
    </row>
    <row r="4228" spans="30:60" x14ac:dyDescent="0.2">
      <c r="AD4228" s="110"/>
      <c r="AE4228" s="110"/>
      <c r="AF4228" s="110"/>
      <c r="AG4228" s="110"/>
      <c r="AH4228" s="110"/>
      <c r="AI4228" s="110"/>
      <c r="AJ4228" s="110"/>
      <c r="AK4228" s="110"/>
      <c r="AL4228" s="110"/>
      <c r="AM4228" s="110"/>
      <c r="AN4228" s="110"/>
      <c r="AO4228" s="110"/>
      <c r="AP4228" s="110"/>
      <c r="AQ4228" s="110"/>
      <c r="AR4228" s="110"/>
      <c r="AS4228" s="110"/>
      <c r="AT4228" s="110"/>
      <c r="AU4228" s="110"/>
      <c r="AV4228" s="110"/>
      <c r="AW4228" s="110"/>
      <c r="AX4228" s="110"/>
      <c r="AY4228" s="110"/>
      <c r="AZ4228" s="110"/>
      <c r="BA4228" s="110"/>
      <c r="BB4228" s="110"/>
      <c r="BC4228" s="110"/>
      <c r="BD4228" s="110"/>
      <c r="BE4228" s="110"/>
      <c r="BF4228" s="110"/>
      <c r="BG4228" s="110"/>
      <c r="BH4228" s="110"/>
    </row>
    <row r="4229" spans="30:60" x14ac:dyDescent="0.2">
      <c r="AD4229" s="110"/>
      <c r="AE4229" s="110"/>
      <c r="AF4229" s="110"/>
      <c r="AG4229" s="110"/>
      <c r="AH4229" s="110"/>
      <c r="AI4229" s="110"/>
      <c r="AJ4229" s="110"/>
      <c r="AK4229" s="110"/>
      <c r="AL4229" s="110"/>
      <c r="AM4229" s="110"/>
      <c r="AN4229" s="110"/>
      <c r="AO4229" s="110"/>
      <c r="AP4229" s="110"/>
      <c r="AQ4229" s="110"/>
      <c r="AR4229" s="110"/>
      <c r="AS4229" s="110"/>
      <c r="AT4229" s="110"/>
      <c r="AU4229" s="110"/>
      <c r="AV4229" s="110"/>
      <c r="AW4229" s="110"/>
      <c r="AX4229" s="110"/>
      <c r="AY4229" s="110"/>
      <c r="AZ4229" s="110"/>
      <c r="BA4229" s="110"/>
      <c r="BB4229" s="110"/>
      <c r="BC4229" s="110"/>
      <c r="BD4229" s="110"/>
      <c r="BE4229" s="110"/>
      <c r="BF4229" s="110"/>
      <c r="BG4229" s="110"/>
      <c r="BH4229" s="110"/>
    </row>
    <row r="4230" spans="30:60" x14ac:dyDescent="0.2">
      <c r="AD4230" s="110"/>
      <c r="AE4230" s="110"/>
      <c r="AF4230" s="110"/>
      <c r="AG4230" s="110"/>
      <c r="AH4230" s="110"/>
      <c r="AI4230" s="110"/>
      <c r="AJ4230" s="110"/>
      <c r="AK4230" s="110"/>
      <c r="AL4230" s="110"/>
      <c r="AM4230" s="110"/>
      <c r="AN4230" s="110"/>
      <c r="AO4230" s="110"/>
      <c r="AP4230" s="110"/>
      <c r="AQ4230" s="110"/>
      <c r="AR4230" s="110"/>
      <c r="AS4230" s="110"/>
      <c r="AT4230" s="110"/>
      <c r="AU4230" s="110"/>
      <c r="AV4230" s="110"/>
      <c r="AW4230" s="110"/>
      <c r="AX4230" s="110"/>
      <c r="AY4230" s="110"/>
      <c r="AZ4230" s="110"/>
      <c r="BA4230" s="110"/>
      <c r="BB4230" s="110"/>
      <c r="BC4230" s="110"/>
      <c r="BD4230" s="110"/>
      <c r="BE4230" s="110"/>
      <c r="BF4230" s="110"/>
      <c r="BG4230" s="110"/>
      <c r="BH4230" s="110"/>
    </row>
    <row r="4231" spans="30:60" x14ac:dyDescent="0.2">
      <c r="AD4231" s="110"/>
      <c r="AE4231" s="110"/>
      <c r="AF4231" s="110"/>
      <c r="AG4231" s="110"/>
      <c r="AH4231" s="110"/>
      <c r="AI4231" s="110"/>
      <c r="AJ4231" s="110"/>
      <c r="AK4231" s="110"/>
      <c r="AL4231" s="110"/>
      <c r="AM4231" s="110"/>
      <c r="AN4231" s="110"/>
      <c r="AO4231" s="110"/>
      <c r="AP4231" s="110"/>
      <c r="AQ4231" s="110"/>
      <c r="AR4231" s="110"/>
      <c r="AS4231" s="110"/>
      <c r="AT4231" s="110"/>
      <c r="AU4231" s="110"/>
      <c r="AV4231" s="110"/>
      <c r="AW4231" s="110"/>
      <c r="AX4231" s="110"/>
      <c r="AY4231" s="110"/>
      <c r="AZ4231" s="110"/>
      <c r="BA4231" s="110"/>
      <c r="BB4231" s="110"/>
      <c r="BC4231" s="110"/>
      <c r="BD4231" s="110"/>
      <c r="BE4231" s="110"/>
      <c r="BF4231" s="110"/>
      <c r="BG4231" s="110"/>
      <c r="BH4231" s="110"/>
    </row>
    <row r="4232" spans="30:60" x14ac:dyDescent="0.2">
      <c r="AD4232" s="110"/>
      <c r="AE4232" s="110"/>
      <c r="AF4232" s="110"/>
      <c r="AG4232" s="110"/>
      <c r="AH4232" s="110"/>
      <c r="AI4232" s="110"/>
      <c r="AJ4232" s="110"/>
      <c r="AK4232" s="110"/>
      <c r="AL4232" s="110"/>
      <c r="AM4232" s="110"/>
      <c r="AN4232" s="110"/>
      <c r="AO4232" s="110"/>
      <c r="AP4232" s="110"/>
      <c r="AQ4232" s="110"/>
      <c r="AR4232" s="110"/>
      <c r="AS4232" s="110"/>
      <c r="AT4232" s="110"/>
      <c r="AU4232" s="110"/>
      <c r="AV4232" s="110"/>
      <c r="AW4232" s="110"/>
      <c r="AX4232" s="110"/>
      <c r="AY4232" s="110"/>
      <c r="AZ4232" s="110"/>
      <c r="BA4232" s="110"/>
      <c r="BB4232" s="110"/>
      <c r="BC4232" s="110"/>
      <c r="BD4232" s="110"/>
      <c r="BE4232" s="110"/>
      <c r="BF4232" s="110"/>
      <c r="BG4232" s="110"/>
      <c r="BH4232" s="110"/>
    </row>
    <row r="4233" spans="30:60" x14ac:dyDescent="0.2">
      <c r="AD4233" s="110"/>
      <c r="AE4233" s="110"/>
      <c r="AF4233" s="110"/>
      <c r="AG4233" s="110"/>
      <c r="AH4233" s="110"/>
      <c r="AI4233" s="110"/>
      <c r="AJ4233" s="110"/>
      <c r="AK4233" s="110"/>
      <c r="AL4233" s="110"/>
      <c r="AM4233" s="110"/>
      <c r="AN4233" s="110"/>
      <c r="AO4233" s="110"/>
      <c r="AP4233" s="110"/>
      <c r="AQ4233" s="110"/>
      <c r="AR4233" s="110"/>
      <c r="AS4233" s="110"/>
      <c r="AT4233" s="110"/>
      <c r="AU4233" s="110"/>
      <c r="AV4233" s="110"/>
      <c r="AW4233" s="110"/>
      <c r="AX4233" s="110"/>
      <c r="AY4233" s="110"/>
      <c r="AZ4233" s="110"/>
      <c r="BA4233" s="110"/>
      <c r="BB4233" s="110"/>
      <c r="BC4233" s="110"/>
      <c r="BD4233" s="110"/>
      <c r="BE4233" s="110"/>
      <c r="BF4233" s="110"/>
      <c r="BG4233" s="110"/>
      <c r="BH4233" s="110"/>
    </row>
    <row r="4234" spans="30:60" x14ac:dyDescent="0.2">
      <c r="AD4234" s="110"/>
      <c r="AE4234" s="110"/>
      <c r="AF4234" s="110"/>
      <c r="AG4234" s="110"/>
      <c r="AH4234" s="110"/>
      <c r="AI4234" s="110"/>
      <c r="AJ4234" s="110"/>
      <c r="AK4234" s="110"/>
      <c r="AL4234" s="110"/>
      <c r="AM4234" s="110"/>
      <c r="AN4234" s="110"/>
      <c r="AO4234" s="110"/>
      <c r="AP4234" s="110"/>
      <c r="AQ4234" s="110"/>
      <c r="AR4234" s="110"/>
      <c r="AS4234" s="110"/>
      <c r="AT4234" s="110"/>
      <c r="AU4234" s="110"/>
      <c r="AV4234" s="110"/>
      <c r="AW4234" s="110"/>
      <c r="AX4234" s="110"/>
      <c r="AY4234" s="110"/>
      <c r="AZ4234" s="110"/>
      <c r="BA4234" s="110"/>
      <c r="BB4234" s="110"/>
      <c r="BC4234" s="110"/>
      <c r="BD4234" s="110"/>
      <c r="BE4234" s="110"/>
      <c r="BF4234" s="110"/>
      <c r="BG4234" s="110"/>
      <c r="BH4234" s="110"/>
    </row>
    <row r="4235" spans="30:60" x14ac:dyDescent="0.2">
      <c r="AD4235" s="110"/>
      <c r="AE4235" s="110"/>
      <c r="AF4235" s="110"/>
      <c r="AG4235" s="110"/>
      <c r="AH4235" s="110"/>
      <c r="AI4235" s="110"/>
      <c r="AJ4235" s="110"/>
      <c r="AK4235" s="110"/>
      <c r="AL4235" s="110"/>
      <c r="AM4235" s="110"/>
      <c r="AN4235" s="110"/>
      <c r="AO4235" s="110"/>
      <c r="AP4235" s="110"/>
      <c r="AQ4235" s="110"/>
      <c r="AR4235" s="110"/>
      <c r="AS4235" s="110"/>
      <c r="AT4235" s="110"/>
      <c r="AU4235" s="110"/>
      <c r="AV4235" s="110"/>
      <c r="AW4235" s="110"/>
      <c r="AX4235" s="110"/>
      <c r="AY4235" s="110"/>
      <c r="AZ4235" s="110"/>
      <c r="BA4235" s="110"/>
      <c r="BB4235" s="110"/>
      <c r="BC4235" s="110"/>
      <c r="BD4235" s="110"/>
      <c r="BE4235" s="110"/>
      <c r="BF4235" s="110"/>
      <c r="BG4235" s="110"/>
      <c r="BH4235" s="110"/>
    </row>
    <row r="4236" spans="30:60" x14ac:dyDescent="0.2">
      <c r="AD4236" s="110"/>
      <c r="AE4236" s="110"/>
      <c r="AF4236" s="110"/>
      <c r="AG4236" s="110"/>
      <c r="AH4236" s="110"/>
      <c r="AI4236" s="110"/>
      <c r="AJ4236" s="110"/>
      <c r="AK4236" s="110"/>
      <c r="AL4236" s="110"/>
      <c r="AM4236" s="110"/>
      <c r="AN4236" s="110"/>
      <c r="AO4236" s="110"/>
      <c r="AP4236" s="110"/>
      <c r="AQ4236" s="110"/>
      <c r="AR4236" s="110"/>
      <c r="AS4236" s="110"/>
      <c r="AT4236" s="110"/>
      <c r="AU4236" s="110"/>
      <c r="AV4236" s="110"/>
      <c r="AW4236" s="110"/>
      <c r="AX4236" s="110"/>
      <c r="AY4236" s="110"/>
      <c r="AZ4236" s="110"/>
      <c r="BA4236" s="110"/>
      <c r="BB4236" s="110"/>
      <c r="BC4236" s="110"/>
      <c r="BD4236" s="110"/>
      <c r="BE4236" s="110"/>
      <c r="BF4236" s="110"/>
      <c r="BG4236" s="110"/>
      <c r="BH4236" s="110"/>
    </row>
    <row r="4237" spans="30:60" x14ac:dyDescent="0.2">
      <c r="AD4237" s="110"/>
      <c r="AE4237" s="110"/>
      <c r="AF4237" s="110"/>
      <c r="AG4237" s="110"/>
      <c r="AH4237" s="110"/>
      <c r="AI4237" s="110"/>
      <c r="AJ4237" s="110"/>
      <c r="AK4237" s="110"/>
      <c r="AL4237" s="110"/>
      <c r="AM4237" s="110"/>
      <c r="AN4237" s="110"/>
      <c r="AO4237" s="110"/>
      <c r="AP4237" s="110"/>
      <c r="AQ4237" s="110"/>
      <c r="AR4237" s="110"/>
      <c r="AS4237" s="110"/>
      <c r="AT4237" s="110"/>
      <c r="AU4237" s="110"/>
      <c r="AV4237" s="110"/>
      <c r="AW4237" s="110"/>
      <c r="AX4237" s="110"/>
      <c r="AY4237" s="110"/>
      <c r="AZ4237" s="110"/>
      <c r="BA4237" s="110"/>
      <c r="BB4237" s="110"/>
      <c r="BC4237" s="110"/>
      <c r="BD4237" s="110"/>
      <c r="BE4237" s="110"/>
      <c r="BF4237" s="110"/>
      <c r="BG4237" s="110"/>
      <c r="BH4237" s="110"/>
    </row>
    <row r="4238" spans="30:60" x14ac:dyDescent="0.2">
      <c r="AD4238" s="110"/>
      <c r="AE4238" s="110"/>
      <c r="AF4238" s="110"/>
      <c r="AG4238" s="110"/>
      <c r="AH4238" s="110"/>
      <c r="AI4238" s="110"/>
      <c r="AJ4238" s="110"/>
      <c r="AK4238" s="110"/>
      <c r="AL4238" s="110"/>
      <c r="AM4238" s="110"/>
      <c r="AN4238" s="110"/>
      <c r="AO4238" s="110"/>
      <c r="AP4238" s="110"/>
      <c r="AQ4238" s="110"/>
      <c r="AR4238" s="110"/>
      <c r="AS4238" s="110"/>
      <c r="AT4238" s="110"/>
      <c r="AU4238" s="110"/>
      <c r="AV4238" s="110"/>
      <c r="AW4238" s="110"/>
      <c r="AX4238" s="110"/>
      <c r="AY4238" s="110"/>
      <c r="AZ4238" s="110"/>
      <c r="BA4238" s="110"/>
      <c r="BB4238" s="110"/>
      <c r="BC4238" s="110"/>
      <c r="BD4238" s="110"/>
      <c r="BE4238" s="110"/>
      <c r="BF4238" s="110"/>
      <c r="BG4238" s="110"/>
      <c r="BH4238" s="110"/>
    </row>
    <row r="4239" spans="30:60" x14ac:dyDescent="0.2">
      <c r="AD4239" s="110"/>
      <c r="AE4239" s="110"/>
      <c r="AF4239" s="110"/>
      <c r="AG4239" s="110"/>
      <c r="AH4239" s="110"/>
      <c r="AI4239" s="110"/>
      <c r="AJ4239" s="110"/>
      <c r="AK4239" s="110"/>
      <c r="AL4239" s="110"/>
      <c r="AM4239" s="110"/>
      <c r="AN4239" s="110"/>
      <c r="AO4239" s="110"/>
      <c r="AP4239" s="110"/>
      <c r="AQ4239" s="110"/>
      <c r="AR4239" s="110"/>
      <c r="AS4239" s="110"/>
      <c r="AT4239" s="110"/>
      <c r="AU4239" s="110"/>
      <c r="AV4239" s="110"/>
      <c r="AW4239" s="110"/>
      <c r="AX4239" s="110"/>
      <c r="AY4239" s="110"/>
      <c r="AZ4239" s="110"/>
      <c r="BA4239" s="110"/>
      <c r="BB4239" s="110"/>
      <c r="BC4239" s="110"/>
      <c r="BD4239" s="110"/>
      <c r="BE4239" s="110"/>
      <c r="BF4239" s="110"/>
      <c r="BG4239" s="110"/>
      <c r="BH4239" s="110"/>
    </row>
    <row r="4240" spans="30:60" x14ac:dyDescent="0.2">
      <c r="AD4240" s="110"/>
      <c r="AE4240" s="110"/>
      <c r="AF4240" s="110"/>
      <c r="AG4240" s="110"/>
      <c r="AH4240" s="110"/>
      <c r="AI4240" s="110"/>
      <c r="AJ4240" s="110"/>
      <c r="AK4240" s="110"/>
      <c r="AL4240" s="110"/>
      <c r="AM4240" s="110"/>
      <c r="AN4240" s="110"/>
      <c r="AO4240" s="110"/>
      <c r="AP4240" s="110"/>
      <c r="AQ4240" s="110"/>
      <c r="AR4240" s="110"/>
      <c r="AS4240" s="110"/>
      <c r="AT4240" s="110"/>
      <c r="AU4240" s="110"/>
      <c r="AV4240" s="110"/>
      <c r="AW4240" s="110"/>
      <c r="AX4240" s="110"/>
      <c r="AY4240" s="110"/>
      <c r="AZ4240" s="110"/>
      <c r="BA4240" s="110"/>
      <c r="BB4240" s="110"/>
      <c r="BC4240" s="110"/>
      <c r="BD4240" s="110"/>
      <c r="BE4240" s="110"/>
      <c r="BF4240" s="110"/>
      <c r="BG4240" s="110"/>
      <c r="BH4240" s="110"/>
    </row>
    <row r="4241" spans="30:60" x14ac:dyDescent="0.2">
      <c r="AD4241" s="110"/>
      <c r="AE4241" s="110"/>
      <c r="AF4241" s="110"/>
      <c r="AG4241" s="110"/>
      <c r="AH4241" s="110"/>
      <c r="AI4241" s="110"/>
      <c r="AJ4241" s="110"/>
      <c r="AK4241" s="110"/>
      <c r="AL4241" s="110"/>
      <c r="AM4241" s="110"/>
      <c r="AN4241" s="110"/>
      <c r="AO4241" s="110"/>
      <c r="AP4241" s="110"/>
      <c r="AQ4241" s="110"/>
      <c r="AR4241" s="110"/>
      <c r="AS4241" s="110"/>
      <c r="AT4241" s="110"/>
      <c r="AU4241" s="110"/>
      <c r="AV4241" s="110"/>
      <c r="AW4241" s="110"/>
      <c r="AX4241" s="110"/>
      <c r="AY4241" s="110"/>
      <c r="AZ4241" s="110"/>
      <c r="BA4241" s="110"/>
      <c r="BB4241" s="110"/>
      <c r="BC4241" s="110"/>
      <c r="BD4241" s="110"/>
      <c r="BE4241" s="110"/>
      <c r="BF4241" s="110"/>
      <c r="BG4241" s="110"/>
      <c r="BH4241" s="110"/>
    </row>
    <row r="4242" spans="30:60" x14ac:dyDescent="0.2">
      <c r="AD4242" s="110"/>
      <c r="AE4242" s="110"/>
      <c r="AF4242" s="110"/>
      <c r="AG4242" s="110"/>
      <c r="AH4242" s="110"/>
      <c r="AI4242" s="110"/>
      <c r="AJ4242" s="110"/>
      <c r="AK4242" s="110"/>
      <c r="AL4242" s="110"/>
      <c r="AM4242" s="110"/>
      <c r="AN4242" s="110"/>
      <c r="AO4242" s="110"/>
      <c r="AP4242" s="110"/>
      <c r="AQ4242" s="110"/>
      <c r="AR4242" s="110"/>
      <c r="AS4242" s="110"/>
      <c r="AT4242" s="110"/>
      <c r="AU4242" s="110"/>
      <c r="AV4242" s="110"/>
      <c r="AW4242" s="110"/>
      <c r="AX4242" s="110"/>
      <c r="AY4242" s="110"/>
      <c r="AZ4242" s="110"/>
      <c r="BA4242" s="110"/>
      <c r="BB4242" s="110"/>
      <c r="BC4242" s="110"/>
      <c r="BD4242" s="110"/>
      <c r="BE4242" s="110"/>
      <c r="BF4242" s="110"/>
      <c r="BG4242" s="110"/>
      <c r="BH4242" s="110"/>
    </row>
    <row r="4243" spans="30:60" x14ac:dyDescent="0.2">
      <c r="AD4243" s="110"/>
      <c r="AE4243" s="110"/>
      <c r="AF4243" s="110"/>
      <c r="AG4243" s="110"/>
      <c r="AH4243" s="110"/>
      <c r="AI4243" s="110"/>
      <c r="AJ4243" s="110"/>
      <c r="AK4243" s="110"/>
      <c r="AL4243" s="110"/>
      <c r="AM4243" s="110"/>
      <c r="AN4243" s="110"/>
      <c r="AO4243" s="110"/>
      <c r="AP4243" s="110"/>
      <c r="AQ4243" s="110"/>
      <c r="AR4243" s="110"/>
      <c r="AS4243" s="110"/>
      <c r="AT4243" s="110"/>
      <c r="AU4243" s="110"/>
      <c r="AV4243" s="110"/>
      <c r="AW4243" s="110"/>
      <c r="AX4243" s="110"/>
      <c r="AY4243" s="110"/>
      <c r="AZ4243" s="110"/>
      <c r="BA4243" s="110"/>
      <c r="BB4243" s="110"/>
      <c r="BC4243" s="110"/>
      <c r="BD4243" s="110"/>
      <c r="BE4243" s="110"/>
      <c r="BF4243" s="110"/>
      <c r="BG4243" s="110"/>
      <c r="BH4243" s="110"/>
    </row>
    <row r="4244" spans="30:60" x14ac:dyDescent="0.2">
      <c r="AD4244" s="110"/>
      <c r="AE4244" s="110"/>
      <c r="AF4244" s="110"/>
      <c r="AG4244" s="110"/>
      <c r="AH4244" s="110"/>
      <c r="AI4244" s="110"/>
      <c r="AJ4244" s="110"/>
      <c r="AK4244" s="110"/>
      <c r="AL4244" s="110"/>
      <c r="AM4244" s="110"/>
      <c r="AN4244" s="110"/>
      <c r="AO4244" s="110"/>
      <c r="AP4244" s="110"/>
      <c r="AQ4244" s="110"/>
      <c r="AR4244" s="110"/>
      <c r="AS4244" s="110"/>
      <c r="AT4244" s="110"/>
      <c r="AU4244" s="110"/>
      <c r="AV4244" s="110"/>
      <c r="AW4244" s="110"/>
      <c r="AX4244" s="110"/>
      <c r="AY4244" s="110"/>
      <c r="AZ4244" s="110"/>
      <c r="BA4244" s="110"/>
      <c r="BB4244" s="110"/>
      <c r="BC4244" s="110"/>
      <c r="BD4244" s="110"/>
      <c r="BE4244" s="110"/>
      <c r="BF4244" s="110"/>
      <c r="BG4244" s="110"/>
      <c r="BH4244" s="110"/>
    </row>
    <row r="4245" spans="30:60" x14ac:dyDescent="0.2">
      <c r="AD4245" s="110"/>
      <c r="AE4245" s="110"/>
      <c r="AF4245" s="110"/>
      <c r="AG4245" s="110"/>
      <c r="AH4245" s="110"/>
      <c r="AI4245" s="110"/>
      <c r="AJ4245" s="110"/>
      <c r="AK4245" s="110"/>
      <c r="AL4245" s="110"/>
      <c r="AM4245" s="110"/>
      <c r="AN4245" s="110"/>
      <c r="AO4245" s="110"/>
      <c r="AP4245" s="110"/>
      <c r="AQ4245" s="110"/>
      <c r="AR4245" s="110"/>
      <c r="AS4245" s="110"/>
      <c r="AT4245" s="110"/>
      <c r="AU4245" s="110"/>
      <c r="AV4245" s="110"/>
      <c r="AW4245" s="110"/>
      <c r="AX4245" s="110"/>
      <c r="AY4245" s="110"/>
      <c r="AZ4245" s="110"/>
      <c r="BA4245" s="110"/>
      <c r="BB4245" s="110"/>
      <c r="BC4245" s="110"/>
      <c r="BD4245" s="110"/>
      <c r="BE4245" s="110"/>
      <c r="BF4245" s="110"/>
      <c r="BG4245" s="110"/>
      <c r="BH4245" s="110"/>
    </row>
    <row r="4246" spans="30:60" x14ac:dyDescent="0.2">
      <c r="AD4246" s="110"/>
      <c r="AE4246" s="110"/>
      <c r="AF4246" s="110"/>
      <c r="AG4246" s="110"/>
      <c r="AH4246" s="110"/>
      <c r="AI4246" s="110"/>
      <c r="AJ4246" s="110"/>
      <c r="AK4246" s="110"/>
      <c r="AL4246" s="110"/>
      <c r="AM4246" s="110"/>
      <c r="AN4246" s="110"/>
      <c r="AO4246" s="110"/>
      <c r="AP4246" s="110"/>
      <c r="AQ4246" s="110"/>
      <c r="AR4246" s="110"/>
      <c r="AS4246" s="110"/>
      <c r="AT4246" s="110"/>
      <c r="AU4246" s="110"/>
      <c r="AV4246" s="110"/>
      <c r="AW4246" s="110"/>
      <c r="AX4246" s="110"/>
      <c r="AY4246" s="110"/>
      <c r="AZ4246" s="110"/>
      <c r="BA4246" s="110"/>
      <c r="BB4246" s="110"/>
      <c r="BC4246" s="110"/>
      <c r="BD4246" s="110"/>
      <c r="BE4246" s="110"/>
      <c r="BF4246" s="110"/>
      <c r="BG4246" s="110"/>
      <c r="BH4246" s="110"/>
    </row>
    <row r="4247" spans="30:60" x14ac:dyDescent="0.2">
      <c r="AD4247" s="110"/>
      <c r="AE4247" s="110"/>
      <c r="AF4247" s="110"/>
      <c r="AG4247" s="110"/>
      <c r="AH4247" s="110"/>
      <c r="AI4247" s="110"/>
      <c r="AJ4247" s="110"/>
      <c r="AK4247" s="110"/>
      <c r="AL4247" s="110"/>
      <c r="AM4247" s="110"/>
      <c r="AN4247" s="110"/>
      <c r="AO4247" s="110"/>
      <c r="AP4247" s="110"/>
      <c r="AQ4247" s="110"/>
      <c r="AR4247" s="110"/>
      <c r="AS4247" s="110"/>
      <c r="AT4247" s="110"/>
      <c r="AU4247" s="110"/>
      <c r="AV4247" s="110"/>
      <c r="AW4247" s="110"/>
      <c r="AX4247" s="110"/>
      <c r="AY4247" s="110"/>
      <c r="AZ4247" s="110"/>
      <c r="BA4247" s="110"/>
      <c r="BB4247" s="110"/>
      <c r="BC4247" s="110"/>
      <c r="BD4247" s="110"/>
      <c r="BE4247" s="110"/>
      <c r="BF4247" s="110"/>
      <c r="BG4247" s="110"/>
      <c r="BH4247" s="110"/>
    </row>
    <row r="4248" spans="30:60" x14ac:dyDescent="0.2">
      <c r="AD4248" s="110"/>
      <c r="AE4248" s="110"/>
      <c r="AF4248" s="110"/>
      <c r="AG4248" s="110"/>
      <c r="AH4248" s="110"/>
      <c r="AI4248" s="110"/>
      <c r="AJ4248" s="110"/>
      <c r="AK4248" s="110"/>
      <c r="AL4248" s="110"/>
      <c r="AM4248" s="110"/>
      <c r="AN4248" s="110"/>
      <c r="AO4248" s="110"/>
      <c r="AP4248" s="110"/>
      <c r="AQ4248" s="110"/>
      <c r="AR4248" s="110"/>
      <c r="AS4248" s="110"/>
      <c r="AT4248" s="110"/>
      <c r="AU4248" s="110"/>
      <c r="AV4248" s="110"/>
      <c r="AW4248" s="110"/>
      <c r="AX4248" s="110"/>
      <c r="AY4248" s="110"/>
      <c r="AZ4248" s="110"/>
      <c r="BA4248" s="110"/>
      <c r="BB4248" s="110"/>
      <c r="BC4248" s="110"/>
      <c r="BD4248" s="110"/>
      <c r="BE4248" s="110"/>
      <c r="BF4248" s="110"/>
      <c r="BG4248" s="110"/>
      <c r="BH4248" s="110"/>
    </row>
    <row r="4249" spans="30:60" x14ac:dyDescent="0.2">
      <c r="AD4249" s="110"/>
      <c r="AE4249" s="110"/>
      <c r="AF4249" s="110"/>
      <c r="AG4249" s="110"/>
      <c r="AH4249" s="110"/>
      <c r="AI4249" s="110"/>
      <c r="AJ4249" s="110"/>
      <c r="AK4249" s="110"/>
      <c r="AL4249" s="110"/>
      <c r="AM4249" s="110"/>
      <c r="AN4249" s="110"/>
      <c r="AO4249" s="110"/>
      <c r="AP4249" s="110"/>
      <c r="AQ4249" s="110"/>
      <c r="AR4249" s="110"/>
      <c r="AS4249" s="110"/>
      <c r="AT4249" s="110"/>
      <c r="AU4249" s="110"/>
      <c r="AV4249" s="110"/>
      <c r="AW4249" s="110"/>
      <c r="AX4249" s="110"/>
      <c r="AY4249" s="110"/>
      <c r="AZ4249" s="110"/>
      <c r="BA4249" s="110"/>
      <c r="BB4249" s="110"/>
      <c r="BC4249" s="110"/>
      <c r="BD4249" s="110"/>
      <c r="BE4249" s="110"/>
      <c r="BF4249" s="110"/>
      <c r="BG4249" s="110"/>
      <c r="BH4249" s="110"/>
    </row>
    <row r="4250" spans="30:60" x14ac:dyDescent="0.2">
      <c r="AD4250" s="110"/>
      <c r="AE4250" s="110"/>
      <c r="AF4250" s="110"/>
      <c r="AG4250" s="110"/>
      <c r="AH4250" s="110"/>
      <c r="AI4250" s="110"/>
      <c r="AJ4250" s="110"/>
      <c r="AK4250" s="110"/>
      <c r="AL4250" s="110"/>
      <c r="AM4250" s="110"/>
      <c r="AN4250" s="110"/>
      <c r="AO4250" s="110"/>
      <c r="AP4250" s="110"/>
      <c r="AQ4250" s="110"/>
      <c r="AR4250" s="110"/>
      <c r="AS4250" s="110"/>
      <c r="AT4250" s="110"/>
      <c r="AU4250" s="110"/>
      <c r="AV4250" s="110"/>
      <c r="AW4250" s="110"/>
      <c r="AX4250" s="110"/>
      <c r="AY4250" s="110"/>
      <c r="AZ4250" s="110"/>
      <c r="BA4250" s="110"/>
      <c r="BB4250" s="110"/>
      <c r="BC4250" s="110"/>
      <c r="BD4250" s="110"/>
      <c r="BE4250" s="110"/>
      <c r="BF4250" s="110"/>
      <c r="BG4250" s="110"/>
      <c r="BH4250" s="110"/>
    </row>
    <row r="4251" spans="30:60" x14ac:dyDescent="0.2">
      <c r="AD4251" s="110"/>
      <c r="AE4251" s="110"/>
      <c r="AF4251" s="110"/>
      <c r="AG4251" s="110"/>
      <c r="AH4251" s="110"/>
      <c r="AI4251" s="110"/>
      <c r="AJ4251" s="110"/>
      <c r="AK4251" s="110"/>
      <c r="AL4251" s="110"/>
      <c r="AM4251" s="110"/>
      <c r="AN4251" s="110"/>
      <c r="AO4251" s="110"/>
      <c r="AP4251" s="110"/>
      <c r="AQ4251" s="110"/>
      <c r="AR4251" s="110"/>
      <c r="AS4251" s="110"/>
      <c r="AT4251" s="110"/>
      <c r="AU4251" s="110"/>
      <c r="AV4251" s="110"/>
      <c r="AW4251" s="110"/>
      <c r="AX4251" s="110"/>
      <c r="AY4251" s="110"/>
      <c r="AZ4251" s="110"/>
      <c r="BA4251" s="110"/>
      <c r="BB4251" s="110"/>
      <c r="BC4251" s="110"/>
      <c r="BD4251" s="110"/>
      <c r="BE4251" s="110"/>
      <c r="BF4251" s="110"/>
      <c r="BG4251" s="110"/>
      <c r="BH4251" s="110"/>
    </row>
    <row r="4252" spans="30:60" x14ac:dyDescent="0.2">
      <c r="AD4252" s="110"/>
      <c r="AE4252" s="110"/>
      <c r="AF4252" s="110"/>
      <c r="AG4252" s="110"/>
      <c r="AH4252" s="110"/>
      <c r="AI4252" s="110"/>
      <c r="AJ4252" s="110"/>
      <c r="AK4252" s="110"/>
      <c r="AL4252" s="110"/>
      <c r="AM4252" s="110"/>
      <c r="AN4252" s="110"/>
      <c r="AO4252" s="110"/>
      <c r="AP4252" s="110"/>
      <c r="AQ4252" s="110"/>
      <c r="AR4252" s="110"/>
      <c r="AS4252" s="110"/>
      <c r="AT4252" s="110"/>
      <c r="AU4252" s="110"/>
      <c r="AV4252" s="110"/>
      <c r="AW4252" s="110"/>
      <c r="AX4252" s="110"/>
      <c r="AY4252" s="110"/>
      <c r="AZ4252" s="110"/>
      <c r="BA4252" s="110"/>
      <c r="BB4252" s="110"/>
      <c r="BC4252" s="110"/>
      <c r="BD4252" s="110"/>
      <c r="BE4252" s="110"/>
      <c r="BF4252" s="110"/>
      <c r="BG4252" s="110"/>
      <c r="BH4252" s="110"/>
    </row>
    <row r="4253" spans="30:60" x14ac:dyDescent="0.2">
      <c r="AD4253" s="110"/>
      <c r="AE4253" s="110"/>
      <c r="AF4253" s="110"/>
      <c r="AG4253" s="110"/>
      <c r="AH4253" s="110"/>
      <c r="AI4253" s="110"/>
      <c r="AJ4253" s="110"/>
      <c r="AK4253" s="110"/>
      <c r="AL4253" s="110"/>
      <c r="AM4253" s="110"/>
      <c r="AN4253" s="110"/>
      <c r="AO4253" s="110"/>
      <c r="AP4253" s="110"/>
      <c r="AQ4253" s="110"/>
      <c r="AR4253" s="110"/>
      <c r="AS4253" s="110"/>
      <c r="AT4253" s="110"/>
      <c r="AU4253" s="110"/>
      <c r="AV4253" s="110"/>
      <c r="AW4253" s="110"/>
      <c r="AX4253" s="110"/>
      <c r="AY4253" s="110"/>
      <c r="AZ4253" s="110"/>
      <c r="BA4253" s="110"/>
      <c r="BB4253" s="110"/>
      <c r="BC4253" s="110"/>
      <c r="BD4253" s="110"/>
      <c r="BE4253" s="110"/>
      <c r="BF4253" s="110"/>
      <c r="BG4253" s="110"/>
      <c r="BH4253" s="110"/>
    </row>
    <row r="4254" spans="30:60" x14ac:dyDescent="0.2">
      <c r="AD4254" s="110"/>
      <c r="AE4254" s="110"/>
      <c r="AF4254" s="110"/>
      <c r="AG4254" s="110"/>
      <c r="AH4254" s="110"/>
      <c r="AI4254" s="110"/>
      <c r="AJ4254" s="110"/>
      <c r="AK4254" s="110"/>
      <c r="AL4254" s="110"/>
      <c r="AM4254" s="110"/>
      <c r="AN4254" s="110"/>
      <c r="AO4254" s="110"/>
      <c r="AP4254" s="110"/>
      <c r="AQ4254" s="110"/>
      <c r="AR4254" s="110"/>
      <c r="AS4254" s="110"/>
      <c r="AT4254" s="110"/>
      <c r="AU4254" s="110"/>
      <c r="AV4254" s="110"/>
      <c r="AW4254" s="110"/>
      <c r="AX4254" s="110"/>
      <c r="AY4254" s="110"/>
      <c r="AZ4254" s="110"/>
      <c r="BA4254" s="110"/>
      <c r="BB4254" s="110"/>
      <c r="BC4254" s="110"/>
      <c r="BD4254" s="110"/>
      <c r="BE4254" s="110"/>
      <c r="BF4254" s="110"/>
      <c r="BG4254" s="110"/>
      <c r="BH4254" s="110"/>
    </row>
    <row r="4255" spans="30:60" x14ac:dyDescent="0.2">
      <c r="AD4255" s="110"/>
      <c r="AE4255" s="110"/>
      <c r="AF4255" s="110"/>
      <c r="AG4255" s="110"/>
      <c r="AH4255" s="110"/>
      <c r="AI4255" s="110"/>
      <c r="AJ4255" s="110"/>
      <c r="AK4255" s="110"/>
      <c r="AL4255" s="110"/>
      <c r="AM4255" s="110"/>
      <c r="AN4255" s="110"/>
      <c r="AO4255" s="110"/>
      <c r="AP4255" s="110"/>
      <c r="AQ4255" s="110"/>
      <c r="AR4255" s="110"/>
      <c r="AS4255" s="110"/>
      <c r="AT4255" s="110"/>
      <c r="AU4255" s="110"/>
      <c r="AV4255" s="110"/>
      <c r="AW4255" s="110"/>
      <c r="AX4255" s="110"/>
      <c r="AY4255" s="110"/>
      <c r="AZ4255" s="110"/>
      <c r="BA4255" s="110"/>
      <c r="BB4255" s="110"/>
      <c r="BC4255" s="110"/>
      <c r="BD4255" s="110"/>
      <c r="BE4255" s="110"/>
      <c r="BF4255" s="110"/>
      <c r="BG4255" s="110"/>
      <c r="BH4255" s="110"/>
    </row>
    <row r="4256" spans="30:60" x14ac:dyDescent="0.2">
      <c r="AD4256" s="110"/>
      <c r="AE4256" s="110"/>
      <c r="AF4256" s="110"/>
      <c r="AG4256" s="110"/>
      <c r="AH4256" s="110"/>
      <c r="AI4256" s="110"/>
      <c r="AJ4256" s="110"/>
      <c r="AK4256" s="110"/>
      <c r="AL4256" s="110"/>
      <c r="AM4256" s="110"/>
      <c r="AN4256" s="110"/>
      <c r="AO4256" s="110"/>
      <c r="AP4256" s="110"/>
      <c r="AQ4256" s="110"/>
      <c r="AR4256" s="110"/>
      <c r="AS4256" s="110"/>
      <c r="AT4256" s="110"/>
      <c r="AU4256" s="110"/>
      <c r="AV4256" s="110"/>
      <c r="AW4256" s="110"/>
      <c r="AX4256" s="110"/>
      <c r="AY4256" s="110"/>
      <c r="AZ4256" s="110"/>
      <c r="BA4256" s="110"/>
      <c r="BB4256" s="110"/>
      <c r="BC4256" s="110"/>
      <c r="BD4256" s="110"/>
      <c r="BE4256" s="110"/>
      <c r="BF4256" s="110"/>
      <c r="BG4256" s="110"/>
      <c r="BH4256" s="110"/>
    </row>
    <row r="4257" spans="30:60" x14ac:dyDescent="0.2">
      <c r="AD4257" s="110"/>
      <c r="AE4257" s="110"/>
      <c r="AF4257" s="110"/>
      <c r="AG4257" s="110"/>
      <c r="AH4257" s="110"/>
      <c r="AI4257" s="110"/>
      <c r="AJ4257" s="110"/>
      <c r="AK4257" s="110"/>
      <c r="AL4257" s="110"/>
      <c r="AM4257" s="110"/>
      <c r="AN4257" s="110"/>
      <c r="AO4257" s="110"/>
      <c r="AP4257" s="110"/>
      <c r="AQ4257" s="110"/>
      <c r="AR4257" s="110"/>
      <c r="AS4257" s="110"/>
      <c r="AT4257" s="110"/>
      <c r="AU4257" s="110"/>
      <c r="AV4257" s="110"/>
      <c r="AW4257" s="110"/>
      <c r="AX4257" s="110"/>
      <c r="AY4257" s="110"/>
      <c r="AZ4257" s="110"/>
      <c r="BA4257" s="110"/>
      <c r="BB4257" s="110"/>
      <c r="BC4257" s="110"/>
      <c r="BD4257" s="110"/>
      <c r="BE4257" s="110"/>
      <c r="BF4257" s="110"/>
      <c r="BG4257" s="110"/>
      <c r="BH4257" s="110"/>
    </row>
    <row r="4258" spans="30:60" x14ac:dyDescent="0.2">
      <c r="AD4258" s="110"/>
      <c r="AE4258" s="110"/>
      <c r="AF4258" s="110"/>
      <c r="AG4258" s="110"/>
      <c r="AH4258" s="110"/>
      <c r="AI4258" s="110"/>
      <c r="AJ4258" s="110"/>
      <c r="AK4258" s="110"/>
      <c r="AL4258" s="110"/>
      <c r="AM4258" s="110"/>
      <c r="AN4258" s="110"/>
      <c r="AO4258" s="110"/>
      <c r="AP4258" s="110"/>
      <c r="AQ4258" s="110"/>
      <c r="AR4258" s="110"/>
      <c r="AS4258" s="110"/>
      <c r="AT4258" s="110"/>
      <c r="AU4258" s="110"/>
      <c r="AV4258" s="110"/>
      <c r="AW4258" s="110"/>
      <c r="AX4258" s="110"/>
      <c r="AY4258" s="110"/>
      <c r="AZ4258" s="110"/>
      <c r="BA4258" s="110"/>
      <c r="BB4258" s="110"/>
      <c r="BC4258" s="110"/>
      <c r="BD4258" s="110"/>
      <c r="BE4258" s="110"/>
      <c r="BF4258" s="110"/>
      <c r="BG4258" s="110"/>
      <c r="BH4258" s="110"/>
    </row>
    <row r="4259" spans="30:60" x14ac:dyDescent="0.2">
      <c r="AD4259" s="110"/>
      <c r="AE4259" s="110"/>
      <c r="AF4259" s="110"/>
      <c r="AG4259" s="110"/>
      <c r="AH4259" s="110"/>
      <c r="AI4259" s="110"/>
      <c r="AJ4259" s="110"/>
      <c r="AK4259" s="110"/>
      <c r="AL4259" s="110"/>
      <c r="AM4259" s="110"/>
      <c r="AN4259" s="110"/>
      <c r="AO4259" s="110"/>
      <c r="AP4259" s="110"/>
      <c r="AQ4259" s="110"/>
      <c r="AR4259" s="110"/>
      <c r="AS4259" s="110"/>
      <c r="AT4259" s="110"/>
      <c r="AU4259" s="110"/>
      <c r="AV4259" s="110"/>
      <c r="AW4259" s="110"/>
      <c r="AX4259" s="110"/>
      <c r="AY4259" s="110"/>
      <c r="AZ4259" s="110"/>
      <c r="BA4259" s="110"/>
      <c r="BB4259" s="110"/>
      <c r="BC4259" s="110"/>
      <c r="BD4259" s="110"/>
      <c r="BE4259" s="110"/>
      <c r="BF4259" s="110"/>
      <c r="BG4259" s="110"/>
      <c r="BH4259" s="110"/>
    </row>
    <row r="4260" spans="30:60" x14ac:dyDescent="0.2">
      <c r="AD4260" s="110"/>
      <c r="AE4260" s="110"/>
      <c r="AF4260" s="110"/>
      <c r="AG4260" s="110"/>
      <c r="AH4260" s="110"/>
      <c r="AI4260" s="110"/>
      <c r="AJ4260" s="110"/>
      <c r="AK4260" s="110"/>
      <c r="AL4260" s="110"/>
      <c r="AM4260" s="110"/>
      <c r="AN4260" s="110"/>
      <c r="AO4260" s="110"/>
      <c r="AP4260" s="110"/>
      <c r="AQ4260" s="110"/>
      <c r="AR4260" s="110"/>
      <c r="AS4260" s="110"/>
      <c r="AT4260" s="110"/>
      <c r="AU4260" s="110"/>
      <c r="AV4260" s="110"/>
      <c r="AW4260" s="110"/>
      <c r="AX4260" s="110"/>
      <c r="AY4260" s="110"/>
      <c r="AZ4260" s="110"/>
      <c r="BA4260" s="110"/>
      <c r="BB4260" s="110"/>
      <c r="BC4260" s="110"/>
      <c r="BD4260" s="110"/>
      <c r="BE4260" s="110"/>
      <c r="BF4260" s="110"/>
      <c r="BG4260" s="110"/>
      <c r="BH4260" s="110"/>
    </row>
    <row r="4261" spans="30:60" x14ac:dyDescent="0.2">
      <c r="AD4261" s="110"/>
      <c r="AE4261" s="110"/>
      <c r="AF4261" s="110"/>
      <c r="AG4261" s="110"/>
      <c r="AH4261" s="110"/>
      <c r="AI4261" s="110"/>
      <c r="AJ4261" s="110"/>
      <c r="AK4261" s="110"/>
      <c r="AL4261" s="110"/>
      <c r="AM4261" s="110"/>
      <c r="AN4261" s="110"/>
      <c r="AO4261" s="110"/>
      <c r="AP4261" s="110"/>
      <c r="AQ4261" s="110"/>
      <c r="AR4261" s="110"/>
      <c r="AS4261" s="110"/>
      <c r="AT4261" s="110"/>
      <c r="AU4261" s="110"/>
      <c r="AV4261" s="110"/>
      <c r="AW4261" s="110"/>
      <c r="AX4261" s="110"/>
      <c r="AY4261" s="110"/>
      <c r="AZ4261" s="110"/>
      <c r="BA4261" s="110"/>
      <c r="BB4261" s="110"/>
      <c r="BC4261" s="110"/>
      <c r="BD4261" s="110"/>
      <c r="BE4261" s="110"/>
      <c r="BF4261" s="110"/>
      <c r="BG4261" s="110"/>
      <c r="BH4261" s="110"/>
    </row>
    <row r="4262" spans="30:60" x14ac:dyDescent="0.2">
      <c r="AD4262" s="110"/>
      <c r="AE4262" s="110"/>
      <c r="AF4262" s="110"/>
      <c r="AG4262" s="110"/>
      <c r="AH4262" s="110"/>
      <c r="AI4262" s="110"/>
      <c r="AJ4262" s="110"/>
      <c r="AK4262" s="110"/>
      <c r="AL4262" s="110"/>
      <c r="AM4262" s="110"/>
      <c r="AN4262" s="110"/>
      <c r="AO4262" s="110"/>
      <c r="AP4262" s="110"/>
      <c r="AQ4262" s="110"/>
      <c r="AR4262" s="110"/>
      <c r="AS4262" s="110"/>
      <c r="AT4262" s="110"/>
      <c r="AU4262" s="110"/>
      <c r="AV4262" s="110"/>
      <c r="AW4262" s="110"/>
      <c r="AX4262" s="110"/>
      <c r="AY4262" s="110"/>
      <c r="AZ4262" s="110"/>
      <c r="BA4262" s="110"/>
      <c r="BB4262" s="110"/>
      <c r="BC4262" s="110"/>
      <c r="BD4262" s="110"/>
      <c r="BE4262" s="110"/>
      <c r="BF4262" s="110"/>
      <c r="BG4262" s="110"/>
      <c r="BH4262" s="110"/>
    </row>
    <row r="4263" spans="30:60" x14ac:dyDescent="0.2">
      <c r="AD4263" s="110"/>
      <c r="AE4263" s="110"/>
      <c r="AF4263" s="110"/>
      <c r="AG4263" s="110"/>
      <c r="AH4263" s="110"/>
      <c r="AI4263" s="110"/>
      <c r="AJ4263" s="110"/>
      <c r="AK4263" s="110"/>
      <c r="AL4263" s="110"/>
      <c r="AM4263" s="110"/>
      <c r="AN4263" s="110"/>
      <c r="AO4263" s="110"/>
      <c r="AP4263" s="110"/>
      <c r="AQ4263" s="110"/>
      <c r="AR4263" s="110"/>
      <c r="AS4263" s="110"/>
      <c r="AT4263" s="110"/>
      <c r="AU4263" s="110"/>
      <c r="AV4263" s="110"/>
      <c r="AW4263" s="110"/>
      <c r="AX4263" s="110"/>
      <c r="AY4263" s="110"/>
      <c r="AZ4263" s="110"/>
      <c r="BA4263" s="110"/>
      <c r="BB4263" s="110"/>
      <c r="BC4263" s="110"/>
      <c r="BD4263" s="110"/>
      <c r="BE4263" s="110"/>
      <c r="BF4263" s="110"/>
      <c r="BG4263" s="110"/>
      <c r="BH4263" s="110"/>
    </row>
    <row r="4264" spans="30:60" x14ac:dyDescent="0.2">
      <c r="AD4264" s="110"/>
      <c r="AE4264" s="110"/>
      <c r="AF4264" s="110"/>
      <c r="AG4264" s="110"/>
      <c r="AH4264" s="110"/>
      <c r="AI4264" s="110"/>
      <c r="AJ4264" s="110"/>
      <c r="AK4264" s="110"/>
      <c r="AL4264" s="110"/>
      <c r="AM4264" s="110"/>
      <c r="AN4264" s="110"/>
      <c r="AO4264" s="110"/>
      <c r="AP4264" s="110"/>
      <c r="AQ4264" s="110"/>
      <c r="AR4264" s="110"/>
      <c r="AS4264" s="110"/>
      <c r="AT4264" s="110"/>
      <c r="AU4264" s="110"/>
      <c r="AV4264" s="110"/>
      <c r="AW4264" s="110"/>
      <c r="AX4264" s="110"/>
      <c r="AY4264" s="110"/>
      <c r="AZ4264" s="110"/>
      <c r="BA4264" s="110"/>
      <c r="BB4264" s="110"/>
      <c r="BC4264" s="110"/>
      <c r="BD4264" s="110"/>
      <c r="BE4264" s="110"/>
      <c r="BF4264" s="110"/>
      <c r="BG4264" s="110"/>
      <c r="BH4264" s="110"/>
    </row>
    <row r="4265" spans="30:60" x14ac:dyDescent="0.2">
      <c r="AD4265" s="110"/>
      <c r="AE4265" s="110"/>
      <c r="AF4265" s="110"/>
      <c r="AG4265" s="110"/>
      <c r="AH4265" s="110"/>
      <c r="AI4265" s="110"/>
      <c r="AJ4265" s="110"/>
      <c r="AK4265" s="110"/>
      <c r="AL4265" s="110"/>
      <c r="AM4265" s="110"/>
      <c r="AN4265" s="110"/>
      <c r="AO4265" s="110"/>
      <c r="AP4265" s="110"/>
      <c r="AQ4265" s="110"/>
      <c r="AR4265" s="110"/>
      <c r="AS4265" s="110"/>
      <c r="AT4265" s="110"/>
      <c r="AU4265" s="110"/>
      <c r="AV4265" s="110"/>
      <c r="AW4265" s="110"/>
      <c r="AX4265" s="110"/>
      <c r="AY4265" s="110"/>
      <c r="AZ4265" s="110"/>
      <c r="BA4265" s="110"/>
      <c r="BB4265" s="110"/>
      <c r="BC4265" s="110"/>
      <c r="BD4265" s="110"/>
      <c r="BE4265" s="110"/>
      <c r="BF4265" s="110"/>
      <c r="BG4265" s="110"/>
      <c r="BH4265" s="110"/>
    </row>
    <row r="4266" spans="30:60" x14ac:dyDescent="0.2">
      <c r="AD4266" s="110"/>
      <c r="AE4266" s="110"/>
      <c r="AF4266" s="110"/>
      <c r="AG4266" s="110"/>
      <c r="AH4266" s="110"/>
      <c r="AI4266" s="110"/>
      <c r="AJ4266" s="110"/>
      <c r="AK4266" s="110"/>
      <c r="AL4266" s="110"/>
      <c r="AM4266" s="110"/>
      <c r="AN4266" s="110"/>
      <c r="AO4266" s="110"/>
      <c r="AP4266" s="110"/>
      <c r="AQ4266" s="110"/>
      <c r="AR4266" s="110"/>
      <c r="AS4266" s="110"/>
      <c r="AT4266" s="110"/>
      <c r="AU4266" s="110"/>
      <c r="AV4266" s="110"/>
      <c r="AW4266" s="110"/>
      <c r="AX4266" s="110"/>
      <c r="AY4266" s="110"/>
      <c r="AZ4266" s="110"/>
      <c r="BA4266" s="110"/>
      <c r="BB4266" s="110"/>
      <c r="BC4266" s="110"/>
      <c r="BD4266" s="110"/>
      <c r="BE4266" s="110"/>
      <c r="BF4266" s="110"/>
      <c r="BG4266" s="110"/>
      <c r="BH4266" s="110"/>
    </row>
    <row r="4267" spans="30:60" x14ac:dyDescent="0.2">
      <c r="AD4267" s="110"/>
      <c r="AE4267" s="110"/>
      <c r="AF4267" s="110"/>
      <c r="AG4267" s="110"/>
      <c r="AH4267" s="110"/>
      <c r="AI4267" s="110"/>
      <c r="AJ4267" s="110"/>
      <c r="AK4267" s="110"/>
      <c r="AL4267" s="110"/>
      <c r="AM4267" s="110"/>
      <c r="AN4267" s="110"/>
      <c r="AO4267" s="110"/>
      <c r="AP4267" s="110"/>
      <c r="AQ4267" s="110"/>
      <c r="AR4267" s="110"/>
      <c r="AS4267" s="110"/>
      <c r="AT4267" s="110"/>
      <c r="AU4267" s="110"/>
      <c r="AV4267" s="110"/>
      <c r="AW4267" s="110"/>
      <c r="AX4267" s="110"/>
      <c r="AY4267" s="110"/>
      <c r="AZ4267" s="110"/>
      <c r="BA4267" s="110"/>
      <c r="BB4267" s="110"/>
      <c r="BC4267" s="110"/>
      <c r="BD4267" s="110"/>
      <c r="BE4267" s="110"/>
      <c r="BF4267" s="110"/>
      <c r="BG4267" s="110"/>
      <c r="BH4267" s="110"/>
    </row>
    <row r="4268" spans="30:60" x14ac:dyDescent="0.2">
      <c r="AD4268" s="110"/>
      <c r="AE4268" s="110"/>
      <c r="AF4268" s="110"/>
      <c r="AG4268" s="110"/>
      <c r="AH4268" s="110"/>
      <c r="AI4268" s="110"/>
      <c r="AJ4268" s="110"/>
      <c r="AK4268" s="110"/>
      <c r="AL4268" s="110"/>
      <c r="AM4268" s="110"/>
      <c r="AN4268" s="110"/>
      <c r="AO4268" s="110"/>
      <c r="AP4268" s="110"/>
      <c r="AQ4268" s="110"/>
      <c r="AR4268" s="110"/>
      <c r="AS4268" s="110"/>
      <c r="AT4268" s="110"/>
      <c r="AU4268" s="110"/>
      <c r="AV4268" s="110"/>
      <c r="AW4268" s="110"/>
      <c r="AX4268" s="110"/>
      <c r="AY4268" s="110"/>
      <c r="AZ4268" s="110"/>
      <c r="BA4268" s="110"/>
      <c r="BB4268" s="110"/>
      <c r="BC4268" s="110"/>
      <c r="BD4268" s="110"/>
      <c r="BE4268" s="110"/>
      <c r="BF4268" s="110"/>
      <c r="BG4268" s="110"/>
      <c r="BH4268" s="110"/>
    </row>
    <row r="4269" spans="30:60" x14ac:dyDescent="0.2">
      <c r="AD4269" s="110"/>
      <c r="AE4269" s="110"/>
      <c r="AF4269" s="110"/>
      <c r="AG4269" s="110"/>
      <c r="AH4269" s="110"/>
      <c r="AI4269" s="110"/>
      <c r="AJ4269" s="110"/>
      <c r="AK4269" s="110"/>
      <c r="AL4269" s="110"/>
      <c r="AM4269" s="110"/>
      <c r="AN4269" s="110"/>
      <c r="AO4269" s="110"/>
      <c r="AP4269" s="110"/>
      <c r="AQ4269" s="110"/>
      <c r="AR4269" s="110"/>
      <c r="AS4269" s="110"/>
      <c r="AT4269" s="110"/>
      <c r="AU4269" s="110"/>
      <c r="AV4269" s="110"/>
      <c r="AW4269" s="110"/>
      <c r="AX4269" s="110"/>
      <c r="AY4269" s="110"/>
      <c r="AZ4269" s="110"/>
      <c r="BA4269" s="110"/>
      <c r="BB4269" s="110"/>
      <c r="BC4269" s="110"/>
      <c r="BD4269" s="110"/>
      <c r="BE4269" s="110"/>
      <c r="BF4269" s="110"/>
      <c r="BG4269" s="110"/>
      <c r="BH4269" s="110"/>
    </row>
    <row r="4270" spans="30:60" x14ac:dyDescent="0.2">
      <c r="AD4270" s="110"/>
      <c r="AE4270" s="110"/>
      <c r="AF4270" s="110"/>
      <c r="AG4270" s="110"/>
      <c r="AH4270" s="110"/>
      <c r="AI4270" s="110"/>
      <c r="AJ4270" s="110"/>
      <c r="AK4270" s="110"/>
      <c r="AL4270" s="110"/>
      <c r="AM4270" s="110"/>
      <c r="AN4270" s="110"/>
      <c r="AO4270" s="110"/>
      <c r="AP4270" s="110"/>
      <c r="AQ4270" s="110"/>
      <c r="AR4270" s="110"/>
      <c r="AS4270" s="110"/>
      <c r="AT4270" s="110"/>
      <c r="AU4270" s="110"/>
      <c r="AV4270" s="110"/>
      <c r="AW4270" s="110"/>
      <c r="AX4270" s="110"/>
      <c r="AY4270" s="110"/>
      <c r="AZ4270" s="110"/>
      <c r="BA4270" s="110"/>
      <c r="BB4270" s="110"/>
      <c r="BC4270" s="110"/>
      <c r="BD4270" s="110"/>
      <c r="BE4270" s="110"/>
      <c r="BF4270" s="110"/>
      <c r="BG4270" s="110"/>
      <c r="BH4270" s="110"/>
    </row>
    <row r="4271" spans="30:60" x14ac:dyDescent="0.2">
      <c r="AD4271" s="110"/>
      <c r="AE4271" s="110"/>
      <c r="AF4271" s="110"/>
      <c r="AG4271" s="110"/>
      <c r="AH4271" s="110"/>
      <c r="AI4271" s="110"/>
      <c r="AJ4271" s="110"/>
      <c r="AK4271" s="110"/>
      <c r="AL4271" s="110"/>
      <c r="AM4271" s="110"/>
      <c r="AN4271" s="110"/>
      <c r="AO4271" s="110"/>
      <c r="AP4271" s="110"/>
      <c r="AQ4271" s="110"/>
      <c r="AR4271" s="110"/>
      <c r="AS4271" s="110"/>
      <c r="AT4271" s="110"/>
      <c r="AU4271" s="110"/>
      <c r="AV4271" s="110"/>
      <c r="AW4271" s="110"/>
      <c r="AX4271" s="110"/>
      <c r="AY4271" s="110"/>
      <c r="AZ4271" s="110"/>
      <c r="BA4271" s="110"/>
      <c r="BB4271" s="110"/>
      <c r="BC4271" s="110"/>
      <c r="BD4271" s="110"/>
      <c r="BE4271" s="110"/>
      <c r="BF4271" s="110"/>
      <c r="BG4271" s="110"/>
      <c r="BH4271" s="110"/>
    </row>
    <row r="4272" spans="30:60" x14ac:dyDescent="0.2">
      <c r="AD4272" s="110"/>
      <c r="AE4272" s="110"/>
      <c r="AF4272" s="110"/>
      <c r="AG4272" s="110"/>
      <c r="AH4272" s="110"/>
      <c r="AI4272" s="110"/>
      <c r="AJ4272" s="110"/>
      <c r="AK4272" s="110"/>
      <c r="AL4272" s="110"/>
      <c r="AM4272" s="110"/>
      <c r="AN4272" s="110"/>
      <c r="AO4272" s="110"/>
      <c r="AP4272" s="110"/>
      <c r="AQ4272" s="110"/>
      <c r="AR4272" s="110"/>
      <c r="AS4272" s="110"/>
      <c r="AT4272" s="110"/>
      <c r="AU4272" s="110"/>
      <c r="AV4272" s="110"/>
      <c r="AW4272" s="110"/>
      <c r="AX4272" s="110"/>
      <c r="AY4272" s="110"/>
      <c r="AZ4272" s="110"/>
      <c r="BA4272" s="110"/>
      <c r="BB4272" s="110"/>
      <c r="BC4272" s="110"/>
      <c r="BD4272" s="110"/>
      <c r="BE4272" s="110"/>
      <c r="BF4272" s="110"/>
      <c r="BG4272" s="110"/>
      <c r="BH4272" s="110"/>
    </row>
    <row r="4273" spans="30:60" x14ac:dyDescent="0.2">
      <c r="AD4273" s="110"/>
      <c r="AE4273" s="110"/>
      <c r="AF4273" s="110"/>
      <c r="AG4273" s="110"/>
      <c r="AH4273" s="110"/>
      <c r="AI4273" s="110"/>
      <c r="AJ4273" s="110"/>
      <c r="AK4273" s="110"/>
      <c r="AL4273" s="110"/>
      <c r="AM4273" s="110"/>
      <c r="AN4273" s="110"/>
      <c r="AO4273" s="110"/>
      <c r="AP4273" s="110"/>
      <c r="AQ4273" s="110"/>
      <c r="AR4273" s="110"/>
      <c r="AS4273" s="110"/>
      <c r="AT4273" s="110"/>
      <c r="AU4273" s="110"/>
      <c r="AV4273" s="110"/>
      <c r="AW4273" s="110"/>
      <c r="AX4273" s="110"/>
      <c r="AY4273" s="110"/>
      <c r="AZ4273" s="110"/>
      <c r="BA4273" s="110"/>
      <c r="BB4273" s="110"/>
      <c r="BC4273" s="110"/>
      <c r="BD4273" s="110"/>
      <c r="BE4273" s="110"/>
      <c r="BF4273" s="110"/>
      <c r="BG4273" s="110"/>
      <c r="BH4273" s="110"/>
    </row>
    <row r="4274" spans="30:60" x14ac:dyDescent="0.2">
      <c r="AD4274" s="110"/>
      <c r="AE4274" s="110"/>
      <c r="AF4274" s="110"/>
      <c r="AG4274" s="110"/>
      <c r="AH4274" s="110"/>
      <c r="AI4274" s="110"/>
      <c r="AJ4274" s="110"/>
      <c r="AK4274" s="110"/>
      <c r="AL4274" s="110"/>
      <c r="AM4274" s="110"/>
      <c r="AN4274" s="110"/>
      <c r="AO4274" s="110"/>
      <c r="AP4274" s="110"/>
      <c r="AQ4274" s="110"/>
      <c r="AR4274" s="110"/>
      <c r="AS4274" s="110"/>
      <c r="AT4274" s="110"/>
      <c r="AU4274" s="110"/>
      <c r="AV4274" s="110"/>
      <c r="AW4274" s="110"/>
      <c r="AX4274" s="110"/>
      <c r="AY4274" s="110"/>
      <c r="AZ4274" s="110"/>
      <c r="BA4274" s="110"/>
      <c r="BB4274" s="110"/>
      <c r="BC4274" s="110"/>
      <c r="BD4274" s="110"/>
      <c r="BE4274" s="110"/>
      <c r="BF4274" s="110"/>
      <c r="BG4274" s="110"/>
      <c r="BH4274" s="110"/>
    </row>
    <row r="4275" spans="30:60" x14ac:dyDescent="0.2">
      <c r="AD4275" s="110"/>
      <c r="AE4275" s="110"/>
      <c r="AF4275" s="110"/>
      <c r="AG4275" s="110"/>
      <c r="AH4275" s="110"/>
      <c r="AI4275" s="110"/>
      <c r="AJ4275" s="110"/>
      <c r="AK4275" s="110"/>
      <c r="AL4275" s="110"/>
      <c r="AM4275" s="110"/>
      <c r="AN4275" s="110"/>
      <c r="AO4275" s="110"/>
      <c r="AP4275" s="110"/>
      <c r="AQ4275" s="110"/>
      <c r="AR4275" s="110"/>
      <c r="AS4275" s="110"/>
      <c r="AT4275" s="110"/>
      <c r="AU4275" s="110"/>
      <c r="AV4275" s="110"/>
      <c r="AW4275" s="110"/>
      <c r="AX4275" s="110"/>
      <c r="AY4275" s="110"/>
      <c r="AZ4275" s="110"/>
      <c r="BA4275" s="110"/>
      <c r="BB4275" s="110"/>
      <c r="BC4275" s="110"/>
      <c r="BD4275" s="110"/>
      <c r="BE4275" s="110"/>
      <c r="BF4275" s="110"/>
      <c r="BG4275" s="110"/>
      <c r="BH4275" s="110"/>
    </row>
    <row r="4276" spans="30:60" x14ac:dyDescent="0.2">
      <c r="AD4276" s="110"/>
      <c r="AE4276" s="110"/>
      <c r="AF4276" s="110"/>
      <c r="AG4276" s="110"/>
      <c r="AH4276" s="110"/>
      <c r="AI4276" s="110"/>
      <c r="AJ4276" s="110"/>
      <c r="AK4276" s="110"/>
      <c r="AL4276" s="110"/>
      <c r="AM4276" s="110"/>
      <c r="AN4276" s="110"/>
      <c r="AO4276" s="110"/>
      <c r="AP4276" s="110"/>
      <c r="AQ4276" s="110"/>
      <c r="AR4276" s="110"/>
      <c r="AS4276" s="110"/>
      <c r="AT4276" s="110"/>
      <c r="AU4276" s="110"/>
      <c r="AV4276" s="110"/>
      <c r="AW4276" s="110"/>
      <c r="AX4276" s="110"/>
      <c r="AY4276" s="110"/>
      <c r="AZ4276" s="110"/>
      <c r="BA4276" s="110"/>
      <c r="BB4276" s="110"/>
      <c r="BC4276" s="110"/>
      <c r="BD4276" s="110"/>
      <c r="BE4276" s="110"/>
      <c r="BF4276" s="110"/>
      <c r="BG4276" s="110"/>
      <c r="BH4276" s="110"/>
    </row>
    <row r="4277" spans="30:60" x14ac:dyDescent="0.2">
      <c r="AD4277" s="110"/>
      <c r="AE4277" s="110"/>
      <c r="AF4277" s="110"/>
      <c r="AG4277" s="110"/>
      <c r="AH4277" s="110"/>
      <c r="AI4277" s="110"/>
      <c r="AJ4277" s="110"/>
      <c r="AK4277" s="110"/>
      <c r="AL4277" s="110"/>
      <c r="AM4277" s="110"/>
      <c r="AN4277" s="110"/>
      <c r="AO4277" s="110"/>
      <c r="AP4277" s="110"/>
      <c r="AQ4277" s="110"/>
      <c r="AR4277" s="110"/>
      <c r="AS4277" s="110"/>
      <c r="AT4277" s="110"/>
      <c r="AU4277" s="110"/>
      <c r="AV4277" s="110"/>
      <c r="AW4277" s="110"/>
      <c r="AX4277" s="110"/>
      <c r="AY4277" s="110"/>
      <c r="AZ4277" s="110"/>
      <c r="BA4277" s="110"/>
      <c r="BB4277" s="110"/>
      <c r="BC4277" s="110"/>
      <c r="BD4277" s="110"/>
      <c r="BE4277" s="110"/>
      <c r="BF4277" s="110"/>
      <c r="BG4277" s="110"/>
      <c r="BH4277" s="110"/>
    </row>
    <row r="4278" spans="30:60" x14ac:dyDescent="0.2">
      <c r="AD4278" s="110"/>
      <c r="AE4278" s="110"/>
      <c r="AF4278" s="110"/>
      <c r="AG4278" s="110"/>
      <c r="AH4278" s="110"/>
      <c r="AI4278" s="110"/>
      <c r="AJ4278" s="110"/>
      <c r="AK4278" s="110"/>
      <c r="AL4278" s="110"/>
      <c r="AM4278" s="110"/>
      <c r="AN4278" s="110"/>
      <c r="AO4278" s="110"/>
      <c r="AP4278" s="110"/>
      <c r="AQ4278" s="110"/>
      <c r="AR4278" s="110"/>
      <c r="AS4278" s="110"/>
      <c r="AT4278" s="110"/>
      <c r="AU4278" s="110"/>
      <c r="AV4278" s="110"/>
      <c r="AW4278" s="110"/>
      <c r="AX4278" s="110"/>
      <c r="AY4278" s="110"/>
      <c r="AZ4278" s="110"/>
      <c r="BA4278" s="110"/>
      <c r="BB4278" s="110"/>
      <c r="BC4278" s="110"/>
      <c r="BD4278" s="110"/>
      <c r="BE4278" s="110"/>
      <c r="BF4278" s="110"/>
      <c r="BG4278" s="110"/>
      <c r="BH4278" s="110"/>
    </row>
    <row r="4279" spans="30:60" x14ac:dyDescent="0.2">
      <c r="AD4279" s="110"/>
      <c r="AE4279" s="110"/>
      <c r="AF4279" s="110"/>
      <c r="AG4279" s="110"/>
      <c r="AH4279" s="110"/>
      <c r="AI4279" s="110"/>
      <c r="AJ4279" s="110"/>
      <c r="AK4279" s="110"/>
      <c r="AL4279" s="110"/>
      <c r="AM4279" s="110"/>
      <c r="AN4279" s="110"/>
      <c r="AO4279" s="110"/>
      <c r="AP4279" s="110"/>
      <c r="AQ4279" s="110"/>
      <c r="AR4279" s="110"/>
      <c r="AS4279" s="110"/>
      <c r="AT4279" s="110"/>
      <c r="AU4279" s="110"/>
      <c r="AV4279" s="110"/>
      <c r="AW4279" s="110"/>
      <c r="AX4279" s="110"/>
      <c r="AY4279" s="110"/>
      <c r="AZ4279" s="110"/>
      <c r="BA4279" s="110"/>
      <c r="BB4279" s="110"/>
      <c r="BC4279" s="110"/>
      <c r="BD4279" s="110"/>
      <c r="BE4279" s="110"/>
      <c r="BF4279" s="110"/>
      <c r="BG4279" s="110"/>
      <c r="BH4279" s="110"/>
    </row>
    <row r="4280" spans="30:60" x14ac:dyDescent="0.2">
      <c r="AD4280" s="110"/>
      <c r="AE4280" s="110"/>
      <c r="AF4280" s="110"/>
      <c r="AG4280" s="110"/>
      <c r="AH4280" s="110"/>
      <c r="AI4280" s="110"/>
      <c r="AJ4280" s="110"/>
      <c r="AK4280" s="110"/>
      <c r="AL4280" s="110"/>
      <c r="AM4280" s="110"/>
      <c r="AN4280" s="110"/>
      <c r="AO4280" s="110"/>
      <c r="AP4280" s="110"/>
      <c r="AQ4280" s="110"/>
      <c r="AR4280" s="110"/>
      <c r="AS4280" s="110"/>
      <c r="AT4280" s="110"/>
      <c r="AU4280" s="110"/>
      <c r="AV4280" s="110"/>
      <c r="AW4280" s="110"/>
      <c r="AX4280" s="110"/>
      <c r="AY4280" s="110"/>
      <c r="AZ4280" s="110"/>
      <c r="BA4280" s="110"/>
      <c r="BB4280" s="110"/>
      <c r="BC4280" s="110"/>
      <c r="BD4280" s="110"/>
      <c r="BE4280" s="110"/>
      <c r="BF4280" s="110"/>
      <c r="BG4280" s="110"/>
      <c r="BH4280" s="110"/>
    </row>
    <row r="4281" spans="30:60" x14ac:dyDescent="0.2">
      <c r="AD4281" s="110"/>
      <c r="AE4281" s="110"/>
      <c r="AF4281" s="110"/>
      <c r="AG4281" s="110"/>
      <c r="AH4281" s="110"/>
      <c r="AI4281" s="110"/>
      <c r="AJ4281" s="110"/>
      <c r="AK4281" s="110"/>
      <c r="AL4281" s="110"/>
      <c r="AM4281" s="110"/>
      <c r="AN4281" s="110"/>
      <c r="AO4281" s="110"/>
      <c r="AP4281" s="110"/>
      <c r="AQ4281" s="110"/>
      <c r="AR4281" s="110"/>
      <c r="AS4281" s="110"/>
      <c r="AT4281" s="110"/>
      <c r="AU4281" s="110"/>
      <c r="AV4281" s="110"/>
      <c r="AW4281" s="110"/>
      <c r="AX4281" s="110"/>
      <c r="AY4281" s="110"/>
      <c r="AZ4281" s="110"/>
      <c r="BA4281" s="110"/>
      <c r="BB4281" s="110"/>
      <c r="BC4281" s="110"/>
      <c r="BD4281" s="110"/>
      <c r="BE4281" s="110"/>
      <c r="BF4281" s="110"/>
      <c r="BG4281" s="110"/>
      <c r="BH4281" s="110"/>
    </row>
    <row r="4282" spans="30:60" x14ac:dyDescent="0.2">
      <c r="AD4282" s="110"/>
      <c r="AE4282" s="110"/>
      <c r="AF4282" s="110"/>
      <c r="AG4282" s="110"/>
      <c r="AH4282" s="110"/>
      <c r="AI4282" s="110"/>
      <c r="AJ4282" s="110"/>
      <c r="AK4282" s="110"/>
      <c r="AL4282" s="110"/>
      <c r="AM4282" s="110"/>
      <c r="AN4282" s="110"/>
      <c r="AO4282" s="110"/>
      <c r="AP4282" s="110"/>
      <c r="AQ4282" s="110"/>
      <c r="AR4282" s="110"/>
      <c r="AS4282" s="110"/>
      <c r="AT4282" s="110"/>
      <c r="AU4282" s="110"/>
      <c r="AV4282" s="110"/>
      <c r="AW4282" s="110"/>
      <c r="AX4282" s="110"/>
      <c r="AY4282" s="110"/>
      <c r="AZ4282" s="110"/>
      <c r="BA4282" s="110"/>
      <c r="BB4282" s="110"/>
      <c r="BC4282" s="110"/>
      <c r="BD4282" s="110"/>
      <c r="BE4282" s="110"/>
      <c r="BF4282" s="110"/>
      <c r="BG4282" s="110"/>
      <c r="BH4282" s="110"/>
    </row>
    <row r="4283" spans="30:60" x14ac:dyDescent="0.2">
      <c r="AD4283" s="110"/>
      <c r="AE4283" s="110"/>
      <c r="AF4283" s="110"/>
      <c r="AG4283" s="110"/>
      <c r="AH4283" s="110"/>
      <c r="AI4283" s="110"/>
      <c r="AJ4283" s="110"/>
      <c r="AK4283" s="110"/>
      <c r="AL4283" s="110"/>
      <c r="AM4283" s="110"/>
      <c r="AN4283" s="110"/>
      <c r="AO4283" s="110"/>
      <c r="AP4283" s="110"/>
      <c r="AQ4283" s="110"/>
      <c r="AR4283" s="110"/>
      <c r="AS4283" s="110"/>
      <c r="AT4283" s="110"/>
      <c r="AU4283" s="110"/>
      <c r="AV4283" s="110"/>
      <c r="AW4283" s="110"/>
      <c r="AX4283" s="110"/>
      <c r="AY4283" s="110"/>
      <c r="AZ4283" s="110"/>
      <c r="BA4283" s="110"/>
      <c r="BB4283" s="110"/>
      <c r="BC4283" s="110"/>
      <c r="BD4283" s="110"/>
      <c r="BE4283" s="110"/>
      <c r="BF4283" s="110"/>
      <c r="BG4283" s="110"/>
      <c r="BH4283" s="110"/>
    </row>
    <row r="4284" spans="30:60" x14ac:dyDescent="0.2">
      <c r="AD4284" s="110"/>
      <c r="AE4284" s="110"/>
      <c r="AF4284" s="110"/>
      <c r="AG4284" s="110"/>
      <c r="AH4284" s="110"/>
      <c r="AI4284" s="110"/>
      <c r="AJ4284" s="110"/>
      <c r="AK4284" s="110"/>
      <c r="AL4284" s="110"/>
      <c r="AM4284" s="110"/>
      <c r="AN4284" s="110"/>
      <c r="AO4284" s="110"/>
      <c r="AP4284" s="110"/>
      <c r="AQ4284" s="110"/>
      <c r="AR4284" s="110"/>
      <c r="AS4284" s="110"/>
      <c r="AT4284" s="110"/>
      <c r="AU4284" s="110"/>
      <c r="AV4284" s="110"/>
      <c r="AW4284" s="110"/>
      <c r="AX4284" s="110"/>
      <c r="AY4284" s="110"/>
      <c r="AZ4284" s="110"/>
      <c r="BA4284" s="110"/>
      <c r="BB4284" s="110"/>
      <c r="BC4284" s="110"/>
      <c r="BD4284" s="110"/>
      <c r="BE4284" s="110"/>
      <c r="BF4284" s="110"/>
      <c r="BG4284" s="110"/>
      <c r="BH4284" s="110"/>
    </row>
    <row r="4285" spans="30:60" x14ac:dyDescent="0.2">
      <c r="AD4285" s="110"/>
      <c r="AE4285" s="110"/>
      <c r="AF4285" s="110"/>
      <c r="AG4285" s="110"/>
      <c r="AH4285" s="110"/>
      <c r="AI4285" s="110"/>
      <c r="AJ4285" s="110"/>
      <c r="AK4285" s="110"/>
      <c r="AL4285" s="110"/>
      <c r="AM4285" s="110"/>
      <c r="AN4285" s="110"/>
      <c r="AO4285" s="110"/>
      <c r="AP4285" s="110"/>
      <c r="AQ4285" s="110"/>
      <c r="AR4285" s="110"/>
      <c r="AS4285" s="110"/>
      <c r="AT4285" s="110"/>
      <c r="AU4285" s="110"/>
      <c r="AV4285" s="110"/>
      <c r="AW4285" s="110"/>
      <c r="AX4285" s="110"/>
      <c r="AY4285" s="110"/>
      <c r="AZ4285" s="110"/>
      <c r="BA4285" s="110"/>
      <c r="BB4285" s="110"/>
      <c r="BC4285" s="110"/>
      <c r="BD4285" s="110"/>
      <c r="BE4285" s="110"/>
      <c r="BF4285" s="110"/>
      <c r="BG4285" s="110"/>
      <c r="BH4285" s="110"/>
    </row>
    <row r="4286" spans="30:60" x14ac:dyDescent="0.2">
      <c r="AD4286" s="110"/>
      <c r="AE4286" s="110"/>
      <c r="AF4286" s="110"/>
      <c r="AG4286" s="110"/>
      <c r="AH4286" s="110"/>
      <c r="AI4286" s="110"/>
      <c r="AJ4286" s="110"/>
      <c r="AK4286" s="110"/>
      <c r="AL4286" s="110"/>
      <c r="AM4286" s="110"/>
      <c r="AN4286" s="110"/>
      <c r="AO4286" s="110"/>
      <c r="AP4286" s="110"/>
      <c r="AQ4286" s="110"/>
      <c r="AR4286" s="110"/>
      <c r="AS4286" s="110"/>
      <c r="AT4286" s="110"/>
      <c r="AU4286" s="110"/>
      <c r="AV4286" s="110"/>
      <c r="AW4286" s="110"/>
      <c r="AX4286" s="110"/>
      <c r="AY4286" s="110"/>
      <c r="AZ4286" s="110"/>
      <c r="BA4286" s="110"/>
      <c r="BB4286" s="110"/>
      <c r="BC4286" s="110"/>
      <c r="BD4286" s="110"/>
      <c r="BE4286" s="110"/>
      <c r="BF4286" s="110"/>
      <c r="BG4286" s="110"/>
      <c r="BH4286" s="110"/>
    </row>
    <row r="4287" spans="30:60" x14ac:dyDescent="0.2">
      <c r="AD4287" s="110"/>
      <c r="AE4287" s="110"/>
      <c r="AF4287" s="110"/>
      <c r="AG4287" s="110"/>
      <c r="AH4287" s="110"/>
      <c r="AI4287" s="110"/>
      <c r="AJ4287" s="110"/>
      <c r="AK4287" s="110"/>
      <c r="AL4287" s="110"/>
      <c r="AM4287" s="110"/>
      <c r="AN4287" s="110"/>
      <c r="AO4287" s="110"/>
      <c r="AP4287" s="110"/>
      <c r="AQ4287" s="110"/>
      <c r="AR4287" s="110"/>
      <c r="AS4287" s="110"/>
      <c r="AT4287" s="110"/>
      <c r="AU4287" s="110"/>
      <c r="AV4287" s="110"/>
      <c r="AW4287" s="110"/>
      <c r="AX4287" s="110"/>
      <c r="AY4287" s="110"/>
      <c r="AZ4287" s="110"/>
      <c r="BA4287" s="110"/>
      <c r="BB4287" s="110"/>
      <c r="BC4287" s="110"/>
      <c r="BD4287" s="110"/>
      <c r="BE4287" s="110"/>
      <c r="BF4287" s="110"/>
      <c r="BG4287" s="110"/>
      <c r="BH4287" s="110"/>
    </row>
    <row r="4288" spans="30:60" x14ac:dyDescent="0.2">
      <c r="AD4288" s="110"/>
      <c r="AE4288" s="110"/>
      <c r="AF4288" s="110"/>
      <c r="AG4288" s="110"/>
      <c r="AH4288" s="110"/>
      <c r="AI4288" s="110"/>
      <c r="AJ4288" s="110"/>
      <c r="AK4288" s="110"/>
      <c r="AL4288" s="110"/>
      <c r="AM4288" s="110"/>
      <c r="AN4288" s="110"/>
      <c r="AO4288" s="110"/>
      <c r="AP4288" s="110"/>
      <c r="AQ4288" s="110"/>
      <c r="AR4288" s="110"/>
      <c r="AS4288" s="110"/>
      <c r="AT4288" s="110"/>
      <c r="AU4288" s="110"/>
      <c r="AV4288" s="110"/>
      <c r="AW4288" s="110"/>
      <c r="AX4288" s="110"/>
      <c r="AY4288" s="110"/>
      <c r="AZ4288" s="110"/>
      <c r="BA4288" s="110"/>
      <c r="BB4288" s="110"/>
      <c r="BC4288" s="110"/>
      <c r="BD4288" s="110"/>
      <c r="BE4288" s="110"/>
      <c r="BF4288" s="110"/>
      <c r="BG4288" s="110"/>
      <c r="BH4288" s="110"/>
    </row>
    <row r="4289" spans="30:60" x14ac:dyDescent="0.2">
      <c r="AD4289" s="110"/>
      <c r="AE4289" s="110"/>
      <c r="AF4289" s="110"/>
      <c r="AG4289" s="110"/>
      <c r="AH4289" s="110"/>
      <c r="AI4289" s="110"/>
      <c r="AJ4289" s="110"/>
      <c r="AK4289" s="110"/>
      <c r="AL4289" s="110"/>
      <c r="AM4289" s="110"/>
      <c r="AN4289" s="110"/>
      <c r="AO4289" s="110"/>
      <c r="AP4289" s="110"/>
      <c r="AQ4289" s="110"/>
      <c r="AR4289" s="110"/>
      <c r="AS4289" s="110"/>
      <c r="AT4289" s="110"/>
      <c r="AU4289" s="110"/>
      <c r="AV4289" s="110"/>
      <c r="AW4289" s="110"/>
      <c r="AX4289" s="110"/>
      <c r="AY4289" s="110"/>
      <c r="AZ4289" s="110"/>
      <c r="BA4289" s="110"/>
      <c r="BB4289" s="110"/>
      <c r="BC4289" s="110"/>
      <c r="BD4289" s="110"/>
      <c r="BE4289" s="110"/>
      <c r="BF4289" s="110"/>
      <c r="BG4289" s="110"/>
      <c r="BH4289" s="110"/>
    </row>
    <row r="4290" spans="30:60" x14ac:dyDescent="0.2">
      <c r="AD4290" s="110"/>
      <c r="AE4290" s="110"/>
      <c r="AF4290" s="110"/>
      <c r="AG4290" s="110"/>
      <c r="AH4290" s="110"/>
      <c r="AI4290" s="110"/>
      <c r="AJ4290" s="110"/>
      <c r="AK4290" s="110"/>
      <c r="AL4290" s="110"/>
      <c r="AM4290" s="110"/>
      <c r="AN4290" s="110"/>
      <c r="AO4290" s="110"/>
      <c r="AP4290" s="110"/>
      <c r="AQ4290" s="110"/>
      <c r="AR4290" s="110"/>
      <c r="AS4290" s="110"/>
      <c r="AT4290" s="110"/>
      <c r="AU4290" s="110"/>
      <c r="AV4290" s="110"/>
      <c r="AW4290" s="110"/>
      <c r="AX4290" s="110"/>
      <c r="AY4290" s="110"/>
      <c r="AZ4290" s="110"/>
      <c r="BA4290" s="110"/>
      <c r="BB4290" s="110"/>
      <c r="BC4290" s="110"/>
      <c r="BD4290" s="110"/>
      <c r="BE4290" s="110"/>
      <c r="BF4290" s="110"/>
      <c r="BG4290" s="110"/>
      <c r="BH4290" s="110"/>
    </row>
    <row r="4291" spans="30:60" x14ac:dyDescent="0.2">
      <c r="AD4291" s="110"/>
      <c r="AE4291" s="110"/>
      <c r="AF4291" s="110"/>
      <c r="AG4291" s="110"/>
      <c r="AH4291" s="110"/>
      <c r="AI4291" s="110"/>
      <c r="AJ4291" s="110"/>
      <c r="AK4291" s="110"/>
      <c r="AL4291" s="110"/>
      <c r="AM4291" s="110"/>
      <c r="AN4291" s="110"/>
      <c r="AO4291" s="110"/>
      <c r="AP4291" s="110"/>
      <c r="AQ4291" s="110"/>
      <c r="AR4291" s="110"/>
      <c r="AS4291" s="110"/>
      <c r="AT4291" s="110"/>
      <c r="AU4291" s="110"/>
      <c r="AV4291" s="110"/>
      <c r="AW4291" s="110"/>
      <c r="AX4291" s="110"/>
      <c r="AY4291" s="110"/>
      <c r="AZ4291" s="110"/>
      <c r="BA4291" s="110"/>
      <c r="BB4291" s="110"/>
      <c r="BC4291" s="110"/>
      <c r="BD4291" s="110"/>
      <c r="BE4291" s="110"/>
      <c r="BF4291" s="110"/>
      <c r="BG4291" s="110"/>
      <c r="BH4291" s="110"/>
    </row>
    <row r="4292" spans="30:60" x14ac:dyDescent="0.2">
      <c r="AD4292" s="110"/>
      <c r="AE4292" s="110"/>
      <c r="AF4292" s="110"/>
      <c r="AG4292" s="110"/>
      <c r="AH4292" s="110"/>
      <c r="AI4292" s="110"/>
      <c r="AJ4292" s="110"/>
      <c r="AK4292" s="110"/>
      <c r="AL4292" s="110"/>
      <c r="AM4292" s="110"/>
      <c r="AN4292" s="110"/>
      <c r="AO4292" s="110"/>
      <c r="AP4292" s="110"/>
      <c r="AQ4292" s="110"/>
      <c r="AR4292" s="110"/>
      <c r="AS4292" s="110"/>
      <c r="AT4292" s="110"/>
      <c r="AU4292" s="110"/>
      <c r="AV4292" s="110"/>
      <c r="AW4292" s="110"/>
      <c r="AX4292" s="110"/>
      <c r="AY4292" s="110"/>
      <c r="AZ4292" s="110"/>
      <c r="BA4292" s="110"/>
      <c r="BB4292" s="110"/>
      <c r="BC4292" s="110"/>
      <c r="BD4292" s="110"/>
      <c r="BE4292" s="110"/>
      <c r="BF4292" s="110"/>
      <c r="BG4292" s="110"/>
      <c r="BH4292" s="110"/>
    </row>
    <row r="4293" spans="30:60" x14ac:dyDescent="0.2">
      <c r="AD4293" s="110"/>
      <c r="AE4293" s="110"/>
      <c r="AF4293" s="110"/>
      <c r="AG4293" s="110"/>
      <c r="AH4293" s="110"/>
      <c r="AI4293" s="110"/>
      <c r="AJ4293" s="110"/>
      <c r="AK4293" s="110"/>
      <c r="AL4293" s="110"/>
      <c r="AM4293" s="110"/>
      <c r="AN4293" s="110"/>
      <c r="AO4293" s="110"/>
      <c r="AP4293" s="110"/>
      <c r="AQ4293" s="110"/>
      <c r="AR4293" s="110"/>
      <c r="AS4293" s="110"/>
      <c r="AT4293" s="110"/>
      <c r="AU4293" s="110"/>
      <c r="AV4293" s="110"/>
      <c r="AW4293" s="110"/>
      <c r="AX4293" s="110"/>
      <c r="AY4293" s="110"/>
      <c r="AZ4293" s="110"/>
      <c r="BA4293" s="110"/>
      <c r="BB4293" s="110"/>
      <c r="BC4293" s="110"/>
      <c r="BD4293" s="110"/>
      <c r="BE4293" s="110"/>
      <c r="BF4293" s="110"/>
      <c r="BG4293" s="110"/>
      <c r="BH4293" s="110"/>
    </row>
    <row r="4294" spans="30:60" x14ac:dyDescent="0.2">
      <c r="AD4294" s="110"/>
      <c r="AE4294" s="110"/>
      <c r="AF4294" s="110"/>
      <c r="AG4294" s="110"/>
      <c r="AH4294" s="110"/>
      <c r="AI4294" s="110"/>
      <c r="AJ4294" s="110"/>
      <c r="AK4294" s="110"/>
      <c r="AL4294" s="110"/>
      <c r="AM4294" s="110"/>
      <c r="AN4294" s="110"/>
      <c r="AO4294" s="110"/>
      <c r="AP4294" s="110"/>
      <c r="AQ4294" s="110"/>
      <c r="AR4294" s="110"/>
      <c r="AS4294" s="110"/>
      <c r="AT4294" s="110"/>
      <c r="AU4294" s="110"/>
      <c r="AV4294" s="110"/>
      <c r="AW4294" s="110"/>
      <c r="AX4294" s="110"/>
      <c r="AY4294" s="110"/>
      <c r="AZ4294" s="110"/>
      <c r="BA4294" s="110"/>
      <c r="BB4294" s="110"/>
      <c r="BC4294" s="110"/>
      <c r="BD4294" s="110"/>
      <c r="BE4294" s="110"/>
      <c r="BF4294" s="110"/>
      <c r="BG4294" s="110"/>
      <c r="BH4294" s="110"/>
    </row>
    <row r="4295" spans="30:60" x14ac:dyDescent="0.2">
      <c r="AD4295" s="110"/>
      <c r="AE4295" s="110"/>
      <c r="AF4295" s="110"/>
      <c r="AG4295" s="110"/>
      <c r="AH4295" s="110"/>
      <c r="AI4295" s="110"/>
      <c r="AJ4295" s="110"/>
      <c r="AK4295" s="110"/>
      <c r="AL4295" s="110"/>
      <c r="AM4295" s="110"/>
      <c r="AN4295" s="110"/>
      <c r="AO4295" s="110"/>
      <c r="AP4295" s="110"/>
      <c r="AQ4295" s="110"/>
      <c r="AR4295" s="110"/>
      <c r="AS4295" s="110"/>
      <c r="AT4295" s="110"/>
      <c r="AU4295" s="110"/>
      <c r="AV4295" s="110"/>
      <c r="AW4295" s="110"/>
      <c r="AX4295" s="110"/>
      <c r="AY4295" s="110"/>
      <c r="AZ4295" s="110"/>
      <c r="BA4295" s="110"/>
      <c r="BB4295" s="110"/>
      <c r="BC4295" s="110"/>
      <c r="BD4295" s="110"/>
      <c r="BE4295" s="110"/>
      <c r="BF4295" s="110"/>
      <c r="BG4295" s="110"/>
      <c r="BH4295" s="110"/>
    </row>
    <row r="4296" spans="30:60" x14ac:dyDescent="0.2">
      <c r="AD4296" s="110"/>
      <c r="AE4296" s="110"/>
      <c r="AF4296" s="110"/>
      <c r="AG4296" s="110"/>
      <c r="AH4296" s="110"/>
      <c r="AI4296" s="110"/>
      <c r="AJ4296" s="110"/>
      <c r="AK4296" s="110"/>
      <c r="AL4296" s="110"/>
      <c r="AM4296" s="110"/>
      <c r="AN4296" s="110"/>
      <c r="AO4296" s="110"/>
      <c r="AP4296" s="110"/>
      <c r="AQ4296" s="110"/>
      <c r="AR4296" s="110"/>
      <c r="AS4296" s="110"/>
      <c r="AT4296" s="110"/>
      <c r="AU4296" s="110"/>
      <c r="AV4296" s="110"/>
      <c r="AW4296" s="110"/>
      <c r="AX4296" s="110"/>
      <c r="AY4296" s="110"/>
      <c r="AZ4296" s="110"/>
      <c r="BA4296" s="110"/>
      <c r="BB4296" s="110"/>
      <c r="BC4296" s="110"/>
      <c r="BD4296" s="110"/>
      <c r="BE4296" s="110"/>
      <c r="BF4296" s="110"/>
      <c r="BG4296" s="110"/>
      <c r="BH4296" s="110"/>
    </row>
    <row r="4297" spans="30:60" x14ac:dyDescent="0.2">
      <c r="AD4297" s="110"/>
      <c r="AE4297" s="110"/>
      <c r="AF4297" s="110"/>
      <c r="AG4297" s="110"/>
      <c r="AH4297" s="110"/>
      <c r="AI4297" s="110"/>
      <c r="AJ4297" s="110"/>
      <c r="AK4297" s="110"/>
      <c r="AL4297" s="110"/>
      <c r="AM4297" s="110"/>
      <c r="AN4297" s="110"/>
      <c r="AO4297" s="110"/>
      <c r="AP4297" s="110"/>
      <c r="AQ4297" s="110"/>
      <c r="AR4297" s="110"/>
      <c r="AS4297" s="110"/>
      <c r="AT4297" s="110"/>
      <c r="AU4297" s="110"/>
      <c r="AV4297" s="110"/>
      <c r="AW4297" s="110"/>
      <c r="AX4297" s="110"/>
      <c r="AY4297" s="110"/>
      <c r="AZ4297" s="110"/>
      <c r="BA4297" s="110"/>
      <c r="BB4297" s="110"/>
      <c r="BC4297" s="110"/>
      <c r="BD4297" s="110"/>
      <c r="BE4297" s="110"/>
      <c r="BF4297" s="110"/>
      <c r="BG4297" s="110"/>
      <c r="BH4297" s="110"/>
    </row>
    <row r="4298" spans="30:60" x14ac:dyDescent="0.2">
      <c r="AD4298" s="110"/>
      <c r="AE4298" s="110"/>
      <c r="AF4298" s="110"/>
      <c r="AG4298" s="110"/>
      <c r="AH4298" s="110"/>
      <c r="AI4298" s="110"/>
      <c r="AJ4298" s="110"/>
      <c r="AK4298" s="110"/>
      <c r="AL4298" s="110"/>
      <c r="AM4298" s="110"/>
      <c r="AN4298" s="110"/>
      <c r="AO4298" s="110"/>
      <c r="AP4298" s="110"/>
      <c r="AQ4298" s="110"/>
      <c r="AR4298" s="110"/>
      <c r="AS4298" s="110"/>
      <c r="AT4298" s="110"/>
      <c r="AU4298" s="110"/>
      <c r="AV4298" s="110"/>
      <c r="AW4298" s="110"/>
      <c r="AX4298" s="110"/>
      <c r="AY4298" s="110"/>
      <c r="AZ4298" s="110"/>
      <c r="BA4298" s="110"/>
      <c r="BB4298" s="110"/>
      <c r="BC4298" s="110"/>
      <c r="BD4298" s="110"/>
      <c r="BE4298" s="110"/>
      <c r="BF4298" s="110"/>
      <c r="BG4298" s="110"/>
      <c r="BH4298" s="110"/>
    </row>
    <row r="4299" spans="30:60" x14ac:dyDescent="0.2">
      <c r="AD4299" s="110"/>
      <c r="AE4299" s="110"/>
      <c r="AF4299" s="110"/>
      <c r="AG4299" s="110"/>
      <c r="AH4299" s="110"/>
      <c r="AI4299" s="110"/>
      <c r="AJ4299" s="110"/>
      <c r="AK4299" s="110"/>
      <c r="AL4299" s="110"/>
      <c r="AM4299" s="110"/>
      <c r="AN4299" s="110"/>
      <c r="AO4299" s="110"/>
      <c r="AP4299" s="110"/>
      <c r="AQ4299" s="110"/>
      <c r="AR4299" s="110"/>
      <c r="AS4299" s="110"/>
      <c r="AT4299" s="110"/>
      <c r="AU4299" s="110"/>
      <c r="AV4299" s="110"/>
      <c r="AW4299" s="110"/>
      <c r="AX4299" s="110"/>
      <c r="AY4299" s="110"/>
      <c r="AZ4299" s="110"/>
      <c r="BA4299" s="110"/>
      <c r="BB4299" s="110"/>
      <c r="BC4299" s="110"/>
      <c r="BD4299" s="110"/>
      <c r="BE4299" s="110"/>
      <c r="BF4299" s="110"/>
      <c r="BG4299" s="110"/>
      <c r="BH4299" s="110"/>
    </row>
    <row r="4300" spans="30:60" x14ac:dyDescent="0.2">
      <c r="AD4300" s="110"/>
      <c r="AE4300" s="110"/>
      <c r="AF4300" s="110"/>
      <c r="AG4300" s="110"/>
      <c r="AH4300" s="110"/>
      <c r="AI4300" s="110"/>
      <c r="AJ4300" s="110"/>
      <c r="AK4300" s="110"/>
      <c r="AL4300" s="110"/>
      <c r="AM4300" s="110"/>
      <c r="AN4300" s="110"/>
      <c r="AO4300" s="110"/>
      <c r="AP4300" s="110"/>
      <c r="AQ4300" s="110"/>
      <c r="AR4300" s="110"/>
      <c r="AS4300" s="110"/>
      <c r="AT4300" s="110"/>
      <c r="AU4300" s="110"/>
      <c r="AV4300" s="110"/>
      <c r="AW4300" s="110"/>
      <c r="AX4300" s="110"/>
      <c r="AY4300" s="110"/>
      <c r="AZ4300" s="110"/>
      <c r="BA4300" s="110"/>
      <c r="BB4300" s="110"/>
      <c r="BC4300" s="110"/>
      <c r="BD4300" s="110"/>
      <c r="BE4300" s="110"/>
      <c r="BF4300" s="110"/>
      <c r="BG4300" s="110"/>
      <c r="BH4300" s="110"/>
    </row>
    <row r="4301" spans="30:60" x14ac:dyDescent="0.2">
      <c r="AD4301" s="110"/>
      <c r="AE4301" s="110"/>
      <c r="AF4301" s="110"/>
      <c r="AG4301" s="110"/>
      <c r="AH4301" s="110"/>
      <c r="AI4301" s="110"/>
      <c r="AJ4301" s="110"/>
      <c r="AK4301" s="110"/>
      <c r="AL4301" s="110"/>
      <c r="AM4301" s="110"/>
      <c r="AN4301" s="110"/>
      <c r="AO4301" s="110"/>
      <c r="AP4301" s="110"/>
      <c r="AQ4301" s="110"/>
      <c r="AR4301" s="110"/>
      <c r="AS4301" s="110"/>
      <c r="AT4301" s="110"/>
      <c r="AU4301" s="110"/>
      <c r="AV4301" s="110"/>
      <c r="AW4301" s="110"/>
      <c r="AX4301" s="110"/>
      <c r="AY4301" s="110"/>
      <c r="AZ4301" s="110"/>
      <c r="BA4301" s="110"/>
      <c r="BB4301" s="110"/>
      <c r="BC4301" s="110"/>
      <c r="BD4301" s="110"/>
      <c r="BE4301" s="110"/>
      <c r="BF4301" s="110"/>
      <c r="BG4301" s="110"/>
      <c r="BH4301" s="110"/>
    </row>
    <row r="4302" spans="30:60" x14ac:dyDescent="0.2">
      <c r="AD4302" s="110"/>
      <c r="AE4302" s="110"/>
      <c r="AF4302" s="110"/>
      <c r="AG4302" s="110"/>
      <c r="AH4302" s="110"/>
      <c r="AI4302" s="110"/>
      <c r="AJ4302" s="110"/>
      <c r="AK4302" s="110"/>
      <c r="AL4302" s="110"/>
      <c r="AM4302" s="110"/>
      <c r="AN4302" s="110"/>
      <c r="AO4302" s="110"/>
      <c r="AP4302" s="110"/>
      <c r="AQ4302" s="110"/>
      <c r="AR4302" s="110"/>
      <c r="AS4302" s="110"/>
      <c r="AT4302" s="110"/>
      <c r="AU4302" s="110"/>
      <c r="AV4302" s="110"/>
      <c r="AW4302" s="110"/>
      <c r="AX4302" s="110"/>
      <c r="AY4302" s="110"/>
      <c r="AZ4302" s="110"/>
      <c r="BA4302" s="110"/>
      <c r="BB4302" s="110"/>
      <c r="BC4302" s="110"/>
      <c r="BD4302" s="110"/>
      <c r="BE4302" s="110"/>
      <c r="BF4302" s="110"/>
      <c r="BG4302" s="110"/>
      <c r="BH4302" s="110"/>
    </row>
    <row r="4303" spans="30:60" x14ac:dyDescent="0.2">
      <c r="AD4303" s="110"/>
      <c r="AE4303" s="110"/>
      <c r="AF4303" s="110"/>
      <c r="AG4303" s="110"/>
      <c r="AH4303" s="110"/>
      <c r="AI4303" s="110"/>
      <c r="AJ4303" s="110"/>
      <c r="AK4303" s="110"/>
      <c r="AL4303" s="110"/>
      <c r="AM4303" s="110"/>
      <c r="AN4303" s="110"/>
      <c r="AO4303" s="110"/>
      <c r="AP4303" s="110"/>
      <c r="AQ4303" s="110"/>
      <c r="AR4303" s="110"/>
      <c r="AS4303" s="110"/>
      <c r="AT4303" s="110"/>
      <c r="AU4303" s="110"/>
      <c r="AV4303" s="110"/>
      <c r="AW4303" s="110"/>
      <c r="AX4303" s="110"/>
      <c r="AY4303" s="110"/>
      <c r="AZ4303" s="110"/>
      <c r="BA4303" s="110"/>
      <c r="BB4303" s="110"/>
      <c r="BC4303" s="110"/>
      <c r="BD4303" s="110"/>
      <c r="BE4303" s="110"/>
      <c r="BF4303" s="110"/>
      <c r="BG4303" s="110"/>
      <c r="BH4303" s="110"/>
    </row>
    <row r="4304" spans="30:60" x14ac:dyDescent="0.2">
      <c r="AD4304" s="110"/>
      <c r="AE4304" s="110"/>
      <c r="AF4304" s="110"/>
      <c r="AG4304" s="110"/>
      <c r="AH4304" s="110"/>
      <c r="AI4304" s="110"/>
      <c r="AJ4304" s="110"/>
      <c r="AK4304" s="110"/>
      <c r="AL4304" s="110"/>
      <c r="AM4304" s="110"/>
      <c r="AN4304" s="110"/>
      <c r="AO4304" s="110"/>
      <c r="AP4304" s="110"/>
      <c r="AQ4304" s="110"/>
      <c r="AR4304" s="110"/>
      <c r="AS4304" s="110"/>
      <c r="AT4304" s="110"/>
      <c r="AU4304" s="110"/>
      <c r="AV4304" s="110"/>
      <c r="AW4304" s="110"/>
      <c r="AX4304" s="110"/>
      <c r="AY4304" s="110"/>
      <c r="AZ4304" s="110"/>
      <c r="BA4304" s="110"/>
      <c r="BB4304" s="110"/>
      <c r="BC4304" s="110"/>
      <c r="BD4304" s="110"/>
      <c r="BE4304" s="110"/>
      <c r="BF4304" s="110"/>
      <c r="BG4304" s="110"/>
      <c r="BH4304" s="110"/>
    </row>
    <row r="4305" spans="30:60" x14ac:dyDescent="0.2">
      <c r="AD4305" s="110"/>
      <c r="AE4305" s="110"/>
      <c r="AF4305" s="110"/>
      <c r="AG4305" s="110"/>
      <c r="AH4305" s="110"/>
      <c r="AI4305" s="110"/>
      <c r="AJ4305" s="110"/>
      <c r="AK4305" s="110"/>
      <c r="AL4305" s="110"/>
      <c r="AM4305" s="110"/>
      <c r="AN4305" s="110"/>
      <c r="AO4305" s="110"/>
      <c r="AP4305" s="110"/>
      <c r="AQ4305" s="110"/>
      <c r="AR4305" s="110"/>
      <c r="AS4305" s="110"/>
      <c r="AT4305" s="110"/>
      <c r="AU4305" s="110"/>
      <c r="AV4305" s="110"/>
      <c r="AW4305" s="110"/>
      <c r="AX4305" s="110"/>
      <c r="AY4305" s="110"/>
      <c r="AZ4305" s="110"/>
      <c r="BA4305" s="110"/>
      <c r="BB4305" s="110"/>
      <c r="BC4305" s="110"/>
      <c r="BD4305" s="110"/>
      <c r="BE4305" s="110"/>
      <c r="BF4305" s="110"/>
      <c r="BG4305" s="110"/>
      <c r="BH4305" s="110"/>
    </row>
    <row r="4306" spans="30:60" x14ac:dyDescent="0.2">
      <c r="AD4306" s="110"/>
      <c r="AE4306" s="110"/>
      <c r="AF4306" s="110"/>
      <c r="AG4306" s="110"/>
      <c r="AH4306" s="110"/>
      <c r="AI4306" s="110"/>
      <c r="AJ4306" s="110"/>
      <c r="AK4306" s="110"/>
      <c r="AL4306" s="110"/>
      <c r="AM4306" s="110"/>
      <c r="AN4306" s="110"/>
      <c r="AO4306" s="110"/>
      <c r="AP4306" s="110"/>
      <c r="AQ4306" s="110"/>
      <c r="AR4306" s="110"/>
      <c r="AS4306" s="110"/>
      <c r="AT4306" s="110"/>
      <c r="AU4306" s="110"/>
      <c r="AV4306" s="110"/>
      <c r="AW4306" s="110"/>
      <c r="AX4306" s="110"/>
      <c r="AY4306" s="110"/>
      <c r="AZ4306" s="110"/>
      <c r="BA4306" s="110"/>
      <c r="BB4306" s="110"/>
      <c r="BC4306" s="110"/>
      <c r="BD4306" s="110"/>
      <c r="BE4306" s="110"/>
      <c r="BF4306" s="110"/>
      <c r="BG4306" s="110"/>
      <c r="BH4306" s="110"/>
    </row>
    <row r="4307" spans="30:60" x14ac:dyDescent="0.2">
      <c r="AD4307" s="110"/>
      <c r="AE4307" s="110"/>
      <c r="AF4307" s="110"/>
      <c r="AG4307" s="110"/>
      <c r="AH4307" s="110"/>
      <c r="AI4307" s="110"/>
      <c r="AJ4307" s="110"/>
      <c r="AK4307" s="110"/>
      <c r="AL4307" s="110"/>
      <c r="AM4307" s="110"/>
      <c r="AN4307" s="110"/>
      <c r="AO4307" s="110"/>
      <c r="AP4307" s="110"/>
      <c r="AQ4307" s="110"/>
      <c r="AR4307" s="110"/>
      <c r="AS4307" s="110"/>
      <c r="AT4307" s="110"/>
      <c r="AU4307" s="110"/>
      <c r="AV4307" s="110"/>
      <c r="AW4307" s="110"/>
      <c r="AX4307" s="110"/>
      <c r="AY4307" s="110"/>
      <c r="AZ4307" s="110"/>
      <c r="BA4307" s="110"/>
      <c r="BB4307" s="110"/>
      <c r="BC4307" s="110"/>
      <c r="BD4307" s="110"/>
      <c r="BE4307" s="110"/>
      <c r="BF4307" s="110"/>
      <c r="BG4307" s="110"/>
      <c r="BH4307" s="110"/>
    </row>
    <row r="4308" spans="30:60" x14ac:dyDescent="0.2">
      <c r="AD4308" s="110"/>
      <c r="AE4308" s="110"/>
      <c r="AF4308" s="110"/>
      <c r="AG4308" s="110"/>
      <c r="AH4308" s="110"/>
      <c r="AI4308" s="110"/>
      <c r="AJ4308" s="110"/>
      <c r="AK4308" s="110"/>
      <c r="AL4308" s="110"/>
      <c r="AM4308" s="110"/>
      <c r="AN4308" s="110"/>
      <c r="AO4308" s="110"/>
      <c r="AP4308" s="110"/>
      <c r="AQ4308" s="110"/>
      <c r="AR4308" s="110"/>
      <c r="AS4308" s="110"/>
      <c r="AT4308" s="110"/>
      <c r="AU4308" s="110"/>
      <c r="AV4308" s="110"/>
      <c r="AW4308" s="110"/>
      <c r="AX4308" s="110"/>
      <c r="AY4308" s="110"/>
      <c r="AZ4308" s="110"/>
      <c r="BA4308" s="110"/>
      <c r="BB4308" s="110"/>
      <c r="BC4308" s="110"/>
      <c r="BD4308" s="110"/>
      <c r="BE4308" s="110"/>
      <c r="BF4308" s="110"/>
      <c r="BG4308" s="110"/>
      <c r="BH4308" s="110"/>
    </row>
    <row r="4309" spans="30:60" x14ac:dyDescent="0.2">
      <c r="AD4309" s="110"/>
      <c r="AE4309" s="110"/>
      <c r="AF4309" s="110"/>
      <c r="AG4309" s="110"/>
      <c r="AH4309" s="110"/>
      <c r="AI4309" s="110"/>
      <c r="AJ4309" s="110"/>
      <c r="AK4309" s="110"/>
      <c r="AL4309" s="110"/>
      <c r="AM4309" s="110"/>
      <c r="AN4309" s="110"/>
      <c r="AO4309" s="110"/>
      <c r="AP4309" s="110"/>
      <c r="AQ4309" s="110"/>
      <c r="AR4309" s="110"/>
      <c r="AS4309" s="110"/>
      <c r="AT4309" s="110"/>
      <c r="AU4309" s="110"/>
      <c r="AV4309" s="110"/>
      <c r="AW4309" s="110"/>
      <c r="AX4309" s="110"/>
      <c r="AY4309" s="110"/>
      <c r="AZ4309" s="110"/>
      <c r="BA4309" s="110"/>
      <c r="BB4309" s="110"/>
      <c r="BC4309" s="110"/>
      <c r="BD4309" s="110"/>
      <c r="BE4309" s="110"/>
      <c r="BF4309" s="110"/>
      <c r="BG4309" s="110"/>
      <c r="BH4309" s="110"/>
    </row>
    <row r="4310" spans="30:60" x14ac:dyDescent="0.2">
      <c r="AD4310" s="110"/>
      <c r="AE4310" s="110"/>
      <c r="AF4310" s="110"/>
      <c r="AG4310" s="110"/>
      <c r="AH4310" s="110"/>
      <c r="AI4310" s="110"/>
      <c r="AJ4310" s="110"/>
      <c r="AK4310" s="110"/>
      <c r="AL4310" s="110"/>
      <c r="AM4310" s="110"/>
      <c r="AN4310" s="110"/>
      <c r="AO4310" s="110"/>
      <c r="AP4310" s="110"/>
      <c r="AQ4310" s="110"/>
      <c r="AR4310" s="110"/>
      <c r="AS4310" s="110"/>
      <c r="AT4310" s="110"/>
      <c r="AU4310" s="110"/>
      <c r="AV4310" s="110"/>
      <c r="AW4310" s="110"/>
      <c r="AX4310" s="110"/>
      <c r="AY4310" s="110"/>
      <c r="AZ4310" s="110"/>
      <c r="BA4310" s="110"/>
      <c r="BB4310" s="110"/>
      <c r="BC4310" s="110"/>
      <c r="BD4310" s="110"/>
      <c r="BE4310" s="110"/>
      <c r="BF4310" s="110"/>
      <c r="BG4310" s="110"/>
      <c r="BH4310" s="110"/>
    </row>
    <row r="4311" spans="30:60" x14ac:dyDescent="0.2">
      <c r="AD4311" s="110"/>
      <c r="AE4311" s="110"/>
      <c r="AF4311" s="110"/>
      <c r="AG4311" s="110"/>
      <c r="AH4311" s="110"/>
      <c r="AI4311" s="110"/>
      <c r="AJ4311" s="110"/>
      <c r="AK4311" s="110"/>
      <c r="AL4311" s="110"/>
      <c r="AM4311" s="110"/>
      <c r="AN4311" s="110"/>
      <c r="AO4311" s="110"/>
      <c r="AP4311" s="110"/>
      <c r="AQ4311" s="110"/>
      <c r="AR4311" s="110"/>
      <c r="AS4311" s="110"/>
      <c r="AT4311" s="110"/>
      <c r="AU4311" s="110"/>
      <c r="AV4311" s="110"/>
      <c r="AW4311" s="110"/>
      <c r="AX4311" s="110"/>
      <c r="AY4311" s="110"/>
      <c r="AZ4311" s="110"/>
      <c r="BA4311" s="110"/>
      <c r="BB4311" s="110"/>
      <c r="BC4311" s="110"/>
      <c r="BD4311" s="110"/>
      <c r="BE4311" s="110"/>
      <c r="BF4311" s="110"/>
      <c r="BG4311" s="110"/>
      <c r="BH4311" s="110"/>
    </row>
    <row r="4312" spans="30:60" x14ac:dyDescent="0.2">
      <c r="AD4312" s="110"/>
      <c r="AE4312" s="110"/>
      <c r="AF4312" s="110"/>
      <c r="AG4312" s="110"/>
      <c r="AH4312" s="110"/>
      <c r="AI4312" s="110"/>
      <c r="AJ4312" s="110"/>
      <c r="AK4312" s="110"/>
      <c r="AL4312" s="110"/>
      <c r="AM4312" s="110"/>
      <c r="AN4312" s="110"/>
      <c r="AO4312" s="110"/>
      <c r="AP4312" s="110"/>
      <c r="AQ4312" s="110"/>
      <c r="AR4312" s="110"/>
      <c r="AS4312" s="110"/>
      <c r="AT4312" s="110"/>
      <c r="AU4312" s="110"/>
      <c r="AV4312" s="110"/>
      <c r="AW4312" s="110"/>
      <c r="AX4312" s="110"/>
      <c r="AY4312" s="110"/>
      <c r="AZ4312" s="110"/>
      <c r="BA4312" s="110"/>
      <c r="BB4312" s="110"/>
      <c r="BC4312" s="110"/>
      <c r="BD4312" s="110"/>
      <c r="BE4312" s="110"/>
      <c r="BF4312" s="110"/>
      <c r="BG4312" s="110"/>
      <c r="BH4312" s="110"/>
    </row>
    <row r="4313" spans="30:60" x14ac:dyDescent="0.2">
      <c r="AD4313" s="110"/>
      <c r="AE4313" s="110"/>
      <c r="AF4313" s="110"/>
      <c r="AG4313" s="110"/>
      <c r="AH4313" s="110"/>
      <c r="AI4313" s="110"/>
      <c r="AJ4313" s="110"/>
      <c r="AK4313" s="110"/>
      <c r="AL4313" s="110"/>
      <c r="AM4313" s="110"/>
      <c r="AN4313" s="110"/>
      <c r="AO4313" s="110"/>
      <c r="AP4313" s="110"/>
      <c r="AQ4313" s="110"/>
      <c r="AR4313" s="110"/>
      <c r="AS4313" s="110"/>
      <c r="AT4313" s="110"/>
      <c r="AU4313" s="110"/>
      <c r="AV4313" s="110"/>
      <c r="AW4313" s="110"/>
      <c r="AX4313" s="110"/>
      <c r="AY4313" s="110"/>
      <c r="AZ4313" s="110"/>
      <c r="BA4313" s="110"/>
      <c r="BB4313" s="110"/>
      <c r="BC4313" s="110"/>
      <c r="BD4313" s="110"/>
      <c r="BE4313" s="110"/>
      <c r="BF4313" s="110"/>
      <c r="BG4313" s="110"/>
      <c r="BH4313" s="110"/>
    </row>
    <row r="4314" spans="30:60" x14ac:dyDescent="0.2">
      <c r="AD4314" s="110"/>
      <c r="AE4314" s="110"/>
      <c r="AF4314" s="110"/>
      <c r="AG4314" s="110"/>
      <c r="AH4314" s="110"/>
      <c r="AI4314" s="110"/>
      <c r="AJ4314" s="110"/>
      <c r="AK4314" s="110"/>
      <c r="AL4314" s="110"/>
      <c r="AM4314" s="110"/>
      <c r="AN4314" s="110"/>
      <c r="AO4314" s="110"/>
      <c r="AP4314" s="110"/>
      <c r="AQ4314" s="110"/>
      <c r="AR4314" s="110"/>
      <c r="AS4314" s="110"/>
      <c r="AT4314" s="110"/>
      <c r="AU4314" s="110"/>
      <c r="AV4314" s="110"/>
      <c r="AW4314" s="110"/>
      <c r="AX4314" s="110"/>
      <c r="AY4314" s="110"/>
      <c r="AZ4314" s="110"/>
      <c r="BA4314" s="110"/>
      <c r="BB4314" s="110"/>
      <c r="BC4314" s="110"/>
      <c r="BD4314" s="110"/>
      <c r="BE4314" s="110"/>
      <c r="BF4314" s="110"/>
      <c r="BG4314" s="110"/>
      <c r="BH4314" s="110"/>
    </row>
    <row r="4315" spans="30:60" x14ac:dyDescent="0.2">
      <c r="AD4315" s="110"/>
      <c r="AE4315" s="110"/>
      <c r="AF4315" s="110"/>
      <c r="AG4315" s="110"/>
      <c r="AH4315" s="110"/>
      <c r="AI4315" s="110"/>
      <c r="AJ4315" s="110"/>
      <c r="AK4315" s="110"/>
      <c r="AL4315" s="110"/>
      <c r="AM4315" s="110"/>
      <c r="AN4315" s="110"/>
      <c r="AO4315" s="110"/>
      <c r="AP4315" s="110"/>
      <c r="AQ4315" s="110"/>
      <c r="AR4315" s="110"/>
      <c r="AS4315" s="110"/>
      <c r="AT4315" s="110"/>
      <c r="AU4315" s="110"/>
      <c r="AV4315" s="110"/>
      <c r="AW4315" s="110"/>
      <c r="AX4315" s="110"/>
      <c r="AY4315" s="110"/>
      <c r="AZ4315" s="110"/>
      <c r="BA4315" s="110"/>
      <c r="BB4315" s="110"/>
      <c r="BC4315" s="110"/>
      <c r="BD4315" s="110"/>
      <c r="BE4315" s="110"/>
      <c r="BF4315" s="110"/>
      <c r="BG4315" s="110"/>
      <c r="BH4315" s="110"/>
    </row>
    <row r="4316" spans="30:60" x14ac:dyDescent="0.2">
      <c r="AD4316" s="110"/>
      <c r="AE4316" s="110"/>
      <c r="AF4316" s="110"/>
      <c r="AG4316" s="110"/>
      <c r="AH4316" s="110"/>
      <c r="AI4316" s="110"/>
      <c r="AJ4316" s="110"/>
      <c r="AK4316" s="110"/>
      <c r="AL4316" s="110"/>
      <c r="AM4316" s="110"/>
      <c r="AN4316" s="110"/>
      <c r="AO4316" s="110"/>
      <c r="AP4316" s="110"/>
      <c r="AQ4316" s="110"/>
      <c r="AR4316" s="110"/>
      <c r="AS4316" s="110"/>
      <c r="AT4316" s="110"/>
      <c r="AU4316" s="110"/>
      <c r="AV4316" s="110"/>
      <c r="AW4316" s="110"/>
      <c r="AX4316" s="110"/>
      <c r="AY4316" s="110"/>
      <c r="AZ4316" s="110"/>
      <c r="BA4316" s="110"/>
      <c r="BB4316" s="110"/>
      <c r="BC4316" s="110"/>
      <c r="BD4316" s="110"/>
      <c r="BE4316" s="110"/>
      <c r="BF4316" s="110"/>
      <c r="BG4316" s="110"/>
      <c r="BH4316" s="110"/>
    </row>
    <row r="4317" spans="30:60" x14ac:dyDescent="0.2">
      <c r="AD4317" s="110"/>
      <c r="AE4317" s="110"/>
      <c r="AF4317" s="110"/>
      <c r="AG4317" s="110"/>
      <c r="AH4317" s="110"/>
      <c r="AI4317" s="110"/>
      <c r="AJ4317" s="110"/>
      <c r="AK4317" s="110"/>
      <c r="AL4317" s="110"/>
      <c r="AM4317" s="110"/>
      <c r="AN4317" s="110"/>
      <c r="AO4317" s="110"/>
      <c r="AP4317" s="110"/>
      <c r="AQ4317" s="110"/>
      <c r="AR4317" s="110"/>
      <c r="AS4317" s="110"/>
      <c r="AT4317" s="110"/>
      <c r="AU4317" s="110"/>
      <c r="AV4317" s="110"/>
      <c r="AW4317" s="110"/>
      <c r="AX4317" s="110"/>
      <c r="AY4317" s="110"/>
      <c r="AZ4317" s="110"/>
      <c r="BA4317" s="110"/>
      <c r="BB4317" s="110"/>
      <c r="BC4317" s="110"/>
      <c r="BD4317" s="110"/>
      <c r="BE4317" s="110"/>
      <c r="BF4317" s="110"/>
      <c r="BG4317" s="110"/>
      <c r="BH4317" s="110"/>
    </row>
    <row r="4318" spans="30:60" x14ac:dyDescent="0.2">
      <c r="AD4318" s="110"/>
      <c r="AE4318" s="110"/>
      <c r="AF4318" s="110"/>
      <c r="AG4318" s="110"/>
      <c r="AH4318" s="110"/>
      <c r="AI4318" s="110"/>
      <c r="AJ4318" s="110"/>
      <c r="AK4318" s="110"/>
      <c r="AL4318" s="110"/>
      <c r="AM4318" s="110"/>
      <c r="AN4318" s="110"/>
      <c r="AO4318" s="110"/>
      <c r="AP4318" s="110"/>
      <c r="AQ4318" s="110"/>
      <c r="AR4318" s="110"/>
      <c r="AS4318" s="110"/>
      <c r="AT4318" s="110"/>
      <c r="AU4318" s="110"/>
      <c r="AV4318" s="110"/>
      <c r="AW4318" s="110"/>
      <c r="AX4318" s="110"/>
      <c r="AY4318" s="110"/>
      <c r="AZ4318" s="110"/>
      <c r="BA4318" s="110"/>
      <c r="BB4318" s="110"/>
      <c r="BC4318" s="110"/>
      <c r="BD4318" s="110"/>
      <c r="BE4318" s="110"/>
      <c r="BF4318" s="110"/>
      <c r="BG4318" s="110"/>
      <c r="BH4318" s="110"/>
    </row>
    <row r="4319" spans="30:60" x14ac:dyDescent="0.2">
      <c r="AD4319" s="110"/>
      <c r="AE4319" s="110"/>
      <c r="AF4319" s="110"/>
      <c r="AG4319" s="110"/>
      <c r="AH4319" s="110"/>
      <c r="AI4319" s="110"/>
      <c r="AJ4319" s="110"/>
      <c r="AK4319" s="110"/>
      <c r="AL4319" s="110"/>
      <c r="AM4319" s="110"/>
      <c r="AN4319" s="110"/>
      <c r="AO4319" s="110"/>
      <c r="AP4319" s="110"/>
      <c r="AQ4319" s="110"/>
      <c r="AR4319" s="110"/>
      <c r="AS4319" s="110"/>
      <c r="AT4319" s="110"/>
      <c r="AU4319" s="110"/>
      <c r="AV4319" s="110"/>
      <c r="AW4319" s="110"/>
      <c r="AX4319" s="110"/>
      <c r="AY4319" s="110"/>
      <c r="AZ4319" s="110"/>
      <c r="BA4319" s="110"/>
      <c r="BB4319" s="110"/>
      <c r="BC4319" s="110"/>
      <c r="BD4319" s="110"/>
      <c r="BE4319" s="110"/>
      <c r="BF4319" s="110"/>
      <c r="BG4319" s="110"/>
      <c r="BH4319" s="110"/>
    </row>
    <row r="4320" spans="30:60" x14ac:dyDescent="0.2">
      <c r="AD4320" s="110"/>
      <c r="AE4320" s="110"/>
      <c r="AF4320" s="110"/>
      <c r="AG4320" s="110"/>
      <c r="AH4320" s="110"/>
      <c r="AI4320" s="110"/>
      <c r="AJ4320" s="110"/>
      <c r="AK4320" s="110"/>
      <c r="AL4320" s="110"/>
      <c r="AM4320" s="110"/>
      <c r="AN4320" s="110"/>
      <c r="AO4320" s="110"/>
      <c r="AP4320" s="110"/>
      <c r="AQ4320" s="110"/>
      <c r="AR4320" s="110"/>
      <c r="AS4320" s="110"/>
      <c r="AT4320" s="110"/>
      <c r="AU4320" s="110"/>
      <c r="AV4320" s="110"/>
      <c r="AW4320" s="110"/>
      <c r="AX4320" s="110"/>
      <c r="AY4320" s="110"/>
      <c r="AZ4320" s="110"/>
      <c r="BA4320" s="110"/>
      <c r="BB4320" s="110"/>
      <c r="BC4320" s="110"/>
      <c r="BD4320" s="110"/>
      <c r="BE4320" s="110"/>
      <c r="BF4320" s="110"/>
      <c r="BG4320" s="110"/>
      <c r="BH4320" s="110"/>
    </row>
    <row r="4321" spans="30:60" x14ac:dyDescent="0.2">
      <c r="AD4321" s="110"/>
      <c r="AE4321" s="110"/>
      <c r="AF4321" s="110"/>
      <c r="AG4321" s="110"/>
      <c r="AH4321" s="110"/>
      <c r="AI4321" s="110"/>
      <c r="AJ4321" s="110"/>
      <c r="AK4321" s="110"/>
      <c r="AL4321" s="110"/>
      <c r="AM4321" s="110"/>
      <c r="AN4321" s="110"/>
      <c r="AO4321" s="110"/>
      <c r="AP4321" s="110"/>
      <c r="AQ4321" s="110"/>
      <c r="AR4321" s="110"/>
      <c r="AS4321" s="110"/>
      <c r="AT4321" s="110"/>
      <c r="AU4321" s="110"/>
      <c r="AV4321" s="110"/>
      <c r="AW4321" s="110"/>
      <c r="AX4321" s="110"/>
      <c r="AY4321" s="110"/>
      <c r="AZ4321" s="110"/>
      <c r="BA4321" s="110"/>
      <c r="BB4321" s="110"/>
      <c r="BC4321" s="110"/>
      <c r="BD4321" s="110"/>
      <c r="BE4321" s="110"/>
      <c r="BF4321" s="110"/>
      <c r="BG4321" s="110"/>
      <c r="BH4321" s="110"/>
    </row>
    <row r="4322" spans="30:60" x14ac:dyDescent="0.2">
      <c r="AD4322" s="110"/>
      <c r="AE4322" s="110"/>
      <c r="AF4322" s="110"/>
      <c r="AG4322" s="110"/>
      <c r="AH4322" s="110"/>
      <c r="AI4322" s="110"/>
      <c r="AJ4322" s="110"/>
      <c r="AK4322" s="110"/>
      <c r="AL4322" s="110"/>
      <c r="AM4322" s="110"/>
      <c r="AN4322" s="110"/>
      <c r="AO4322" s="110"/>
      <c r="AP4322" s="110"/>
      <c r="AQ4322" s="110"/>
      <c r="AR4322" s="110"/>
      <c r="AS4322" s="110"/>
      <c r="AT4322" s="110"/>
      <c r="AU4322" s="110"/>
      <c r="AV4322" s="110"/>
      <c r="AW4322" s="110"/>
      <c r="AX4322" s="110"/>
      <c r="AY4322" s="110"/>
      <c r="AZ4322" s="110"/>
      <c r="BA4322" s="110"/>
      <c r="BB4322" s="110"/>
      <c r="BC4322" s="110"/>
      <c r="BD4322" s="110"/>
      <c r="BE4322" s="110"/>
      <c r="BF4322" s="110"/>
      <c r="BG4322" s="110"/>
      <c r="BH4322" s="110"/>
    </row>
    <row r="4323" spans="30:60" x14ac:dyDescent="0.2">
      <c r="AD4323" s="110"/>
      <c r="AE4323" s="110"/>
      <c r="AF4323" s="110"/>
      <c r="AG4323" s="110"/>
      <c r="AH4323" s="110"/>
      <c r="AI4323" s="110"/>
      <c r="AJ4323" s="110"/>
      <c r="AK4323" s="110"/>
      <c r="AL4323" s="110"/>
      <c r="AM4323" s="110"/>
      <c r="AN4323" s="110"/>
      <c r="AO4323" s="110"/>
      <c r="AP4323" s="110"/>
      <c r="AQ4323" s="110"/>
      <c r="AR4323" s="110"/>
      <c r="AS4323" s="110"/>
      <c r="AT4323" s="110"/>
      <c r="AU4323" s="110"/>
      <c r="AV4323" s="110"/>
      <c r="AW4323" s="110"/>
      <c r="AX4323" s="110"/>
      <c r="AY4323" s="110"/>
      <c r="AZ4323" s="110"/>
      <c r="BA4323" s="110"/>
      <c r="BB4323" s="110"/>
      <c r="BC4323" s="110"/>
      <c r="BD4323" s="110"/>
      <c r="BE4323" s="110"/>
      <c r="BF4323" s="110"/>
      <c r="BG4323" s="110"/>
      <c r="BH4323" s="110"/>
    </row>
    <row r="4324" spans="30:60" x14ac:dyDescent="0.2">
      <c r="AD4324" s="110"/>
      <c r="AE4324" s="110"/>
      <c r="AF4324" s="110"/>
      <c r="AG4324" s="110"/>
      <c r="AH4324" s="110"/>
      <c r="AI4324" s="110"/>
      <c r="AJ4324" s="110"/>
      <c r="AK4324" s="110"/>
      <c r="AL4324" s="110"/>
      <c r="AM4324" s="110"/>
      <c r="AN4324" s="110"/>
      <c r="AO4324" s="110"/>
      <c r="AP4324" s="110"/>
      <c r="AQ4324" s="110"/>
      <c r="AR4324" s="110"/>
      <c r="AS4324" s="110"/>
      <c r="AT4324" s="110"/>
      <c r="AU4324" s="110"/>
      <c r="AV4324" s="110"/>
      <c r="AW4324" s="110"/>
      <c r="AX4324" s="110"/>
      <c r="AY4324" s="110"/>
      <c r="AZ4324" s="110"/>
      <c r="BA4324" s="110"/>
      <c r="BB4324" s="110"/>
      <c r="BC4324" s="110"/>
      <c r="BD4324" s="110"/>
      <c r="BE4324" s="110"/>
      <c r="BF4324" s="110"/>
      <c r="BG4324" s="110"/>
      <c r="BH4324" s="110"/>
    </row>
    <row r="4325" spans="30:60" x14ac:dyDescent="0.2">
      <c r="AD4325" s="110"/>
      <c r="AE4325" s="110"/>
      <c r="AF4325" s="110"/>
      <c r="AG4325" s="110"/>
      <c r="AH4325" s="110"/>
      <c r="AI4325" s="110"/>
      <c r="AJ4325" s="110"/>
      <c r="AK4325" s="110"/>
      <c r="AL4325" s="110"/>
      <c r="AM4325" s="110"/>
      <c r="AN4325" s="110"/>
      <c r="AO4325" s="110"/>
      <c r="AP4325" s="110"/>
      <c r="AQ4325" s="110"/>
      <c r="AR4325" s="110"/>
      <c r="AS4325" s="110"/>
      <c r="AT4325" s="110"/>
      <c r="AU4325" s="110"/>
      <c r="AV4325" s="110"/>
      <c r="AW4325" s="110"/>
      <c r="AX4325" s="110"/>
      <c r="AY4325" s="110"/>
      <c r="AZ4325" s="110"/>
      <c r="BA4325" s="110"/>
      <c r="BB4325" s="110"/>
      <c r="BC4325" s="110"/>
      <c r="BD4325" s="110"/>
      <c r="BE4325" s="110"/>
      <c r="BF4325" s="110"/>
      <c r="BG4325" s="110"/>
      <c r="BH4325" s="110"/>
    </row>
    <row r="4326" spans="30:60" x14ac:dyDescent="0.2">
      <c r="AD4326" s="110"/>
      <c r="AE4326" s="110"/>
      <c r="AF4326" s="110"/>
      <c r="AG4326" s="110"/>
      <c r="AH4326" s="110"/>
      <c r="AI4326" s="110"/>
      <c r="AJ4326" s="110"/>
      <c r="AK4326" s="110"/>
      <c r="AL4326" s="110"/>
      <c r="AM4326" s="110"/>
      <c r="AN4326" s="110"/>
      <c r="AO4326" s="110"/>
      <c r="AP4326" s="110"/>
      <c r="AQ4326" s="110"/>
      <c r="AR4326" s="110"/>
      <c r="AS4326" s="110"/>
      <c r="AT4326" s="110"/>
      <c r="AU4326" s="110"/>
      <c r="AV4326" s="110"/>
      <c r="AW4326" s="110"/>
      <c r="AX4326" s="110"/>
      <c r="AY4326" s="110"/>
      <c r="AZ4326" s="110"/>
      <c r="BA4326" s="110"/>
      <c r="BB4326" s="110"/>
      <c r="BC4326" s="110"/>
      <c r="BD4326" s="110"/>
      <c r="BE4326" s="110"/>
      <c r="BF4326" s="110"/>
      <c r="BG4326" s="110"/>
      <c r="BH4326" s="110"/>
    </row>
    <row r="4327" spans="30:60" x14ac:dyDescent="0.2">
      <c r="AD4327" s="110"/>
      <c r="AE4327" s="110"/>
      <c r="AF4327" s="110"/>
      <c r="AG4327" s="110"/>
      <c r="AH4327" s="110"/>
      <c r="AI4327" s="110"/>
      <c r="AJ4327" s="110"/>
      <c r="AK4327" s="110"/>
      <c r="AL4327" s="110"/>
      <c r="AM4327" s="110"/>
      <c r="AN4327" s="110"/>
      <c r="AO4327" s="110"/>
      <c r="AP4327" s="110"/>
      <c r="AQ4327" s="110"/>
      <c r="AR4327" s="110"/>
      <c r="AS4327" s="110"/>
      <c r="AT4327" s="110"/>
      <c r="AU4327" s="110"/>
      <c r="AV4327" s="110"/>
      <c r="AW4327" s="110"/>
      <c r="AX4327" s="110"/>
      <c r="AY4327" s="110"/>
      <c r="AZ4327" s="110"/>
      <c r="BA4327" s="110"/>
      <c r="BB4327" s="110"/>
      <c r="BC4327" s="110"/>
      <c r="BD4327" s="110"/>
      <c r="BE4327" s="110"/>
      <c r="BF4327" s="110"/>
      <c r="BG4327" s="110"/>
      <c r="BH4327" s="110"/>
    </row>
    <row r="4328" spans="30:60" x14ac:dyDescent="0.2">
      <c r="AD4328" s="110"/>
      <c r="AE4328" s="110"/>
      <c r="AF4328" s="110"/>
      <c r="AG4328" s="110"/>
      <c r="AH4328" s="110"/>
      <c r="AI4328" s="110"/>
      <c r="AJ4328" s="110"/>
      <c r="AK4328" s="110"/>
      <c r="AL4328" s="110"/>
      <c r="AM4328" s="110"/>
      <c r="AN4328" s="110"/>
      <c r="AO4328" s="110"/>
      <c r="AP4328" s="110"/>
      <c r="AQ4328" s="110"/>
      <c r="AR4328" s="110"/>
      <c r="AS4328" s="110"/>
      <c r="AT4328" s="110"/>
      <c r="AU4328" s="110"/>
      <c r="AV4328" s="110"/>
      <c r="AW4328" s="110"/>
      <c r="AX4328" s="110"/>
      <c r="AY4328" s="110"/>
      <c r="AZ4328" s="110"/>
      <c r="BA4328" s="110"/>
      <c r="BB4328" s="110"/>
      <c r="BC4328" s="110"/>
      <c r="BD4328" s="110"/>
      <c r="BE4328" s="110"/>
      <c r="BF4328" s="110"/>
      <c r="BG4328" s="110"/>
      <c r="BH4328" s="110"/>
    </row>
    <row r="4329" spans="30:60" x14ac:dyDescent="0.2">
      <c r="AD4329" s="110"/>
      <c r="AE4329" s="110"/>
      <c r="AF4329" s="110"/>
      <c r="AG4329" s="110"/>
      <c r="AH4329" s="110"/>
      <c r="AI4329" s="110"/>
      <c r="AJ4329" s="110"/>
      <c r="AK4329" s="110"/>
      <c r="AL4329" s="110"/>
      <c r="AM4329" s="110"/>
      <c r="AN4329" s="110"/>
      <c r="AO4329" s="110"/>
      <c r="AP4329" s="110"/>
      <c r="AQ4329" s="110"/>
      <c r="AR4329" s="110"/>
      <c r="AS4329" s="110"/>
      <c r="AT4329" s="110"/>
      <c r="AU4329" s="110"/>
      <c r="AV4329" s="110"/>
      <c r="AW4329" s="110"/>
      <c r="AX4329" s="110"/>
      <c r="AY4329" s="110"/>
      <c r="AZ4329" s="110"/>
      <c r="BA4329" s="110"/>
      <c r="BB4329" s="110"/>
      <c r="BC4329" s="110"/>
      <c r="BD4329" s="110"/>
      <c r="BE4329" s="110"/>
      <c r="BF4329" s="110"/>
      <c r="BG4329" s="110"/>
      <c r="BH4329" s="110"/>
    </row>
    <row r="4330" spans="30:60" x14ac:dyDescent="0.2">
      <c r="AD4330" s="110"/>
      <c r="AE4330" s="110"/>
      <c r="AF4330" s="110"/>
      <c r="AG4330" s="110"/>
      <c r="AH4330" s="110"/>
      <c r="AI4330" s="110"/>
      <c r="AJ4330" s="110"/>
      <c r="AK4330" s="110"/>
      <c r="AL4330" s="110"/>
      <c r="AM4330" s="110"/>
      <c r="AN4330" s="110"/>
      <c r="AO4330" s="110"/>
      <c r="AP4330" s="110"/>
      <c r="AQ4330" s="110"/>
      <c r="AR4330" s="110"/>
      <c r="AS4330" s="110"/>
      <c r="AT4330" s="110"/>
      <c r="AU4330" s="110"/>
      <c r="AV4330" s="110"/>
      <c r="AW4330" s="110"/>
      <c r="AX4330" s="110"/>
      <c r="AY4330" s="110"/>
      <c r="AZ4330" s="110"/>
      <c r="BA4330" s="110"/>
      <c r="BB4330" s="110"/>
      <c r="BC4330" s="110"/>
      <c r="BD4330" s="110"/>
      <c r="BE4330" s="110"/>
      <c r="BF4330" s="110"/>
      <c r="BG4330" s="110"/>
      <c r="BH4330" s="110"/>
    </row>
    <row r="4331" spans="30:60" x14ac:dyDescent="0.2">
      <c r="AD4331" s="110"/>
      <c r="AE4331" s="110"/>
      <c r="AF4331" s="110"/>
      <c r="AG4331" s="110"/>
      <c r="AH4331" s="110"/>
      <c r="AI4331" s="110"/>
      <c r="AJ4331" s="110"/>
      <c r="AK4331" s="110"/>
      <c r="AL4331" s="110"/>
      <c r="AM4331" s="110"/>
      <c r="AN4331" s="110"/>
      <c r="AO4331" s="110"/>
      <c r="AP4331" s="110"/>
      <c r="AQ4331" s="110"/>
      <c r="AR4331" s="110"/>
      <c r="AS4331" s="110"/>
      <c r="AT4331" s="110"/>
      <c r="AU4331" s="110"/>
      <c r="AV4331" s="110"/>
      <c r="AW4331" s="110"/>
      <c r="AX4331" s="110"/>
      <c r="AY4331" s="110"/>
      <c r="AZ4331" s="110"/>
      <c r="BA4331" s="110"/>
      <c r="BB4331" s="110"/>
      <c r="BC4331" s="110"/>
      <c r="BD4331" s="110"/>
      <c r="BE4331" s="110"/>
      <c r="BF4331" s="110"/>
      <c r="BG4331" s="110"/>
      <c r="BH4331" s="110"/>
    </row>
    <row r="4332" spans="30:60" x14ac:dyDescent="0.2">
      <c r="AD4332" s="110"/>
      <c r="AE4332" s="110"/>
      <c r="AF4332" s="110"/>
      <c r="AG4332" s="110"/>
      <c r="AH4332" s="110"/>
      <c r="AI4332" s="110"/>
      <c r="AJ4332" s="110"/>
      <c r="AK4332" s="110"/>
      <c r="AL4332" s="110"/>
      <c r="AM4332" s="110"/>
      <c r="AN4332" s="110"/>
      <c r="AO4332" s="110"/>
      <c r="AP4332" s="110"/>
      <c r="AQ4332" s="110"/>
      <c r="AR4332" s="110"/>
      <c r="AS4332" s="110"/>
      <c r="AT4332" s="110"/>
      <c r="AU4332" s="110"/>
      <c r="AV4332" s="110"/>
      <c r="AW4332" s="110"/>
      <c r="AX4332" s="110"/>
      <c r="AY4332" s="110"/>
      <c r="AZ4332" s="110"/>
      <c r="BA4332" s="110"/>
      <c r="BB4332" s="110"/>
      <c r="BC4332" s="110"/>
      <c r="BD4332" s="110"/>
      <c r="BE4332" s="110"/>
      <c r="BF4332" s="110"/>
      <c r="BG4332" s="110"/>
      <c r="BH4332" s="110"/>
    </row>
    <row r="4333" spans="30:60" x14ac:dyDescent="0.2">
      <c r="AD4333" s="110"/>
      <c r="AE4333" s="110"/>
      <c r="AF4333" s="110"/>
      <c r="AG4333" s="110"/>
      <c r="AH4333" s="110"/>
      <c r="AI4333" s="110"/>
      <c r="AJ4333" s="110"/>
      <c r="AK4333" s="110"/>
      <c r="AL4333" s="110"/>
      <c r="AM4333" s="110"/>
      <c r="AN4333" s="110"/>
      <c r="AO4333" s="110"/>
      <c r="AP4333" s="110"/>
      <c r="AQ4333" s="110"/>
      <c r="AR4333" s="110"/>
      <c r="AS4333" s="110"/>
      <c r="AT4333" s="110"/>
      <c r="AU4333" s="110"/>
      <c r="AV4333" s="110"/>
      <c r="AW4333" s="110"/>
      <c r="AX4333" s="110"/>
      <c r="AY4333" s="110"/>
      <c r="AZ4333" s="110"/>
      <c r="BA4333" s="110"/>
      <c r="BB4333" s="110"/>
      <c r="BC4333" s="110"/>
      <c r="BD4333" s="110"/>
      <c r="BE4333" s="110"/>
      <c r="BF4333" s="110"/>
      <c r="BG4333" s="110"/>
      <c r="BH4333" s="110"/>
    </row>
    <row r="4334" spans="30:60" x14ac:dyDescent="0.2">
      <c r="AD4334" s="110"/>
      <c r="AE4334" s="110"/>
      <c r="AF4334" s="110"/>
      <c r="AG4334" s="110"/>
      <c r="AH4334" s="110"/>
      <c r="AI4334" s="110"/>
      <c r="AJ4334" s="110"/>
      <c r="AK4334" s="110"/>
      <c r="AL4334" s="110"/>
      <c r="AM4334" s="110"/>
      <c r="AN4334" s="110"/>
      <c r="AO4334" s="110"/>
      <c r="AP4334" s="110"/>
      <c r="AQ4334" s="110"/>
      <c r="AR4334" s="110"/>
      <c r="AS4334" s="110"/>
      <c r="AT4334" s="110"/>
      <c r="AU4334" s="110"/>
      <c r="AV4334" s="110"/>
      <c r="AW4334" s="110"/>
      <c r="AX4334" s="110"/>
      <c r="AY4334" s="110"/>
      <c r="AZ4334" s="110"/>
      <c r="BA4334" s="110"/>
      <c r="BB4334" s="110"/>
      <c r="BC4334" s="110"/>
      <c r="BD4334" s="110"/>
      <c r="BE4334" s="110"/>
      <c r="BF4334" s="110"/>
      <c r="BG4334" s="110"/>
      <c r="BH4334" s="110"/>
    </row>
    <row r="4335" spans="30:60" x14ac:dyDescent="0.2">
      <c r="AD4335" s="110"/>
      <c r="AE4335" s="110"/>
      <c r="AF4335" s="110"/>
      <c r="AG4335" s="110"/>
      <c r="AH4335" s="110"/>
      <c r="AI4335" s="110"/>
      <c r="AJ4335" s="110"/>
      <c r="AK4335" s="110"/>
      <c r="AL4335" s="110"/>
      <c r="AM4335" s="110"/>
      <c r="AN4335" s="110"/>
      <c r="AO4335" s="110"/>
      <c r="AP4335" s="110"/>
      <c r="AQ4335" s="110"/>
      <c r="AR4335" s="110"/>
      <c r="AS4335" s="110"/>
      <c r="AT4335" s="110"/>
      <c r="AU4335" s="110"/>
      <c r="AV4335" s="110"/>
      <c r="AW4335" s="110"/>
      <c r="AX4335" s="110"/>
      <c r="AY4335" s="110"/>
      <c r="AZ4335" s="110"/>
      <c r="BA4335" s="110"/>
      <c r="BB4335" s="110"/>
      <c r="BC4335" s="110"/>
      <c r="BD4335" s="110"/>
      <c r="BE4335" s="110"/>
      <c r="BF4335" s="110"/>
      <c r="BG4335" s="110"/>
      <c r="BH4335" s="110"/>
    </row>
    <row r="4336" spans="30:60" x14ac:dyDescent="0.2">
      <c r="AD4336" s="110"/>
      <c r="AE4336" s="110"/>
      <c r="AF4336" s="110"/>
      <c r="AG4336" s="110"/>
      <c r="AH4336" s="110"/>
      <c r="AI4336" s="110"/>
      <c r="AJ4336" s="110"/>
      <c r="AK4336" s="110"/>
      <c r="AL4336" s="110"/>
      <c r="AM4336" s="110"/>
      <c r="AN4336" s="110"/>
      <c r="AO4336" s="110"/>
      <c r="AP4336" s="110"/>
      <c r="AQ4336" s="110"/>
      <c r="AR4336" s="110"/>
      <c r="AS4336" s="110"/>
      <c r="AT4336" s="110"/>
      <c r="AU4336" s="110"/>
      <c r="AV4336" s="110"/>
      <c r="AW4336" s="110"/>
      <c r="AX4336" s="110"/>
      <c r="AY4336" s="110"/>
      <c r="AZ4336" s="110"/>
      <c r="BA4336" s="110"/>
      <c r="BB4336" s="110"/>
      <c r="BC4336" s="110"/>
      <c r="BD4336" s="110"/>
      <c r="BE4336" s="110"/>
      <c r="BF4336" s="110"/>
      <c r="BG4336" s="110"/>
      <c r="BH4336" s="110"/>
    </row>
    <row r="4337" spans="30:60" x14ac:dyDescent="0.2">
      <c r="AD4337" s="110"/>
      <c r="AE4337" s="110"/>
      <c r="AF4337" s="110"/>
      <c r="AG4337" s="110"/>
      <c r="AH4337" s="110"/>
      <c r="AI4337" s="110"/>
      <c r="AJ4337" s="110"/>
      <c r="AK4337" s="110"/>
      <c r="AL4337" s="110"/>
      <c r="AM4337" s="110"/>
      <c r="AN4337" s="110"/>
      <c r="AO4337" s="110"/>
      <c r="AP4337" s="110"/>
      <c r="AQ4337" s="110"/>
      <c r="AR4337" s="110"/>
      <c r="AS4337" s="110"/>
      <c r="AT4337" s="110"/>
      <c r="AU4337" s="110"/>
      <c r="AV4337" s="110"/>
      <c r="AW4337" s="110"/>
      <c r="AX4337" s="110"/>
      <c r="AY4337" s="110"/>
      <c r="AZ4337" s="110"/>
      <c r="BA4337" s="110"/>
      <c r="BB4337" s="110"/>
      <c r="BC4337" s="110"/>
      <c r="BD4337" s="110"/>
      <c r="BE4337" s="110"/>
      <c r="BF4337" s="110"/>
      <c r="BG4337" s="110"/>
      <c r="BH4337" s="110"/>
    </row>
    <row r="4338" spans="30:60" x14ac:dyDescent="0.2">
      <c r="AD4338" s="110"/>
      <c r="AE4338" s="110"/>
      <c r="AF4338" s="110"/>
      <c r="AG4338" s="110"/>
      <c r="AH4338" s="110"/>
      <c r="AI4338" s="110"/>
      <c r="AJ4338" s="110"/>
      <c r="AK4338" s="110"/>
      <c r="AL4338" s="110"/>
      <c r="AM4338" s="110"/>
      <c r="AN4338" s="110"/>
      <c r="AO4338" s="110"/>
      <c r="AP4338" s="110"/>
      <c r="AQ4338" s="110"/>
      <c r="AR4338" s="110"/>
      <c r="AS4338" s="110"/>
      <c r="AT4338" s="110"/>
      <c r="AU4338" s="110"/>
      <c r="AV4338" s="110"/>
      <c r="AW4338" s="110"/>
      <c r="AX4338" s="110"/>
      <c r="AY4338" s="110"/>
      <c r="AZ4338" s="110"/>
      <c r="BA4338" s="110"/>
      <c r="BB4338" s="110"/>
      <c r="BC4338" s="110"/>
      <c r="BD4338" s="110"/>
      <c r="BE4338" s="110"/>
      <c r="BF4338" s="110"/>
      <c r="BG4338" s="110"/>
      <c r="BH4338" s="110"/>
    </row>
    <row r="4339" spans="30:60" x14ac:dyDescent="0.2">
      <c r="AD4339" s="110"/>
      <c r="AE4339" s="110"/>
      <c r="AF4339" s="110"/>
      <c r="AG4339" s="110"/>
      <c r="AH4339" s="110"/>
      <c r="AI4339" s="110"/>
      <c r="AJ4339" s="110"/>
      <c r="AK4339" s="110"/>
      <c r="AL4339" s="110"/>
      <c r="AM4339" s="110"/>
      <c r="AN4339" s="110"/>
      <c r="AO4339" s="110"/>
      <c r="AP4339" s="110"/>
      <c r="AQ4339" s="110"/>
      <c r="AR4339" s="110"/>
      <c r="AS4339" s="110"/>
      <c r="AT4339" s="110"/>
      <c r="AU4339" s="110"/>
      <c r="AV4339" s="110"/>
      <c r="AW4339" s="110"/>
      <c r="AX4339" s="110"/>
      <c r="AY4339" s="110"/>
      <c r="AZ4339" s="110"/>
      <c r="BA4339" s="110"/>
      <c r="BB4339" s="110"/>
      <c r="BC4339" s="110"/>
      <c r="BD4339" s="110"/>
      <c r="BE4339" s="110"/>
      <c r="BF4339" s="110"/>
      <c r="BG4339" s="110"/>
      <c r="BH4339" s="110"/>
    </row>
    <row r="4340" spans="30:60" x14ac:dyDescent="0.2">
      <c r="AD4340" s="110"/>
      <c r="AE4340" s="110"/>
      <c r="AF4340" s="110"/>
      <c r="AG4340" s="110"/>
      <c r="AH4340" s="110"/>
      <c r="AI4340" s="110"/>
      <c r="AJ4340" s="110"/>
      <c r="AK4340" s="110"/>
      <c r="AL4340" s="110"/>
      <c r="AM4340" s="110"/>
      <c r="AN4340" s="110"/>
      <c r="AO4340" s="110"/>
      <c r="AP4340" s="110"/>
      <c r="AQ4340" s="110"/>
      <c r="AR4340" s="110"/>
      <c r="AS4340" s="110"/>
      <c r="AT4340" s="110"/>
      <c r="AU4340" s="110"/>
      <c r="AV4340" s="110"/>
      <c r="AW4340" s="110"/>
      <c r="AX4340" s="110"/>
      <c r="AY4340" s="110"/>
      <c r="AZ4340" s="110"/>
      <c r="BA4340" s="110"/>
      <c r="BB4340" s="110"/>
      <c r="BC4340" s="110"/>
      <c r="BD4340" s="110"/>
      <c r="BE4340" s="110"/>
      <c r="BF4340" s="110"/>
      <c r="BG4340" s="110"/>
      <c r="BH4340" s="110"/>
    </row>
    <row r="4341" spans="30:60" x14ac:dyDescent="0.2">
      <c r="AD4341" s="110"/>
      <c r="AE4341" s="110"/>
      <c r="AF4341" s="110"/>
      <c r="AG4341" s="110"/>
      <c r="AH4341" s="110"/>
      <c r="AI4341" s="110"/>
      <c r="AJ4341" s="110"/>
      <c r="AK4341" s="110"/>
      <c r="AL4341" s="110"/>
      <c r="AM4341" s="110"/>
      <c r="AN4341" s="110"/>
      <c r="AO4341" s="110"/>
      <c r="AP4341" s="110"/>
      <c r="AQ4341" s="110"/>
      <c r="AR4341" s="110"/>
      <c r="AS4341" s="110"/>
      <c r="AT4341" s="110"/>
      <c r="AU4341" s="110"/>
      <c r="AV4341" s="110"/>
      <c r="AW4341" s="110"/>
      <c r="AX4341" s="110"/>
      <c r="AY4341" s="110"/>
      <c r="AZ4341" s="110"/>
      <c r="BA4341" s="110"/>
      <c r="BB4341" s="110"/>
      <c r="BC4341" s="110"/>
      <c r="BD4341" s="110"/>
      <c r="BE4341" s="110"/>
      <c r="BF4341" s="110"/>
      <c r="BG4341" s="110"/>
      <c r="BH4341" s="110"/>
    </row>
    <row r="4342" spans="30:60" x14ac:dyDescent="0.2">
      <c r="AD4342" s="110"/>
      <c r="AE4342" s="110"/>
      <c r="AF4342" s="110"/>
      <c r="AG4342" s="110"/>
      <c r="AH4342" s="110"/>
      <c r="AI4342" s="110"/>
      <c r="AJ4342" s="110"/>
      <c r="AK4342" s="110"/>
      <c r="AL4342" s="110"/>
      <c r="AM4342" s="110"/>
      <c r="AN4342" s="110"/>
      <c r="AO4342" s="110"/>
      <c r="AP4342" s="110"/>
      <c r="AQ4342" s="110"/>
      <c r="AR4342" s="110"/>
      <c r="AS4342" s="110"/>
      <c r="AT4342" s="110"/>
      <c r="AU4342" s="110"/>
      <c r="AV4342" s="110"/>
      <c r="AW4342" s="110"/>
      <c r="AX4342" s="110"/>
      <c r="AY4342" s="110"/>
      <c r="AZ4342" s="110"/>
      <c r="BA4342" s="110"/>
      <c r="BB4342" s="110"/>
      <c r="BC4342" s="110"/>
      <c r="BD4342" s="110"/>
      <c r="BE4342" s="110"/>
      <c r="BF4342" s="110"/>
      <c r="BG4342" s="110"/>
      <c r="BH4342" s="110"/>
    </row>
    <row r="4343" spans="30:60" x14ac:dyDescent="0.2">
      <c r="AD4343" s="110"/>
      <c r="AE4343" s="110"/>
      <c r="AF4343" s="110"/>
      <c r="AG4343" s="110"/>
      <c r="AH4343" s="110"/>
      <c r="AI4343" s="110"/>
      <c r="AJ4343" s="110"/>
      <c r="AK4343" s="110"/>
      <c r="AL4343" s="110"/>
      <c r="AM4343" s="110"/>
      <c r="AN4343" s="110"/>
      <c r="AO4343" s="110"/>
      <c r="AP4343" s="110"/>
      <c r="AQ4343" s="110"/>
      <c r="AR4343" s="110"/>
      <c r="AS4343" s="110"/>
      <c r="AT4343" s="110"/>
      <c r="AU4343" s="110"/>
      <c r="AV4343" s="110"/>
      <c r="AW4343" s="110"/>
      <c r="AX4343" s="110"/>
      <c r="AY4343" s="110"/>
      <c r="AZ4343" s="110"/>
      <c r="BA4343" s="110"/>
      <c r="BB4343" s="110"/>
      <c r="BC4343" s="110"/>
      <c r="BD4343" s="110"/>
      <c r="BE4343" s="110"/>
      <c r="BF4343" s="110"/>
      <c r="BG4343" s="110"/>
      <c r="BH4343" s="110"/>
    </row>
    <row r="4344" spans="30:60" x14ac:dyDescent="0.2">
      <c r="AD4344" s="110"/>
      <c r="AE4344" s="110"/>
      <c r="AF4344" s="110"/>
      <c r="AG4344" s="110"/>
      <c r="AH4344" s="110"/>
      <c r="AI4344" s="110"/>
      <c r="AJ4344" s="110"/>
      <c r="AK4344" s="110"/>
      <c r="AL4344" s="110"/>
      <c r="AM4344" s="110"/>
      <c r="AN4344" s="110"/>
      <c r="AO4344" s="110"/>
      <c r="AP4344" s="110"/>
      <c r="AQ4344" s="110"/>
      <c r="AR4344" s="110"/>
      <c r="AS4344" s="110"/>
      <c r="AT4344" s="110"/>
      <c r="AU4344" s="110"/>
      <c r="AV4344" s="110"/>
      <c r="AW4344" s="110"/>
      <c r="AX4344" s="110"/>
      <c r="AY4344" s="110"/>
      <c r="AZ4344" s="110"/>
      <c r="BA4344" s="110"/>
      <c r="BB4344" s="110"/>
      <c r="BC4344" s="110"/>
      <c r="BD4344" s="110"/>
      <c r="BE4344" s="110"/>
      <c r="BF4344" s="110"/>
      <c r="BG4344" s="110"/>
      <c r="BH4344" s="110"/>
    </row>
    <row r="4345" spans="30:60" x14ac:dyDescent="0.2">
      <c r="AD4345" s="110"/>
      <c r="AE4345" s="110"/>
      <c r="AF4345" s="110"/>
      <c r="AG4345" s="110"/>
      <c r="AH4345" s="110"/>
      <c r="AI4345" s="110"/>
      <c r="AJ4345" s="110"/>
      <c r="AK4345" s="110"/>
      <c r="AL4345" s="110"/>
      <c r="AM4345" s="110"/>
      <c r="AN4345" s="110"/>
      <c r="AO4345" s="110"/>
      <c r="AP4345" s="110"/>
      <c r="AQ4345" s="110"/>
      <c r="AR4345" s="110"/>
      <c r="AS4345" s="110"/>
      <c r="AT4345" s="110"/>
      <c r="AU4345" s="110"/>
      <c r="AV4345" s="110"/>
      <c r="AW4345" s="110"/>
      <c r="AX4345" s="110"/>
      <c r="AY4345" s="110"/>
      <c r="AZ4345" s="110"/>
      <c r="BA4345" s="110"/>
      <c r="BB4345" s="110"/>
      <c r="BC4345" s="110"/>
      <c r="BD4345" s="110"/>
      <c r="BE4345" s="110"/>
      <c r="BF4345" s="110"/>
      <c r="BG4345" s="110"/>
      <c r="BH4345" s="110"/>
    </row>
    <row r="4346" spans="30:60" x14ac:dyDescent="0.2">
      <c r="AD4346" s="110"/>
      <c r="AE4346" s="110"/>
      <c r="AF4346" s="110"/>
      <c r="AG4346" s="110"/>
      <c r="AH4346" s="110"/>
      <c r="AI4346" s="110"/>
      <c r="AJ4346" s="110"/>
      <c r="AK4346" s="110"/>
      <c r="AL4346" s="110"/>
      <c r="AM4346" s="110"/>
      <c r="AN4346" s="110"/>
      <c r="AO4346" s="110"/>
      <c r="AP4346" s="110"/>
      <c r="AQ4346" s="110"/>
      <c r="AR4346" s="110"/>
      <c r="AS4346" s="110"/>
      <c r="AT4346" s="110"/>
      <c r="AU4346" s="110"/>
      <c r="AV4346" s="110"/>
      <c r="AW4346" s="110"/>
      <c r="AX4346" s="110"/>
      <c r="AY4346" s="110"/>
      <c r="AZ4346" s="110"/>
      <c r="BA4346" s="110"/>
      <c r="BB4346" s="110"/>
      <c r="BC4346" s="110"/>
      <c r="BD4346" s="110"/>
      <c r="BE4346" s="110"/>
      <c r="BF4346" s="110"/>
      <c r="BG4346" s="110"/>
      <c r="BH4346" s="110"/>
    </row>
    <row r="4347" spans="30:60" x14ac:dyDescent="0.2">
      <c r="AD4347" s="110"/>
      <c r="AE4347" s="110"/>
      <c r="AF4347" s="110"/>
      <c r="AG4347" s="110"/>
      <c r="AH4347" s="110"/>
      <c r="AI4347" s="110"/>
      <c r="AJ4347" s="110"/>
      <c r="AK4347" s="110"/>
      <c r="AL4347" s="110"/>
      <c r="AM4347" s="110"/>
      <c r="AN4347" s="110"/>
      <c r="AO4347" s="110"/>
      <c r="AP4347" s="110"/>
      <c r="AQ4347" s="110"/>
      <c r="AR4347" s="110"/>
      <c r="AS4347" s="110"/>
      <c r="AT4347" s="110"/>
      <c r="AU4347" s="110"/>
      <c r="AV4347" s="110"/>
      <c r="AW4347" s="110"/>
      <c r="AX4347" s="110"/>
      <c r="AY4347" s="110"/>
      <c r="AZ4347" s="110"/>
      <c r="BA4347" s="110"/>
      <c r="BB4347" s="110"/>
      <c r="BC4347" s="110"/>
      <c r="BD4347" s="110"/>
      <c r="BE4347" s="110"/>
      <c r="BF4347" s="110"/>
      <c r="BG4347" s="110"/>
      <c r="BH4347" s="110"/>
    </row>
    <row r="4348" spans="30:60" x14ac:dyDescent="0.2">
      <c r="AD4348" s="110"/>
      <c r="AE4348" s="110"/>
      <c r="AF4348" s="110"/>
      <c r="AG4348" s="110"/>
      <c r="AH4348" s="110"/>
      <c r="AI4348" s="110"/>
      <c r="AJ4348" s="110"/>
      <c r="AK4348" s="110"/>
      <c r="AL4348" s="110"/>
      <c r="AM4348" s="110"/>
      <c r="AN4348" s="110"/>
      <c r="AO4348" s="110"/>
      <c r="AP4348" s="110"/>
      <c r="AQ4348" s="110"/>
      <c r="AR4348" s="110"/>
      <c r="AS4348" s="110"/>
      <c r="AT4348" s="110"/>
      <c r="AU4348" s="110"/>
      <c r="AV4348" s="110"/>
      <c r="AW4348" s="110"/>
      <c r="AX4348" s="110"/>
      <c r="AY4348" s="110"/>
      <c r="AZ4348" s="110"/>
      <c r="BA4348" s="110"/>
      <c r="BB4348" s="110"/>
      <c r="BC4348" s="110"/>
      <c r="BD4348" s="110"/>
      <c r="BE4348" s="110"/>
      <c r="BF4348" s="110"/>
      <c r="BG4348" s="110"/>
      <c r="BH4348" s="110"/>
    </row>
    <row r="4349" spans="30:60" x14ac:dyDescent="0.2">
      <c r="AD4349" s="110"/>
      <c r="AE4349" s="110"/>
      <c r="AF4349" s="110"/>
      <c r="AG4349" s="110"/>
      <c r="AH4349" s="110"/>
      <c r="AI4349" s="110"/>
      <c r="AJ4349" s="110"/>
      <c r="AK4349" s="110"/>
      <c r="AL4349" s="110"/>
      <c r="AM4349" s="110"/>
      <c r="AN4349" s="110"/>
      <c r="AO4349" s="110"/>
      <c r="AP4349" s="110"/>
      <c r="AQ4349" s="110"/>
      <c r="AR4349" s="110"/>
      <c r="AS4349" s="110"/>
      <c r="AT4349" s="110"/>
      <c r="AU4349" s="110"/>
      <c r="AV4349" s="110"/>
      <c r="AW4349" s="110"/>
      <c r="AX4349" s="110"/>
      <c r="AY4349" s="110"/>
      <c r="AZ4349" s="110"/>
      <c r="BA4349" s="110"/>
      <c r="BB4349" s="110"/>
      <c r="BC4349" s="110"/>
      <c r="BD4349" s="110"/>
      <c r="BE4349" s="110"/>
      <c r="BF4349" s="110"/>
      <c r="BG4349" s="110"/>
      <c r="BH4349" s="110"/>
    </row>
    <row r="4350" spans="30:60" x14ac:dyDescent="0.2">
      <c r="AD4350" s="110"/>
      <c r="AE4350" s="110"/>
      <c r="AF4350" s="110"/>
      <c r="AG4350" s="110"/>
      <c r="AH4350" s="110"/>
      <c r="AI4350" s="110"/>
      <c r="AJ4350" s="110"/>
      <c r="AK4350" s="110"/>
      <c r="AL4350" s="110"/>
      <c r="AM4350" s="110"/>
      <c r="AN4350" s="110"/>
      <c r="AO4350" s="110"/>
      <c r="AP4350" s="110"/>
      <c r="AQ4350" s="110"/>
      <c r="AR4350" s="110"/>
      <c r="AS4350" s="110"/>
      <c r="AT4350" s="110"/>
      <c r="AU4350" s="110"/>
      <c r="AV4350" s="110"/>
      <c r="AW4350" s="110"/>
      <c r="AX4350" s="110"/>
      <c r="AY4350" s="110"/>
      <c r="AZ4350" s="110"/>
      <c r="BA4350" s="110"/>
      <c r="BB4350" s="110"/>
      <c r="BC4350" s="110"/>
      <c r="BD4350" s="110"/>
      <c r="BE4350" s="110"/>
      <c r="BF4350" s="110"/>
      <c r="BG4350" s="110"/>
      <c r="BH4350" s="110"/>
    </row>
    <row r="4351" spans="30:60" x14ac:dyDescent="0.2">
      <c r="AD4351" s="110"/>
      <c r="AE4351" s="110"/>
      <c r="AF4351" s="110"/>
      <c r="AG4351" s="110"/>
      <c r="AH4351" s="110"/>
      <c r="AI4351" s="110"/>
      <c r="AJ4351" s="110"/>
      <c r="AK4351" s="110"/>
      <c r="AL4351" s="110"/>
      <c r="AM4351" s="110"/>
      <c r="AN4351" s="110"/>
      <c r="AO4351" s="110"/>
      <c r="AP4351" s="110"/>
      <c r="AQ4351" s="110"/>
      <c r="AR4351" s="110"/>
      <c r="AS4351" s="110"/>
      <c r="AT4351" s="110"/>
      <c r="AU4351" s="110"/>
      <c r="AV4351" s="110"/>
      <c r="AW4351" s="110"/>
      <c r="AX4351" s="110"/>
      <c r="AY4351" s="110"/>
      <c r="AZ4351" s="110"/>
      <c r="BA4351" s="110"/>
      <c r="BB4351" s="110"/>
      <c r="BC4351" s="110"/>
      <c r="BD4351" s="110"/>
      <c r="BE4351" s="110"/>
      <c r="BF4351" s="110"/>
      <c r="BG4351" s="110"/>
      <c r="BH4351" s="110"/>
    </row>
    <row r="4352" spans="30:60" x14ac:dyDescent="0.2">
      <c r="AD4352" s="110"/>
      <c r="AE4352" s="110"/>
      <c r="AF4352" s="110"/>
      <c r="AG4352" s="110"/>
      <c r="AH4352" s="110"/>
      <c r="AI4352" s="110"/>
      <c r="AJ4352" s="110"/>
      <c r="AK4352" s="110"/>
      <c r="AL4352" s="110"/>
      <c r="AM4352" s="110"/>
      <c r="AN4352" s="110"/>
      <c r="AO4352" s="110"/>
      <c r="AP4352" s="110"/>
      <c r="AQ4352" s="110"/>
      <c r="AR4352" s="110"/>
      <c r="AS4352" s="110"/>
      <c r="AT4352" s="110"/>
      <c r="AU4352" s="110"/>
      <c r="AV4352" s="110"/>
      <c r="AW4352" s="110"/>
      <c r="AX4352" s="110"/>
      <c r="AY4352" s="110"/>
      <c r="AZ4352" s="110"/>
      <c r="BA4352" s="110"/>
      <c r="BB4352" s="110"/>
      <c r="BC4352" s="110"/>
      <c r="BD4352" s="110"/>
      <c r="BE4352" s="110"/>
      <c r="BF4352" s="110"/>
      <c r="BG4352" s="110"/>
      <c r="BH4352" s="110"/>
    </row>
    <row r="4353" spans="30:60" x14ac:dyDescent="0.2">
      <c r="AD4353" s="110"/>
      <c r="AE4353" s="110"/>
      <c r="AF4353" s="110"/>
      <c r="AG4353" s="110"/>
      <c r="AH4353" s="110"/>
      <c r="AI4353" s="110"/>
      <c r="AJ4353" s="110"/>
      <c r="AK4353" s="110"/>
      <c r="AL4353" s="110"/>
      <c r="AM4353" s="110"/>
      <c r="AN4353" s="110"/>
      <c r="AO4353" s="110"/>
      <c r="AP4353" s="110"/>
      <c r="AQ4353" s="110"/>
      <c r="AR4353" s="110"/>
      <c r="AS4353" s="110"/>
      <c r="AT4353" s="110"/>
      <c r="AU4353" s="110"/>
      <c r="AV4353" s="110"/>
      <c r="AW4353" s="110"/>
      <c r="AX4353" s="110"/>
      <c r="AY4353" s="110"/>
      <c r="AZ4353" s="110"/>
      <c r="BA4353" s="110"/>
      <c r="BB4353" s="110"/>
      <c r="BC4353" s="110"/>
      <c r="BD4353" s="110"/>
      <c r="BE4353" s="110"/>
      <c r="BF4353" s="110"/>
      <c r="BG4353" s="110"/>
      <c r="BH4353" s="110"/>
    </row>
    <row r="4354" spans="30:60" x14ac:dyDescent="0.2">
      <c r="AD4354" s="110"/>
      <c r="AE4354" s="110"/>
      <c r="AF4354" s="110"/>
      <c r="AG4354" s="110"/>
      <c r="AH4354" s="110"/>
      <c r="AI4354" s="110"/>
      <c r="AJ4354" s="110"/>
      <c r="AK4354" s="110"/>
      <c r="AL4354" s="110"/>
      <c r="AM4354" s="110"/>
      <c r="AN4354" s="110"/>
      <c r="AO4354" s="110"/>
      <c r="AP4354" s="110"/>
      <c r="AQ4354" s="110"/>
      <c r="AR4354" s="110"/>
      <c r="AS4354" s="110"/>
      <c r="AT4354" s="110"/>
      <c r="AU4354" s="110"/>
      <c r="AV4354" s="110"/>
      <c r="AW4354" s="110"/>
      <c r="AX4354" s="110"/>
      <c r="AY4354" s="110"/>
      <c r="AZ4354" s="110"/>
      <c r="BA4354" s="110"/>
      <c r="BB4354" s="110"/>
      <c r="BC4354" s="110"/>
      <c r="BD4354" s="110"/>
      <c r="BE4354" s="110"/>
      <c r="BF4354" s="110"/>
      <c r="BG4354" s="110"/>
      <c r="BH4354" s="110"/>
    </row>
    <row r="4355" spans="30:60" x14ac:dyDescent="0.2">
      <c r="AD4355" s="110"/>
      <c r="AE4355" s="110"/>
      <c r="AF4355" s="110"/>
      <c r="AG4355" s="110"/>
      <c r="AH4355" s="110"/>
      <c r="AI4355" s="110"/>
      <c r="AJ4355" s="110"/>
      <c r="AK4355" s="110"/>
      <c r="AL4355" s="110"/>
      <c r="AM4355" s="110"/>
      <c r="AN4355" s="110"/>
      <c r="AO4355" s="110"/>
      <c r="AP4355" s="110"/>
      <c r="AQ4355" s="110"/>
      <c r="AR4355" s="110"/>
      <c r="AS4355" s="110"/>
      <c r="AT4355" s="110"/>
      <c r="AU4355" s="110"/>
      <c r="AV4355" s="110"/>
      <c r="AW4355" s="110"/>
      <c r="AX4355" s="110"/>
      <c r="AY4355" s="110"/>
      <c r="AZ4355" s="110"/>
      <c r="BA4355" s="110"/>
      <c r="BB4355" s="110"/>
      <c r="BC4355" s="110"/>
      <c r="BD4355" s="110"/>
      <c r="BE4355" s="110"/>
      <c r="BF4355" s="110"/>
      <c r="BG4355" s="110"/>
      <c r="BH4355" s="110"/>
    </row>
    <row r="4356" spans="30:60" x14ac:dyDescent="0.2">
      <c r="AD4356" s="110"/>
      <c r="AE4356" s="110"/>
      <c r="AF4356" s="110"/>
      <c r="AG4356" s="110"/>
      <c r="AH4356" s="110"/>
      <c r="AI4356" s="110"/>
      <c r="AJ4356" s="110"/>
      <c r="AK4356" s="110"/>
      <c r="AL4356" s="110"/>
      <c r="AM4356" s="110"/>
      <c r="AN4356" s="110"/>
      <c r="AO4356" s="110"/>
      <c r="AP4356" s="110"/>
      <c r="AQ4356" s="110"/>
      <c r="AR4356" s="110"/>
      <c r="AS4356" s="110"/>
      <c r="AT4356" s="110"/>
      <c r="AU4356" s="110"/>
      <c r="AV4356" s="110"/>
      <c r="AW4356" s="110"/>
      <c r="AX4356" s="110"/>
      <c r="AY4356" s="110"/>
      <c r="AZ4356" s="110"/>
      <c r="BA4356" s="110"/>
      <c r="BB4356" s="110"/>
      <c r="BC4356" s="110"/>
      <c r="BD4356" s="110"/>
      <c r="BE4356" s="110"/>
      <c r="BF4356" s="110"/>
      <c r="BG4356" s="110"/>
      <c r="BH4356" s="110"/>
    </row>
    <row r="4357" spans="30:60" x14ac:dyDescent="0.2">
      <c r="AD4357" s="110"/>
      <c r="AE4357" s="110"/>
      <c r="AF4357" s="110"/>
      <c r="AG4357" s="110"/>
      <c r="AH4357" s="110"/>
      <c r="AI4357" s="110"/>
      <c r="AJ4357" s="110"/>
      <c r="AK4357" s="110"/>
      <c r="AL4357" s="110"/>
      <c r="AM4357" s="110"/>
      <c r="AN4357" s="110"/>
      <c r="AO4357" s="110"/>
      <c r="AP4357" s="110"/>
      <c r="AQ4357" s="110"/>
      <c r="AR4357" s="110"/>
      <c r="AS4357" s="110"/>
      <c r="AT4357" s="110"/>
      <c r="AU4357" s="110"/>
      <c r="AV4357" s="110"/>
      <c r="AW4357" s="110"/>
      <c r="AX4357" s="110"/>
      <c r="AY4357" s="110"/>
      <c r="AZ4357" s="110"/>
      <c r="BA4357" s="110"/>
      <c r="BB4357" s="110"/>
      <c r="BC4357" s="110"/>
      <c r="BD4357" s="110"/>
      <c r="BE4357" s="110"/>
      <c r="BF4357" s="110"/>
      <c r="BG4357" s="110"/>
      <c r="BH4357" s="110"/>
    </row>
    <row r="4358" spans="30:60" x14ac:dyDescent="0.2">
      <c r="AD4358" s="110"/>
      <c r="AE4358" s="110"/>
      <c r="AF4358" s="110"/>
      <c r="AG4358" s="110"/>
      <c r="AH4358" s="110"/>
      <c r="AI4358" s="110"/>
      <c r="AJ4358" s="110"/>
      <c r="AK4358" s="110"/>
      <c r="AL4358" s="110"/>
      <c r="AM4358" s="110"/>
      <c r="AN4358" s="110"/>
      <c r="AO4358" s="110"/>
      <c r="AP4358" s="110"/>
      <c r="AQ4358" s="110"/>
      <c r="AR4358" s="110"/>
      <c r="AS4358" s="110"/>
      <c r="AT4358" s="110"/>
      <c r="AU4358" s="110"/>
      <c r="AV4358" s="110"/>
      <c r="AW4358" s="110"/>
      <c r="AX4358" s="110"/>
      <c r="AY4358" s="110"/>
      <c r="AZ4358" s="110"/>
      <c r="BA4358" s="110"/>
      <c r="BB4358" s="110"/>
      <c r="BC4358" s="110"/>
      <c r="BD4358" s="110"/>
      <c r="BE4358" s="110"/>
      <c r="BF4358" s="110"/>
      <c r="BG4358" s="110"/>
      <c r="BH4358" s="110"/>
    </row>
    <row r="4359" spans="30:60" x14ac:dyDescent="0.2">
      <c r="AD4359" s="110"/>
      <c r="AE4359" s="110"/>
      <c r="AF4359" s="110"/>
      <c r="AG4359" s="110"/>
      <c r="AH4359" s="110"/>
      <c r="AI4359" s="110"/>
      <c r="AJ4359" s="110"/>
      <c r="AK4359" s="110"/>
      <c r="AL4359" s="110"/>
      <c r="AM4359" s="110"/>
      <c r="AN4359" s="110"/>
      <c r="AO4359" s="110"/>
      <c r="AP4359" s="110"/>
      <c r="AQ4359" s="110"/>
      <c r="AR4359" s="110"/>
      <c r="AS4359" s="110"/>
      <c r="AT4359" s="110"/>
      <c r="AU4359" s="110"/>
      <c r="AV4359" s="110"/>
      <c r="AW4359" s="110"/>
      <c r="AX4359" s="110"/>
      <c r="AY4359" s="110"/>
      <c r="AZ4359" s="110"/>
      <c r="BA4359" s="110"/>
      <c r="BB4359" s="110"/>
      <c r="BC4359" s="110"/>
      <c r="BD4359" s="110"/>
      <c r="BE4359" s="110"/>
      <c r="BF4359" s="110"/>
      <c r="BG4359" s="110"/>
      <c r="BH4359" s="110"/>
    </row>
    <row r="4360" spans="30:60" x14ac:dyDescent="0.2">
      <c r="AD4360" s="110"/>
      <c r="AE4360" s="110"/>
      <c r="AF4360" s="110"/>
      <c r="AG4360" s="110"/>
      <c r="AH4360" s="110"/>
      <c r="AI4360" s="110"/>
      <c r="AJ4360" s="110"/>
      <c r="AK4360" s="110"/>
      <c r="AL4360" s="110"/>
      <c r="AM4360" s="110"/>
      <c r="AN4360" s="110"/>
      <c r="AO4360" s="110"/>
      <c r="AP4360" s="110"/>
      <c r="AQ4360" s="110"/>
      <c r="AR4360" s="110"/>
      <c r="AS4360" s="110"/>
      <c r="AT4360" s="110"/>
      <c r="AU4360" s="110"/>
      <c r="AV4360" s="110"/>
      <c r="AW4360" s="110"/>
      <c r="AX4360" s="110"/>
      <c r="AY4360" s="110"/>
      <c r="AZ4360" s="110"/>
      <c r="BA4360" s="110"/>
      <c r="BB4360" s="110"/>
      <c r="BC4360" s="110"/>
      <c r="BD4360" s="110"/>
      <c r="BE4360" s="110"/>
      <c r="BF4360" s="110"/>
      <c r="BG4360" s="110"/>
      <c r="BH4360" s="110"/>
    </row>
    <row r="4361" spans="30:60" x14ac:dyDescent="0.2">
      <c r="AD4361" s="110"/>
      <c r="AE4361" s="110"/>
      <c r="AF4361" s="110"/>
      <c r="AG4361" s="110"/>
      <c r="AH4361" s="110"/>
      <c r="AI4361" s="110"/>
      <c r="AJ4361" s="110"/>
      <c r="AK4361" s="110"/>
      <c r="AL4361" s="110"/>
      <c r="AM4361" s="110"/>
      <c r="AN4361" s="110"/>
      <c r="AO4361" s="110"/>
      <c r="AP4361" s="110"/>
      <c r="AQ4361" s="110"/>
      <c r="AR4361" s="110"/>
      <c r="AS4361" s="110"/>
      <c r="AT4361" s="110"/>
      <c r="AU4361" s="110"/>
      <c r="AV4361" s="110"/>
      <c r="AW4361" s="110"/>
      <c r="AX4361" s="110"/>
      <c r="AY4361" s="110"/>
      <c r="AZ4361" s="110"/>
      <c r="BA4361" s="110"/>
      <c r="BB4361" s="110"/>
      <c r="BC4361" s="110"/>
      <c r="BD4361" s="110"/>
      <c r="BE4361" s="110"/>
      <c r="BF4361" s="110"/>
      <c r="BG4361" s="110"/>
      <c r="BH4361" s="110"/>
    </row>
    <row r="4362" spans="30:60" x14ac:dyDescent="0.2">
      <c r="AD4362" s="110"/>
      <c r="AE4362" s="110"/>
      <c r="AF4362" s="110"/>
      <c r="AG4362" s="110"/>
      <c r="AH4362" s="110"/>
      <c r="AI4362" s="110"/>
      <c r="AJ4362" s="110"/>
      <c r="AK4362" s="110"/>
      <c r="AL4362" s="110"/>
      <c r="AM4362" s="110"/>
      <c r="AN4362" s="110"/>
      <c r="AO4362" s="110"/>
      <c r="AP4362" s="110"/>
      <c r="AQ4362" s="110"/>
      <c r="AR4362" s="110"/>
      <c r="AS4362" s="110"/>
      <c r="AT4362" s="110"/>
      <c r="AU4362" s="110"/>
      <c r="AV4362" s="110"/>
      <c r="AW4362" s="110"/>
      <c r="AX4362" s="110"/>
      <c r="AY4362" s="110"/>
      <c r="AZ4362" s="110"/>
      <c r="BA4362" s="110"/>
      <c r="BB4362" s="110"/>
      <c r="BC4362" s="110"/>
      <c r="BD4362" s="110"/>
      <c r="BE4362" s="110"/>
      <c r="BF4362" s="110"/>
      <c r="BG4362" s="110"/>
      <c r="BH4362" s="110"/>
    </row>
    <row r="4363" spans="30:60" x14ac:dyDescent="0.2">
      <c r="AD4363" s="110"/>
      <c r="AE4363" s="110"/>
      <c r="AF4363" s="110"/>
      <c r="AG4363" s="110"/>
      <c r="AH4363" s="110"/>
      <c r="AI4363" s="110"/>
      <c r="AJ4363" s="110"/>
      <c r="AK4363" s="110"/>
      <c r="AL4363" s="110"/>
      <c r="AM4363" s="110"/>
      <c r="AN4363" s="110"/>
      <c r="AO4363" s="110"/>
      <c r="AP4363" s="110"/>
      <c r="AQ4363" s="110"/>
      <c r="AR4363" s="110"/>
      <c r="AS4363" s="110"/>
      <c r="AT4363" s="110"/>
      <c r="AU4363" s="110"/>
      <c r="AV4363" s="110"/>
      <c r="AW4363" s="110"/>
      <c r="AX4363" s="110"/>
      <c r="AY4363" s="110"/>
      <c r="AZ4363" s="110"/>
      <c r="BA4363" s="110"/>
      <c r="BB4363" s="110"/>
      <c r="BC4363" s="110"/>
      <c r="BD4363" s="110"/>
      <c r="BE4363" s="110"/>
      <c r="BF4363" s="110"/>
      <c r="BG4363" s="110"/>
      <c r="BH4363" s="110"/>
    </row>
    <row r="4364" spans="30:60" x14ac:dyDescent="0.2">
      <c r="AD4364" s="110"/>
      <c r="AE4364" s="110"/>
      <c r="AF4364" s="110"/>
      <c r="AG4364" s="110"/>
      <c r="AH4364" s="110"/>
      <c r="AI4364" s="110"/>
      <c r="AJ4364" s="110"/>
      <c r="AK4364" s="110"/>
      <c r="AL4364" s="110"/>
      <c r="AM4364" s="110"/>
      <c r="AN4364" s="110"/>
      <c r="AO4364" s="110"/>
      <c r="AP4364" s="110"/>
      <c r="AQ4364" s="110"/>
      <c r="AR4364" s="110"/>
      <c r="AS4364" s="110"/>
      <c r="AT4364" s="110"/>
      <c r="AU4364" s="110"/>
      <c r="AV4364" s="110"/>
      <c r="AW4364" s="110"/>
      <c r="AX4364" s="110"/>
      <c r="AY4364" s="110"/>
      <c r="AZ4364" s="110"/>
      <c r="BA4364" s="110"/>
      <c r="BB4364" s="110"/>
      <c r="BC4364" s="110"/>
      <c r="BD4364" s="110"/>
      <c r="BE4364" s="110"/>
      <c r="BF4364" s="110"/>
      <c r="BG4364" s="110"/>
      <c r="BH4364" s="110"/>
    </row>
    <row r="4365" spans="30:60" x14ac:dyDescent="0.2">
      <c r="AD4365" s="110"/>
      <c r="AE4365" s="110"/>
      <c r="AF4365" s="110"/>
      <c r="AG4365" s="110"/>
      <c r="AH4365" s="110"/>
      <c r="AI4365" s="110"/>
      <c r="AJ4365" s="110"/>
      <c r="AK4365" s="110"/>
      <c r="AL4365" s="110"/>
      <c r="AM4365" s="110"/>
      <c r="AN4365" s="110"/>
      <c r="AO4365" s="110"/>
      <c r="AP4365" s="110"/>
      <c r="AQ4365" s="110"/>
      <c r="AR4365" s="110"/>
      <c r="AS4365" s="110"/>
      <c r="AT4365" s="110"/>
      <c r="AU4365" s="110"/>
      <c r="AV4365" s="110"/>
      <c r="AW4365" s="110"/>
      <c r="AX4365" s="110"/>
      <c r="AY4365" s="110"/>
      <c r="AZ4365" s="110"/>
      <c r="BA4365" s="110"/>
      <c r="BB4365" s="110"/>
      <c r="BC4365" s="110"/>
      <c r="BD4365" s="110"/>
      <c r="BE4365" s="110"/>
      <c r="BF4365" s="110"/>
      <c r="BG4365" s="110"/>
      <c r="BH4365" s="110"/>
    </row>
    <row r="4366" spans="30:60" x14ac:dyDescent="0.2">
      <c r="AD4366" s="110"/>
      <c r="AE4366" s="110"/>
      <c r="AF4366" s="110"/>
      <c r="AG4366" s="110"/>
      <c r="AH4366" s="110"/>
      <c r="AI4366" s="110"/>
      <c r="AJ4366" s="110"/>
      <c r="AK4366" s="110"/>
      <c r="AL4366" s="110"/>
      <c r="AM4366" s="110"/>
      <c r="AN4366" s="110"/>
      <c r="AO4366" s="110"/>
      <c r="AP4366" s="110"/>
      <c r="AQ4366" s="110"/>
      <c r="AR4366" s="110"/>
      <c r="AS4366" s="110"/>
      <c r="AT4366" s="110"/>
      <c r="AU4366" s="110"/>
      <c r="AV4366" s="110"/>
      <c r="AW4366" s="110"/>
      <c r="AX4366" s="110"/>
      <c r="AY4366" s="110"/>
      <c r="AZ4366" s="110"/>
      <c r="BA4366" s="110"/>
      <c r="BB4366" s="110"/>
      <c r="BC4366" s="110"/>
      <c r="BD4366" s="110"/>
      <c r="BE4366" s="110"/>
      <c r="BF4366" s="110"/>
      <c r="BG4366" s="110"/>
      <c r="BH4366" s="110"/>
    </row>
    <row r="4367" spans="30:60" x14ac:dyDescent="0.2">
      <c r="AD4367" s="110"/>
      <c r="AE4367" s="110"/>
      <c r="AF4367" s="110"/>
      <c r="AG4367" s="110"/>
      <c r="AH4367" s="110"/>
      <c r="AI4367" s="110"/>
      <c r="AJ4367" s="110"/>
      <c r="AK4367" s="110"/>
      <c r="AL4367" s="110"/>
      <c r="AM4367" s="110"/>
      <c r="AN4367" s="110"/>
      <c r="AO4367" s="110"/>
      <c r="AP4367" s="110"/>
      <c r="AQ4367" s="110"/>
      <c r="AR4367" s="110"/>
      <c r="AS4367" s="110"/>
      <c r="AT4367" s="110"/>
      <c r="AU4367" s="110"/>
      <c r="AV4367" s="110"/>
      <c r="AW4367" s="110"/>
      <c r="AX4367" s="110"/>
      <c r="AY4367" s="110"/>
      <c r="AZ4367" s="110"/>
      <c r="BA4367" s="110"/>
      <c r="BB4367" s="110"/>
      <c r="BC4367" s="110"/>
      <c r="BD4367" s="110"/>
      <c r="BE4367" s="110"/>
      <c r="BF4367" s="110"/>
      <c r="BG4367" s="110"/>
      <c r="BH4367" s="110"/>
    </row>
    <row r="4368" spans="30:60" x14ac:dyDescent="0.2">
      <c r="AD4368" s="110"/>
      <c r="AE4368" s="110"/>
      <c r="AF4368" s="110"/>
      <c r="AG4368" s="110"/>
      <c r="AH4368" s="110"/>
      <c r="AI4368" s="110"/>
      <c r="AJ4368" s="110"/>
      <c r="AK4368" s="110"/>
      <c r="AL4368" s="110"/>
      <c r="AM4368" s="110"/>
      <c r="AN4368" s="110"/>
      <c r="AO4368" s="110"/>
      <c r="AP4368" s="110"/>
      <c r="AQ4368" s="110"/>
      <c r="AR4368" s="110"/>
      <c r="AS4368" s="110"/>
      <c r="AT4368" s="110"/>
      <c r="AU4368" s="110"/>
      <c r="AV4368" s="110"/>
      <c r="AW4368" s="110"/>
      <c r="AX4368" s="110"/>
      <c r="AY4368" s="110"/>
      <c r="AZ4368" s="110"/>
      <c r="BA4368" s="110"/>
      <c r="BB4368" s="110"/>
      <c r="BC4368" s="110"/>
      <c r="BD4368" s="110"/>
      <c r="BE4368" s="110"/>
      <c r="BF4368" s="110"/>
      <c r="BG4368" s="110"/>
      <c r="BH4368" s="110"/>
    </row>
    <row r="4369" spans="30:60" x14ac:dyDescent="0.2">
      <c r="AD4369" s="110"/>
      <c r="AE4369" s="110"/>
      <c r="AF4369" s="110"/>
      <c r="AG4369" s="110"/>
      <c r="AH4369" s="110"/>
      <c r="AI4369" s="110"/>
      <c r="AJ4369" s="110"/>
      <c r="AK4369" s="110"/>
      <c r="AL4369" s="110"/>
      <c r="AM4369" s="110"/>
      <c r="AN4369" s="110"/>
      <c r="AO4369" s="110"/>
      <c r="AP4369" s="110"/>
      <c r="AQ4369" s="110"/>
      <c r="AR4369" s="110"/>
      <c r="AS4369" s="110"/>
      <c r="AT4369" s="110"/>
      <c r="AU4369" s="110"/>
      <c r="AV4369" s="110"/>
      <c r="AW4369" s="110"/>
      <c r="AX4369" s="110"/>
      <c r="AY4369" s="110"/>
      <c r="AZ4369" s="110"/>
      <c r="BA4369" s="110"/>
      <c r="BB4369" s="110"/>
      <c r="BC4369" s="110"/>
      <c r="BD4369" s="110"/>
      <c r="BE4369" s="110"/>
      <c r="BF4369" s="110"/>
      <c r="BG4369" s="110"/>
      <c r="BH4369" s="110"/>
    </row>
    <row r="4370" spans="30:60" x14ac:dyDescent="0.2">
      <c r="AD4370" s="110"/>
      <c r="AE4370" s="110"/>
      <c r="AF4370" s="110"/>
      <c r="AG4370" s="110"/>
      <c r="AH4370" s="110"/>
      <c r="AI4370" s="110"/>
      <c r="AJ4370" s="110"/>
      <c r="AK4370" s="110"/>
      <c r="AL4370" s="110"/>
      <c r="AM4370" s="110"/>
      <c r="AN4370" s="110"/>
      <c r="AO4370" s="110"/>
      <c r="AP4370" s="110"/>
      <c r="AQ4370" s="110"/>
      <c r="AR4370" s="110"/>
      <c r="AS4370" s="110"/>
      <c r="AT4370" s="110"/>
      <c r="AU4370" s="110"/>
      <c r="AV4370" s="110"/>
      <c r="AW4370" s="110"/>
      <c r="AX4370" s="110"/>
      <c r="AY4370" s="110"/>
      <c r="AZ4370" s="110"/>
      <c r="BA4370" s="110"/>
      <c r="BB4370" s="110"/>
      <c r="BC4370" s="110"/>
      <c r="BD4370" s="110"/>
      <c r="BE4370" s="110"/>
      <c r="BF4370" s="110"/>
      <c r="BG4370" s="110"/>
      <c r="BH4370" s="110"/>
    </row>
    <row r="4371" spans="30:60" x14ac:dyDescent="0.2">
      <c r="AD4371" s="110"/>
      <c r="AE4371" s="110"/>
      <c r="AF4371" s="110"/>
      <c r="AG4371" s="110"/>
      <c r="AH4371" s="110"/>
      <c r="AI4371" s="110"/>
      <c r="AJ4371" s="110"/>
      <c r="AK4371" s="110"/>
      <c r="AL4371" s="110"/>
      <c r="AM4371" s="110"/>
      <c r="AN4371" s="110"/>
      <c r="AO4371" s="110"/>
      <c r="AP4371" s="110"/>
      <c r="AQ4371" s="110"/>
      <c r="AR4371" s="110"/>
      <c r="AS4371" s="110"/>
      <c r="AT4371" s="110"/>
      <c r="AU4371" s="110"/>
      <c r="AV4371" s="110"/>
      <c r="AW4371" s="110"/>
      <c r="AX4371" s="110"/>
      <c r="AY4371" s="110"/>
      <c r="AZ4371" s="110"/>
      <c r="BA4371" s="110"/>
      <c r="BB4371" s="110"/>
      <c r="BC4371" s="110"/>
      <c r="BD4371" s="110"/>
      <c r="BE4371" s="110"/>
      <c r="BF4371" s="110"/>
      <c r="BG4371" s="110"/>
      <c r="BH4371" s="110"/>
    </row>
    <row r="4372" spans="30:60" x14ac:dyDescent="0.2">
      <c r="AD4372" s="110"/>
      <c r="AE4372" s="110"/>
      <c r="AF4372" s="110"/>
      <c r="AG4372" s="110"/>
      <c r="AH4372" s="110"/>
      <c r="AI4372" s="110"/>
      <c r="AJ4372" s="110"/>
      <c r="AK4372" s="110"/>
      <c r="AL4372" s="110"/>
      <c r="AM4372" s="110"/>
      <c r="AN4372" s="110"/>
      <c r="AO4372" s="110"/>
      <c r="AP4372" s="110"/>
      <c r="AQ4372" s="110"/>
      <c r="AR4372" s="110"/>
      <c r="AS4372" s="110"/>
      <c r="AT4372" s="110"/>
      <c r="AU4372" s="110"/>
      <c r="AV4372" s="110"/>
      <c r="AW4372" s="110"/>
      <c r="AX4372" s="110"/>
      <c r="AY4372" s="110"/>
      <c r="AZ4372" s="110"/>
      <c r="BA4372" s="110"/>
      <c r="BB4372" s="110"/>
      <c r="BC4372" s="110"/>
      <c r="BD4372" s="110"/>
      <c r="BE4372" s="110"/>
      <c r="BF4372" s="110"/>
      <c r="BG4372" s="110"/>
      <c r="BH4372" s="110"/>
    </row>
    <row r="4373" spans="30:60" x14ac:dyDescent="0.2">
      <c r="AD4373" s="110"/>
      <c r="AE4373" s="110"/>
      <c r="AF4373" s="110"/>
      <c r="AG4373" s="110"/>
      <c r="AH4373" s="110"/>
      <c r="AI4373" s="110"/>
      <c r="AJ4373" s="110"/>
      <c r="AK4373" s="110"/>
      <c r="AL4373" s="110"/>
      <c r="AM4373" s="110"/>
      <c r="AN4373" s="110"/>
      <c r="AO4373" s="110"/>
      <c r="AP4373" s="110"/>
      <c r="AQ4373" s="110"/>
      <c r="AR4373" s="110"/>
      <c r="AS4373" s="110"/>
      <c r="AT4373" s="110"/>
      <c r="AU4373" s="110"/>
      <c r="AV4373" s="110"/>
      <c r="AW4373" s="110"/>
      <c r="AX4373" s="110"/>
      <c r="AY4373" s="110"/>
      <c r="AZ4373" s="110"/>
      <c r="BA4373" s="110"/>
      <c r="BB4373" s="110"/>
      <c r="BC4373" s="110"/>
      <c r="BD4373" s="110"/>
      <c r="BE4373" s="110"/>
      <c r="BF4373" s="110"/>
      <c r="BG4373" s="110"/>
      <c r="BH4373" s="110"/>
    </row>
    <row r="4374" spans="30:60" x14ac:dyDescent="0.2">
      <c r="AD4374" s="110"/>
      <c r="AE4374" s="110"/>
      <c r="AF4374" s="110"/>
      <c r="AG4374" s="110"/>
      <c r="AH4374" s="110"/>
      <c r="AI4374" s="110"/>
      <c r="AJ4374" s="110"/>
      <c r="AK4374" s="110"/>
      <c r="AL4374" s="110"/>
      <c r="AM4374" s="110"/>
      <c r="AN4374" s="110"/>
      <c r="AO4374" s="110"/>
      <c r="AP4374" s="110"/>
      <c r="AQ4374" s="110"/>
      <c r="AR4374" s="110"/>
      <c r="AS4374" s="110"/>
      <c r="AT4374" s="110"/>
      <c r="AU4374" s="110"/>
      <c r="AV4374" s="110"/>
      <c r="AW4374" s="110"/>
      <c r="AX4374" s="110"/>
      <c r="AY4374" s="110"/>
      <c r="AZ4374" s="110"/>
      <c r="BA4374" s="110"/>
      <c r="BB4374" s="110"/>
      <c r="BC4374" s="110"/>
      <c r="BD4374" s="110"/>
      <c r="BE4374" s="110"/>
      <c r="BF4374" s="110"/>
      <c r="BG4374" s="110"/>
      <c r="BH4374" s="110"/>
    </row>
    <row r="4375" spans="30:60" x14ac:dyDescent="0.2">
      <c r="AD4375" s="110"/>
      <c r="AE4375" s="110"/>
      <c r="AF4375" s="110"/>
      <c r="AG4375" s="110"/>
      <c r="AH4375" s="110"/>
      <c r="AI4375" s="110"/>
      <c r="AJ4375" s="110"/>
      <c r="AK4375" s="110"/>
      <c r="AL4375" s="110"/>
      <c r="AM4375" s="110"/>
      <c r="AN4375" s="110"/>
      <c r="AO4375" s="110"/>
      <c r="AP4375" s="110"/>
      <c r="AQ4375" s="110"/>
      <c r="AR4375" s="110"/>
      <c r="AS4375" s="110"/>
      <c r="AT4375" s="110"/>
      <c r="AU4375" s="110"/>
      <c r="AV4375" s="110"/>
      <c r="AW4375" s="110"/>
      <c r="AX4375" s="110"/>
      <c r="AY4375" s="110"/>
      <c r="AZ4375" s="110"/>
      <c r="BA4375" s="110"/>
      <c r="BB4375" s="110"/>
      <c r="BC4375" s="110"/>
      <c r="BD4375" s="110"/>
      <c r="BE4375" s="110"/>
      <c r="BF4375" s="110"/>
      <c r="BG4375" s="110"/>
      <c r="BH4375" s="110"/>
    </row>
    <row r="4376" spans="30:60" x14ac:dyDescent="0.2">
      <c r="AD4376" s="110"/>
      <c r="AE4376" s="110"/>
      <c r="AF4376" s="110"/>
      <c r="AG4376" s="110"/>
      <c r="AH4376" s="110"/>
      <c r="AI4376" s="110"/>
      <c r="AJ4376" s="110"/>
      <c r="AK4376" s="110"/>
      <c r="AL4376" s="110"/>
      <c r="AM4376" s="110"/>
      <c r="AN4376" s="110"/>
      <c r="AO4376" s="110"/>
      <c r="AP4376" s="110"/>
      <c r="AQ4376" s="110"/>
      <c r="AR4376" s="110"/>
      <c r="AS4376" s="110"/>
      <c r="AT4376" s="110"/>
      <c r="AU4376" s="110"/>
      <c r="AV4376" s="110"/>
      <c r="AW4376" s="110"/>
      <c r="AX4376" s="110"/>
      <c r="AY4376" s="110"/>
      <c r="AZ4376" s="110"/>
      <c r="BA4376" s="110"/>
      <c r="BB4376" s="110"/>
      <c r="BC4376" s="110"/>
      <c r="BD4376" s="110"/>
      <c r="BE4376" s="110"/>
      <c r="BF4376" s="110"/>
      <c r="BG4376" s="110"/>
      <c r="BH4376" s="110"/>
    </row>
    <row r="4377" spans="30:60" x14ac:dyDescent="0.2">
      <c r="AD4377" s="110"/>
      <c r="AE4377" s="110"/>
      <c r="AF4377" s="110"/>
      <c r="AG4377" s="110"/>
      <c r="AH4377" s="110"/>
      <c r="AI4377" s="110"/>
      <c r="AJ4377" s="110"/>
      <c r="AK4377" s="110"/>
      <c r="AL4377" s="110"/>
      <c r="AM4377" s="110"/>
      <c r="AN4377" s="110"/>
      <c r="AO4377" s="110"/>
      <c r="AP4377" s="110"/>
      <c r="AQ4377" s="110"/>
      <c r="AR4377" s="110"/>
      <c r="AS4377" s="110"/>
      <c r="AT4377" s="110"/>
      <c r="AU4377" s="110"/>
      <c r="AV4377" s="110"/>
      <c r="AW4377" s="110"/>
      <c r="AX4377" s="110"/>
      <c r="AY4377" s="110"/>
      <c r="AZ4377" s="110"/>
      <c r="BA4377" s="110"/>
      <c r="BB4377" s="110"/>
      <c r="BC4377" s="110"/>
      <c r="BD4377" s="110"/>
      <c r="BE4377" s="110"/>
      <c r="BF4377" s="110"/>
      <c r="BG4377" s="110"/>
      <c r="BH4377" s="110"/>
    </row>
    <row r="4378" spans="30:60" x14ac:dyDescent="0.2">
      <c r="AD4378" s="110"/>
      <c r="AE4378" s="110"/>
      <c r="AF4378" s="110"/>
      <c r="AG4378" s="110"/>
      <c r="AH4378" s="110"/>
      <c r="AI4378" s="110"/>
      <c r="AJ4378" s="110"/>
      <c r="AK4378" s="110"/>
      <c r="AL4378" s="110"/>
      <c r="AM4378" s="110"/>
      <c r="AN4378" s="110"/>
      <c r="AO4378" s="110"/>
      <c r="AP4378" s="110"/>
      <c r="AQ4378" s="110"/>
      <c r="AR4378" s="110"/>
      <c r="AS4378" s="110"/>
      <c r="AT4378" s="110"/>
      <c r="AU4378" s="110"/>
      <c r="AV4378" s="110"/>
      <c r="AW4378" s="110"/>
      <c r="AX4378" s="110"/>
      <c r="AY4378" s="110"/>
      <c r="AZ4378" s="110"/>
      <c r="BA4378" s="110"/>
      <c r="BB4378" s="110"/>
      <c r="BC4378" s="110"/>
      <c r="BD4378" s="110"/>
      <c r="BE4378" s="110"/>
      <c r="BF4378" s="110"/>
      <c r="BG4378" s="110"/>
      <c r="BH4378" s="110"/>
    </row>
    <row r="4379" spans="30:60" x14ac:dyDescent="0.2">
      <c r="AD4379" s="110"/>
      <c r="AE4379" s="110"/>
      <c r="AF4379" s="110"/>
      <c r="AG4379" s="110"/>
      <c r="AH4379" s="110"/>
      <c r="AI4379" s="110"/>
      <c r="AJ4379" s="110"/>
      <c r="AK4379" s="110"/>
      <c r="AL4379" s="110"/>
      <c r="AM4379" s="110"/>
      <c r="AN4379" s="110"/>
      <c r="AO4379" s="110"/>
      <c r="AP4379" s="110"/>
      <c r="AQ4379" s="110"/>
      <c r="AR4379" s="110"/>
      <c r="AS4379" s="110"/>
      <c r="AT4379" s="110"/>
      <c r="AU4379" s="110"/>
      <c r="AV4379" s="110"/>
      <c r="AW4379" s="110"/>
      <c r="AX4379" s="110"/>
      <c r="AY4379" s="110"/>
      <c r="AZ4379" s="110"/>
      <c r="BA4379" s="110"/>
      <c r="BB4379" s="110"/>
      <c r="BC4379" s="110"/>
      <c r="BD4379" s="110"/>
      <c r="BE4379" s="110"/>
      <c r="BF4379" s="110"/>
      <c r="BG4379" s="110"/>
      <c r="BH4379" s="110"/>
    </row>
    <row r="4380" spans="30:60" x14ac:dyDescent="0.2">
      <c r="AD4380" s="110"/>
      <c r="AE4380" s="110"/>
      <c r="AF4380" s="110"/>
      <c r="AG4380" s="110"/>
      <c r="AH4380" s="110"/>
      <c r="AI4380" s="110"/>
      <c r="AJ4380" s="110"/>
      <c r="AK4380" s="110"/>
      <c r="AL4380" s="110"/>
      <c r="AM4380" s="110"/>
      <c r="AN4380" s="110"/>
      <c r="AO4380" s="110"/>
      <c r="AP4380" s="110"/>
      <c r="AQ4380" s="110"/>
      <c r="AR4380" s="110"/>
      <c r="AS4380" s="110"/>
      <c r="AT4380" s="110"/>
      <c r="AU4380" s="110"/>
      <c r="AV4380" s="110"/>
      <c r="AW4380" s="110"/>
      <c r="AX4380" s="110"/>
      <c r="AY4380" s="110"/>
      <c r="AZ4380" s="110"/>
      <c r="BA4380" s="110"/>
      <c r="BB4380" s="110"/>
      <c r="BC4380" s="110"/>
      <c r="BD4380" s="110"/>
      <c r="BE4380" s="110"/>
      <c r="BF4380" s="110"/>
      <c r="BG4380" s="110"/>
      <c r="BH4380" s="110"/>
    </row>
    <row r="4381" spans="30:60" x14ac:dyDescent="0.2">
      <c r="AD4381" s="110"/>
      <c r="AE4381" s="110"/>
      <c r="AF4381" s="110"/>
      <c r="AG4381" s="110"/>
      <c r="AH4381" s="110"/>
      <c r="AI4381" s="110"/>
      <c r="AJ4381" s="110"/>
      <c r="AK4381" s="110"/>
      <c r="AL4381" s="110"/>
      <c r="AM4381" s="110"/>
      <c r="AN4381" s="110"/>
      <c r="AO4381" s="110"/>
      <c r="AP4381" s="110"/>
      <c r="AQ4381" s="110"/>
      <c r="AR4381" s="110"/>
      <c r="AS4381" s="110"/>
      <c r="AT4381" s="110"/>
      <c r="AU4381" s="110"/>
      <c r="AV4381" s="110"/>
      <c r="AW4381" s="110"/>
      <c r="AX4381" s="110"/>
      <c r="AY4381" s="110"/>
      <c r="AZ4381" s="110"/>
      <c r="BA4381" s="110"/>
      <c r="BB4381" s="110"/>
      <c r="BC4381" s="110"/>
      <c r="BD4381" s="110"/>
      <c r="BE4381" s="110"/>
      <c r="BF4381" s="110"/>
      <c r="BG4381" s="110"/>
      <c r="BH4381" s="110"/>
    </row>
    <row r="4382" spans="30:60" x14ac:dyDescent="0.2">
      <c r="AD4382" s="110"/>
      <c r="AE4382" s="110"/>
      <c r="AF4382" s="110"/>
      <c r="AG4382" s="110"/>
      <c r="AH4382" s="110"/>
      <c r="AI4382" s="110"/>
      <c r="AJ4382" s="110"/>
      <c r="AK4382" s="110"/>
      <c r="AL4382" s="110"/>
      <c r="AM4382" s="110"/>
      <c r="AN4382" s="110"/>
      <c r="AO4382" s="110"/>
      <c r="AP4382" s="110"/>
      <c r="AQ4382" s="110"/>
      <c r="AR4382" s="110"/>
      <c r="AS4382" s="110"/>
      <c r="AT4382" s="110"/>
      <c r="AU4382" s="110"/>
      <c r="AV4382" s="110"/>
      <c r="AW4382" s="110"/>
      <c r="AX4382" s="110"/>
      <c r="AY4382" s="110"/>
      <c r="AZ4382" s="110"/>
      <c r="BA4382" s="110"/>
      <c r="BB4382" s="110"/>
      <c r="BC4382" s="110"/>
      <c r="BD4382" s="110"/>
      <c r="BE4382" s="110"/>
      <c r="BF4382" s="110"/>
      <c r="BG4382" s="110"/>
      <c r="BH4382" s="110"/>
    </row>
    <row r="4383" spans="30:60" x14ac:dyDescent="0.2">
      <c r="AD4383" s="110"/>
      <c r="AE4383" s="110"/>
      <c r="AF4383" s="110"/>
      <c r="AG4383" s="110"/>
      <c r="AH4383" s="110"/>
      <c r="AI4383" s="110"/>
      <c r="AJ4383" s="110"/>
      <c r="AK4383" s="110"/>
      <c r="AL4383" s="110"/>
      <c r="AM4383" s="110"/>
      <c r="AN4383" s="110"/>
      <c r="AO4383" s="110"/>
      <c r="AP4383" s="110"/>
      <c r="AQ4383" s="110"/>
      <c r="AR4383" s="110"/>
      <c r="AS4383" s="110"/>
      <c r="AT4383" s="110"/>
      <c r="AU4383" s="110"/>
      <c r="AV4383" s="110"/>
      <c r="AW4383" s="110"/>
      <c r="AX4383" s="110"/>
      <c r="AY4383" s="110"/>
      <c r="AZ4383" s="110"/>
      <c r="BA4383" s="110"/>
      <c r="BB4383" s="110"/>
      <c r="BC4383" s="110"/>
      <c r="BD4383" s="110"/>
      <c r="BE4383" s="110"/>
      <c r="BF4383" s="110"/>
      <c r="BG4383" s="110"/>
      <c r="BH4383" s="110"/>
    </row>
    <row r="4384" spans="30:60" x14ac:dyDescent="0.2">
      <c r="AD4384" s="110"/>
      <c r="AE4384" s="110"/>
      <c r="AF4384" s="110"/>
      <c r="AG4384" s="110"/>
      <c r="AH4384" s="110"/>
      <c r="AI4384" s="110"/>
      <c r="AJ4384" s="110"/>
      <c r="AK4384" s="110"/>
      <c r="AL4384" s="110"/>
      <c r="AM4384" s="110"/>
      <c r="AN4384" s="110"/>
      <c r="AO4384" s="110"/>
      <c r="AP4384" s="110"/>
      <c r="AQ4384" s="110"/>
      <c r="AR4384" s="110"/>
      <c r="AS4384" s="110"/>
      <c r="AT4384" s="110"/>
      <c r="AU4384" s="110"/>
      <c r="AV4384" s="110"/>
      <c r="AW4384" s="110"/>
      <c r="AX4384" s="110"/>
      <c r="AY4384" s="110"/>
      <c r="AZ4384" s="110"/>
      <c r="BA4384" s="110"/>
      <c r="BB4384" s="110"/>
      <c r="BC4384" s="110"/>
      <c r="BD4384" s="110"/>
      <c r="BE4384" s="110"/>
      <c r="BF4384" s="110"/>
      <c r="BG4384" s="110"/>
      <c r="BH4384" s="110"/>
    </row>
    <row r="4385" spans="30:60" x14ac:dyDescent="0.2">
      <c r="AD4385" s="110"/>
      <c r="AE4385" s="110"/>
      <c r="AF4385" s="110"/>
      <c r="AG4385" s="110"/>
      <c r="AH4385" s="110"/>
      <c r="AI4385" s="110"/>
      <c r="AJ4385" s="110"/>
      <c r="AK4385" s="110"/>
      <c r="AL4385" s="110"/>
      <c r="AM4385" s="110"/>
      <c r="AN4385" s="110"/>
      <c r="AO4385" s="110"/>
      <c r="AP4385" s="110"/>
      <c r="AQ4385" s="110"/>
      <c r="AR4385" s="110"/>
      <c r="AS4385" s="110"/>
      <c r="AT4385" s="110"/>
      <c r="AU4385" s="110"/>
      <c r="AV4385" s="110"/>
      <c r="AW4385" s="110"/>
      <c r="AX4385" s="110"/>
      <c r="AY4385" s="110"/>
      <c r="AZ4385" s="110"/>
      <c r="BA4385" s="110"/>
      <c r="BB4385" s="110"/>
      <c r="BC4385" s="110"/>
      <c r="BD4385" s="110"/>
      <c r="BE4385" s="110"/>
      <c r="BF4385" s="110"/>
      <c r="BG4385" s="110"/>
      <c r="BH4385" s="110"/>
    </row>
    <row r="4386" spans="30:60" x14ac:dyDescent="0.2">
      <c r="AD4386" s="110"/>
      <c r="AE4386" s="110"/>
      <c r="AF4386" s="110"/>
      <c r="AG4386" s="110"/>
      <c r="AH4386" s="110"/>
      <c r="AI4386" s="110"/>
      <c r="AJ4386" s="110"/>
      <c r="AK4386" s="110"/>
      <c r="AL4386" s="110"/>
      <c r="AM4386" s="110"/>
      <c r="AN4386" s="110"/>
      <c r="AO4386" s="110"/>
      <c r="AP4386" s="110"/>
      <c r="AQ4386" s="110"/>
      <c r="AR4386" s="110"/>
      <c r="AS4386" s="110"/>
      <c r="AT4386" s="110"/>
      <c r="AU4386" s="110"/>
      <c r="AV4386" s="110"/>
      <c r="AW4386" s="110"/>
      <c r="AX4386" s="110"/>
      <c r="AY4386" s="110"/>
      <c r="AZ4386" s="110"/>
      <c r="BA4386" s="110"/>
      <c r="BB4386" s="110"/>
      <c r="BC4386" s="110"/>
      <c r="BD4386" s="110"/>
      <c r="BE4386" s="110"/>
      <c r="BF4386" s="110"/>
      <c r="BG4386" s="110"/>
      <c r="BH4386" s="110"/>
    </row>
    <row r="4387" spans="30:60" x14ac:dyDescent="0.2">
      <c r="AD4387" s="110"/>
      <c r="AE4387" s="110"/>
      <c r="AF4387" s="110"/>
      <c r="AG4387" s="110"/>
      <c r="AH4387" s="110"/>
      <c r="AI4387" s="110"/>
      <c r="AJ4387" s="110"/>
      <c r="AK4387" s="110"/>
      <c r="AL4387" s="110"/>
      <c r="AM4387" s="110"/>
      <c r="AN4387" s="110"/>
      <c r="AO4387" s="110"/>
      <c r="AP4387" s="110"/>
      <c r="AQ4387" s="110"/>
      <c r="AR4387" s="110"/>
      <c r="AS4387" s="110"/>
      <c r="AT4387" s="110"/>
      <c r="AU4387" s="110"/>
      <c r="AV4387" s="110"/>
      <c r="AW4387" s="110"/>
      <c r="AX4387" s="110"/>
      <c r="AY4387" s="110"/>
      <c r="AZ4387" s="110"/>
      <c r="BA4387" s="110"/>
      <c r="BB4387" s="110"/>
      <c r="BC4387" s="110"/>
      <c r="BD4387" s="110"/>
      <c r="BE4387" s="110"/>
      <c r="BF4387" s="110"/>
      <c r="BG4387" s="110"/>
      <c r="BH4387" s="110"/>
    </row>
    <row r="4388" spans="30:60" x14ac:dyDescent="0.2">
      <c r="AD4388" s="110"/>
      <c r="AE4388" s="110"/>
      <c r="AF4388" s="110"/>
      <c r="AG4388" s="110"/>
      <c r="AH4388" s="110"/>
      <c r="AI4388" s="110"/>
      <c r="AJ4388" s="110"/>
      <c r="AK4388" s="110"/>
      <c r="AL4388" s="110"/>
      <c r="AM4388" s="110"/>
      <c r="AN4388" s="110"/>
      <c r="AO4388" s="110"/>
      <c r="AP4388" s="110"/>
      <c r="AQ4388" s="110"/>
      <c r="AR4388" s="110"/>
      <c r="AS4388" s="110"/>
      <c r="AT4388" s="110"/>
      <c r="AU4388" s="110"/>
      <c r="AV4388" s="110"/>
      <c r="AW4388" s="110"/>
      <c r="AX4388" s="110"/>
      <c r="AY4388" s="110"/>
      <c r="AZ4388" s="110"/>
      <c r="BA4388" s="110"/>
      <c r="BB4388" s="110"/>
      <c r="BC4388" s="110"/>
      <c r="BD4388" s="110"/>
      <c r="BE4388" s="110"/>
      <c r="BF4388" s="110"/>
      <c r="BG4388" s="110"/>
      <c r="BH4388" s="110"/>
    </row>
    <row r="4389" spans="30:60" x14ac:dyDescent="0.2">
      <c r="AD4389" s="110"/>
      <c r="AE4389" s="110"/>
      <c r="AF4389" s="110"/>
      <c r="AG4389" s="110"/>
      <c r="AH4389" s="110"/>
      <c r="AI4389" s="110"/>
      <c r="AJ4389" s="110"/>
      <c r="AK4389" s="110"/>
      <c r="AL4389" s="110"/>
      <c r="AM4389" s="110"/>
      <c r="AN4389" s="110"/>
      <c r="AO4389" s="110"/>
      <c r="AP4389" s="110"/>
      <c r="AQ4389" s="110"/>
      <c r="AR4389" s="110"/>
      <c r="AS4389" s="110"/>
      <c r="AT4389" s="110"/>
      <c r="AU4389" s="110"/>
      <c r="AV4389" s="110"/>
      <c r="AW4389" s="110"/>
      <c r="AX4389" s="110"/>
      <c r="AY4389" s="110"/>
      <c r="AZ4389" s="110"/>
      <c r="BA4389" s="110"/>
      <c r="BB4389" s="110"/>
      <c r="BC4389" s="110"/>
      <c r="BD4389" s="110"/>
      <c r="BE4389" s="110"/>
      <c r="BF4389" s="110"/>
      <c r="BG4389" s="110"/>
      <c r="BH4389" s="110"/>
    </row>
    <row r="4390" spans="30:60" x14ac:dyDescent="0.2">
      <c r="AD4390" s="110"/>
      <c r="AE4390" s="110"/>
      <c r="AF4390" s="110"/>
      <c r="AG4390" s="110"/>
      <c r="AH4390" s="110"/>
      <c r="AI4390" s="110"/>
      <c r="AJ4390" s="110"/>
      <c r="AK4390" s="110"/>
      <c r="AL4390" s="110"/>
      <c r="AM4390" s="110"/>
      <c r="AN4390" s="110"/>
      <c r="AO4390" s="110"/>
      <c r="AP4390" s="110"/>
      <c r="AQ4390" s="110"/>
      <c r="AR4390" s="110"/>
      <c r="AS4390" s="110"/>
      <c r="AT4390" s="110"/>
      <c r="AU4390" s="110"/>
      <c r="AV4390" s="110"/>
      <c r="AW4390" s="110"/>
      <c r="AX4390" s="110"/>
      <c r="AY4390" s="110"/>
      <c r="AZ4390" s="110"/>
      <c r="BA4390" s="110"/>
      <c r="BB4390" s="110"/>
      <c r="BC4390" s="110"/>
      <c r="BD4390" s="110"/>
      <c r="BE4390" s="110"/>
      <c r="BF4390" s="110"/>
      <c r="BG4390" s="110"/>
      <c r="BH4390" s="110"/>
    </row>
    <row r="4391" spans="30:60" x14ac:dyDescent="0.2">
      <c r="AD4391" s="110"/>
      <c r="AE4391" s="110"/>
      <c r="AF4391" s="110"/>
      <c r="AG4391" s="110"/>
      <c r="AH4391" s="110"/>
      <c r="AI4391" s="110"/>
      <c r="AJ4391" s="110"/>
      <c r="AK4391" s="110"/>
      <c r="AL4391" s="110"/>
      <c r="AM4391" s="110"/>
      <c r="AN4391" s="110"/>
      <c r="AO4391" s="110"/>
      <c r="AP4391" s="110"/>
      <c r="AQ4391" s="110"/>
      <c r="AR4391" s="110"/>
      <c r="AS4391" s="110"/>
      <c r="AT4391" s="110"/>
      <c r="AU4391" s="110"/>
      <c r="AV4391" s="110"/>
      <c r="AW4391" s="110"/>
      <c r="AX4391" s="110"/>
      <c r="AY4391" s="110"/>
      <c r="AZ4391" s="110"/>
      <c r="BA4391" s="110"/>
      <c r="BB4391" s="110"/>
      <c r="BC4391" s="110"/>
      <c r="BD4391" s="110"/>
      <c r="BE4391" s="110"/>
      <c r="BF4391" s="110"/>
      <c r="BG4391" s="110"/>
      <c r="BH4391" s="110"/>
    </row>
    <row r="4392" spans="30:60" x14ac:dyDescent="0.2">
      <c r="AD4392" s="110"/>
      <c r="AE4392" s="110"/>
      <c r="AF4392" s="110"/>
      <c r="AG4392" s="110"/>
      <c r="AH4392" s="110"/>
      <c r="AI4392" s="110"/>
      <c r="AJ4392" s="110"/>
      <c r="AK4392" s="110"/>
      <c r="AL4392" s="110"/>
      <c r="AM4392" s="110"/>
      <c r="AN4392" s="110"/>
      <c r="AO4392" s="110"/>
      <c r="AP4392" s="110"/>
      <c r="AQ4392" s="110"/>
      <c r="AR4392" s="110"/>
      <c r="AS4392" s="110"/>
      <c r="AT4392" s="110"/>
      <c r="AU4392" s="110"/>
      <c r="AV4392" s="110"/>
      <c r="AW4392" s="110"/>
      <c r="AX4392" s="110"/>
      <c r="AY4392" s="110"/>
      <c r="AZ4392" s="110"/>
      <c r="BA4392" s="110"/>
      <c r="BB4392" s="110"/>
      <c r="BC4392" s="110"/>
      <c r="BD4392" s="110"/>
      <c r="BE4392" s="110"/>
      <c r="BF4392" s="110"/>
      <c r="BG4392" s="110"/>
      <c r="BH4392" s="110"/>
    </row>
    <row r="4393" spans="30:60" x14ac:dyDescent="0.2">
      <c r="AD4393" s="110"/>
      <c r="AE4393" s="110"/>
      <c r="AF4393" s="110"/>
      <c r="AG4393" s="110"/>
      <c r="AH4393" s="110"/>
      <c r="AI4393" s="110"/>
      <c r="AJ4393" s="110"/>
      <c r="AK4393" s="110"/>
      <c r="AL4393" s="110"/>
      <c r="AM4393" s="110"/>
      <c r="AN4393" s="110"/>
      <c r="AO4393" s="110"/>
      <c r="AP4393" s="110"/>
      <c r="AQ4393" s="110"/>
      <c r="AR4393" s="110"/>
      <c r="AS4393" s="110"/>
      <c r="AT4393" s="110"/>
      <c r="AU4393" s="110"/>
      <c r="AV4393" s="110"/>
      <c r="AW4393" s="110"/>
      <c r="AX4393" s="110"/>
      <c r="AY4393" s="110"/>
      <c r="AZ4393" s="110"/>
      <c r="BA4393" s="110"/>
      <c r="BB4393" s="110"/>
      <c r="BC4393" s="110"/>
      <c r="BD4393" s="110"/>
      <c r="BE4393" s="110"/>
      <c r="BF4393" s="110"/>
      <c r="BG4393" s="110"/>
      <c r="BH4393" s="110"/>
    </row>
    <row r="4394" spans="30:60" x14ac:dyDescent="0.2">
      <c r="AD4394" s="110"/>
      <c r="AE4394" s="110"/>
      <c r="AF4394" s="110"/>
      <c r="AG4394" s="110"/>
      <c r="AH4394" s="110"/>
      <c r="AI4394" s="110"/>
      <c r="AJ4394" s="110"/>
      <c r="AK4394" s="110"/>
      <c r="AL4394" s="110"/>
      <c r="AM4394" s="110"/>
      <c r="AN4394" s="110"/>
      <c r="AO4394" s="110"/>
      <c r="AP4394" s="110"/>
      <c r="AQ4394" s="110"/>
      <c r="AR4394" s="110"/>
      <c r="AS4394" s="110"/>
      <c r="AT4394" s="110"/>
      <c r="AU4394" s="110"/>
      <c r="AV4394" s="110"/>
      <c r="AW4394" s="110"/>
      <c r="AX4394" s="110"/>
      <c r="AY4394" s="110"/>
      <c r="AZ4394" s="110"/>
      <c r="BA4394" s="110"/>
      <c r="BB4394" s="110"/>
      <c r="BC4394" s="110"/>
      <c r="BD4394" s="110"/>
      <c r="BE4394" s="110"/>
      <c r="BF4394" s="110"/>
      <c r="BG4394" s="110"/>
      <c r="BH4394" s="110"/>
    </row>
    <row r="4395" spans="30:60" x14ac:dyDescent="0.2">
      <c r="AD4395" s="110"/>
      <c r="AE4395" s="110"/>
      <c r="AF4395" s="110"/>
      <c r="AG4395" s="110"/>
      <c r="AH4395" s="110"/>
      <c r="AI4395" s="110"/>
      <c r="AJ4395" s="110"/>
      <c r="AK4395" s="110"/>
      <c r="AL4395" s="110"/>
      <c r="AM4395" s="110"/>
      <c r="AN4395" s="110"/>
      <c r="AO4395" s="110"/>
      <c r="AP4395" s="110"/>
      <c r="AQ4395" s="110"/>
      <c r="AR4395" s="110"/>
      <c r="AS4395" s="110"/>
      <c r="AT4395" s="110"/>
      <c r="AU4395" s="110"/>
      <c r="AV4395" s="110"/>
      <c r="AW4395" s="110"/>
      <c r="AX4395" s="110"/>
      <c r="AY4395" s="110"/>
      <c r="AZ4395" s="110"/>
      <c r="BA4395" s="110"/>
      <c r="BB4395" s="110"/>
      <c r="BC4395" s="110"/>
      <c r="BD4395" s="110"/>
      <c r="BE4395" s="110"/>
      <c r="BF4395" s="110"/>
      <c r="BG4395" s="110"/>
      <c r="BH4395" s="110"/>
    </row>
    <row r="4396" spans="30:60" x14ac:dyDescent="0.2">
      <c r="AD4396" s="110"/>
      <c r="AE4396" s="110"/>
      <c r="AF4396" s="110"/>
      <c r="AG4396" s="110"/>
      <c r="AH4396" s="110"/>
      <c r="AI4396" s="110"/>
      <c r="AJ4396" s="110"/>
      <c r="AK4396" s="110"/>
      <c r="AL4396" s="110"/>
      <c r="AM4396" s="110"/>
      <c r="AN4396" s="110"/>
      <c r="AO4396" s="110"/>
      <c r="AP4396" s="110"/>
      <c r="AQ4396" s="110"/>
      <c r="AR4396" s="110"/>
      <c r="AS4396" s="110"/>
      <c r="AT4396" s="110"/>
      <c r="AU4396" s="110"/>
      <c r="AV4396" s="110"/>
      <c r="AW4396" s="110"/>
      <c r="AX4396" s="110"/>
      <c r="AY4396" s="110"/>
      <c r="AZ4396" s="110"/>
      <c r="BA4396" s="110"/>
      <c r="BB4396" s="110"/>
      <c r="BC4396" s="110"/>
      <c r="BD4396" s="110"/>
      <c r="BE4396" s="110"/>
      <c r="BF4396" s="110"/>
      <c r="BG4396" s="110"/>
      <c r="BH4396" s="110"/>
    </row>
    <row r="4397" spans="30:60" x14ac:dyDescent="0.2">
      <c r="AD4397" s="110"/>
      <c r="AE4397" s="110"/>
      <c r="AF4397" s="110"/>
      <c r="AG4397" s="110"/>
      <c r="AH4397" s="110"/>
      <c r="AI4397" s="110"/>
      <c r="AJ4397" s="110"/>
      <c r="AK4397" s="110"/>
      <c r="AL4397" s="110"/>
      <c r="AM4397" s="110"/>
      <c r="AN4397" s="110"/>
      <c r="AO4397" s="110"/>
      <c r="AP4397" s="110"/>
      <c r="AQ4397" s="110"/>
      <c r="AR4397" s="110"/>
      <c r="AS4397" s="110"/>
      <c r="AT4397" s="110"/>
      <c r="AU4397" s="110"/>
      <c r="AV4397" s="110"/>
      <c r="AW4397" s="110"/>
      <c r="AX4397" s="110"/>
      <c r="AY4397" s="110"/>
      <c r="AZ4397" s="110"/>
      <c r="BA4397" s="110"/>
      <c r="BB4397" s="110"/>
      <c r="BC4397" s="110"/>
      <c r="BD4397" s="110"/>
      <c r="BE4397" s="110"/>
      <c r="BF4397" s="110"/>
      <c r="BG4397" s="110"/>
      <c r="BH4397" s="110"/>
    </row>
    <row r="4398" spans="30:60" x14ac:dyDescent="0.2">
      <c r="AD4398" s="110"/>
      <c r="AE4398" s="110"/>
      <c r="AF4398" s="110"/>
      <c r="AG4398" s="110"/>
      <c r="AH4398" s="110"/>
      <c r="AI4398" s="110"/>
      <c r="AJ4398" s="110"/>
      <c r="AK4398" s="110"/>
      <c r="AL4398" s="110"/>
      <c r="AM4398" s="110"/>
      <c r="AN4398" s="110"/>
      <c r="AO4398" s="110"/>
      <c r="AP4398" s="110"/>
      <c r="AQ4398" s="110"/>
      <c r="AR4398" s="110"/>
      <c r="AS4398" s="110"/>
      <c r="AT4398" s="110"/>
      <c r="AU4398" s="110"/>
      <c r="AV4398" s="110"/>
      <c r="AW4398" s="110"/>
      <c r="AX4398" s="110"/>
      <c r="AY4398" s="110"/>
      <c r="AZ4398" s="110"/>
      <c r="BA4398" s="110"/>
      <c r="BB4398" s="110"/>
      <c r="BC4398" s="110"/>
      <c r="BD4398" s="110"/>
      <c r="BE4398" s="110"/>
      <c r="BF4398" s="110"/>
      <c r="BG4398" s="110"/>
      <c r="BH4398" s="110"/>
    </row>
    <row r="4399" spans="30:60" x14ac:dyDescent="0.2">
      <c r="AD4399" s="110"/>
      <c r="AE4399" s="110"/>
      <c r="AF4399" s="110"/>
      <c r="AG4399" s="110"/>
      <c r="AH4399" s="110"/>
      <c r="AI4399" s="110"/>
      <c r="AJ4399" s="110"/>
      <c r="AK4399" s="110"/>
      <c r="AL4399" s="110"/>
      <c r="AM4399" s="110"/>
      <c r="AN4399" s="110"/>
      <c r="AO4399" s="110"/>
      <c r="AP4399" s="110"/>
      <c r="AQ4399" s="110"/>
      <c r="AR4399" s="110"/>
      <c r="AS4399" s="110"/>
      <c r="AT4399" s="110"/>
      <c r="AU4399" s="110"/>
      <c r="AV4399" s="110"/>
      <c r="AW4399" s="110"/>
      <c r="AX4399" s="110"/>
      <c r="AY4399" s="110"/>
      <c r="AZ4399" s="110"/>
      <c r="BA4399" s="110"/>
      <c r="BB4399" s="110"/>
      <c r="BC4399" s="110"/>
      <c r="BD4399" s="110"/>
      <c r="BE4399" s="110"/>
      <c r="BF4399" s="110"/>
      <c r="BG4399" s="110"/>
      <c r="BH4399" s="110"/>
    </row>
    <row r="4400" spans="30:60" x14ac:dyDescent="0.2">
      <c r="AD4400" s="110"/>
      <c r="AE4400" s="110"/>
      <c r="AF4400" s="110"/>
      <c r="AG4400" s="110"/>
      <c r="AH4400" s="110"/>
      <c r="AI4400" s="110"/>
      <c r="AJ4400" s="110"/>
      <c r="AK4400" s="110"/>
      <c r="AL4400" s="110"/>
      <c r="AM4400" s="110"/>
      <c r="AN4400" s="110"/>
      <c r="AO4400" s="110"/>
      <c r="AP4400" s="110"/>
      <c r="AQ4400" s="110"/>
      <c r="AR4400" s="110"/>
      <c r="AS4400" s="110"/>
      <c r="AT4400" s="110"/>
      <c r="AU4400" s="110"/>
      <c r="AV4400" s="110"/>
      <c r="AW4400" s="110"/>
      <c r="AX4400" s="110"/>
      <c r="AY4400" s="110"/>
      <c r="AZ4400" s="110"/>
      <c r="BA4400" s="110"/>
      <c r="BB4400" s="110"/>
      <c r="BC4400" s="110"/>
      <c r="BD4400" s="110"/>
      <c r="BE4400" s="110"/>
      <c r="BF4400" s="110"/>
      <c r="BG4400" s="110"/>
      <c r="BH4400" s="110"/>
    </row>
    <row r="4401" spans="30:60" x14ac:dyDescent="0.2">
      <c r="AD4401" s="110"/>
      <c r="AE4401" s="110"/>
      <c r="AF4401" s="110"/>
      <c r="AG4401" s="110"/>
      <c r="AH4401" s="110"/>
      <c r="AI4401" s="110"/>
      <c r="AJ4401" s="110"/>
      <c r="AK4401" s="110"/>
      <c r="AL4401" s="110"/>
      <c r="AM4401" s="110"/>
      <c r="AN4401" s="110"/>
      <c r="AO4401" s="110"/>
      <c r="AP4401" s="110"/>
      <c r="AQ4401" s="110"/>
      <c r="AR4401" s="110"/>
      <c r="AS4401" s="110"/>
      <c r="AT4401" s="110"/>
      <c r="AU4401" s="110"/>
      <c r="AV4401" s="110"/>
      <c r="AW4401" s="110"/>
      <c r="AX4401" s="110"/>
      <c r="AY4401" s="110"/>
      <c r="AZ4401" s="110"/>
      <c r="BA4401" s="110"/>
      <c r="BB4401" s="110"/>
      <c r="BC4401" s="110"/>
      <c r="BD4401" s="110"/>
      <c r="BE4401" s="110"/>
      <c r="BF4401" s="110"/>
      <c r="BG4401" s="110"/>
      <c r="BH4401" s="110"/>
    </row>
    <row r="4402" spans="30:60" x14ac:dyDescent="0.2">
      <c r="AD4402" s="110"/>
      <c r="AE4402" s="110"/>
      <c r="AF4402" s="110"/>
      <c r="AG4402" s="110"/>
      <c r="AH4402" s="110"/>
      <c r="AI4402" s="110"/>
      <c r="AJ4402" s="110"/>
      <c r="AK4402" s="110"/>
      <c r="AL4402" s="110"/>
      <c r="AM4402" s="110"/>
      <c r="AN4402" s="110"/>
      <c r="AO4402" s="110"/>
      <c r="AP4402" s="110"/>
      <c r="AQ4402" s="110"/>
      <c r="AR4402" s="110"/>
      <c r="AS4402" s="110"/>
      <c r="AT4402" s="110"/>
      <c r="AU4402" s="110"/>
      <c r="AV4402" s="110"/>
      <c r="AW4402" s="110"/>
      <c r="AX4402" s="110"/>
      <c r="AY4402" s="110"/>
      <c r="AZ4402" s="110"/>
      <c r="BA4402" s="110"/>
      <c r="BB4402" s="110"/>
      <c r="BC4402" s="110"/>
      <c r="BD4402" s="110"/>
      <c r="BE4402" s="110"/>
      <c r="BF4402" s="110"/>
      <c r="BG4402" s="110"/>
      <c r="BH4402" s="110"/>
    </row>
    <row r="4403" spans="30:60" x14ac:dyDescent="0.2">
      <c r="AD4403" s="110"/>
      <c r="AE4403" s="110"/>
      <c r="AF4403" s="110"/>
      <c r="AG4403" s="110"/>
      <c r="AH4403" s="110"/>
      <c r="AI4403" s="110"/>
      <c r="AJ4403" s="110"/>
      <c r="AK4403" s="110"/>
      <c r="AL4403" s="110"/>
      <c r="AM4403" s="110"/>
      <c r="AN4403" s="110"/>
      <c r="AO4403" s="110"/>
      <c r="AP4403" s="110"/>
      <c r="AQ4403" s="110"/>
      <c r="AR4403" s="110"/>
      <c r="AS4403" s="110"/>
      <c r="AT4403" s="110"/>
      <c r="AU4403" s="110"/>
      <c r="AV4403" s="110"/>
      <c r="AW4403" s="110"/>
      <c r="AX4403" s="110"/>
      <c r="AY4403" s="110"/>
      <c r="AZ4403" s="110"/>
      <c r="BA4403" s="110"/>
      <c r="BB4403" s="110"/>
      <c r="BC4403" s="110"/>
      <c r="BD4403" s="110"/>
      <c r="BE4403" s="110"/>
      <c r="BF4403" s="110"/>
      <c r="BG4403" s="110"/>
      <c r="BH4403" s="110"/>
    </row>
    <row r="4404" spans="30:60" x14ac:dyDescent="0.2">
      <c r="AD4404" s="110"/>
      <c r="AE4404" s="110"/>
      <c r="AF4404" s="110"/>
      <c r="AG4404" s="110"/>
      <c r="AH4404" s="110"/>
      <c r="AI4404" s="110"/>
      <c r="AJ4404" s="110"/>
      <c r="AK4404" s="110"/>
      <c r="AL4404" s="110"/>
      <c r="AM4404" s="110"/>
      <c r="AN4404" s="110"/>
      <c r="AO4404" s="110"/>
      <c r="AP4404" s="110"/>
      <c r="AQ4404" s="110"/>
      <c r="AR4404" s="110"/>
      <c r="AS4404" s="110"/>
      <c r="AT4404" s="110"/>
      <c r="AU4404" s="110"/>
      <c r="AV4404" s="110"/>
      <c r="AW4404" s="110"/>
      <c r="AX4404" s="110"/>
      <c r="AY4404" s="110"/>
      <c r="AZ4404" s="110"/>
      <c r="BA4404" s="110"/>
      <c r="BB4404" s="110"/>
      <c r="BC4404" s="110"/>
      <c r="BD4404" s="110"/>
      <c r="BE4404" s="110"/>
      <c r="BF4404" s="110"/>
      <c r="BG4404" s="110"/>
      <c r="BH4404" s="110"/>
    </row>
    <row r="4405" spans="30:60" x14ac:dyDescent="0.2">
      <c r="AD4405" s="110"/>
      <c r="AE4405" s="110"/>
      <c r="AF4405" s="110"/>
      <c r="AG4405" s="110"/>
      <c r="AH4405" s="110"/>
      <c r="AI4405" s="110"/>
      <c r="AJ4405" s="110"/>
      <c r="AK4405" s="110"/>
      <c r="AL4405" s="110"/>
      <c r="AM4405" s="110"/>
      <c r="AN4405" s="110"/>
      <c r="AO4405" s="110"/>
      <c r="AP4405" s="110"/>
      <c r="AQ4405" s="110"/>
      <c r="AR4405" s="110"/>
      <c r="AS4405" s="110"/>
      <c r="AT4405" s="110"/>
      <c r="AU4405" s="110"/>
      <c r="AV4405" s="110"/>
      <c r="AW4405" s="110"/>
      <c r="AX4405" s="110"/>
      <c r="AY4405" s="110"/>
      <c r="AZ4405" s="110"/>
      <c r="BA4405" s="110"/>
      <c r="BB4405" s="110"/>
      <c r="BC4405" s="110"/>
      <c r="BD4405" s="110"/>
      <c r="BE4405" s="110"/>
      <c r="BF4405" s="110"/>
      <c r="BG4405" s="110"/>
      <c r="BH4405" s="110"/>
    </row>
    <row r="4406" spans="30:60" x14ac:dyDescent="0.2">
      <c r="AD4406" s="110"/>
      <c r="AE4406" s="110"/>
      <c r="AF4406" s="110"/>
      <c r="AG4406" s="110"/>
      <c r="AH4406" s="110"/>
      <c r="AI4406" s="110"/>
      <c r="AJ4406" s="110"/>
      <c r="AK4406" s="110"/>
      <c r="AL4406" s="110"/>
      <c r="AM4406" s="110"/>
      <c r="AN4406" s="110"/>
      <c r="AO4406" s="110"/>
      <c r="AP4406" s="110"/>
      <c r="AQ4406" s="110"/>
      <c r="AR4406" s="110"/>
      <c r="AS4406" s="110"/>
      <c r="AT4406" s="110"/>
      <c r="AU4406" s="110"/>
      <c r="AV4406" s="110"/>
      <c r="AW4406" s="110"/>
      <c r="AX4406" s="110"/>
      <c r="AY4406" s="110"/>
      <c r="AZ4406" s="110"/>
      <c r="BA4406" s="110"/>
      <c r="BB4406" s="110"/>
      <c r="BC4406" s="110"/>
      <c r="BD4406" s="110"/>
      <c r="BE4406" s="110"/>
      <c r="BF4406" s="110"/>
      <c r="BG4406" s="110"/>
      <c r="BH4406" s="110"/>
    </row>
    <row r="4407" spans="30:60" x14ac:dyDescent="0.2">
      <c r="AD4407" s="110"/>
      <c r="AE4407" s="110"/>
      <c r="AF4407" s="110"/>
      <c r="AG4407" s="110"/>
      <c r="AH4407" s="110"/>
      <c r="AI4407" s="110"/>
      <c r="AJ4407" s="110"/>
      <c r="AK4407" s="110"/>
      <c r="AL4407" s="110"/>
      <c r="AM4407" s="110"/>
      <c r="AN4407" s="110"/>
      <c r="AO4407" s="110"/>
      <c r="AP4407" s="110"/>
      <c r="AQ4407" s="110"/>
      <c r="AR4407" s="110"/>
      <c r="AS4407" s="110"/>
      <c r="AT4407" s="110"/>
      <c r="AU4407" s="110"/>
      <c r="AV4407" s="110"/>
      <c r="AW4407" s="110"/>
      <c r="AX4407" s="110"/>
      <c r="AY4407" s="110"/>
      <c r="AZ4407" s="110"/>
      <c r="BA4407" s="110"/>
      <c r="BB4407" s="110"/>
      <c r="BC4407" s="110"/>
      <c r="BD4407" s="110"/>
      <c r="BE4407" s="110"/>
      <c r="BF4407" s="110"/>
      <c r="BG4407" s="110"/>
      <c r="BH4407" s="110"/>
    </row>
    <row r="4408" spans="30:60" x14ac:dyDescent="0.2">
      <c r="AD4408" s="110"/>
      <c r="AE4408" s="110"/>
      <c r="AF4408" s="110"/>
      <c r="AG4408" s="110"/>
      <c r="AH4408" s="110"/>
      <c r="AI4408" s="110"/>
      <c r="AJ4408" s="110"/>
      <c r="AK4408" s="110"/>
      <c r="AL4408" s="110"/>
      <c r="AM4408" s="110"/>
      <c r="AN4408" s="110"/>
      <c r="AO4408" s="110"/>
      <c r="AP4408" s="110"/>
      <c r="AQ4408" s="110"/>
      <c r="AR4408" s="110"/>
      <c r="AS4408" s="110"/>
      <c r="AT4408" s="110"/>
      <c r="AU4408" s="110"/>
      <c r="AV4408" s="110"/>
      <c r="AW4408" s="110"/>
      <c r="AX4408" s="110"/>
      <c r="AY4408" s="110"/>
      <c r="AZ4408" s="110"/>
      <c r="BA4408" s="110"/>
      <c r="BB4408" s="110"/>
      <c r="BC4408" s="110"/>
      <c r="BD4408" s="110"/>
      <c r="BE4408" s="110"/>
      <c r="BF4408" s="110"/>
      <c r="BG4408" s="110"/>
      <c r="BH4408" s="110"/>
    </row>
    <row r="4409" spans="30:60" x14ac:dyDescent="0.2">
      <c r="AD4409" s="110"/>
      <c r="AE4409" s="110"/>
      <c r="AF4409" s="110"/>
      <c r="AG4409" s="110"/>
      <c r="AH4409" s="110"/>
      <c r="AI4409" s="110"/>
      <c r="AJ4409" s="110"/>
      <c r="AK4409" s="110"/>
      <c r="AL4409" s="110"/>
      <c r="AM4409" s="110"/>
      <c r="AN4409" s="110"/>
      <c r="AO4409" s="110"/>
      <c r="AP4409" s="110"/>
      <c r="AQ4409" s="110"/>
      <c r="AR4409" s="110"/>
      <c r="AS4409" s="110"/>
      <c r="AT4409" s="110"/>
      <c r="AU4409" s="110"/>
      <c r="AV4409" s="110"/>
      <c r="AW4409" s="110"/>
      <c r="AX4409" s="110"/>
      <c r="AY4409" s="110"/>
      <c r="AZ4409" s="110"/>
      <c r="BA4409" s="110"/>
      <c r="BB4409" s="110"/>
      <c r="BC4409" s="110"/>
      <c r="BD4409" s="110"/>
      <c r="BE4409" s="110"/>
      <c r="BF4409" s="110"/>
      <c r="BG4409" s="110"/>
      <c r="BH4409" s="110"/>
    </row>
    <row r="4410" spans="30:60" x14ac:dyDescent="0.2">
      <c r="AD4410" s="110"/>
      <c r="AE4410" s="110"/>
      <c r="AF4410" s="110"/>
      <c r="AG4410" s="110"/>
      <c r="AH4410" s="110"/>
      <c r="AI4410" s="110"/>
      <c r="AJ4410" s="110"/>
      <c r="AK4410" s="110"/>
      <c r="AL4410" s="110"/>
      <c r="AM4410" s="110"/>
      <c r="AN4410" s="110"/>
      <c r="AO4410" s="110"/>
      <c r="AP4410" s="110"/>
      <c r="AQ4410" s="110"/>
      <c r="AR4410" s="110"/>
      <c r="AS4410" s="110"/>
      <c r="AT4410" s="110"/>
      <c r="AU4410" s="110"/>
      <c r="AV4410" s="110"/>
      <c r="AW4410" s="110"/>
      <c r="AX4410" s="110"/>
      <c r="AY4410" s="110"/>
      <c r="AZ4410" s="110"/>
      <c r="BA4410" s="110"/>
      <c r="BB4410" s="110"/>
      <c r="BC4410" s="110"/>
      <c r="BD4410" s="110"/>
      <c r="BE4410" s="110"/>
      <c r="BF4410" s="110"/>
      <c r="BG4410" s="110"/>
      <c r="BH4410" s="110"/>
    </row>
    <row r="4411" spans="30:60" x14ac:dyDescent="0.2">
      <c r="AD4411" s="110"/>
      <c r="AE4411" s="110"/>
      <c r="AF4411" s="110"/>
      <c r="AG4411" s="110"/>
      <c r="AH4411" s="110"/>
      <c r="AI4411" s="110"/>
      <c r="AJ4411" s="110"/>
      <c r="AK4411" s="110"/>
      <c r="AL4411" s="110"/>
      <c r="AM4411" s="110"/>
      <c r="AN4411" s="110"/>
      <c r="AO4411" s="110"/>
      <c r="AP4411" s="110"/>
      <c r="AQ4411" s="110"/>
      <c r="AR4411" s="110"/>
      <c r="AS4411" s="110"/>
      <c r="AT4411" s="110"/>
      <c r="AU4411" s="110"/>
      <c r="AV4411" s="110"/>
      <c r="AW4411" s="110"/>
      <c r="AX4411" s="110"/>
      <c r="AY4411" s="110"/>
      <c r="AZ4411" s="110"/>
      <c r="BA4411" s="110"/>
      <c r="BB4411" s="110"/>
      <c r="BC4411" s="110"/>
      <c r="BD4411" s="110"/>
      <c r="BE4411" s="110"/>
      <c r="BF4411" s="110"/>
      <c r="BG4411" s="110"/>
      <c r="BH4411" s="110"/>
    </row>
    <row r="4412" spans="30:60" x14ac:dyDescent="0.2">
      <c r="AD4412" s="110"/>
      <c r="AE4412" s="110"/>
      <c r="AF4412" s="110"/>
      <c r="AG4412" s="110"/>
      <c r="AH4412" s="110"/>
      <c r="AI4412" s="110"/>
      <c r="AJ4412" s="110"/>
      <c r="AK4412" s="110"/>
      <c r="AL4412" s="110"/>
      <c r="AM4412" s="110"/>
      <c r="AN4412" s="110"/>
      <c r="AO4412" s="110"/>
      <c r="AP4412" s="110"/>
      <c r="AQ4412" s="110"/>
      <c r="AR4412" s="110"/>
      <c r="AS4412" s="110"/>
      <c r="AT4412" s="110"/>
      <c r="AU4412" s="110"/>
      <c r="AV4412" s="110"/>
      <c r="AW4412" s="110"/>
      <c r="AX4412" s="110"/>
      <c r="AY4412" s="110"/>
      <c r="AZ4412" s="110"/>
      <c r="BA4412" s="110"/>
      <c r="BB4412" s="110"/>
      <c r="BC4412" s="110"/>
      <c r="BD4412" s="110"/>
      <c r="BE4412" s="110"/>
      <c r="BF4412" s="110"/>
      <c r="BG4412" s="110"/>
      <c r="BH4412" s="110"/>
    </row>
    <row r="4413" spans="30:60" x14ac:dyDescent="0.2">
      <c r="AD4413" s="110"/>
      <c r="AE4413" s="110"/>
      <c r="AF4413" s="110"/>
      <c r="AG4413" s="110"/>
      <c r="AH4413" s="110"/>
      <c r="AI4413" s="110"/>
      <c r="AJ4413" s="110"/>
      <c r="AK4413" s="110"/>
      <c r="AL4413" s="110"/>
      <c r="AM4413" s="110"/>
      <c r="AN4413" s="110"/>
      <c r="AO4413" s="110"/>
      <c r="AP4413" s="110"/>
      <c r="AQ4413" s="110"/>
      <c r="AR4413" s="110"/>
      <c r="AS4413" s="110"/>
      <c r="AT4413" s="110"/>
      <c r="AU4413" s="110"/>
      <c r="AV4413" s="110"/>
      <c r="AW4413" s="110"/>
      <c r="AX4413" s="110"/>
      <c r="AY4413" s="110"/>
      <c r="AZ4413" s="110"/>
      <c r="BA4413" s="110"/>
      <c r="BB4413" s="110"/>
      <c r="BC4413" s="110"/>
      <c r="BD4413" s="110"/>
      <c r="BE4413" s="110"/>
      <c r="BF4413" s="110"/>
      <c r="BG4413" s="110"/>
      <c r="BH4413" s="110"/>
    </row>
    <row r="4414" spans="30:60" x14ac:dyDescent="0.2">
      <c r="AD4414" s="110"/>
      <c r="AE4414" s="110"/>
      <c r="AF4414" s="110"/>
      <c r="AG4414" s="110"/>
      <c r="AH4414" s="110"/>
      <c r="AI4414" s="110"/>
      <c r="AJ4414" s="110"/>
      <c r="AK4414" s="110"/>
      <c r="AL4414" s="110"/>
      <c r="AM4414" s="110"/>
      <c r="AN4414" s="110"/>
      <c r="AO4414" s="110"/>
      <c r="AP4414" s="110"/>
      <c r="AQ4414" s="110"/>
      <c r="AR4414" s="110"/>
      <c r="AS4414" s="110"/>
      <c r="AT4414" s="110"/>
      <c r="AU4414" s="110"/>
      <c r="AV4414" s="110"/>
      <c r="AW4414" s="110"/>
      <c r="AX4414" s="110"/>
      <c r="AY4414" s="110"/>
      <c r="AZ4414" s="110"/>
      <c r="BA4414" s="110"/>
      <c r="BB4414" s="110"/>
      <c r="BC4414" s="110"/>
      <c r="BD4414" s="110"/>
      <c r="BE4414" s="110"/>
      <c r="BF4414" s="110"/>
      <c r="BG4414" s="110"/>
      <c r="BH4414" s="110"/>
    </row>
    <row r="4415" spans="30:60" x14ac:dyDescent="0.2">
      <c r="AD4415" s="110"/>
      <c r="AE4415" s="110"/>
      <c r="AF4415" s="110"/>
      <c r="AG4415" s="110"/>
      <c r="AH4415" s="110"/>
      <c r="AI4415" s="110"/>
      <c r="AJ4415" s="110"/>
      <c r="AK4415" s="110"/>
      <c r="AL4415" s="110"/>
      <c r="AM4415" s="110"/>
      <c r="AN4415" s="110"/>
      <c r="AO4415" s="110"/>
      <c r="AP4415" s="110"/>
      <c r="AQ4415" s="110"/>
      <c r="AR4415" s="110"/>
      <c r="AS4415" s="110"/>
      <c r="AT4415" s="110"/>
      <c r="AU4415" s="110"/>
      <c r="AV4415" s="110"/>
      <c r="AW4415" s="110"/>
      <c r="AX4415" s="110"/>
      <c r="AY4415" s="110"/>
      <c r="AZ4415" s="110"/>
      <c r="BA4415" s="110"/>
      <c r="BB4415" s="110"/>
      <c r="BC4415" s="110"/>
      <c r="BD4415" s="110"/>
      <c r="BE4415" s="110"/>
      <c r="BF4415" s="110"/>
      <c r="BG4415" s="110"/>
      <c r="BH4415" s="110"/>
    </row>
    <row r="4416" spans="30:60" x14ac:dyDescent="0.2">
      <c r="AD4416" s="110"/>
      <c r="AE4416" s="110"/>
      <c r="AF4416" s="110"/>
      <c r="AG4416" s="110"/>
      <c r="AH4416" s="110"/>
      <c r="AI4416" s="110"/>
      <c r="AJ4416" s="110"/>
      <c r="AK4416" s="110"/>
      <c r="AL4416" s="110"/>
      <c r="AM4416" s="110"/>
      <c r="AN4416" s="110"/>
      <c r="AO4416" s="110"/>
      <c r="AP4416" s="110"/>
      <c r="AQ4416" s="110"/>
      <c r="AR4416" s="110"/>
      <c r="AS4416" s="110"/>
      <c r="AT4416" s="110"/>
      <c r="AU4416" s="110"/>
      <c r="AV4416" s="110"/>
      <c r="AW4416" s="110"/>
      <c r="AX4416" s="110"/>
      <c r="AY4416" s="110"/>
      <c r="AZ4416" s="110"/>
      <c r="BA4416" s="110"/>
      <c r="BB4416" s="110"/>
      <c r="BC4416" s="110"/>
      <c r="BD4416" s="110"/>
      <c r="BE4416" s="110"/>
      <c r="BF4416" s="110"/>
      <c r="BG4416" s="110"/>
      <c r="BH4416" s="110"/>
    </row>
    <row r="4417" spans="30:60" x14ac:dyDescent="0.2">
      <c r="AD4417" s="110"/>
      <c r="AE4417" s="110"/>
      <c r="AF4417" s="110"/>
      <c r="AG4417" s="110"/>
      <c r="AH4417" s="110"/>
      <c r="AI4417" s="110"/>
      <c r="AJ4417" s="110"/>
      <c r="AK4417" s="110"/>
      <c r="AL4417" s="110"/>
      <c r="AM4417" s="110"/>
      <c r="AN4417" s="110"/>
      <c r="AO4417" s="110"/>
      <c r="AP4417" s="110"/>
      <c r="AQ4417" s="110"/>
      <c r="AR4417" s="110"/>
      <c r="AS4417" s="110"/>
      <c r="AT4417" s="110"/>
      <c r="AU4417" s="110"/>
      <c r="AV4417" s="110"/>
      <c r="AW4417" s="110"/>
      <c r="AX4417" s="110"/>
      <c r="AY4417" s="110"/>
      <c r="AZ4417" s="110"/>
      <c r="BA4417" s="110"/>
      <c r="BB4417" s="110"/>
      <c r="BC4417" s="110"/>
      <c r="BD4417" s="110"/>
      <c r="BE4417" s="110"/>
      <c r="BF4417" s="110"/>
      <c r="BG4417" s="110"/>
      <c r="BH4417" s="110"/>
    </row>
    <row r="4418" spans="30:60" x14ac:dyDescent="0.2">
      <c r="AD4418" s="110"/>
      <c r="AE4418" s="110"/>
      <c r="AF4418" s="110"/>
      <c r="AG4418" s="110"/>
      <c r="AH4418" s="110"/>
      <c r="AI4418" s="110"/>
      <c r="AJ4418" s="110"/>
      <c r="AK4418" s="110"/>
      <c r="AL4418" s="110"/>
      <c r="AM4418" s="110"/>
      <c r="AN4418" s="110"/>
      <c r="AO4418" s="110"/>
      <c r="AP4418" s="110"/>
      <c r="AQ4418" s="110"/>
      <c r="AR4418" s="110"/>
      <c r="AS4418" s="110"/>
      <c r="AT4418" s="110"/>
      <c r="AU4418" s="110"/>
      <c r="AV4418" s="110"/>
      <c r="AW4418" s="110"/>
      <c r="AX4418" s="110"/>
      <c r="AY4418" s="110"/>
      <c r="AZ4418" s="110"/>
      <c r="BA4418" s="110"/>
      <c r="BB4418" s="110"/>
      <c r="BC4418" s="110"/>
      <c r="BD4418" s="110"/>
      <c r="BE4418" s="110"/>
      <c r="BF4418" s="110"/>
      <c r="BG4418" s="110"/>
      <c r="BH4418" s="110"/>
    </row>
    <row r="4419" spans="30:60" x14ac:dyDescent="0.2">
      <c r="AD4419" s="110"/>
      <c r="AE4419" s="110"/>
      <c r="AF4419" s="110"/>
      <c r="AG4419" s="110"/>
      <c r="AH4419" s="110"/>
      <c r="AI4419" s="110"/>
      <c r="AJ4419" s="110"/>
      <c r="AK4419" s="110"/>
      <c r="AL4419" s="110"/>
      <c r="AM4419" s="110"/>
      <c r="AN4419" s="110"/>
      <c r="AO4419" s="110"/>
      <c r="AP4419" s="110"/>
      <c r="AQ4419" s="110"/>
      <c r="AR4419" s="110"/>
      <c r="AS4419" s="110"/>
      <c r="AT4419" s="110"/>
      <c r="AU4419" s="110"/>
      <c r="AV4419" s="110"/>
      <c r="AW4419" s="110"/>
      <c r="AX4419" s="110"/>
      <c r="AY4419" s="110"/>
      <c r="AZ4419" s="110"/>
      <c r="BA4419" s="110"/>
      <c r="BB4419" s="110"/>
      <c r="BC4419" s="110"/>
      <c r="BD4419" s="110"/>
      <c r="BE4419" s="110"/>
      <c r="BF4419" s="110"/>
      <c r="BG4419" s="110"/>
      <c r="BH4419" s="110"/>
    </row>
    <row r="4420" spans="30:60" x14ac:dyDescent="0.2">
      <c r="AD4420" s="110"/>
      <c r="AE4420" s="110"/>
      <c r="AF4420" s="110"/>
      <c r="AG4420" s="110"/>
      <c r="AH4420" s="110"/>
      <c r="AI4420" s="110"/>
      <c r="AJ4420" s="110"/>
      <c r="AK4420" s="110"/>
      <c r="AL4420" s="110"/>
      <c r="AM4420" s="110"/>
      <c r="AN4420" s="110"/>
      <c r="AO4420" s="110"/>
      <c r="AP4420" s="110"/>
      <c r="AQ4420" s="110"/>
      <c r="AR4420" s="110"/>
      <c r="AS4420" s="110"/>
      <c r="AT4420" s="110"/>
      <c r="AU4420" s="110"/>
      <c r="AV4420" s="110"/>
      <c r="AW4420" s="110"/>
      <c r="AX4420" s="110"/>
      <c r="AY4420" s="110"/>
      <c r="AZ4420" s="110"/>
      <c r="BA4420" s="110"/>
      <c r="BB4420" s="110"/>
      <c r="BC4420" s="110"/>
      <c r="BD4420" s="110"/>
      <c r="BE4420" s="110"/>
      <c r="BF4420" s="110"/>
      <c r="BG4420" s="110"/>
      <c r="BH4420" s="110"/>
    </row>
    <row r="4421" spans="30:60" x14ac:dyDescent="0.2">
      <c r="AD4421" s="110"/>
      <c r="AE4421" s="110"/>
      <c r="AF4421" s="110"/>
      <c r="AG4421" s="110"/>
      <c r="AH4421" s="110"/>
      <c r="AI4421" s="110"/>
      <c r="AJ4421" s="110"/>
      <c r="AK4421" s="110"/>
      <c r="AL4421" s="110"/>
      <c r="AM4421" s="110"/>
      <c r="AN4421" s="110"/>
      <c r="AO4421" s="110"/>
      <c r="AP4421" s="110"/>
      <c r="AQ4421" s="110"/>
      <c r="AR4421" s="110"/>
      <c r="AS4421" s="110"/>
      <c r="AT4421" s="110"/>
      <c r="AU4421" s="110"/>
      <c r="AV4421" s="110"/>
      <c r="AW4421" s="110"/>
      <c r="AX4421" s="110"/>
      <c r="AY4421" s="110"/>
      <c r="AZ4421" s="110"/>
      <c r="BA4421" s="110"/>
      <c r="BB4421" s="110"/>
      <c r="BC4421" s="110"/>
      <c r="BD4421" s="110"/>
      <c r="BE4421" s="110"/>
      <c r="BF4421" s="110"/>
      <c r="BG4421" s="110"/>
      <c r="BH4421" s="110"/>
    </row>
    <row r="4422" spans="30:60" x14ac:dyDescent="0.2">
      <c r="AD4422" s="110"/>
      <c r="AE4422" s="110"/>
      <c r="AF4422" s="110"/>
      <c r="AG4422" s="110"/>
      <c r="AH4422" s="110"/>
      <c r="AI4422" s="110"/>
      <c r="AJ4422" s="110"/>
      <c r="AK4422" s="110"/>
      <c r="AL4422" s="110"/>
      <c r="AM4422" s="110"/>
      <c r="AN4422" s="110"/>
      <c r="AO4422" s="110"/>
      <c r="AP4422" s="110"/>
      <c r="AQ4422" s="110"/>
      <c r="AR4422" s="110"/>
      <c r="AS4422" s="110"/>
      <c r="AT4422" s="110"/>
      <c r="AU4422" s="110"/>
      <c r="AV4422" s="110"/>
      <c r="AW4422" s="110"/>
      <c r="AX4422" s="110"/>
      <c r="AY4422" s="110"/>
      <c r="AZ4422" s="110"/>
      <c r="BA4422" s="110"/>
      <c r="BB4422" s="110"/>
      <c r="BC4422" s="110"/>
      <c r="BD4422" s="110"/>
      <c r="BE4422" s="110"/>
      <c r="BF4422" s="110"/>
      <c r="BG4422" s="110"/>
      <c r="BH4422" s="110"/>
    </row>
    <row r="4423" spans="30:60" x14ac:dyDescent="0.2">
      <c r="AD4423" s="110"/>
      <c r="AE4423" s="110"/>
      <c r="AF4423" s="110"/>
      <c r="AG4423" s="110"/>
      <c r="AH4423" s="110"/>
      <c r="AI4423" s="110"/>
      <c r="AJ4423" s="110"/>
      <c r="AK4423" s="110"/>
      <c r="AL4423" s="110"/>
      <c r="AM4423" s="110"/>
      <c r="AN4423" s="110"/>
      <c r="AO4423" s="110"/>
      <c r="AP4423" s="110"/>
      <c r="AQ4423" s="110"/>
      <c r="AR4423" s="110"/>
      <c r="AS4423" s="110"/>
      <c r="AT4423" s="110"/>
      <c r="AU4423" s="110"/>
      <c r="AV4423" s="110"/>
      <c r="AW4423" s="110"/>
      <c r="AX4423" s="110"/>
      <c r="AY4423" s="110"/>
      <c r="AZ4423" s="110"/>
      <c r="BA4423" s="110"/>
      <c r="BB4423" s="110"/>
      <c r="BC4423" s="110"/>
      <c r="BD4423" s="110"/>
      <c r="BE4423" s="110"/>
      <c r="BF4423" s="110"/>
      <c r="BG4423" s="110"/>
      <c r="BH4423" s="110"/>
    </row>
    <row r="4424" spans="30:60" x14ac:dyDescent="0.2">
      <c r="AD4424" s="110"/>
      <c r="AE4424" s="110"/>
      <c r="AF4424" s="110"/>
      <c r="AG4424" s="110"/>
      <c r="AH4424" s="110"/>
      <c r="AI4424" s="110"/>
      <c r="AJ4424" s="110"/>
      <c r="AK4424" s="110"/>
      <c r="AL4424" s="110"/>
      <c r="AM4424" s="110"/>
      <c r="AN4424" s="110"/>
      <c r="AO4424" s="110"/>
      <c r="AP4424" s="110"/>
      <c r="AQ4424" s="110"/>
      <c r="AR4424" s="110"/>
      <c r="AS4424" s="110"/>
      <c r="AT4424" s="110"/>
      <c r="AU4424" s="110"/>
      <c r="AV4424" s="110"/>
      <c r="AW4424" s="110"/>
      <c r="AX4424" s="110"/>
      <c r="AY4424" s="110"/>
      <c r="AZ4424" s="110"/>
      <c r="BA4424" s="110"/>
      <c r="BB4424" s="110"/>
      <c r="BC4424" s="110"/>
      <c r="BD4424" s="110"/>
      <c r="BE4424" s="110"/>
      <c r="BF4424" s="110"/>
      <c r="BG4424" s="110"/>
      <c r="BH4424" s="110"/>
    </row>
    <row r="4425" spans="30:60" x14ac:dyDescent="0.2">
      <c r="AD4425" s="110"/>
      <c r="AE4425" s="110"/>
      <c r="AF4425" s="110"/>
      <c r="AG4425" s="110"/>
      <c r="AH4425" s="110"/>
      <c r="AI4425" s="110"/>
      <c r="AJ4425" s="110"/>
      <c r="AK4425" s="110"/>
      <c r="AL4425" s="110"/>
      <c r="AM4425" s="110"/>
      <c r="AN4425" s="110"/>
      <c r="AO4425" s="110"/>
      <c r="AP4425" s="110"/>
      <c r="AQ4425" s="110"/>
      <c r="AR4425" s="110"/>
      <c r="AS4425" s="110"/>
      <c r="AT4425" s="110"/>
      <c r="AU4425" s="110"/>
      <c r="AV4425" s="110"/>
      <c r="AW4425" s="110"/>
      <c r="AX4425" s="110"/>
      <c r="AY4425" s="110"/>
      <c r="AZ4425" s="110"/>
      <c r="BA4425" s="110"/>
      <c r="BB4425" s="110"/>
      <c r="BC4425" s="110"/>
      <c r="BD4425" s="110"/>
      <c r="BE4425" s="110"/>
      <c r="BF4425" s="110"/>
      <c r="BG4425" s="110"/>
      <c r="BH4425" s="110"/>
    </row>
    <row r="4426" spans="30:60" x14ac:dyDescent="0.2">
      <c r="AD4426" s="110"/>
      <c r="AE4426" s="110"/>
      <c r="AF4426" s="110"/>
      <c r="AG4426" s="110"/>
      <c r="AH4426" s="110"/>
      <c r="AI4426" s="110"/>
      <c r="AJ4426" s="110"/>
      <c r="AK4426" s="110"/>
      <c r="AL4426" s="110"/>
      <c r="AM4426" s="110"/>
      <c r="AN4426" s="110"/>
      <c r="AO4426" s="110"/>
      <c r="AP4426" s="110"/>
      <c r="AQ4426" s="110"/>
      <c r="AR4426" s="110"/>
      <c r="AS4426" s="110"/>
      <c r="AT4426" s="110"/>
      <c r="AU4426" s="110"/>
      <c r="AV4426" s="110"/>
      <c r="AW4426" s="110"/>
      <c r="AX4426" s="110"/>
      <c r="AY4426" s="110"/>
      <c r="AZ4426" s="110"/>
      <c r="BA4426" s="110"/>
      <c r="BB4426" s="110"/>
      <c r="BC4426" s="110"/>
      <c r="BD4426" s="110"/>
      <c r="BE4426" s="110"/>
      <c r="BF4426" s="110"/>
      <c r="BG4426" s="110"/>
      <c r="BH4426" s="110"/>
    </row>
    <row r="4427" spans="30:60" x14ac:dyDescent="0.2">
      <c r="AD4427" s="110"/>
      <c r="AE4427" s="110"/>
      <c r="AF4427" s="110"/>
      <c r="AG4427" s="110"/>
      <c r="AH4427" s="110"/>
      <c r="AI4427" s="110"/>
      <c r="AJ4427" s="110"/>
      <c r="AK4427" s="110"/>
      <c r="AL4427" s="110"/>
      <c r="AM4427" s="110"/>
      <c r="AN4427" s="110"/>
      <c r="AO4427" s="110"/>
      <c r="AP4427" s="110"/>
      <c r="AQ4427" s="110"/>
      <c r="AR4427" s="110"/>
      <c r="AS4427" s="110"/>
      <c r="AT4427" s="110"/>
      <c r="AU4427" s="110"/>
      <c r="AV4427" s="110"/>
      <c r="AW4427" s="110"/>
      <c r="AX4427" s="110"/>
      <c r="AY4427" s="110"/>
      <c r="AZ4427" s="110"/>
      <c r="BA4427" s="110"/>
      <c r="BB4427" s="110"/>
      <c r="BC4427" s="110"/>
      <c r="BD4427" s="110"/>
      <c r="BE4427" s="110"/>
      <c r="BF4427" s="110"/>
      <c r="BG4427" s="110"/>
      <c r="BH4427" s="110"/>
    </row>
    <row r="4428" spans="30:60" x14ac:dyDescent="0.2">
      <c r="AD4428" s="110"/>
      <c r="AE4428" s="110"/>
      <c r="AF4428" s="110"/>
      <c r="AG4428" s="110"/>
      <c r="AH4428" s="110"/>
      <c r="AI4428" s="110"/>
      <c r="AJ4428" s="110"/>
      <c r="AK4428" s="110"/>
      <c r="AL4428" s="110"/>
      <c r="AM4428" s="110"/>
      <c r="AN4428" s="110"/>
      <c r="AO4428" s="110"/>
      <c r="AP4428" s="110"/>
      <c r="AQ4428" s="110"/>
      <c r="AR4428" s="110"/>
      <c r="AS4428" s="110"/>
      <c r="AT4428" s="110"/>
      <c r="AU4428" s="110"/>
      <c r="AV4428" s="110"/>
      <c r="AW4428" s="110"/>
      <c r="AX4428" s="110"/>
      <c r="AY4428" s="110"/>
      <c r="AZ4428" s="110"/>
      <c r="BA4428" s="110"/>
      <c r="BB4428" s="110"/>
      <c r="BC4428" s="110"/>
      <c r="BD4428" s="110"/>
      <c r="BE4428" s="110"/>
      <c r="BF4428" s="110"/>
      <c r="BG4428" s="110"/>
      <c r="BH4428" s="110"/>
    </row>
    <row r="4429" spans="30:60" x14ac:dyDescent="0.2">
      <c r="AD4429" s="110"/>
      <c r="AE4429" s="110"/>
      <c r="AF4429" s="110"/>
      <c r="AG4429" s="110"/>
      <c r="AH4429" s="110"/>
      <c r="AI4429" s="110"/>
      <c r="AJ4429" s="110"/>
      <c r="AK4429" s="110"/>
      <c r="AL4429" s="110"/>
      <c r="AM4429" s="110"/>
      <c r="AN4429" s="110"/>
      <c r="AO4429" s="110"/>
      <c r="AP4429" s="110"/>
      <c r="AQ4429" s="110"/>
      <c r="AR4429" s="110"/>
      <c r="AS4429" s="110"/>
      <c r="AT4429" s="110"/>
      <c r="AU4429" s="110"/>
      <c r="AV4429" s="110"/>
      <c r="AW4429" s="110"/>
      <c r="AX4429" s="110"/>
      <c r="AY4429" s="110"/>
      <c r="AZ4429" s="110"/>
      <c r="BA4429" s="110"/>
      <c r="BB4429" s="110"/>
      <c r="BC4429" s="110"/>
      <c r="BD4429" s="110"/>
      <c r="BE4429" s="110"/>
      <c r="BF4429" s="110"/>
      <c r="BG4429" s="110"/>
      <c r="BH4429" s="110"/>
    </row>
    <row r="4430" spans="30:60" x14ac:dyDescent="0.2">
      <c r="AD4430" s="110"/>
      <c r="AE4430" s="110"/>
      <c r="AF4430" s="110"/>
      <c r="AG4430" s="110"/>
      <c r="AH4430" s="110"/>
      <c r="AI4430" s="110"/>
      <c r="AJ4430" s="110"/>
      <c r="AK4430" s="110"/>
      <c r="AL4430" s="110"/>
      <c r="AM4430" s="110"/>
      <c r="AN4430" s="110"/>
      <c r="AO4430" s="110"/>
      <c r="AP4430" s="110"/>
      <c r="AQ4430" s="110"/>
      <c r="AR4430" s="110"/>
      <c r="AS4430" s="110"/>
      <c r="AT4430" s="110"/>
      <c r="AU4430" s="110"/>
      <c r="AV4430" s="110"/>
      <c r="AW4430" s="110"/>
      <c r="AX4430" s="110"/>
      <c r="AY4430" s="110"/>
      <c r="AZ4430" s="110"/>
      <c r="BA4430" s="110"/>
      <c r="BB4430" s="110"/>
      <c r="BC4430" s="110"/>
      <c r="BD4430" s="110"/>
      <c r="BE4430" s="110"/>
      <c r="BF4430" s="110"/>
      <c r="BG4430" s="110"/>
      <c r="BH4430" s="110"/>
    </row>
    <row r="4431" spans="30:60" x14ac:dyDescent="0.2">
      <c r="AD4431" s="110"/>
      <c r="AE4431" s="110"/>
      <c r="AF4431" s="110"/>
      <c r="AG4431" s="110"/>
      <c r="AH4431" s="110"/>
      <c r="AI4431" s="110"/>
      <c r="AJ4431" s="110"/>
      <c r="AK4431" s="110"/>
      <c r="AL4431" s="110"/>
      <c r="AM4431" s="110"/>
      <c r="AN4431" s="110"/>
      <c r="AO4431" s="110"/>
      <c r="AP4431" s="110"/>
      <c r="AQ4431" s="110"/>
      <c r="AR4431" s="110"/>
      <c r="AS4431" s="110"/>
      <c r="AT4431" s="110"/>
      <c r="AU4431" s="110"/>
      <c r="AV4431" s="110"/>
      <c r="AW4431" s="110"/>
      <c r="AX4431" s="110"/>
      <c r="AY4431" s="110"/>
      <c r="AZ4431" s="110"/>
      <c r="BA4431" s="110"/>
      <c r="BB4431" s="110"/>
      <c r="BC4431" s="110"/>
      <c r="BD4431" s="110"/>
      <c r="BE4431" s="110"/>
      <c r="BF4431" s="110"/>
      <c r="BG4431" s="110"/>
      <c r="BH4431" s="110"/>
    </row>
    <row r="4432" spans="30:60" x14ac:dyDescent="0.2">
      <c r="AD4432" s="110"/>
      <c r="AE4432" s="110"/>
      <c r="AF4432" s="110"/>
      <c r="AG4432" s="110"/>
      <c r="AH4432" s="110"/>
      <c r="AI4432" s="110"/>
      <c r="AJ4432" s="110"/>
      <c r="AK4432" s="110"/>
      <c r="AL4432" s="110"/>
      <c r="AM4432" s="110"/>
      <c r="AN4432" s="110"/>
      <c r="AO4432" s="110"/>
      <c r="AP4432" s="110"/>
      <c r="AQ4432" s="110"/>
      <c r="AR4432" s="110"/>
      <c r="AS4432" s="110"/>
      <c r="AT4432" s="110"/>
      <c r="AU4432" s="110"/>
      <c r="AV4432" s="110"/>
      <c r="AW4432" s="110"/>
      <c r="AX4432" s="110"/>
      <c r="AY4432" s="110"/>
      <c r="AZ4432" s="110"/>
      <c r="BA4432" s="110"/>
      <c r="BB4432" s="110"/>
      <c r="BC4432" s="110"/>
      <c r="BD4432" s="110"/>
      <c r="BE4432" s="110"/>
      <c r="BF4432" s="110"/>
      <c r="BG4432" s="110"/>
      <c r="BH4432" s="110"/>
    </row>
    <row r="4433" spans="30:60" x14ac:dyDescent="0.2">
      <c r="AD4433" s="110"/>
      <c r="AE4433" s="110"/>
      <c r="AF4433" s="110"/>
      <c r="AG4433" s="110"/>
      <c r="AH4433" s="110"/>
      <c r="AI4433" s="110"/>
      <c r="AJ4433" s="110"/>
      <c r="AK4433" s="110"/>
      <c r="AL4433" s="110"/>
      <c r="AM4433" s="110"/>
      <c r="AN4433" s="110"/>
      <c r="AO4433" s="110"/>
      <c r="AP4433" s="110"/>
      <c r="AQ4433" s="110"/>
      <c r="AR4433" s="110"/>
      <c r="AS4433" s="110"/>
      <c r="AT4433" s="110"/>
      <c r="AU4433" s="110"/>
      <c r="AV4433" s="110"/>
      <c r="AW4433" s="110"/>
      <c r="AX4433" s="110"/>
      <c r="AY4433" s="110"/>
      <c r="AZ4433" s="110"/>
      <c r="BA4433" s="110"/>
      <c r="BB4433" s="110"/>
      <c r="BC4433" s="110"/>
      <c r="BD4433" s="110"/>
      <c r="BE4433" s="110"/>
      <c r="BF4433" s="110"/>
      <c r="BG4433" s="110"/>
      <c r="BH4433" s="110"/>
    </row>
    <row r="4434" spans="30:60" x14ac:dyDescent="0.2">
      <c r="AD4434" s="110"/>
      <c r="AE4434" s="110"/>
      <c r="AF4434" s="110"/>
      <c r="AG4434" s="110"/>
      <c r="AH4434" s="110"/>
      <c r="AI4434" s="110"/>
      <c r="AJ4434" s="110"/>
      <c r="AK4434" s="110"/>
      <c r="AL4434" s="110"/>
      <c r="AM4434" s="110"/>
      <c r="AN4434" s="110"/>
      <c r="AO4434" s="110"/>
      <c r="AP4434" s="110"/>
      <c r="AQ4434" s="110"/>
      <c r="AR4434" s="110"/>
      <c r="AS4434" s="110"/>
      <c r="AT4434" s="110"/>
      <c r="AU4434" s="110"/>
      <c r="AV4434" s="110"/>
      <c r="AW4434" s="110"/>
      <c r="AX4434" s="110"/>
      <c r="AY4434" s="110"/>
      <c r="AZ4434" s="110"/>
      <c r="BA4434" s="110"/>
      <c r="BB4434" s="110"/>
      <c r="BC4434" s="110"/>
      <c r="BD4434" s="110"/>
      <c r="BE4434" s="110"/>
      <c r="BF4434" s="110"/>
      <c r="BG4434" s="110"/>
      <c r="BH4434" s="110"/>
    </row>
    <row r="4435" spans="30:60" x14ac:dyDescent="0.2">
      <c r="AD4435" s="110"/>
      <c r="AE4435" s="110"/>
      <c r="AF4435" s="110"/>
      <c r="AG4435" s="110"/>
      <c r="AH4435" s="110"/>
      <c r="AI4435" s="110"/>
      <c r="AJ4435" s="110"/>
      <c r="AK4435" s="110"/>
      <c r="AL4435" s="110"/>
      <c r="AM4435" s="110"/>
      <c r="AN4435" s="110"/>
      <c r="AO4435" s="110"/>
      <c r="AP4435" s="110"/>
      <c r="AQ4435" s="110"/>
      <c r="AR4435" s="110"/>
      <c r="AS4435" s="110"/>
      <c r="AT4435" s="110"/>
      <c r="AU4435" s="110"/>
      <c r="AV4435" s="110"/>
      <c r="AW4435" s="110"/>
      <c r="AX4435" s="110"/>
      <c r="AY4435" s="110"/>
      <c r="AZ4435" s="110"/>
      <c r="BA4435" s="110"/>
      <c r="BB4435" s="110"/>
      <c r="BC4435" s="110"/>
      <c r="BD4435" s="110"/>
      <c r="BE4435" s="110"/>
      <c r="BF4435" s="110"/>
      <c r="BG4435" s="110"/>
      <c r="BH4435" s="110"/>
    </row>
    <row r="4436" spans="30:60" x14ac:dyDescent="0.2">
      <c r="AD4436" s="110"/>
      <c r="AE4436" s="110"/>
      <c r="AF4436" s="110"/>
      <c r="AG4436" s="110"/>
      <c r="AH4436" s="110"/>
      <c r="AI4436" s="110"/>
      <c r="AJ4436" s="110"/>
      <c r="AK4436" s="110"/>
      <c r="AL4436" s="110"/>
      <c r="AM4436" s="110"/>
      <c r="AN4436" s="110"/>
      <c r="AO4436" s="110"/>
      <c r="AP4436" s="110"/>
      <c r="AQ4436" s="110"/>
      <c r="AR4436" s="110"/>
      <c r="AS4436" s="110"/>
      <c r="AT4436" s="110"/>
      <c r="AU4436" s="110"/>
      <c r="AV4436" s="110"/>
      <c r="AW4436" s="110"/>
      <c r="AX4436" s="110"/>
      <c r="AY4436" s="110"/>
      <c r="AZ4436" s="110"/>
      <c r="BA4436" s="110"/>
      <c r="BB4436" s="110"/>
      <c r="BC4436" s="110"/>
      <c r="BD4436" s="110"/>
      <c r="BE4436" s="110"/>
      <c r="BF4436" s="110"/>
      <c r="BG4436" s="110"/>
      <c r="BH4436" s="110"/>
    </row>
    <row r="4437" spans="30:60" x14ac:dyDescent="0.2">
      <c r="AD4437" s="110"/>
      <c r="AE4437" s="110"/>
      <c r="AF4437" s="110"/>
      <c r="AG4437" s="110"/>
      <c r="AH4437" s="110"/>
      <c r="AI4437" s="110"/>
      <c r="AJ4437" s="110"/>
      <c r="AK4437" s="110"/>
      <c r="AL4437" s="110"/>
      <c r="AM4437" s="110"/>
      <c r="AN4437" s="110"/>
      <c r="AO4437" s="110"/>
      <c r="AP4437" s="110"/>
      <c r="AQ4437" s="110"/>
      <c r="AR4437" s="110"/>
      <c r="AS4437" s="110"/>
      <c r="AT4437" s="110"/>
      <c r="AU4437" s="110"/>
      <c r="AV4437" s="110"/>
      <c r="AW4437" s="110"/>
      <c r="AX4437" s="110"/>
      <c r="AY4437" s="110"/>
      <c r="AZ4437" s="110"/>
      <c r="BA4437" s="110"/>
      <c r="BB4437" s="110"/>
      <c r="BC4437" s="110"/>
      <c r="BD4437" s="110"/>
      <c r="BE4437" s="110"/>
      <c r="BF4437" s="110"/>
      <c r="BG4437" s="110"/>
      <c r="BH4437" s="110"/>
    </row>
    <row r="4438" spans="30:60" x14ac:dyDescent="0.2">
      <c r="AD4438" s="110"/>
      <c r="AE4438" s="110"/>
      <c r="AF4438" s="110"/>
      <c r="AG4438" s="110"/>
      <c r="AH4438" s="110"/>
      <c r="AI4438" s="110"/>
      <c r="AJ4438" s="110"/>
      <c r="AK4438" s="110"/>
      <c r="AL4438" s="110"/>
      <c r="AM4438" s="110"/>
      <c r="AN4438" s="110"/>
      <c r="AO4438" s="110"/>
      <c r="AP4438" s="110"/>
      <c r="AQ4438" s="110"/>
      <c r="AR4438" s="110"/>
      <c r="AS4438" s="110"/>
      <c r="AT4438" s="110"/>
      <c r="AU4438" s="110"/>
      <c r="AV4438" s="110"/>
      <c r="AW4438" s="110"/>
      <c r="AX4438" s="110"/>
      <c r="AY4438" s="110"/>
      <c r="AZ4438" s="110"/>
      <c r="BA4438" s="110"/>
      <c r="BB4438" s="110"/>
      <c r="BC4438" s="110"/>
      <c r="BD4438" s="110"/>
      <c r="BE4438" s="110"/>
      <c r="BF4438" s="110"/>
      <c r="BG4438" s="110"/>
      <c r="BH4438" s="110"/>
    </row>
    <row r="4439" spans="30:60" x14ac:dyDescent="0.2">
      <c r="AD4439" s="110"/>
      <c r="AE4439" s="110"/>
      <c r="AF4439" s="110"/>
      <c r="AG4439" s="110"/>
      <c r="AH4439" s="110"/>
      <c r="AI4439" s="110"/>
      <c r="AJ4439" s="110"/>
      <c r="AK4439" s="110"/>
      <c r="AL4439" s="110"/>
      <c r="AM4439" s="110"/>
      <c r="AN4439" s="110"/>
      <c r="AO4439" s="110"/>
      <c r="AP4439" s="110"/>
      <c r="AQ4439" s="110"/>
      <c r="AR4439" s="110"/>
      <c r="AS4439" s="110"/>
      <c r="AT4439" s="110"/>
      <c r="AU4439" s="110"/>
      <c r="AV4439" s="110"/>
      <c r="AW4439" s="110"/>
      <c r="AX4439" s="110"/>
      <c r="AY4439" s="110"/>
      <c r="AZ4439" s="110"/>
      <c r="BA4439" s="110"/>
      <c r="BB4439" s="110"/>
      <c r="BC4439" s="110"/>
      <c r="BD4439" s="110"/>
      <c r="BE4439" s="110"/>
      <c r="BF4439" s="110"/>
      <c r="BG4439" s="110"/>
      <c r="BH4439" s="110"/>
    </row>
    <row r="4440" spans="30:60" x14ac:dyDescent="0.2">
      <c r="AD4440" s="110"/>
      <c r="AE4440" s="110"/>
      <c r="AF4440" s="110"/>
      <c r="AG4440" s="110"/>
      <c r="AH4440" s="110"/>
      <c r="AI4440" s="110"/>
      <c r="AJ4440" s="110"/>
      <c r="AK4440" s="110"/>
      <c r="AL4440" s="110"/>
      <c r="AM4440" s="110"/>
      <c r="AN4440" s="110"/>
      <c r="AO4440" s="110"/>
      <c r="AP4440" s="110"/>
      <c r="AQ4440" s="110"/>
      <c r="AR4440" s="110"/>
      <c r="AS4440" s="110"/>
      <c r="AT4440" s="110"/>
      <c r="AU4440" s="110"/>
      <c r="AV4440" s="110"/>
      <c r="AW4440" s="110"/>
      <c r="AX4440" s="110"/>
      <c r="AY4440" s="110"/>
      <c r="AZ4440" s="110"/>
      <c r="BA4440" s="110"/>
      <c r="BB4440" s="110"/>
      <c r="BC4440" s="110"/>
      <c r="BD4440" s="110"/>
      <c r="BE4440" s="110"/>
      <c r="BF4440" s="110"/>
      <c r="BG4440" s="110"/>
      <c r="BH4440" s="110"/>
    </row>
    <row r="4441" spans="30:60" x14ac:dyDescent="0.2">
      <c r="AD4441" s="110"/>
      <c r="AE4441" s="110"/>
      <c r="AF4441" s="110"/>
      <c r="AG4441" s="110"/>
      <c r="AH4441" s="110"/>
      <c r="AI4441" s="110"/>
      <c r="AJ4441" s="110"/>
      <c r="AK4441" s="110"/>
      <c r="AL4441" s="110"/>
      <c r="AM4441" s="110"/>
      <c r="AN4441" s="110"/>
      <c r="AO4441" s="110"/>
      <c r="AP4441" s="110"/>
      <c r="AQ4441" s="110"/>
      <c r="AR4441" s="110"/>
      <c r="AS4441" s="110"/>
      <c r="AT4441" s="110"/>
      <c r="AU4441" s="110"/>
      <c r="AV4441" s="110"/>
      <c r="AW4441" s="110"/>
      <c r="AX4441" s="110"/>
      <c r="AY4441" s="110"/>
      <c r="AZ4441" s="110"/>
      <c r="BA4441" s="110"/>
      <c r="BB4441" s="110"/>
      <c r="BC4441" s="110"/>
      <c r="BD4441" s="110"/>
      <c r="BE4441" s="110"/>
      <c r="BF4441" s="110"/>
      <c r="BG4441" s="110"/>
      <c r="BH4441" s="110"/>
    </row>
    <row r="4442" spans="30:60" x14ac:dyDescent="0.2">
      <c r="AD4442" s="110"/>
      <c r="AE4442" s="110"/>
      <c r="AF4442" s="110"/>
      <c r="AG4442" s="110"/>
      <c r="AH4442" s="110"/>
      <c r="AI4442" s="110"/>
      <c r="AJ4442" s="110"/>
      <c r="AK4442" s="110"/>
      <c r="AL4442" s="110"/>
      <c r="AM4442" s="110"/>
      <c r="AN4442" s="110"/>
      <c r="AO4442" s="110"/>
      <c r="AP4442" s="110"/>
      <c r="AQ4442" s="110"/>
      <c r="AR4442" s="110"/>
      <c r="AS4442" s="110"/>
      <c r="AT4442" s="110"/>
      <c r="AU4442" s="110"/>
      <c r="AV4442" s="110"/>
      <c r="AW4442" s="110"/>
      <c r="AX4442" s="110"/>
      <c r="AY4442" s="110"/>
      <c r="AZ4442" s="110"/>
      <c r="BA4442" s="110"/>
      <c r="BB4442" s="110"/>
      <c r="BC4442" s="110"/>
      <c r="BD4442" s="110"/>
      <c r="BE4442" s="110"/>
      <c r="BF4442" s="110"/>
      <c r="BG4442" s="110"/>
      <c r="BH4442" s="110"/>
    </row>
    <row r="4443" spans="30:60" x14ac:dyDescent="0.2">
      <c r="AD4443" s="110"/>
      <c r="AE4443" s="110"/>
      <c r="AF4443" s="110"/>
      <c r="AG4443" s="110"/>
      <c r="AH4443" s="110"/>
      <c r="AI4443" s="110"/>
      <c r="AJ4443" s="110"/>
      <c r="AK4443" s="110"/>
      <c r="AL4443" s="110"/>
      <c r="AM4443" s="110"/>
      <c r="AN4443" s="110"/>
      <c r="AO4443" s="110"/>
      <c r="AP4443" s="110"/>
      <c r="AQ4443" s="110"/>
      <c r="AR4443" s="110"/>
      <c r="AS4443" s="110"/>
      <c r="AT4443" s="110"/>
      <c r="AU4443" s="110"/>
      <c r="AV4443" s="110"/>
      <c r="AW4443" s="110"/>
      <c r="AX4443" s="110"/>
      <c r="AY4443" s="110"/>
      <c r="AZ4443" s="110"/>
      <c r="BA4443" s="110"/>
      <c r="BB4443" s="110"/>
      <c r="BC4443" s="110"/>
      <c r="BD4443" s="110"/>
      <c r="BE4443" s="110"/>
      <c r="BF4443" s="110"/>
      <c r="BG4443" s="110"/>
      <c r="BH4443" s="110"/>
    </row>
    <row r="4444" spans="30:60" x14ac:dyDescent="0.2">
      <c r="AD4444" s="110"/>
      <c r="AE4444" s="110"/>
      <c r="AF4444" s="110"/>
      <c r="AG4444" s="110"/>
      <c r="AH4444" s="110"/>
      <c r="AI4444" s="110"/>
      <c r="AJ4444" s="110"/>
      <c r="AK4444" s="110"/>
      <c r="AL4444" s="110"/>
      <c r="AM4444" s="110"/>
      <c r="AN4444" s="110"/>
      <c r="AO4444" s="110"/>
      <c r="AP4444" s="110"/>
      <c r="AQ4444" s="110"/>
      <c r="AR4444" s="110"/>
      <c r="AS4444" s="110"/>
      <c r="AT4444" s="110"/>
      <c r="AU4444" s="110"/>
      <c r="AV4444" s="110"/>
      <c r="AW4444" s="110"/>
      <c r="AX4444" s="110"/>
      <c r="AY4444" s="110"/>
      <c r="AZ4444" s="110"/>
      <c r="BA4444" s="110"/>
      <c r="BB4444" s="110"/>
      <c r="BC4444" s="110"/>
      <c r="BD4444" s="110"/>
      <c r="BE4444" s="110"/>
      <c r="BF4444" s="110"/>
      <c r="BG4444" s="110"/>
      <c r="BH4444" s="110"/>
    </row>
    <row r="4445" spans="30:60" x14ac:dyDescent="0.2">
      <c r="AD4445" s="110"/>
      <c r="AE4445" s="110"/>
      <c r="AF4445" s="110"/>
      <c r="AG4445" s="110"/>
      <c r="AH4445" s="110"/>
      <c r="AI4445" s="110"/>
      <c r="AJ4445" s="110"/>
      <c r="AK4445" s="110"/>
      <c r="AL4445" s="110"/>
      <c r="AM4445" s="110"/>
      <c r="AN4445" s="110"/>
      <c r="AO4445" s="110"/>
      <c r="AP4445" s="110"/>
      <c r="AQ4445" s="110"/>
      <c r="AR4445" s="110"/>
      <c r="AS4445" s="110"/>
      <c r="AT4445" s="110"/>
      <c r="AU4445" s="110"/>
      <c r="AV4445" s="110"/>
      <c r="AW4445" s="110"/>
      <c r="AX4445" s="110"/>
      <c r="AY4445" s="110"/>
      <c r="AZ4445" s="110"/>
      <c r="BA4445" s="110"/>
      <c r="BB4445" s="110"/>
      <c r="BC4445" s="110"/>
      <c r="BD4445" s="110"/>
      <c r="BE4445" s="110"/>
      <c r="BF4445" s="110"/>
      <c r="BG4445" s="110"/>
      <c r="BH4445" s="110"/>
    </row>
    <row r="4446" spans="30:60" x14ac:dyDescent="0.2">
      <c r="AD4446" s="110"/>
      <c r="AE4446" s="110"/>
      <c r="AF4446" s="110"/>
      <c r="AG4446" s="110"/>
      <c r="AH4446" s="110"/>
      <c r="AI4446" s="110"/>
      <c r="AJ4446" s="110"/>
      <c r="AK4446" s="110"/>
      <c r="AL4446" s="110"/>
      <c r="AM4446" s="110"/>
      <c r="AN4446" s="110"/>
      <c r="AO4446" s="110"/>
      <c r="AP4446" s="110"/>
      <c r="AQ4446" s="110"/>
      <c r="AR4446" s="110"/>
      <c r="AS4446" s="110"/>
      <c r="AT4446" s="110"/>
      <c r="AU4446" s="110"/>
      <c r="AV4446" s="110"/>
      <c r="AW4446" s="110"/>
      <c r="AX4446" s="110"/>
      <c r="AY4446" s="110"/>
      <c r="AZ4446" s="110"/>
      <c r="BA4446" s="110"/>
      <c r="BB4446" s="110"/>
      <c r="BC4446" s="110"/>
      <c r="BD4446" s="110"/>
      <c r="BE4446" s="110"/>
      <c r="BF4446" s="110"/>
      <c r="BG4446" s="110"/>
      <c r="BH4446" s="110"/>
    </row>
    <row r="4447" spans="30:60" x14ac:dyDescent="0.2">
      <c r="AD4447" s="110"/>
      <c r="AE4447" s="110"/>
      <c r="AF4447" s="110"/>
      <c r="AG4447" s="110"/>
      <c r="AH4447" s="110"/>
      <c r="AI4447" s="110"/>
      <c r="AJ4447" s="110"/>
      <c r="AK4447" s="110"/>
      <c r="AL4447" s="110"/>
      <c r="AM4447" s="110"/>
      <c r="AN4447" s="110"/>
      <c r="AO4447" s="110"/>
      <c r="AP4447" s="110"/>
      <c r="AQ4447" s="110"/>
      <c r="AR4447" s="110"/>
      <c r="AS4447" s="110"/>
      <c r="AT4447" s="110"/>
      <c r="AU4447" s="110"/>
      <c r="AV4447" s="110"/>
      <c r="AW4447" s="110"/>
      <c r="AX4447" s="110"/>
      <c r="AY4447" s="110"/>
      <c r="AZ4447" s="110"/>
      <c r="BA4447" s="110"/>
      <c r="BB4447" s="110"/>
      <c r="BC4447" s="110"/>
      <c r="BD4447" s="110"/>
      <c r="BE4447" s="110"/>
      <c r="BF4447" s="110"/>
      <c r="BG4447" s="110"/>
      <c r="BH4447" s="110"/>
    </row>
    <row r="4448" spans="30:60" x14ac:dyDescent="0.2">
      <c r="AD4448" s="110"/>
      <c r="AE4448" s="110"/>
      <c r="AF4448" s="110"/>
      <c r="AG4448" s="110"/>
      <c r="AH4448" s="110"/>
      <c r="AI4448" s="110"/>
      <c r="AJ4448" s="110"/>
      <c r="AK4448" s="110"/>
      <c r="AL4448" s="110"/>
      <c r="AM4448" s="110"/>
      <c r="AN4448" s="110"/>
      <c r="AO4448" s="110"/>
      <c r="AP4448" s="110"/>
      <c r="AQ4448" s="110"/>
      <c r="AR4448" s="110"/>
      <c r="AS4448" s="110"/>
      <c r="AT4448" s="110"/>
      <c r="AU4448" s="110"/>
      <c r="AV4448" s="110"/>
      <c r="AW4448" s="110"/>
      <c r="AX4448" s="110"/>
      <c r="AY4448" s="110"/>
      <c r="AZ4448" s="110"/>
      <c r="BA4448" s="110"/>
      <c r="BB4448" s="110"/>
      <c r="BC4448" s="110"/>
      <c r="BD4448" s="110"/>
      <c r="BE4448" s="110"/>
      <c r="BF4448" s="110"/>
      <c r="BG4448" s="110"/>
      <c r="BH4448" s="110"/>
    </row>
    <row r="4449" spans="30:60" x14ac:dyDescent="0.2">
      <c r="AD4449" s="110"/>
      <c r="AE4449" s="110"/>
      <c r="AF4449" s="110"/>
      <c r="AG4449" s="110"/>
      <c r="AH4449" s="110"/>
      <c r="AI4449" s="110"/>
      <c r="AJ4449" s="110"/>
      <c r="AK4449" s="110"/>
      <c r="AL4449" s="110"/>
      <c r="AM4449" s="110"/>
      <c r="AN4449" s="110"/>
      <c r="AO4449" s="110"/>
      <c r="AP4449" s="110"/>
      <c r="AQ4449" s="110"/>
      <c r="AR4449" s="110"/>
      <c r="AS4449" s="110"/>
      <c r="AT4449" s="110"/>
      <c r="AU4449" s="110"/>
      <c r="AV4449" s="110"/>
      <c r="AW4449" s="110"/>
      <c r="AX4449" s="110"/>
      <c r="AY4449" s="110"/>
      <c r="AZ4449" s="110"/>
      <c r="BA4449" s="110"/>
      <c r="BB4449" s="110"/>
      <c r="BC4449" s="110"/>
      <c r="BD4449" s="110"/>
      <c r="BE4449" s="110"/>
      <c r="BF4449" s="110"/>
      <c r="BG4449" s="110"/>
      <c r="BH4449" s="110"/>
    </row>
    <row r="4450" spans="30:60" x14ac:dyDescent="0.2">
      <c r="AD4450" s="110"/>
      <c r="AE4450" s="110"/>
      <c r="AF4450" s="110"/>
      <c r="AG4450" s="110"/>
      <c r="AH4450" s="110"/>
      <c r="AI4450" s="110"/>
      <c r="AJ4450" s="110"/>
      <c r="AK4450" s="110"/>
      <c r="AL4450" s="110"/>
      <c r="AM4450" s="110"/>
      <c r="AN4450" s="110"/>
      <c r="AO4450" s="110"/>
      <c r="AP4450" s="110"/>
      <c r="AQ4450" s="110"/>
      <c r="AR4450" s="110"/>
      <c r="AS4450" s="110"/>
      <c r="AT4450" s="110"/>
      <c r="AU4450" s="110"/>
      <c r="AV4450" s="110"/>
      <c r="AW4450" s="110"/>
      <c r="AX4450" s="110"/>
      <c r="AY4450" s="110"/>
      <c r="AZ4450" s="110"/>
      <c r="BA4450" s="110"/>
      <c r="BB4450" s="110"/>
      <c r="BC4450" s="110"/>
      <c r="BD4450" s="110"/>
      <c r="BE4450" s="110"/>
      <c r="BF4450" s="110"/>
      <c r="BG4450" s="110"/>
      <c r="BH4450" s="110"/>
    </row>
    <row r="4451" spans="30:60" x14ac:dyDescent="0.2">
      <c r="AD4451" s="110"/>
      <c r="AE4451" s="110"/>
      <c r="AF4451" s="110"/>
      <c r="AG4451" s="110"/>
      <c r="AH4451" s="110"/>
      <c r="AI4451" s="110"/>
      <c r="AJ4451" s="110"/>
      <c r="AK4451" s="110"/>
      <c r="AL4451" s="110"/>
      <c r="AM4451" s="110"/>
      <c r="AN4451" s="110"/>
      <c r="AO4451" s="110"/>
      <c r="AP4451" s="110"/>
      <c r="AQ4451" s="110"/>
      <c r="AR4451" s="110"/>
      <c r="AS4451" s="110"/>
      <c r="AT4451" s="110"/>
      <c r="AU4451" s="110"/>
      <c r="AV4451" s="110"/>
      <c r="AW4451" s="110"/>
      <c r="AX4451" s="110"/>
      <c r="AY4451" s="110"/>
      <c r="AZ4451" s="110"/>
      <c r="BA4451" s="110"/>
      <c r="BB4451" s="110"/>
      <c r="BC4451" s="110"/>
      <c r="BD4451" s="110"/>
      <c r="BE4451" s="110"/>
      <c r="BF4451" s="110"/>
      <c r="BG4451" s="110"/>
      <c r="BH4451" s="110"/>
    </row>
    <row r="4452" spans="30:60" x14ac:dyDescent="0.2">
      <c r="AD4452" s="110"/>
      <c r="AE4452" s="110"/>
      <c r="AF4452" s="110"/>
      <c r="AG4452" s="110"/>
      <c r="AH4452" s="110"/>
      <c r="AI4452" s="110"/>
      <c r="AJ4452" s="110"/>
      <c r="AK4452" s="110"/>
      <c r="AL4452" s="110"/>
      <c r="AM4452" s="110"/>
      <c r="AN4452" s="110"/>
      <c r="AO4452" s="110"/>
      <c r="AP4452" s="110"/>
      <c r="AQ4452" s="110"/>
      <c r="AR4452" s="110"/>
      <c r="AS4452" s="110"/>
      <c r="AT4452" s="110"/>
      <c r="AU4452" s="110"/>
      <c r="AV4452" s="110"/>
      <c r="AW4452" s="110"/>
      <c r="AX4452" s="110"/>
      <c r="AY4452" s="110"/>
      <c r="AZ4452" s="110"/>
      <c r="BA4452" s="110"/>
      <c r="BB4452" s="110"/>
      <c r="BC4452" s="110"/>
      <c r="BD4452" s="110"/>
      <c r="BE4452" s="110"/>
      <c r="BF4452" s="110"/>
      <c r="BG4452" s="110"/>
      <c r="BH4452" s="110"/>
    </row>
    <row r="4453" spans="30:60" x14ac:dyDescent="0.2">
      <c r="AD4453" s="110"/>
      <c r="AE4453" s="110"/>
      <c r="AF4453" s="110"/>
      <c r="AG4453" s="110"/>
      <c r="AH4453" s="110"/>
      <c r="AI4453" s="110"/>
      <c r="AJ4453" s="110"/>
      <c r="AK4453" s="110"/>
      <c r="AL4453" s="110"/>
      <c r="AM4453" s="110"/>
      <c r="AN4453" s="110"/>
      <c r="AO4453" s="110"/>
      <c r="AP4453" s="110"/>
      <c r="AQ4453" s="110"/>
      <c r="AR4453" s="110"/>
      <c r="AS4453" s="110"/>
      <c r="AT4453" s="110"/>
      <c r="AU4453" s="110"/>
      <c r="AV4453" s="110"/>
      <c r="AW4453" s="110"/>
      <c r="AX4453" s="110"/>
      <c r="AY4453" s="110"/>
      <c r="AZ4453" s="110"/>
      <c r="BA4453" s="110"/>
      <c r="BB4453" s="110"/>
      <c r="BC4453" s="110"/>
      <c r="BD4453" s="110"/>
      <c r="BE4453" s="110"/>
      <c r="BF4453" s="110"/>
      <c r="BG4453" s="110"/>
      <c r="BH4453" s="110"/>
    </row>
    <row r="4454" spans="30:60" x14ac:dyDescent="0.2">
      <c r="AD4454" s="110"/>
      <c r="AE4454" s="110"/>
      <c r="AF4454" s="110"/>
      <c r="AG4454" s="110"/>
      <c r="AH4454" s="110"/>
      <c r="AI4454" s="110"/>
      <c r="AJ4454" s="110"/>
      <c r="AK4454" s="110"/>
      <c r="AL4454" s="110"/>
      <c r="AM4454" s="110"/>
      <c r="AN4454" s="110"/>
      <c r="AO4454" s="110"/>
      <c r="AP4454" s="110"/>
      <c r="AQ4454" s="110"/>
      <c r="AR4454" s="110"/>
      <c r="AS4454" s="110"/>
      <c r="AT4454" s="110"/>
      <c r="AU4454" s="110"/>
      <c r="AV4454" s="110"/>
      <c r="AW4454" s="110"/>
      <c r="AX4454" s="110"/>
      <c r="AY4454" s="110"/>
      <c r="AZ4454" s="110"/>
      <c r="BA4454" s="110"/>
      <c r="BB4454" s="110"/>
      <c r="BC4454" s="110"/>
      <c r="BD4454" s="110"/>
      <c r="BE4454" s="110"/>
      <c r="BF4454" s="110"/>
      <c r="BG4454" s="110"/>
      <c r="BH4454" s="110"/>
    </row>
    <row r="4455" spans="30:60" x14ac:dyDescent="0.2">
      <c r="AD4455" s="110"/>
      <c r="AE4455" s="110"/>
      <c r="AF4455" s="110"/>
      <c r="AG4455" s="110"/>
      <c r="AH4455" s="110"/>
      <c r="AI4455" s="110"/>
      <c r="AJ4455" s="110"/>
      <c r="AK4455" s="110"/>
      <c r="AL4455" s="110"/>
      <c r="AM4455" s="110"/>
      <c r="AN4455" s="110"/>
      <c r="AO4455" s="110"/>
      <c r="AP4455" s="110"/>
      <c r="AQ4455" s="110"/>
      <c r="AR4455" s="110"/>
      <c r="AS4455" s="110"/>
      <c r="AT4455" s="110"/>
      <c r="AU4455" s="110"/>
      <c r="AV4455" s="110"/>
      <c r="AW4455" s="110"/>
      <c r="AX4455" s="110"/>
      <c r="AY4455" s="110"/>
      <c r="AZ4455" s="110"/>
      <c r="BA4455" s="110"/>
      <c r="BB4455" s="110"/>
      <c r="BC4455" s="110"/>
      <c r="BD4455" s="110"/>
      <c r="BE4455" s="110"/>
      <c r="BF4455" s="110"/>
      <c r="BG4455" s="110"/>
      <c r="BH4455" s="110"/>
    </row>
    <row r="4456" spans="30:60" x14ac:dyDescent="0.2">
      <c r="AD4456" s="110"/>
      <c r="AE4456" s="110"/>
      <c r="AF4456" s="110"/>
      <c r="AG4456" s="110"/>
      <c r="AH4456" s="110"/>
      <c r="AI4456" s="110"/>
      <c r="AJ4456" s="110"/>
      <c r="AK4456" s="110"/>
      <c r="AL4456" s="110"/>
      <c r="AM4456" s="110"/>
      <c r="AN4456" s="110"/>
      <c r="AO4456" s="110"/>
      <c r="AP4456" s="110"/>
      <c r="AQ4456" s="110"/>
      <c r="AR4456" s="110"/>
      <c r="AS4456" s="110"/>
      <c r="AT4456" s="110"/>
      <c r="AU4456" s="110"/>
      <c r="AV4456" s="110"/>
      <c r="AW4456" s="110"/>
      <c r="AX4456" s="110"/>
      <c r="AY4456" s="110"/>
      <c r="AZ4456" s="110"/>
      <c r="BA4456" s="110"/>
      <c r="BB4456" s="110"/>
      <c r="BC4456" s="110"/>
      <c r="BD4456" s="110"/>
      <c r="BE4456" s="110"/>
      <c r="BF4456" s="110"/>
      <c r="BG4456" s="110"/>
      <c r="BH4456" s="110"/>
    </row>
    <row r="4457" spans="30:60" x14ac:dyDescent="0.2">
      <c r="AD4457" s="110"/>
      <c r="AE4457" s="110"/>
      <c r="AF4457" s="110"/>
      <c r="AG4457" s="110"/>
      <c r="AH4457" s="110"/>
      <c r="AI4457" s="110"/>
      <c r="AJ4457" s="110"/>
      <c r="AK4457" s="110"/>
      <c r="AL4457" s="110"/>
      <c r="AM4457" s="110"/>
      <c r="AN4457" s="110"/>
      <c r="AO4457" s="110"/>
      <c r="AP4457" s="110"/>
      <c r="AQ4457" s="110"/>
      <c r="AR4457" s="110"/>
      <c r="AS4457" s="110"/>
      <c r="AT4457" s="110"/>
      <c r="AU4457" s="110"/>
      <c r="AV4457" s="110"/>
      <c r="AW4457" s="110"/>
      <c r="AX4457" s="110"/>
      <c r="AY4457" s="110"/>
      <c r="AZ4457" s="110"/>
      <c r="BA4457" s="110"/>
      <c r="BB4457" s="110"/>
      <c r="BC4457" s="110"/>
      <c r="BD4457" s="110"/>
      <c r="BE4457" s="110"/>
      <c r="BF4457" s="110"/>
      <c r="BG4457" s="110"/>
      <c r="BH4457" s="110"/>
    </row>
    <row r="4458" spans="30:60" x14ac:dyDescent="0.2">
      <c r="AD4458" s="110"/>
      <c r="AE4458" s="110"/>
      <c r="AF4458" s="110"/>
      <c r="AG4458" s="110"/>
      <c r="AH4458" s="110"/>
      <c r="AI4458" s="110"/>
      <c r="AJ4458" s="110"/>
      <c r="AK4458" s="110"/>
      <c r="AL4458" s="110"/>
      <c r="AM4458" s="110"/>
      <c r="AN4458" s="110"/>
      <c r="AO4458" s="110"/>
      <c r="AP4458" s="110"/>
      <c r="AQ4458" s="110"/>
      <c r="AR4458" s="110"/>
      <c r="AS4458" s="110"/>
      <c r="AT4458" s="110"/>
      <c r="AU4458" s="110"/>
      <c r="AV4458" s="110"/>
      <c r="AW4458" s="110"/>
      <c r="AX4458" s="110"/>
      <c r="AY4458" s="110"/>
      <c r="AZ4458" s="110"/>
      <c r="BA4458" s="110"/>
      <c r="BB4458" s="110"/>
      <c r="BC4458" s="110"/>
      <c r="BD4458" s="110"/>
      <c r="BE4458" s="110"/>
      <c r="BF4458" s="110"/>
      <c r="BG4458" s="110"/>
      <c r="BH4458" s="110"/>
    </row>
    <row r="4459" spans="30:60" x14ac:dyDescent="0.2">
      <c r="AD4459" s="110"/>
      <c r="AE4459" s="110"/>
      <c r="AF4459" s="110"/>
      <c r="AG4459" s="110"/>
      <c r="AH4459" s="110"/>
      <c r="AI4459" s="110"/>
      <c r="AJ4459" s="110"/>
      <c r="AK4459" s="110"/>
      <c r="AL4459" s="110"/>
      <c r="AM4459" s="110"/>
      <c r="AN4459" s="110"/>
      <c r="AO4459" s="110"/>
      <c r="AP4459" s="110"/>
      <c r="AQ4459" s="110"/>
      <c r="AR4459" s="110"/>
      <c r="AS4459" s="110"/>
      <c r="AT4459" s="110"/>
      <c r="AU4459" s="110"/>
      <c r="AV4459" s="110"/>
      <c r="AW4459" s="110"/>
      <c r="AX4459" s="110"/>
      <c r="AY4459" s="110"/>
      <c r="AZ4459" s="110"/>
      <c r="BA4459" s="110"/>
      <c r="BB4459" s="110"/>
      <c r="BC4459" s="110"/>
      <c r="BD4459" s="110"/>
      <c r="BE4459" s="110"/>
      <c r="BF4459" s="110"/>
      <c r="BG4459" s="110"/>
      <c r="BH4459" s="110"/>
    </row>
    <row r="4460" spans="30:60" x14ac:dyDescent="0.2">
      <c r="AD4460" s="110"/>
      <c r="AE4460" s="110"/>
      <c r="AF4460" s="110"/>
      <c r="AG4460" s="110"/>
      <c r="AH4460" s="110"/>
      <c r="AI4460" s="110"/>
      <c r="AJ4460" s="110"/>
      <c r="AK4460" s="110"/>
      <c r="AL4460" s="110"/>
      <c r="AM4460" s="110"/>
      <c r="AN4460" s="110"/>
      <c r="AO4460" s="110"/>
      <c r="AP4460" s="110"/>
      <c r="AQ4460" s="110"/>
      <c r="AR4460" s="110"/>
      <c r="AS4460" s="110"/>
      <c r="AT4460" s="110"/>
      <c r="AU4460" s="110"/>
      <c r="AV4460" s="110"/>
      <c r="AW4460" s="110"/>
      <c r="AX4460" s="110"/>
      <c r="AY4460" s="110"/>
      <c r="AZ4460" s="110"/>
      <c r="BA4460" s="110"/>
      <c r="BB4460" s="110"/>
      <c r="BC4460" s="110"/>
      <c r="BD4460" s="110"/>
      <c r="BE4460" s="110"/>
      <c r="BF4460" s="110"/>
      <c r="BG4460" s="110"/>
      <c r="BH4460" s="110"/>
    </row>
    <row r="4461" spans="30:60" x14ac:dyDescent="0.2">
      <c r="AD4461" s="110"/>
      <c r="AE4461" s="110"/>
      <c r="AF4461" s="110"/>
      <c r="AG4461" s="110"/>
      <c r="AH4461" s="110"/>
      <c r="AI4461" s="110"/>
      <c r="AJ4461" s="110"/>
      <c r="AK4461" s="110"/>
      <c r="AL4461" s="110"/>
      <c r="AM4461" s="110"/>
      <c r="AN4461" s="110"/>
      <c r="AO4461" s="110"/>
      <c r="AP4461" s="110"/>
      <c r="AQ4461" s="110"/>
      <c r="AR4461" s="110"/>
      <c r="AS4461" s="110"/>
      <c r="AT4461" s="110"/>
      <c r="AU4461" s="110"/>
      <c r="AV4461" s="110"/>
      <c r="AW4461" s="110"/>
      <c r="AX4461" s="110"/>
      <c r="AY4461" s="110"/>
      <c r="AZ4461" s="110"/>
      <c r="BA4461" s="110"/>
      <c r="BB4461" s="110"/>
      <c r="BC4461" s="110"/>
      <c r="BD4461" s="110"/>
      <c r="BE4461" s="110"/>
      <c r="BF4461" s="110"/>
      <c r="BG4461" s="110"/>
      <c r="BH4461" s="110"/>
    </row>
    <row r="4462" spans="30:60" x14ac:dyDescent="0.2">
      <c r="AD4462" s="110"/>
      <c r="AE4462" s="110"/>
      <c r="AF4462" s="110"/>
      <c r="AG4462" s="110"/>
      <c r="AH4462" s="110"/>
      <c r="AI4462" s="110"/>
      <c r="AJ4462" s="110"/>
      <c r="AK4462" s="110"/>
      <c r="AL4462" s="110"/>
      <c r="AM4462" s="110"/>
      <c r="AN4462" s="110"/>
      <c r="AO4462" s="110"/>
      <c r="AP4462" s="110"/>
      <c r="AQ4462" s="110"/>
      <c r="AR4462" s="110"/>
      <c r="AS4462" s="110"/>
      <c r="AT4462" s="110"/>
      <c r="AU4462" s="110"/>
      <c r="AV4462" s="110"/>
      <c r="AW4462" s="110"/>
      <c r="AX4462" s="110"/>
      <c r="AY4462" s="110"/>
      <c r="AZ4462" s="110"/>
      <c r="BA4462" s="110"/>
      <c r="BB4462" s="110"/>
      <c r="BC4462" s="110"/>
      <c r="BD4462" s="110"/>
      <c r="BE4462" s="110"/>
      <c r="BF4462" s="110"/>
      <c r="BG4462" s="110"/>
      <c r="BH4462" s="110"/>
    </row>
    <row r="4463" spans="30:60" x14ac:dyDescent="0.2">
      <c r="AD4463" s="110"/>
      <c r="AE4463" s="110"/>
      <c r="AF4463" s="110"/>
      <c r="AG4463" s="110"/>
      <c r="AH4463" s="110"/>
      <c r="AI4463" s="110"/>
      <c r="AJ4463" s="110"/>
      <c r="AK4463" s="110"/>
      <c r="AL4463" s="110"/>
      <c r="AM4463" s="110"/>
      <c r="AN4463" s="110"/>
      <c r="AO4463" s="110"/>
      <c r="AP4463" s="110"/>
      <c r="AQ4463" s="110"/>
      <c r="AR4463" s="110"/>
      <c r="AS4463" s="110"/>
      <c r="AT4463" s="110"/>
      <c r="AU4463" s="110"/>
      <c r="AV4463" s="110"/>
      <c r="AW4463" s="110"/>
      <c r="AX4463" s="110"/>
      <c r="AY4463" s="110"/>
      <c r="AZ4463" s="110"/>
      <c r="BA4463" s="110"/>
      <c r="BB4463" s="110"/>
      <c r="BC4463" s="110"/>
      <c r="BD4463" s="110"/>
      <c r="BE4463" s="110"/>
      <c r="BF4463" s="110"/>
      <c r="BG4463" s="110"/>
      <c r="BH4463" s="110"/>
    </row>
    <row r="4464" spans="30:60" x14ac:dyDescent="0.2">
      <c r="AD4464" s="110"/>
      <c r="AE4464" s="110"/>
      <c r="AF4464" s="110"/>
      <c r="AG4464" s="110"/>
      <c r="AH4464" s="110"/>
      <c r="AI4464" s="110"/>
      <c r="AJ4464" s="110"/>
      <c r="AK4464" s="110"/>
      <c r="AL4464" s="110"/>
      <c r="AM4464" s="110"/>
      <c r="AN4464" s="110"/>
      <c r="AO4464" s="110"/>
      <c r="AP4464" s="110"/>
      <c r="AQ4464" s="110"/>
      <c r="AR4464" s="110"/>
      <c r="AS4464" s="110"/>
      <c r="AT4464" s="110"/>
      <c r="AU4464" s="110"/>
      <c r="AV4464" s="110"/>
      <c r="AW4464" s="110"/>
      <c r="AX4464" s="110"/>
      <c r="AY4464" s="110"/>
      <c r="AZ4464" s="110"/>
      <c r="BA4464" s="110"/>
      <c r="BB4464" s="110"/>
      <c r="BC4464" s="110"/>
      <c r="BD4464" s="110"/>
      <c r="BE4464" s="110"/>
      <c r="BF4464" s="110"/>
      <c r="BG4464" s="110"/>
      <c r="BH4464" s="110"/>
    </row>
    <row r="4465" spans="30:60" x14ac:dyDescent="0.2">
      <c r="AD4465" s="110"/>
      <c r="AE4465" s="110"/>
      <c r="AF4465" s="110"/>
      <c r="AG4465" s="110"/>
      <c r="AH4465" s="110"/>
      <c r="AI4465" s="110"/>
      <c r="AJ4465" s="110"/>
      <c r="AK4465" s="110"/>
      <c r="AL4465" s="110"/>
      <c r="AM4465" s="110"/>
      <c r="AN4465" s="110"/>
      <c r="AO4465" s="110"/>
      <c r="AP4465" s="110"/>
      <c r="AQ4465" s="110"/>
      <c r="AR4465" s="110"/>
      <c r="AS4465" s="110"/>
      <c r="AT4465" s="110"/>
      <c r="AU4465" s="110"/>
      <c r="AV4465" s="110"/>
      <c r="AW4465" s="110"/>
      <c r="AX4465" s="110"/>
      <c r="AY4465" s="110"/>
      <c r="AZ4465" s="110"/>
      <c r="BA4465" s="110"/>
      <c r="BB4465" s="110"/>
      <c r="BC4465" s="110"/>
      <c r="BD4465" s="110"/>
      <c r="BE4465" s="110"/>
      <c r="BF4465" s="110"/>
      <c r="BG4465" s="110"/>
      <c r="BH4465" s="110"/>
    </row>
    <row r="4466" spans="30:60" x14ac:dyDescent="0.2">
      <c r="AD4466" s="110"/>
      <c r="AE4466" s="110"/>
      <c r="AF4466" s="110"/>
      <c r="AG4466" s="110"/>
      <c r="AH4466" s="110"/>
      <c r="AI4466" s="110"/>
      <c r="AJ4466" s="110"/>
      <c r="AK4466" s="110"/>
      <c r="AL4466" s="110"/>
      <c r="AM4466" s="110"/>
      <c r="AN4466" s="110"/>
      <c r="AO4466" s="110"/>
      <c r="AP4466" s="110"/>
      <c r="AQ4466" s="110"/>
      <c r="AR4466" s="110"/>
      <c r="AS4466" s="110"/>
      <c r="AT4466" s="110"/>
      <c r="AU4466" s="110"/>
      <c r="AV4466" s="110"/>
      <c r="AW4466" s="110"/>
      <c r="AX4466" s="110"/>
      <c r="AY4466" s="110"/>
      <c r="AZ4466" s="110"/>
      <c r="BA4466" s="110"/>
      <c r="BB4466" s="110"/>
      <c r="BC4466" s="110"/>
      <c r="BD4466" s="110"/>
      <c r="BE4466" s="110"/>
      <c r="BF4466" s="110"/>
      <c r="BG4466" s="110"/>
      <c r="BH4466" s="110"/>
    </row>
    <row r="4467" spans="30:60" x14ac:dyDescent="0.2">
      <c r="AD4467" s="110"/>
      <c r="AE4467" s="110"/>
      <c r="AF4467" s="110"/>
      <c r="AG4467" s="110"/>
      <c r="AH4467" s="110"/>
      <c r="AI4467" s="110"/>
      <c r="AJ4467" s="110"/>
      <c r="AK4467" s="110"/>
      <c r="AL4467" s="110"/>
      <c r="AM4467" s="110"/>
      <c r="AN4467" s="110"/>
      <c r="AO4467" s="110"/>
      <c r="AP4467" s="110"/>
      <c r="AQ4467" s="110"/>
      <c r="AR4467" s="110"/>
      <c r="AS4467" s="110"/>
      <c r="AT4467" s="110"/>
      <c r="AU4467" s="110"/>
      <c r="AV4467" s="110"/>
      <c r="AW4467" s="110"/>
      <c r="AX4467" s="110"/>
      <c r="AY4467" s="110"/>
      <c r="AZ4467" s="110"/>
      <c r="BA4467" s="110"/>
      <c r="BB4467" s="110"/>
      <c r="BC4467" s="110"/>
      <c r="BD4467" s="110"/>
      <c r="BE4467" s="110"/>
      <c r="BF4467" s="110"/>
      <c r="BG4467" s="110"/>
      <c r="BH4467" s="110"/>
    </row>
    <row r="4468" spans="30:60" x14ac:dyDescent="0.2">
      <c r="AD4468" s="110"/>
      <c r="AE4468" s="110"/>
      <c r="AF4468" s="110"/>
      <c r="AG4468" s="110"/>
      <c r="AH4468" s="110"/>
      <c r="AI4468" s="110"/>
      <c r="AJ4468" s="110"/>
      <c r="AK4468" s="110"/>
      <c r="AL4468" s="110"/>
      <c r="AM4468" s="110"/>
      <c r="AN4468" s="110"/>
      <c r="AO4468" s="110"/>
      <c r="AP4468" s="110"/>
      <c r="AQ4468" s="110"/>
      <c r="AR4468" s="110"/>
      <c r="AS4468" s="110"/>
      <c r="AT4468" s="110"/>
      <c r="AU4468" s="110"/>
      <c r="AV4468" s="110"/>
      <c r="AW4468" s="110"/>
      <c r="AX4468" s="110"/>
      <c r="AY4468" s="110"/>
      <c r="AZ4468" s="110"/>
      <c r="BA4468" s="110"/>
      <c r="BB4468" s="110"/>
      <c r="BC4468" s="110"/>
      <c r="BD4468" s="110"/>
      <c r="BE4468" s="110"/>
      <c r="BF4468" s="110"/>
      <c r="BG4468" s="110"/>
      <c r="BH4468" s="110"/>
    </row>
    <row r="4469" spans="30:60" x14ac:dyDescent="0.2">
      <c r="AD4469" s="110"/>
      <c r="AE4469" s="110"/>
      <c r="AF4469" s="110"/>
      <c r="AG4469" s="110"/>
      <c r="AH4469" s="110"/>
      <c r="AI4469" s="110"/>
      <c r="AJ4469" s="110"/>
      <c r="AK4469" s="110"/>
      <c r="AL4469" s="110"/>
      <c r="AM4469" s="110"/>
      <c r="AN4469" s="110"/>
      <c r="AO4469" s="110"/>
      <c r="AP4469" s="110"/>
      <c r="AQ4469" s="110"/>
      <c r="AR4469" s="110"/>
      <c r="AS4469" s="110"/>
      <c r="AT4469" s="110"/>
      <c r="AU4469" s="110"/>
      <c r="AV4469" s="110"/>
      <c r="AW4469" s="110"/>
      <c r="AX4469" s="110"/>
      <c r="AY4469" s="110"/>
      <c r="AZ4469" s="110"/>
      <c r="BA4469" s="110"/>
      <c r="BB4469" s="110"/>
      <c r="BC4469" s="110"/>
      <c r="BD4469" s="110"/>
      <c r="BE4469" s="110"/>
      <c r="BF4469" s="110"/>
      <c r="BG4469" s="110"/>
      <c r="BH4469" s="110"/>
    </row>
    <row r="4470" spans="30:60" x14ac:dyDescent="0.2">
      <c r="AD4470" s="110"/>
      <c r="AE4470" s="110"/>
      <c r="AF4470" s="110"/>
      <c r="AG4470" s="110"/>
      <c r="AH4470" s="110"/>
      <c r="AI4470" s="110"/>
      <c r="AJ4470" s="110"/>
      <c r="AK4470" s="110"/>
      <c r="AL4470" s="110"/>
      <c r="AM4470" s="110"/>
      <c r="AN4470" s="110"/>
      <c r="AO4470" s="110"/>
      <c r="AP4470" s="110"/>
      <c r="AQ4470" s="110"/>
      <c r="AR4470" s="110"/>
      <c r="AS4470" s="110"/>
      <c r="AT4470" s="110"/>
      <c r="AU4470" s="110"/>
      <c r="AV4470" s="110"/>
      <c r="AW4470" s="110"/>
      <c r="AX4470" s="110"/>
      <c r="AY4470" s="110"/>
      <c r="AZ4470" s="110"/>
      <c r="BA4470" s="110"/>
      <c r="BB4470" s="110"/>
      <c r="BC4470" s="110"/>
      <c r="BD4470" s="110"/>
      <c r="BE4470" s="110"/>
      <c r="BF4470" s="110"/>
      <c r="BG4470" s="110"/>
      <c r="BH4470" s="110"/>
    </row>
    <row r="4471" spans="30:60" x14ac:dyDescent="0.2">
      <c r="AD4471" s="110"/>
      <c r="AE4471" s="110"/>
      <c r="AF4471" s="110"/>
      <c r="AG4471" s="110"/>
      <c r="AH4471" s="110"/>
      <c r="AI4471" s="110"/>
      <c r="AJ4471" s="110"/>
      <c r="AK4471" s="110"/>
      <c r="AL4471" s="110"/>
      <c r="AM4471" s="110"/>
      <c r="AN4471" s="110"/>
      <c r="AO4471" s="110"/>
      <c r="AP4471" s="110"/>
      <c r="AQ4471" s="110"/>
      <c r="AR4471" s="110"/>
      <c r="AS4471" s="110"/>
      <c r="AT4471" s="110"/>
      <c r="AU4471" s="110"/>
      <c r="AV4471" s="110"/>
      <c r="AW4471" s="110"/>
      <c r="AX4471" s="110"/>
      <c r="AY4471" s="110"/>
      <c r="AZ4471" s="110"/>
      <c r="BA4471" s="110"/>
      <c r="BB4471" s="110"/>
      <c r="BC4471" s="110"/>
      <c r="BD4471" s="110"/>
      <c r="BE4471" s="110"/>
      <c r="BF4471" s="110"/>
      <c r="BG4471" s="110"/>
      <c r="BH4471" s="110"/>
    </row>
    <row r="4472" spans="30:60" x14ac:dyDescent="0.2">
      <c r="AD4472" s="110"/>
      <c r="AE4472" s="110"/>
      <c r="AF4472" s="110"/>
      <c r="AG4472" s="110"/>
      <c r="AH4472" s="110"/>
      <c r="AI4472" s="110"/>
      <c r="AJ4472" s="110"/>
      <c r="AK4472" s="110"/>
      <c r="AL4472" s="110"/>
      <c r="AM4472" s="110"/>
      <c r="AN4472" s="110"/>
      <c r="AO4472" s="110"/>
      <c r="AP4472" s="110"/>
      <c r="AQ4472" s="110"/>
      <c r="AR4472" s="110"/>
      <c r="AS4472" s="110"/>
      <c r="AT4472" s="110"/>
      <c r="AU4472" s="110"/>
      <c r="AV4472" s="110"/>
      <c r="AW4472" s="110"/>
      <c r="AX4472" s="110"/>
      <c r="AY4472" s="110"/>
      <c r="AZ4472" s="110"/>
      <c r="BA4472" s="110"/>
      <c r="BB4472" s="110"/>
      <c r="BC4472" s="110"/>
      <c r="BD4472" s="110"/>
      <c r="BE4472" s="110"/>
      <c r="BF4472" s="110"/>
      <c r="BG4472" s="110"/>
      <c r="BH4472" s="110"/>
    </row>
    <row r="4473" spans="30:60" x14ac:dyDescent="0.2">
      <c r="AD4473" s="110"/>
      <c r="AE4473" s="110"/>
      <c r="AF4473" s="110"/>
      <c r="AG4473" s="110"/>
      <c r="AH4473" s="110"/>
      <c r="AI4473" s="110"/>
      <c r="AJ4473" s="110"/>
      <c r="AK4473" s="110"/>
      <c r="AL4473" s="110"/>
      <c r="AM4473" s="110"/>
      <c r="AN4473" s="110"/>
      <c r="AO4473" s="110"/>
      <c r="AP4473" s="110"/>
      <c r="AQ4473" s="110"/>
      <c r="AR4473" s="110"/>
      <c r="AS4473" s="110"/>
      <c r="AT4473" s="110"/>
      <c r="AU4473" s="110"/>
      <c r="AV4473" s="110"/>
      <c r="AW4473" s="110"/>
      <c r="AX4473" s="110"/>
      <c r="AY4473" s="110"/>
      <c r="AZ4473" s="110"/>
      <c r="BA4473" s="110"/>
      <c r="BB4473" s="110"/>
      <c r="BC4473" s="110"/>
      <c r="BD4473" s="110"/>
      <c r="BE4473" s="110"/>
      <c r="BF4473" s="110"/>
      <c r="BG4473" s="110"/>
      <c r="BH4473" s="110"/>
    </row>
    <row r="4474" spans="30:60" x14ac:dyDescent="0.2">
      <c r="AD4474" s="110"/>
      <c r="AE4474" s="110"/>
      <c r="AF4474" s="110"/>
      <c r="AG4474" s="110"/>
      <c r="AH4474" s="110"/>
      <c r="AI4474" s="110"/>
      <c r="AJ4474" s="110"/>
      <c r="AK4474" s="110"/>
      <c r="AL4474" s="110"/>
      <c r="AM4474" s="110"/>
      <c r="AN4474" s="110"/>
      <c r="AO4474" s="110"/>
      <c r="AP4474" s="110"/>
      <c r="AQ4474" s="110"/>
      <c r="AR4474" s="110"/>
      <c r="AS4474" s="110"/>
      <c r="AT4474" s="110"/>
      <c r="AU4474" s="110"/>
      <c r="AV4474" s="110"/>
      <c r="AW4474" s="110"/>
      <c r="AX4474" s="110"/>
      <c r="AY4474" s="110"/>
      <c r="AZ4474" s="110"/>
      <c r="BA4474" s="110"/>
      <c r="BB4474" s="110"/>
      <c r="BC4474" s="110"/>
      <c r="BD4474" s="110"/>
      <c r="BE4474" s="110"/>
      <c r="BF4474" s="110"/>
      <c r="BG4474" s="110"/>
      <c r="BH4474" s="110"/>
    </row>
    <row r="4475" spans="30:60" x14ac:dyDescent="0.2">
      <c r="AD4475" s="110"/>
      <c r="AE4475" s="110"/>
      <c r="AF4475" s="110"/>
      <c r="AG4475" s="110"/>
      <c r="AH4475" s="110"/>
      <c r="AI4475" s="110"/>
      <c r="AJ4475" s="110"/>
      <c r="AK4475" s="110"/>
      <c r="AL4475" s="110"/>
      <c r="AM4475" s="110"/>
      <c r="AN4475" s="110"/>
      <c r="AO4475" s="110"/>
      <c r="AP4475" s="110"/>
      <c r="AQ4475" s="110"/>
      <c r="AR4475" s="110"/>
      <c r="AS4475" s="110"/>
      <c r="AT4475" s="110"/>
      <c r="AU4475" s="110"/>
      <c r="AV4475" s="110"/>
      <c r="AW4475" s="110"/>
      <c r="AX4475" s="110"/>
      <c r="AY4475" s="110"/>
      <c r="AZ4475" s="110"/>
      <c r="BA4475" s="110"/>
      <c r="BB4475" s="110"/>
      <c r="BC4475" s="110"/>
      <c r="BD4475" s="110"/>
      <c r="BE4475" s="110"/>
      <c r="BF4475" s="110"/>
      <c r="BG4475" s="110"/>
      <c r="BH4475" s="110"/>
    </row>
    <row r="4476" spans="30:60" x14ac:dyDescent="0.2">
      <c r="AD4476" s="110"/>
      <c r="AE4476" s="110"/>
      <c r="AF4476" s="110"/>
      <c r="AG4476" s="110"/>
      <c r="AH4476" s="110"/>
      <c r="AI4476" s="110"/>
      <c r="AJ4476" s="110"/>
      <c r="AK4476" s="110"/>
      <c r="AL4476" s="110"/>
      <c r="AM4476" s="110"/>
      <c r="AN4476" s="110"/>
      <c r="AO4476" s="110"/>
      <c r="AP4476" s="110"/>
      <c r="AQ4476" s="110"/>
      <c r="AR4476" s="110"/>
      <c r="AS4476" s="110"/>
      <c r="AT4476" s="110"/>
      <c r="AU4476" s="110"/>
      <c r="AV4476" s="110"/>
      <c r="AW4476" s="110"/>
      <c r="AX4476" s="110"/>
      <c r="AY4476" s="110"/>
      <c r="AZ4476" s="110"/>
      <c r="BA4476" s="110"/>
      <c r="BB4476" s="110"/>
      <c r="BC4476" s="110"/>
      <c r="BD4476" s="110"/>
      <c r="BE4476" s="110"/>
      <c r="BF4476" s="110"/>
      <c r="BG4476" s="110"/>
      <c r="BH4476" s="110"/>
    </row>
    <row r="4477" spans="30:60" x14ac:dyDescent="0.2">
      <c r="AD4477" s="110"/>
      <c r="AE4477" s="110"/>
      <c r="AF4477" s="110"/>
      <c r="AG4477" s="110"/>
      <c r="AH4477" s="110"/>
      <c r="AI4477" s="110"/>
      <c r="AJ4477" s="110"/>
      <c r="AK4477" s="110"/>
      <c r="AL4477" s="110"/>
      <c r="AM4477" s="110"/>
      <c r="AN4477" s="110"/>
      <c r="AO4477" s="110"/>
      <c r="AP4477" s="110"/>
      <c r="AQ4477" s="110"/>
      <c r="AR4477" s="110"/>
      <c r="AS4477" s="110"/>
      <c r="AT4477" s="110"/>
      <c r="AU4477" s="110"/>
      <c r="AV4477" s="110"/>
      <c r="AW4477" s="110"/>
      <c r="AX4477" s="110"/>
      <c r="AY4477" s="110"/>
      <c r="AZ4477" s="110"/>
      <c r="BA4477" s="110"/>
      <c r="BB4477" s="110"/>
      <c r="BC4477" s="110"/>
      <c r="BD4477" s="110"/>
      <c r="BE4477" s="110"/>
      <c r="BF4477" s="110"/>
      <c r="BG4477" s="110"/>
      <c r="BH4477" s="110"/>
    </row>
    <row r="4478" spans="30:60" x14ac:dyDescent="0.2">
      <c r="AD4478" s="110"/>
      <c r="AE4478" s="110"/>
      <c r="AF4478" s="110"/>
      <c r="AG4478" s="110"/>
      <c r="AH4478" s="110"/>
      <c r="AI4478" s="110"/>
      <c r="AJ4478" s="110"/>
      <c r="AK4478" s="110"/>
      <c r="AL4478" s="110"/>
      <c r="AM4478" s="110"/>
      <c r="AN4478" s="110"/>
      <c r="AO4478" s="110"/>
      <c r="AP4478" s="110"/>
      <c r="AQ4478" s="110"/>
      <c r="AR4478" s="110"/>
      <c r="AS4478" s="110"/>
      <c r="AT4478" s="110"/>
      <c r="AU4478" s="110"/>
      <c r="AV4478" s="110"/>
      <c r="AW4478" s="110"/>
      <c r="AX4478" s="110"/>
      <c r="AY4478" s="110"/>
      <c r="AZ4478" s="110"/>
      <c r="BA4478" s="110"/>
      <c r="BB4478" s="110"/>
      <c r="BC4478" s="110"/>
      <c r="BD4478" s="110"/>
      <c r="BE4478" s="110"/>
      <c r="BF4478" s="110"/>
      <c r="BG4478" s="110"/>
      <c r="BH4478" s="110"/>
    </row>
    <row r="4479" spans="30:60" x14ac:dyDescent="0.2">
      <c r="AD4479" s="110"/>
      <c r="AE4479" s="110"/>
      <c r="AF4479" s="110"/>
      <c r="AG4479" s="110"/>
      <c r="AH4479" s="110"/>
      <c r="AI4479" s="110"/>
      <c r="AJ4479" s="110"/>
      <c r="AK4479" s="110"/>
      <c r="AL4479" s="110"/>
      <c r="AM4479" s="110"/>
      <c r="AN4479" s="110"/>
      <c r="AO4479" s="110"/>
      <c r="AP4479" s="110"/>
      <c r="AQ4479" s="110"/>
      <c r="AR4479" s="110"/>
      <c r="AS4479" s="110"/>
      <c r="AT4479" s="110"/>
      <c r="AU4479" s="110"/>
      <c r="AV4479" s="110"/>
      <c r="AW4479" s="110"/>
      <c r="AX4479" s="110"/>
      <c r="AY4479" s="110"/>
      <c r="AZ4479" s="110"/>
      <c r="BA4479" s="110"/>
      <c r="BB4479" s="110"/>
      <c r="BC4479" s="110"/>
      <c r="BD4479" s="110"/>
      <c r="BE4479" s="110"/>
      <c r="BF4479" s="110"/>
      <c r="BG4479" s="110"/>
      <c r="BH4479" s="110"/>
    </row>
    <row r="4480" spans="30:60" x14ac:dyDescent="0.2">
      <c r="AD4480" s="110"/>
      <c r="AE4480" s="110"/>
      <c r="AF4480" s="110"/>
      <c r="AG4480" s="110"/>
      <c r="AH4480" s="110"/>
      <c r="AI4480" s="110"/>
      <c r="AJ4480" s="110"/>
      <c r="AK4480" s="110"/>
      <c r="AL4480" s="110"/>
      <c r="AM4480" s="110"/>
      <c r="AN4480" s="110"/>
      <c r="AO4480" s="110"/>
      <c r="AP4480" s="110"/>
      <c r="AQ4480" s="110"/>
      <c r="AR4480" s="110"/>
      <c r="AS4480" s="110"/>
      <c r="AT4480" s="110"/>
      <c r="AU4480" s="110"/>
      <c r="AV4480" s="110"/>
      <c r="AW4480" s="110"/>
      <c r="AX4480" s="110"/>
      <c r="AY4480" s="110"/>
      <c r="AZ4480" s="110"/>
      <c r="BA4480" s="110"/>
      <c r="BB4480" s="110"/>
      <c r="BC4480" s="110"/>
      <c r="BD4480" s="110"/>
      <c r="BE4480" s="110"/>
      <c r="BF4480" s="110"/>
      <c r="BG4480" s="110"/>
      <c r="BH4480" s="110"/>
    </row>
    <row r="4481" spans="30:60" x14ac:dyDescent="0.2">
      <c r="AD4481" s="110"/>
      <c r="AE4481" s="110"/>
      <c r="AF4481" s="110"/>
      <c r="AG4481" s="110"/>
      <c r="AH4481" s="110"/>
      <c r="AI4481" s="110"/>
      <c r="AJ4481" s="110"/>
      <c r="AK4481" s="110"/>
      <c r="AL4481" s="110"/>
      <c r="AM4481" s="110"/>
      <c r="AN4481" s="110"/>
      <c r="AO4481" s="110"/>
      <c r="AP4481" s="110"/>
      <c r="AQ4481" s="110"/>
      <c r="AR4481" s="110"/>
      <c r="AS4481" s="110"/>
      <c r="AT4481" s="110"/>
      <c r="AU4481" s="110"/>
      <c r="AV4481" s="110"/>
      <c r="AW4481" s="110"/>
      <c r="AX4481" s="110"/>
      <c r="AY4481" s="110"/>
      <c r="AZ4481" s="110"/>
      <c r="BA4481" s="110"/>
      <c r="BB4481" s="110"/>
      <c r="BC4481" s="110"/>
      <c r="BD4481" s="110"/>
      <c r="BE4481" s="110"/>
      <c r="BF4481" s="110"/>
      <c r="BG4481" s="110"/>
      <c r="BH4481" s="110"/>
    </row>
    <row r="4482" spans="30:60" x14ac:dyDescent="0.2">
      <c r="AD4482" s="110"/>
      <c r="AE4482" s="110"/>
      <c r="AF4482" s="110"/>
      <c r="AG4482" s="110"/>
      <c r="AH4482" s="110"/>
      <c r="AI4482" s="110"/>
      <c r="AJ4482" s="110"/>
      <c r="AK4482" s="110"/>
      <c r="AL4482" s="110"/>
      <c r="AM4482" s="110"/>
      <c r="AN4482" s="110"/>
      <c r="AO4482" s="110"/>
      <c r="AP4482" s="110"/>
      <c r="AQ4482" s="110"/>
      <c r="AR4482" s="110"/>
      <c r="AS4482" s="110"/>
      <c r="AT4482" s="110"/>
      <c r="AU4482" s="110"/>
      <c r="AV4482" s="110"/>
      <c r="AW4482" s="110"/>
      <c r="AX4482" s="110"/>
      <c r="AY4482" s="110"/>
      <c r="AZ4482" s="110"/>
      <c r="BA4482" s="110"/>
      <c r="BB4482" s="110"/>
      <c r="BC4482" s="110"/>
      <c r="BD4482" s="110"/>
      <c r="BE4482" s="110"/>
      <c r="BF4482" s="110"/>
      <c r="BG4482" s="110"/>
      <c r="BH4482" s="110"/>
    </row>
    <row r="4483" spans="30:60" x14ac:dyDescent="0.2">
      <c r="AD4483" s="110"/>
      <c r="AE4483" s="110"/>
      <c r="AF4483" s="110"/>
      <c r="AG4483" s="110"/>
      <c r="AH4483" s="110"/>
      <c r="AI4483" s="110"/>
      <c r="AJ4483" s="110"/>
      <c r="AK4483" s="110"/>
      <c r="AL4483" s="110"/>
      <c r="AM4483" s="110"/>
      <c r="AN4483" s="110"/>
      <c r="AO4483" s="110"/>
      <c r="AP4483" s="110"/>
      <c r="AQ4483" s="110"/>
      <c r="AR4483" s="110"/>
      <c r="AS4483" s="110"/>
      <c r="AT4483" s="110"/>
      <c r="AU4483" s="110"/>
      <c r="AV4483" s="110"/>
      <c r="AW4483" s="110"/>
      <c r="AX4483" s="110"/>
      <c r="AY4483" s="110"/>
      <c r="AZ4483" s="110"/>
      <c r="BA4483" s="110"/>
      <c r="BB4483" s="110"/>
      <c r="BC4483" s="110"/>
      <c r="BD4483" s="110"/>
      <c r="BE4483" s="110"/>
      <c r="BF4483" s="110"/>
      <c r="BG4483" s="110"/>
      <c r="BH4483" s="110"/>
    </row>
    <row r="4484" spans="30:60" x14ac:dyDescent="0.2">
      <c r="AD4484" s="110"/>
      <c r="AE4484" s="110"/>
      <c r="AF4484" s="110"/>
      <c r="AG4484" s="110"/>
      <c r="AH4484" s="110"/>
      <c r="AI4484" s="110"/>
      <c r="AJ4484" s="110"/>
      <c r="AK4484" s="110"/>
      <c r="AL4484" s="110"/>
      <c r="AM4484" s="110"/>
      <c r="AN4484" s="110"/>
      <c r="AO4484" s="110"/>
      <c r="AP4484" s="110"/>
      <c r="AQ4484" s="110"/>
      <c r="AR4484" s="110"/>
      <c r="AS4484" s="110"/>
      <c r="AT4484" s="110"/>
      <c r="AU4484" s="110"/>
      <c r="AV4484" s="110"/>
      <c r="AW4484" s="110"/>
      <c r="AX4484" s="110"/>
      <c r="AY4484" s="110"/>
      <c r="AZ4484" s="110"/>
      <c r="BA4484" s="110"/>
      <c r="BB4484" s="110"/>
      <c r="BC4484" s="110"/>
      <c r="BD4484" s="110"/>
      <c r="BE4484" s="110"/>
      <c r="BF4484" s="110"/>
      <c r="BG4484" s="110"/>
      <c r="BH4484" s="110"/>
    </row>
    <row r="4485" spans="30:60" x14ac:dyDescent="0.2">
      <c r="AD4485" s="110"/>
      <c r="AE4485" s="110"/>
      <c r="AF4485" s="110"/>
      <c r="AG4485" s="110"/>
      <c r="AH4485" s="110"/>
      <c r="AI4485" s="110"/>
      <c r="AJ4485" s="110"/>
      <c r="AK4485" s="110"/>
      <c r="AL4485" s="110"/>
      <c r="AM4485" s="110"/>
      <c r="AN4485" s="110"/>
      <c r="AO4485" s="110"/>
      <c r="AP4485" s="110"/>
      <c r="AQ4485" s="110"/>
      <c r="AR4485" s="110"/>
      <c r="AS4485" s="110"/>
      <c r="AT4485" s="110"/>
      <c r="AU4485" s="110"/>
      <c r="AV4485" s="110"/>
      <c r="AW4485" s="110"/>
      <c r="AX4485" s="110"/>
      <c r="AY4485" s="110"/>
      <c r="AZ4485" s="110"/>
      <c r="BA4485" s="110"/>
      <c r="BB4485" s="110"/>
      <c r="BC4485" s="110"/>
      <c r="BD4485" s="110"/>
      <c r="BE4485" s="110"/>
      <c r="BF4485" s="110"/>
      <c r="BG4485" s="110"/>
      <c r="BH4485" s="110"/>
    </row>
    <row r="4486" spans="30:60" x14ac:dyDescent="0.2">
      <c r="AD4486" s="110"/>
      <c r="AE4486" s="110"/>
      <c r="AF4486" s="110"/>
      <c r="AG4486" s="110"/>
      <c r="AH4486" s="110"/>
      <c r="AI4486" s="110"/>
      <c r="AJ4486" s="110"/>
      <c r="AK4486" s="110"/>
      <c r="AL4486" s="110"/>
      <c r="AM4486" s="110"/>
      <c r="AN4486" s="110"/>
      <c r="AO4486" s="110"/>
      <c r="AP4486" s="110"/>
      <c r="AQ4486" s="110"/>
      <c r="AR4486" s="110"/>
      <c r="AS4486" s="110"/>
      <c r="AT4486" s="110"/>
      <c r="AU4486" s="110"/>
      <c r="AV4486" s="110"/>
      <c r="AW4486" s="110"/>
      <c r="AX4486" s="110"/>
      <c r="AY4486" s="110"/>
      <c r="AZ4486" s="110"/>
      <c r="BA4486" s="110"/>
      <c r="BB4486" s="110"/>
      <c r="BC4486" s="110"/>
      <c r="BD4486" s="110"/>
      <c r="BE4486" s="110"/>
      <c r="BF4486" s="110"/>
      <c r="BG4486" s="110"/>
      <c r="BH4486" s="110"/>
    </row>
    <row r="4487" spans="30:60" x14ac:dyDescent="0.2">
      <c r="AD4487" s="110"/>
      <c r="AE4487" s="110"/>
      <c r="AF4487" s="110"/>
      <c r="AG4487" s="110"/>
      <c r="AH4487" s="110"/>
      <c r="AI4487" s="110"/>
      <c r="AJ4487" s="110"/>
      <c r="AK4487" s="110"/>
      <c r="AL4487" s="110"/>
      <c r="AM4487" s="110"/>
      <c r="AN4487" s="110"/>
      <c r="AO4487" s="110"/>
      <c r="AP4487" s="110"/>
      <c r="AQ4487" s="110"/>
      <c r="AR4487" s="110"/>
      <c r="AS4487" s="110"/>
      <c r="AT4487" s="110"/>
      <c r="AU4487" s="110"/>
      <c r="AV4487" s="110"/>
      <c r="AW4487" s="110"/>
      <c r="AX4487" s="110"/>
      <c r="AY4487" s="110"/>
      <c r="AZ4487" s="110"/>
      <c r="BA4487" s="110"/>
      <c r="BB4487" s="110"/>
      <c r="BC4487" s="110"/>
      <c r="BD4487" s="110"/>
      <c r="BE4487" s="110"/>
      <c r="BF4487" s="110"/>
      <c r="BG4487" s="110"/>
      <c r="BH4487" s="110"/>
    </row>
    <row r="4488" spans="30:60" x14ac:dyDescent="0.2">
      <c r="AD4488" s="110"/>
      <c r="AE4488" s="110"/>
      <c r="AF4488" s="110"/>
      <c r="AG4488" s="110"/>
      <c r="AH4488" s="110"/>
      <c r="AI4488" s="110"/>
      <c r="AJ4488" s="110"/>
      <c r="AK4488" s="110"/>
      <c r="AL4488" s="110"/>
      <c r="AM4488" s="110"/>
      <c r="AN4488" s="110"/>
      <c r="AO4488" s="110"/>
      <c r="AP4488" s="110"/>
      <c r="AQ4488" s="110"/>
      <c r="AR4488" s="110"/>
      <c r="AS4488" s="110"/>
      <c r="AT4488" s="110"/>
      <c r="AU4488" s="110"/>
      <c r="AV4488" s="110"/>
      <c r="AW4488" s="110"/>
      <c r="AX4488" s="110"/>
      <c r="AY4488" s="110"/>
      <c r="AZ4488" s="110"/>
      <c r="BA4488" s="110"/>
      <c r="BB4488" s="110"/>
      <c r="BC4488" s="110"/>
      <c r="BD4488" s="110"/>
      <c r="BE4488" s="110"/>
      <c r="BF4488" s="110"/>
      <c r="BG4488" s="110"/>
      <c r="BH4488" s="110"/>
    </row>
    <row r="4489" spans="30:60" x14ac:dyDescent="0.2">
      <c r="AD4489" s="110"/>
      <c r="AE4489" s="110"/>
      <c r="AF4489" s="110"/>
      <c r="AG4489" s="110"/>
      <c r="AH4489" s="110"/>
      <c r="AI4489" s="110"/>
      <c r="AJ4489" s="110"/>
      <c r="AK4489" s="110"/>
      <c r="AL4489" s="110"/>
      <c r="AM4489" s="110"/>
      <c r="AN4489" s="110"/>
      <c r="AO4489" s="110"/>
      <c r="AP4489" s="110"/>
      <c r="AQ4489" s="110"/>
      <c r="AR4489" s="110"/>
      <c r="AS4489" s="110"/>
      <c r="AT4489" s="110"/>
      <c r="AU4489" s="110"/>
      <c r="AV4489" s="110"/>
      <c r="AW4489" s="110"/>
      <c r="AX4489" s="110"/>
      <c r="AY4489" s="110"/>
      <c r="AZ4489" s="110"/>
      <c r="BA4489" s="110"/>
      <c r="BB4489" s="110"/>
      <c r="BC4489" s="110"/>
      <c r="BD4489" s="110"/>
      <c r="BE4489" s="110"/>
      <c r="BF4489" s="110"/>
      <c r="BG4489" s="110"/>
      <c r="BH4489" s="110"/>
    </row>
    <row r="4490" spans="30:60" x14ac:dyDescent="0.2">
      <c r="AD4490" s="110"/>
      <c r="AE4490" s="110"/>
      <c r="AF4490" s="110"/>
      <c r="AG4490" s="110"/>
      <c r="AH4490" s="110"/>
      <c r="AI4490" s="110"/>
      <c r="AJ4490" s="110"/>
      <c r="AK4490" s="110"/>
      <c r="AL4490" s="110"/>
      <c r="AM4490" s="110"/>
      <c r="AN4490" s="110"/>
      <c r="AO4490" s="110"/>
      <c r="AP4490" s="110"/>
      <c r="AQ4490" s="110"/>
      <c r="AR4490" s="110"/>
      <c r="AS4490" s="110"/>
      <c r="AT4490" s="110"/>
      <c r="AU4490" s="110"/>
      <c r="AV4490" s="110"/>
      <c r="AW4490" s="110"/>
      <c r="AX4490" s="110"/>
      <c r="AY4490" s="110"/>
      <c r="AZ4490" s="110"/>
      <c r="BA4490" s="110"/>
      <c r="BB4490" s="110"/>
      <c r="BC4490" s="110"/>
      <c r="BD4490" s="110"/>
      <c r="BE4490" s="110"/>
      <c r="BF4490" s="110"/>
      <c r="BG4490" s="110"/>
      <c r="BH4490" s="110"/>
    </row>
    <row r="4491" spans="30:60" x14ac:dyDescent="0.2">
      <c r="AD4491" s="110"/>
      <c r="AE4491" s="110"/>
      <c r="AF4491" s="110"/>
      <c r="AG4491" s="110"/>
      <c r="AH4491" s="110"/>
      <c r="AI4491" s="110"/>
      <c r="AJ4491" s="110"/>
      <c r="AK4491" s="110"/>
      <c r="AL4491" s="110"/>
      <c r="AM4491" s="110"/>
      <c r="AN4491" s="110"/>
      <c r="AO4491" s="110"/>
      <c r="AP4491" s="110"/>
      <c r="AQ4491" s="110"/>
      <c r="AR4491" s="110"/>
      <c r="AS4491" s="110"/>
      <c r="AT4491" s="110"/>
      <c r="AU4491" s="110"/>
      <c r="AV4491" s="110"/>
      <c r="AW4491" s="110"/>
      <c r="AX4491" s="110"/>
      <c r="AY4491" s="110"/>
      <c r="AZ4491" s="110"/>
      <c r="BA4491" s="110"/>
      <c r="BB4491" s="110"/>
      <c r="BC4491" s="110"/>
      <c r="BD4491" s="110"/>
      <c r="BE4491" s="110"/>
      <c r="BF4491" s="110"/>
      <c r="BG4491" s="110"/>
      <c r="BH4491" s="110"/>
    </row>
    <row r="4492" spans="30:60" x14ac:dyDescent="0.2">
      <c r="AD4492" s="110"/>
      <c r="AE4492" s="110"/>
      <c r="AF4492" s="110"/>
      <c r="AG4492" s="110"/>
      <c r="AH4492" s="110"/>
      <c r="AI4492" s="110"/>
      <c r="AJ4492" s="110"/>
      <c r="AK4492" s="110"/>
      <c r="AL4492" s="110"/>
      <c r="AM4492" s="110"/>
      <c r="AN4492" s="110"/>
      <c r="AO4492" s="110"/>
      <c r="AP4492" s="110"/>
      <c r="AQ4492" s="110"/>
      <c r="AR4492" s="110"/>
      <c r="AS4492" s="110"/>
      <c r="AT4492" s="110"/>
      <c r="AU4492" s="110"/>
      <c r="AV4492" s="110"/>
      <c r="AW4492" s="110"/>
      <c r="AX4492" s="110"/>
      <c r="AY4492" s="110"/>
      <c r="AZ4492" s="110"/>
      <c r="BA4492" s="110"/>
      <c r="BB4492" s="110"/>
      <c r="BC4492" s="110"/>
      <c r="BD4492" s="110"/>
      <c r="BE4492" s="110"/>
      <c r="BF4492" s="110"/>
      <c r="BG4492" s="110"/>
      <c r="BH4492" s="110"/>
    </row>
    <row r="4493" spans="30:60" x14ac:dyDescent="0.2">
      <c r="AD4493" s="110"/>
      <c r="AE4493" s="110"/>
      <c r="AF4493" s="110"/>
      <c r="AG4493" s="110"/>
      <c r="AH4493" s="110"/>
      <c r="AI4493" s="110"/>
      <c r="AJ4493" s="110"/>
      <c r="AK4493" s="110"/>
      <c r="AL4493" s="110"/>
      <c r="AM4493" s="110"/>
      <c r="AN4493" s="110"/>
      <c r="AO4493" s="110"/>
      <c r="AP4493" s="110"/>
      <c r="AQ4493" s="110"/>
      <c r="AR4493" s="110"/>
      <c r="AS4493" s="110"/>
      <c r="AT4493" s="110"/>
      <c r="AU4493" s="110"/>
      <c r="AV4493" s="110"/>
      <c r="AW4493" s="110"/>
      <c r="AX4493" s="110"/>
      <c r="AY4493" s="110"/>
      <c r="AZ4493" s="110"/>
      <c r="BA4493" s="110"/>
      <c r="BB4493" s="110"/>
      <c r="BC4493" s="110"/>
      <c r="BD4493" s="110"/>
      <c r="BE4493" s="110"/>
      <c r="BF4493" s="110"/>
      <c r="BG4493" s="110"/>
      <c r="BH4493" s="110"/>
    </row>
    <row r="4494" spans="30:60" x14ac:dyDescent="0.2">
      <c r="AD4494" s="110"/>
      <c r="AE4494" s="110"/>
      <c r="AF4494" s="110"/>
      <c r="AG4494" s="110"/>
      <c r="AH4494" s="110"/>
      <c r="AI4494" s="110"/>
      <c r="AJ4494" s="110"/>
      <c r="AK4494" s="110"/>
      <c r="AL4494" s="110"/>
      <c r="AM4494" s="110"/>
      <c r="AN4494" s="110"/>
      <c r="AO4494" s="110"/>
      <c r="AP4494" s="110"/>
      <c r="AQ4494" s="110"/>
      <c r="AR4494" s="110"/>
      <c r="AS4494" s="110"/>
      <c r="AT4494" s="110"/>
      <c r="AU4494" s="110"/>
      <c r="AV4494" s="110"/>
      <c r="AW4494" s="110"/>
      <c r="AX4494" s="110"/>
      <c r="AY4494" s="110"/>
      <c r="AZ4494" s="110"/>
      <c r="BA4494" s="110"/>
      <c r="BB4494" s="110"/>
      <c r="BC4494" s="110"/>
      <c r="BD4494" s="110"/>
      <c r="BE4494" s="110"/>
      <c r="BF4494" s="110"/>
      <c r="BG4494" s="110"/>
      <c r="BH4494" s="110"/>
    </row>
    <row r="4495" spans="30:60" x14ac:dyDescent="0.2">
      <c r="AD4495" s="110"/>
      <c r="AE4495" s="110"/>
      <c r="AF4495" s="110"/>
      <c r="AG4495" s="110"/>
      <c r="AH4495" s="110"/>
      <c r="AI4495" s="110"/>
      <c r="AJ4495" s="110"/>
      <c r="AK4495" s="110"/>
      <c r="AL4495" s="110"/>
      <c r="AM4495" s="110"/>
      <c r="AN4495" s="110"/>
      <c r="AO4495" s="110"/>
      <c r="AP4495" s="110"/>
      <c r="AQ4495" s="110"/>
      <c r="AR4495" s="110"/>
      <c r="AS4495" s="110"/>
      <c r="AT4495" s="110"/>
      <c r="AU4495" s="110"/>
      <c r="AV4495" s="110"/>
      <c r="AW4495" s="110"/>
      <c r="AX4495" s="110"/>
      <c r="AY4495" s="110"/>
      <c r="AZ4495" s="110"/>
      <c r="BA4495" s="110"/>
      <c r="BB4495" s="110"/>
      <c r="BC4495" s="110"/>
      <c r="BD4495" s="110"/>
      <c r="BE4495" s="110"/>
      <c r="BF4495" s="110"/>
      <c r="BG4495" s="110"/>
      <c r="BH4495" s="110"/>
    </row>
    <row r="4496" spans="30:60" x14ac:dyDescent="0.2">
      <c r="AD4496" s="110"/>
      <c r="AE4496" s="110"/>
      <c r="AF4496" s="110"/>
      <c r="AG4496" s="110"/>
      <c r="AH4496" s="110"/>
      <c r="AI4496" s="110"/>
      <c r="AJ4496" s="110"/>
      <c r="AK4496" s="110"/>
      <c r="AL4496" s="110"/>
      <c r="AM4496" s="110"/>
      <c r="AN4496" s="110"/>
      <c r="AO4496" s="110"/>
      <c r="AP4496" s="110"/>
      <c r="AQ4496" s="110"/>
      <c r="AR4496" s="110"/>
      <c r="AS4496" s="110"/>
      <c r="AT4496" s="110"/>
      <c r="AU4496" s="110"/>
      <c r="AV4496" s="110"/>
      <c r="AW4496" s="110"/>
      <c r="AX4496" s="110"/>
      <c r="AY4496" s="110"/>
      <c r="AZ4496" s="110"/>
      <c r="BA4496" s="110"/>
      <c r="BB4496" s="110"/>
      <c r="BC4496" s="110"/>
      <c r="BD4496" s="110"/>
      <c r="BE4496" s="110"/>
      <c r="BF4496" s="110"/>
      <c r="BG4496" s="110"/>
      <c r="BH4496" s="110"/>
    </row>
    <row r="4497" spans="30:60" x14ac:dyDescent="0.2">
      <c r="AD4497" s="110"/>
      <c r="AE4497" s="110"/>
      <c r="AF4497" s="110"/>
      <c r="AG4497" s="110"/>
      <c r="AH4497" s="110"/>
      <c r="AI4497" s="110"/>
      <c r="AJ4497" s="110"/>
      <c r="AK4497" s="110"/>
      <c r="AL4497" s="110"/>
      <c r="AM4497" s="110"/>
      <c r="AN4497" s="110"/>
      <c r="AO4497" s="110"/>
      <c r="AP4497" s="110"/>
      <c r="AQ4497" s="110"/>
      <c r="AR4497" s="110"/>
      <c r="AS4497" s="110"/>
      <c r="AT4497" s="110"/>
      <c r="AU4497" s="110"/>
      <c r="AV4497" s="110"/>
      <c r="AW4497" s="110"/>
      <c r="AX4497" s="110"/>
      <c r="AY4497" s="110"/>
      <c r="AZ4497" s="110"/>
      <c r="BA4497" s="110"/>
      <c r="BB4497" s="110"/>
      <c r="BC4497" s="110"/>
      <c r="BD4497" s="110"/>
      <c r="BE4497" s="110"/>
      <c r="BF4497" s="110"/>
      <c r="BG4497" s="110"/>
      <c r="BH4497" s="110"/>
    </row>
    <row r="4498" spans="30:60" x14ac:dyDescent="0.2">
      <c r="AD4498" s="110"/>
      <c r="AE4498" s="110"/>
      <c r="AF4498" s="110"/>
      <c r="AG4498" s="110"/>
      <c r="AH4498" s="110"/>
      <c r="AI4498" s="110"/>
      <c r="AJ4498" s="110"/>
      <c r="AK4498" s="110"/>
      <c r="AL4498" s="110"/>
      <c r="AM4498" s="110"/>
      <c r="AN4498" s="110"/>
      <c r="AO4498" s="110"/>
      <c r="AP4498" s="110"/>
      <c r="AQ4498" s="110"/>
      <c r="AR4498" s="110"/>
      <c r="AS4498" s="110"/>
      <c r="AT4498" s="110"/>
      <c r="AU4498" s="110"/>
      <c r="AV4498" s="110"/>
      <c r="AW4498" s="110"/>
      <c r="AX4498" s="110"/>
      <c r="AY4498" s="110"/>
      <c r="AZ4498" s="110"/>
      <c r="BA4498" s="110"/>
      <c r="BB4498" s="110"/>
      <c r="BC4498" s="110"/>
      <c r="BD4498" s="110"/>
      <c r="BE4498" s="110"/>
      <c r="BF4498" s="110"/>
      <c r="BG4498" s="110"/>
      <c r="BH4498" s="110"/>
    </row>
    <row r="4499" spans="30:60" x14ac:dyDescent="0.2">
      <c r="AD4499" s="110"/>
      <c r="AE4499" s="110"/>
      <c r="AF4499" s="110"/>
      <c r="AG4499" s="110"/>
      <c r="AH4499" s="110"/>
      <c r="AI4499" s="110"/>
      <c r="AJ4499" s="110"/>
      <c r="AK4499" s="110"/>
      <c r="AL4499" s="110"/>
      <c r="AM4499" s="110"/>
      <c r="AN4499" s="110"/>
      <c r="AO4499" s="110"/>
      <c r="AP4499" s="110"/>
      <c r="AQ4499" s="110"/>
      <c r="AR4499" s="110"/>
      <c r="AS4499" s="110"/>
      <c r="AT4499" s="110"/>
      <c r="AU4499" s="110"/>
      <c r="AV4499" s="110"/>
      <c r="AW4499" s="110"/>
      <c r="AX4499" s="110"/>
      <c r="AY4499" s="110"/>
      <c r="AZ4499" s="110"/>
      <c r="BA4499" s="110"/>
      <c r="BB4499" s="110"/>
      <c r="BC4499" s="110"/>
      <c r="BD4499" s="110"/>
      <c r="BE4499" s="110"/>
      <c r="BF4499" s="110"/>
      <c r="BG4499" s="110"/>
      <c r="BH4499" s="110"/>
    </row>
    <row r="4500" spans="30:60" x14ac:dyDescent="0.2">
      <c r="AD4500" s="110"/>
      <c r="AE4500" s="110"/>
      <c r="AF4500" s="110"/>
      <c r="AG4500" s="110"/>
      <c r="AH4500" s="110"/>
      <c r="AI4500" s="110"/>
      <c r="AJ4500" s="110"/>
      <c r="AK4500" s="110"/>
      <c r="AL4500" s="110"/>
      <c r="AM4500" s="110"/>
      <c r="AN4500" s="110"/>
      <c r="AO4500" s="110"/>
      <c r="AP4500" s="110"/>
      <c r="AQ4500" s="110"/>
      <c r="AR4500" s="110"/>
      <c r="AS4500" s="110"/>
      <c r="AT4500" s="110"/>
      <c r="AU4500" s="110"/>
      <c r="AV4500" s="110"/>
      <c r="AW4500" s="110"/>
      <c r="AX4500" s="110"/>
      <c r="AY4500" s="110"/>
      <c r="AZ4500" s="110"/>
      <c r="BA4500" s="110"/>
      <c r="BB4500" s="110"/>
      <c r="BC4500" s="110"/>
      <c r="BD4500" s="110"/>
      <c r="BE4500" s="110"/>
      <c r="BF4500" s="110"/>
      <c r="BG4500" s="110"/>
      <c r="BH4500" s="110"/>
    </row>
    <row r="4501" spans="30:60" x14ac:dyDescent="0.2">
      <c r="AD4501" s="110"/>
      <c r="AE4501" s="110"/>
      <c r="AF4501" s="110"/>
      <c r="AG4501" s="110"/>
      <c r="AH4501" s="110"/>
      <c r="AI4501" s="110"/>
      <c r="AJ4501" s="110"/>
      <c r="AK4501" s="110"/>
      <c r="AL4501" s="110"/>
      <c r="AM4501" s="110"/>
      <c r="AN4501" s="110"/>
      <c r="AO4501" s="110"/>
      <c r="AP4501" s="110"/>
      <c r="AQ4501" s="110"/>
      <c r="AR4501" s="110"/>
      <c r="AS4501" s="110"/>
      <c r="AT4501" s="110"/>
      <c r="AU4501" s="110"/>
      <c r="AV4501" s="110"/>
      <c r="AW4501" s="110"/>
      <c r="AX4501" s="110"/>
      <c r="AY4501" s="110"/>
      <c r="AZ4501" s="110"/>
      <c r="BA4501" s="110"/>
      <c r="BB4501" s="110"/>
      <c r="BC4501" s="110"/>
      <c r="BD4501" s="110"/>
      <c r="BE4501" s="110"/>
      <c r="BF4501" s="110"/>
      <c r="BG4501" s="110"/>
      <c r="BH4501" s="110"/>
    </row>
    <row r="4502" spans="30:60" x14ac:dyDescent="0.2">
      <c r="AD4502" s="110"/>
      <c r="AE4502" s="110"/>
      <c r="AF4502" s="110"/>
      <c r="AG4502" s="110"/>
      <c r="AH4502" s="110"/>
      <c r="AI4502" s="110"/>
      <c r="AJ4502" s="110"/>
      <c r="AK4502" s="110"/>
      <c r="AL4502" s="110"/>
      <c r="AM4502" s="110"/>
      <c r="AN4502" s="110"/>
      <c r="AO4502" s="110"/>
      <c r="AP4502" s="110"/>
      <c r="AQ4502" s="110"/>
      <c r="AR4502" s="110"/>
      <c r="AS4502" s="110"/>
      <c r="AT4502" s="110"/>
      <c r="AU4502" s="110"/>
      <c r="AV4502" s="110"/>
      <c r="AW4502" s="110"/>
      <c r="AX4502" s="110"/>
      <c r="AY4502" s="110"/>
      <c r="AZ4502" s="110"/>
      <c r="BA4502" s="110"/>
      <c r="BB4502" s="110"/>
      <c r="BC4502" s="110"/>
      <c r="BD4502" s="110"/>
      <c r="BE4502" s="110"/>
      <c r="BF4502" s="110"/>
      <c r="BG4502" s="110"/>
      <c r="BH4502" s="110"/>
    </row>
    <row r="4503" spans="30:60" x14ac:dyDescent="0.2">
      <c r="AD4503" s="110"/>
      <c r="AE4503" s="110"/>
      <c r="AF4503" s="110"/>
      <c r="AG4503" s="110"/>
      <c r="AH4503" s="110"/>
      <c r="AI4503" s="110"/>
      <c r="AJ4503" s="110"/>
      <c r="AK4503" s="110"/>
      <c r="AL4503" s="110"/>
      <c r="AM4503" s="110"/>
      <c r="AN4503" s="110"/>
      <c r="AO4503" s="110"/>
      <c r="AP4503" s="110"/>
      <c r="AQ4503" s="110"/>
      <c r="AR4503" s="110"/>
      <c r="AS4503" s="110"/>
      <c r="AT4503" s="110"/>
      <c r="AU4503" s="110"/>
      <c r="AV4503" s="110"/>
      <c r="AW4503" s="110"/>
      <c r="AX4503" s="110"/>
      <c r="AY4503" s="110"/>
      <c r="AZ4503" s="110"/>
      <c r="BA4503" s="110"/>
      <c r="BB4503" s="110"/>
      <c r="BC4503" s="110"/>
      <c r="BD4503" s="110"/>
      <c r="BE4503" s="110"/>
      <c r="BF4503" s="110"/>
      <c r="BG4503" s="110"/>
      <c r="BH4503" s="110"/>
    </row>
    <row r="4504" spans="30:60" x14ac:dyDescent="0.2">
      <c r="AD4504" s="110"/>
      <c r="AE4504" s="110"/>
      <c r="AF4504" s="110"/>
      <c r="AG4504" s="110"/>
      <c r="AH4504" s="110"/>
      <c r="AI4504" s="110"/>
      <c r="AJ4504" s="110"/>
      <c r="AK4504" s="110"/>
      <c r="AL4504" s="110"/>
      <c r="AM4504" s="110"/>
      <c r="AN4504" s="110"/>
      <c r="AO4504" s="110"/>
      <c r="AP4504" s="110"/>
      <c r="AQ4504" s="110"/>
      <c r="AR4504" s="110"/>
      <c r="AS4504" s="110"/>
      <c r="AT4504" s="110"/>
      <c r="AU4504" s="110"/>
      <c r="AV4504" s="110"/>
      <c r="AW4504" s="110"/>
      <c r="AX4504" s="110"/>
      <c r="AY4504" s="110"/>
      <c r="AZ4504" s="110"/>
      <c r="BA4504" s="110"/>
      <c r="BB4504" s="110"/>
      <c r="BC4504" s="110"/>
      <c r="BD4504" s="110"/>
      <c r="BE4504" s="110"/>
      <c r="BF4504" s="110"/>
      <c r="BG4504" s="110"/>
      <c r="BH4504" s="110"/>
    </row>
    <row r="4505" spans="30:60" x14ac:dyDescent="0.2">
      <c r="AD4505" s="110"/>
      <c r="AE4505" s="110"/>
      <c r="AF4505" s="110"/>
      <c r="AG4505" s="110"/>
      <c r="AH4505" s="110"/>
      <c r="AI4505" s="110"/>
      <c r="AJ4505" s="110"/>
      <c r="AK4505" s="110"/>
      <c r="AL4505" s="110"/>
      <c r="AM4505" s="110"/>
      <c r="AN4505" s="110"/>
      <c r="AO4505" s="110"/>
      <c r="AP4505" s="110"/>
      <c r="AQ4505" s="110"/>
      <c r="AR4505" s="110"/>
      <c r="AS4505" s="110"/>
      <c r="AT4505" s="110"/>
      <c r="AU4505" s="110"/>
      <c r="AV4505" s="110"/>
      <c r="AW4505" s="110"/>
      <c r="AX4505" s="110"/>
      <c r="AY4505" s="110"/>
      <c r="AZ4505" s="110"/>
      <c r="BA4505" s="110"/>
      <c r="BB4505" s="110"/>
      <c r="BC4505" s="110"/>
      <c r="BD4505" s="110"/>
      <c r="BE4505" s="110"/>
      <c r="BF4505" s="110"/>
      <c r="BG4505" s="110"/>
      <c r="BH4505" s="110"/>
    </row>
    <row r="4506" spans="30:60" x14ac:dyDescent="0.2">
      <c r="AD4506" s="110"/>
      <c r="AE4506" s="110"/>
      <c r="AF4506" s="110"/>
      <c r="AG4506" s="110"/>
      <c r="AH4506" s="110"/>
      <c r="AI4506" s="110"/>
      <c r="AJ4506" s="110"/>
      <c r="AK4506" s="110"/>
      <c r="AL4506" s="110"/>
      <c r="AM4506" s="110"/>
      <c r="AN4506" s="110"/>
      <c r="AO4506" s="110"/>
      <c r="AP4506" s="110"/>
      <c r="AQ4506" s="110"/>
      <c r="AR4506" s="110"/>
      <c r="AS4506" s="110"/>
      <c r="AT4506" s="110"/>
      <c r="AU4506" s="110"/>
      <c r="AV4506" s="110"/>
      <c r="AW4506" s="110"/>
      <c r="AX4506" s="110"/>
      <c r="AY4506" s="110"/>
      <c r="AZ4506" s="110"/>
      <c r="BA4506" s="110"/>
      <c r="BB4506" s="110"/>
      <c r="BC4506" s="110"/>
      <c r="BD4506" s="110"/>
      <c r="BE4506" s="110"/>
      <c r="BF4506" s="110"/>
      <c r="BG4506" s="110"/>
      <c r="BH4506" s="110"/>
    </row>
    <row r="4507" spans="30:60" x14ac:dyDescent="0.2">
      <c r="AD4507" s="110"/>
      <c r="AE4507" s="110"/>
      <c r="AF4507" s="110"/>
      <c r="AG4507" s="110"/>
      <c r="AH4507" s="110"/>
      <c r="AI4507" s="110"/>
      <c r="AJ4507" s="110"/>
      <c r="AK4507" s="110"/>
      <c r="AL4507" s="110"/>
      <c r="AM4507" s="110"/>
      <c r="AN4507" s="110"/>
      <c r="AO4507" s="110"/>
      <c r="AP4507" s="110"/>
      <c r="AQ4507" s="110"/>
      <c r="AR4507" s="110"/>
      <c r="AS4507" s="110"/>
      <c r="AT4507" s="110"/>
      <c r="AU4507" s="110"/>
      <c r="AV4507" s="110"/>
      <c r="AW4507" s="110"/>
      <c r="AX4507" s="110"/>
      <c r="AY4507" s="110"/>
      <c r="AZ4507" s="110"/>
      <c r="BA4507" s="110"/>
      <c r="BB4507" s="110"/>
      <c r="BC4507" s="110"/>
      <c r="BD4507" s="110"/>
      <c r="BE4507" s="110"/>
      <c r="BF4507" s="110"/>
      <c r="BG4507" s="110"/>
      <c r="BH4507" s="110"/>
    </row>
    <row r="4508" spans="30:60" x14ac:dyDescent="0.2">
      <c r="AD4508" s="110"/>
      <c r="AE4508" s="110"/>
      <c r="AF4508" s="110"/>
      <c r="AG4508" s="110"/>
      <c r="AH4508" s="110"/>
      <c r="AI4508" s="110"/>
      <c r="AJ4508" s="110"/>
      <c r="AK4508" s="110"/>
      <c r="AL4508" s="110"/>
      <c r="AM4508" s="110"/>
      <c r="AN4508" s="110"/>
      <c r="AO4508" s="110"/>
      <c r="AP4508" s="110"/>
      <c r="AQ4508" s="110"/>
      <c r="AR4508" s="110"/>
      <c r="AS4508" s="110"/>
      <c r="AT4508" s="110"/>
      <c r="AU4508" s="110"/>
      <c r="AV4508" s="110"/>
      <c r="AW4508" s="110"/>
      <c r="AX4508" s="110"/>
      <c r="AY4508" s="110"/>
      <c r="AZ4508" s="110"/>
      <c r="BA4508" s="110"/>
      <c r="BB4508" s="110"/>
      <c r="BC4508" s="110"/>
      <c r="BD4508" s="110"/>
      <c r="BE4508" s="110"/>
      <c r="BF4508" s="110"/>
      <c r="BG4508" s="110"/>
      <c r="BH4508" s="110"/>
    </row>
    <row r="4509" spans="30:60" x14ac:dyDescent="0.2">
      <c r="AD4509" s="110"/>
      <c r="AE4509" s="110"/>
      <c r="AF4509" s="110"/>
      <c r="AG4509" s="110"/>
      <c r="AH4509" s="110"/>
      <c r="AI4509" s="110"/>
      <c r="AJ4509" s="110"/>
      <c r="AK4509" s="110"/>
      <c r="AL4509" s="110"/>
      <c r="AM4509" s="110"/>
      <c r="AN4509" s="110"/>
      <c r="AO4509" s="110"/>
      <c r="AP4509" s="110"/>
      <c r="AQ4509" s="110"/>
      <c r="AR4509" s="110"/>
      <c r="AS4509" s="110"/>
      <c r="AT4509" s="110"/>
      <c r="AU4509" s="110"/>
      <c r="AV4509" s="110"/>
      <c r="AW4509" s="110"/>
      <c r="AX4509" s="110"/>
      <c r="AY4509" s="110"/>
      <c r="AZ4509" s="110"/>
      <c r="BA4509" s="110"/>
      <c r="BB4509" s="110"/>
      <c r="BC4509" s="110"/>
      <c r="BD4509" s="110"/>
      <c r="BE4509" s="110"/>
      <c r="BF4509" s="110"/>
      <c r="BG4509" s="110"/>
      <c r="BH4509" s="110"/>
    </row>
    <row r="4510" spans="30:60" x14ac:dyDescent="0.2">
      <c r="AD4510" s="110"/>
      <c r="AE4510" s="110"/>
      <c r="AF4510" s="110"/>
      <c r="AG4510" s="110"/>
      <c r="AH4510" s="110"/>
      <c r="AI4510" s="110"/>
      <c r="AJ4510" s="110"/>
      <c r="AK4510" s="110"/>
      <c r="AL4510" s="110"/>
      <c r="AM4510" s="110"/>
      <c r="AN4510" s="110"/>
      <c r="AO4510" s="110"/>
      <c r="AP4510" s="110"/>
      <c r="AQ4510" s="110"/>
      <c r="AR4510" s="110"/>
      <c r="AS4510" s="110"/>
      <c r="AT4510" s="110"/>
      <c r="AU4510" s="110"/>
      <c r="AV4510" s="110"/>
      <c r="AW4510" s="110"/>
      <c r="AX4510" s="110"/>
      <c r="AY4510" s="110"/>
      <c r="AZ4510" s="110"/>
      <c r="BA4510" s="110"/>
      <c r="BB4510" s="110"/>
      <c r="BC4510" s="110"/>
      <c r="BD4510" s="110"/>
      <c r="BE4510" s="110"/>
      <c r="BF4510" s="110"/>
      <c r="BG4510" s="110"/>
      <c r="BH4510" s="110"/>
    </row>
    <row r="4511" spans="30:60" x14ac:dyDescent="0.2">
      <c r="AD4511" s="110"/>
      <c r="AE4511" s="110"/>
      <c r="AF4511" s="110"/>
      <c r="AG4511" s="110"/>
      <c r="AH4511" s="110"/>
      <c r="AI4511" s="110"/>
      <c r="AJ4511" s="110"/>
      <c r="AK4511" s="110"/>
      <c r="AL4511" s="110"/>
      <c r="AM4511" s="110"/>
      <c r="AN4511" s="110"/>
      <c r="AO4511" s="110"/>
      <c r="AP4511" s="110"/>
      <c r="AQ4511" s="110"/>
      <c r="AR4511" s="110"/>
      <c r="AS4511" s="110"/>
      <c r="AT4511" s="110"/>
      <c r="AU4511" s="110"/>
      <c r="AV4511" s="110"/>
      <c r="AW4511" s="110"/>
      <c r="AX4511" s="110"/>
      <c r="AY4511" s="110"/>
      <c r="AZ4511" s="110"/>
      <c r="BA4511" s="110"/>
      <c r="BB4511" s="110"/>
      <c r="BC4511" s="110"/>
      <c r="BD4511" s="110"/>
      <c r="BE4511" s="110"/>
      <c r="BF4511" s="110"/>
      <c r="BG4511" s="110"/>
      <c r="BH4511" s="110"/>
    </row>
    <row r="4512" spans="30:60" x14ac:dyDescent="0.2">
      <c r="AD4512" s="110"/>
      <c r="AE4512" s="110"/>
      <c r="AF4512" s="110"/>
      <c r="AG4512" s="110"/>
      <c r="AH4512" s="110"/>
      <c r="AI4512" s="110"/>
      <c r="AJ4512" s="110"/>
      <c r="AK4512" s="110"/>
      <c r="AL4512" s="110"/>
      <c r="AM4512" s="110"/>
      <c r="AN4512" s="110"/>
      <c r="AO4512" s="110"/>
      <c r="AP4512" s="110"/>
      <c r="AQ4512" s="110"/>
      <c r="AR4512" s="110"/>
      <c r="AS4512" s="110"/>
      <c r="AT4512" s="110"/>
      <c r="AU4512" s="110"/>
      <c r="AV4512" s="110"/>
      <c r="AW4512" s="110"/>
      <c r="AX4512" s="110"/>
      <c r="AY4512" s="110"/>
      <c r="AZ4512" s="110"/>
      <c r="BA4512" s="110"/>
      <c r="BB4512" s="110"/>
      <c r="BC4512" s="110"/>
      <c r="BD4512" s="110"/>
      <c r="BE4512" s="110"/>
      <c r="BF4512" s="110"/>
      <c r="BG4512" s="110"/>
      <c r="BH4512" s="110"/>
    </row>
    <row r="4513" spans="30:60" x14ac:dyDescent="0.2">
      <c r="AD4513" s="110"/>
      <c r="AE4513" s="110"/>
      <c r="AF4513" s="110"/>
      <c r="AG4513" s="110"/>
      <c r="AH4513" s="110"/>
      <c r="AI4513" s="110"/>
      <c r="AJ4513" s="110"/>
      <c r="AK4513" s="110"/>
      <c r="AL4513" s="110"/>
      <c r="AM4513" s="110"/>
      <c r="AN4513" s="110"/>
      <c r="AO4513" s="110"/>
      <c r="AP4513" s="110"/>
      <c r="AQ4513" s="110"/>
      <c r="AR4513" s="110"/>
      <c r="AS4513" s="110"/>
      <c r="AT4513" s="110"/>
      <c r="AU4513" s="110"/>
      <c r="AV4513" s="110"/>
      <c r="AW4513" s="110"/>
      <c r="AX4513" s="110"/>
      <c r="AY4513" s="110"/>
      <c r="AZ4513" s="110"/>
      <c r="BA4513" s="110"/>
      <c r="BB4513" s="110"/>
      <c r="BC4513" s="110"/>
      <c r="BD4513" s="110"/>
      <c r="BE4513" s="110"/>
      <c r="BF4513" s="110"/>
      <c r="BG4513" s="110"/>
      <c r="BH4513" s="110"/>
    </row>
    <row r="4514" spans="30:60" x14ac:dyDescent="0.2">
      <c r="AD4514" s="110"/>
      <c r="AE4514" s="110"/>
      <c r="AF4514" s="110"/>
      <c r="AG4514" s="110"/>
      <c r="AH4514" s="110"/>
      <c r="AI4514" s="110"/>
      <c r="AJ4514" s="110"/>
      <c r="AK4514" s="110"/>
      <c r="AL4514" s="110"/>
      <c r="AM4514" s="110"/>
      <c r="AN4514" s="110"/>
      <c r="AO4514" s="110"/>
      <c r="AP4514" s="110"/>
      <c r="AQ4514" s="110"/>
      <c r="AR4514" s="110"/>
      <c r="AS4514" s="110"/>
      <c r="AT4514" s="110"/>
      <c r="AU4514" s="110"/>
      <c r="AV4514" s="110"/>
      <c r="AW4514" s="110"/>
      <c r="AX4514" s="110"/>
      <c r="AY4514" s="110"/>
      <c r="AZ4514" s="110"/>
      <c r="BA4514" s="110"/>
      <c r="BB4514" s="110"/>
      <c r="BC4514" s="110"/>
      <c r="BD4514" s="110"/>
      <c r="BE4514" s="110"/>
      <c r="BF4514" s="110"/>
      <c r="BG4514" s="110"/>
      <c r="BH4514" s="110"/>
    </row>
    <row r="4515" spans="30:60" x14ac:dyDescent="0.2">
      <c r="AD4515" s="110"/>
      <c r="AE4515" s="110"/>
      <c r="AF4515" s="110"/>
      <c r="AG4515" s="110"/>
      <c r="AH4515" s="110"/>
      <c r="AI4515" s="110"/>
      <c r="AJ4515" s="110"/>
      <c r="AK4515" s="110"/>
      <c r="AL4515" s="110"/>
      <c r="AM4515" s="110"/>
      <c r="AN4515" s="110"/>
      <c r="AO4515" s="110"/>
      <c r="AP4515" s="110"/>
      <c r="AQ4515" s="110"/>
      <c r="AR4515" s="110"/>
      <c r="AS4515" s="110"/>
      <c r="AT4515" s="110"/>
      <c r="AU4515" s="110"/>
      <c r="AV4515" s="110"/>
      <c r="AW4515" s="110"/>
      <c r="AX4515" s="110"/>
      <c r="AY4515" s="110"/>
      <c r="AZ4515" s="110"/>
      <c r="BA4515" s="110"/>
      <c r="BB4515" s="110"/>
      <c r="BC4515" s="110"/>
      <c r="BD4515" s="110"/>
      <c r="BE4515" s="110"/>
      <c r="BF4515" s="110"/>
      <c r="BG4515" s="110"/>
      <c r="BH4515" s="110"/>
    </row>
    <row r="4516" spans="30:60" x14ac:dyDescent="0.2">
      <c r="AD4516" s="110"/>
      <c r="AE4516" s="110"/>
      <c r="AF4516" s="110"/>
      <c r="AG4516" s="110"/>
      <c r="AH4516" s="110"/>
      <c r="AI4516" s="110"/>
      <c r="AJ4516" s="110"/>
      <c r="AK4516" s="110"/>
      <c r="AL4516" s="110"/>
      <c r="AM4516" s="110"/>
      <c r="AN4516" s="110"/>
      <c r="AO4516" s="110"/>
      <c r="AP4516" s="110"/>
      <c r="AQ4516" s="110"/>
      <c r="AR4516" s="110"/>
      <c r="AS4516" s="110"/>
      <c r="AT4516" s="110"/>
      <c r="AU4516" s="110"/>
      <c r="AV4516" s="110"/>
      <c r="AW4516" s="110"/>
      <c r="AX4516" s="110"/>
      <c r="AY4516" s="110"/>
      <c r="AZ4516" s="110"/>
      <c r="BA4516" s="110"/>
      <c r="BB4516" s="110"/>
      <c r="BC4516" s="110"/>
      <c r="BD4516" s="110"/>
      <c r="BE4516" s="110"/>
      <c r="BF4516" s="110"/>
      <c r="BG4516" s="110"/>
      <c r="BH4516" s="110"/>
    </row>
    <row r="4517" spans="30:60" x14ac:dyDescent="0.2">
      <c r="AD4517" s="110"/>
      <c r="AE4517" s="110"/>
      <c r="AF4517" s="110"/>
      <c r="AG4517" s="110"/>
      <c r="AH4517" s="110"/>
      <c r="AI4517" s="110"/>
      <c r="AJ4517" s="110"/>
      <c r="AK4517" s="110"/>
      <c r="AL4517" s="110"/>
      <c r="AM4517" s="110"/>
      <c r="AN4517" s="110"/>
      <c r="AO4517" s="110"/>
      <c r="AP4517" s="110"/>
      <c r="AQ4517" s="110"/>
      <c r="AR4517" s="110"/>
      <c r="AS4517" s="110"/>
      <c r="AT4517" s="110"/>
      <c r="AU4517" s="110"/>
      <c r="AV4517" s="110"/>
      <c r="AW4517" s="110"/>
      <c r="AX4517" s="110"/>
      <c r="AY4517" s="110"/>
      <c r="AZ4517" s="110"/>
      <c r="BA4517" s="110"/>
      <c r="BB4517" s="110"/>
      <c r="BC4517" s="110"/>
      <c r="BD4517" s="110"/>
      <c r="BE4517" s="110"/>
      <c r="BF4517" s="110"/>
      <c r="BG4517" s="110"/>
      <c r="BH4517" s="110"/>
    </row>
    <row r="4518" spans="30:60" x14ac:dyDescent="0.2">
      <c r="AD4518" s="110"/>
      <c r="AE4518" s="110"/>
      <c r="AF4518" s="110"/>
      <c r="AG4518" s="110"/>
      <c r="AH4518" s="110"/>
      <c r="AI4518" s="110"/>
      <c r="AJ4518" s="110"/>
      <c r="AK4518" s="110"/>
      <c r="AL4518" s="110"/>
      <c r="AM4518" s="110"/>
      <c r="AN4518" s="110"/>
      <c r="AO4518" s="110"/>
      <c r="AP4518" s="110"/>
      <c r="AQ4518" s="110"/>
      <c r="AR4518" s="110"/>
      <c r="AS4518" s="110"/>
      <c r="AT4518" s="110"/>
      <c r="AU4518" s="110"/>
      <c r="AV4518" s="110"/>
      <c r="AW4518" s="110"/>
      <c r="AX4518" s="110"/>
      <c r="AY4518" s="110"/>
      <c r="AZ4518" s="110"/>
      <c r="BA4518" s="110"/>
      <c r="BB4518" s="110"/>
      <c r="BC4518" s="110"/>
      <c r="BD4518" s="110"/>
      <c r="BE4518" s="110"/>
      <c r="BF4518" s="110"/>
      <c r="BG4518" s="110"/>
      <c r="BH4518" s="110"/>
    </row>
    <row r="4519" spans="30:60" x14ac:dyDescent="0.2">
      <c r="AD4519" s="110"/>
      <c r="AE4519" s="110"/>
      <c r="AF4519" s="110"/>
      <c r="AG4519" s="110"/>
      <c r="AH4519" s="110"/>
      <c r="AI4519" s="110"/>
      <c r="AJ4519" s="110"/>
      <c r="AK4519" s="110"/>
      <c r="AL4519" s="110"/>
      <c r="AM4519" s="110"/>
      <c r="AN4519" s="110"/>
      <c r="AO4519" s="110"/>
      <c r="AP4519" s="110"/>
      <c r="AQ4519" s="110"/>
      <c r="AR4519" s="110"/>
      <c r="AS4519" s="110"/>
      <c r="AT4519" s="110"/>
      <c r="AU4519" s="110"/>
      <c r="AV4519" s="110"/>
      <c r="AW4519" s="110"/>
      <c r="AX4519" s="110"/>
      <c r="AY4519" s="110"/>
      <c r="AZ4519" s="110"/>
      <c r="BA4519" s="110"/>
      <c r="BB4519" s="110"/>
      <c r="BC4519" s="110"/>
      <c r="BD4519" s="110"/>
      <c r="BE4519" s="110"/>
      <c r="BF4519" s="110"/>
      <c r="BG4519" s="110"/>
      <c r="BH4519" s="110"/>
    </row>
    <row r="4520" spans="30:60" x14ac:dyDescent="0.2">
      <c r="AD4520" s="110"/>
      <c r="AE4520" s="110"/>
      <c r="AF4520" s="110"/>
      <c r="AG4520" s="110"/>
      <c r="AH4520" s="110"/>
      <c r="AI4520" s="110"/>
      <c r="AJ4520" s="110"/>
      <c r="AK4520" s="110"/>
      <c r="AL4520" s="110"/>
      <c r="AM4520" s="110"/>
      <c r="AN4520" s="110"/>
      <c r="AO4520" s="110"/>
      <c r="AP4520" s="110"/>
      <c r="AQ4520" s="110"/>
      <c r="AR4520" s="110"/>
      <c r="AS4520" s="110"/>
      <c r="AT4520" s="110"/>
      <c r="AU4520" s="110"/>
      <c r="AV4520" s="110"/>
      <c r="AW4520" s="110"/>
      <c r="AX4520" s="110"/>
      <c r="AY4520" s="110"/>
      <c r="AZ4520" s="110"/>
      <c r="BA4520" s="110"/>
      <c r="BB4520" s="110"/>
      <c r="BC4520" s="110"/>
      <c r="BD4520" s="110"/>
      <c r="BE4520" s="110"/>
      <c r="BF4520" s="110"/>
      <c r="BG4520" s="110"/>
      <c r="BH4520" s="110"/>
    </row>
    <row r="4521" spans="30:60" x14ac:dyDescent="0.2">
      <c r="AD4521" s="110"/>
      <c r="AE4521" s="110"/>
      <c r="AF4521" s="110"/>
      <c r="AG4521" s="110"/>
      <c r="AH4521" s="110"/>
      <c r="AI4521" s="110"/>
      <c r="AJ4521" s="110"/>
      <c r="AK4521" s="110"/>
      <c r="AL4521" s="110"/>
      <c r="AM4521" s="110"/>
      <c r="AN4521" s="110"/>
      <c r="AO4521" s="110"/>
      <c r="AP4521" s="110"/>
      <c r="AQ4521" s="110"/>
      <c r="AR4521" s="110"/>
      <c r="AS4521" s="110"/>
      <c r="AT4521" s="110"/>
      <c r="AU4521" s="110"/>
      <c r="AV4521" s="110"/>
      <c r="AW4521" s="110"/>
      <c r="AX4521" s="110"/>
      <c r="AY4521" s="110"/>
      <c r="AZ4521" s="110"/>
      <c r="BA4521" s="110"/>
      <c r="BB4521" s="110"/>
      <c r="BC4521" s="110"/>
      <c r="BD4521" s="110"/>
      <c r="BE4521" s="110"/>
      <c r="BF4521" s="110"/>
      <c r="BG4521" s="110"/>
      <c r="BH4521" s="110"/>
    </row>
    <row r="4522" spans="30:60" x14ac:dyDescent="0.2">
      <c r="AD4522" s="110"/>
      <c r="AE4522" s="110"/>
      <c r="AF4522" s="110"/>
      <c r="AG4522" s="110"/>
      <c r="AH4522" s="110"/>
      <c r="AI4522" s="110"/>
      <c r="AJ4522" s="110"/>
      <c r="AK4522" s="110"/>
      <c r="AL4522" s="110"/>
      <c r="AM4522" s="110"/>
      <c r="AN4522" s="110"/>
      <c r="AO4522" s="110"/>
      <c r="AP4522" s="110"/>
      <c r="AQ4522" s="110"/>
      <c r="AR4522" s="110"/>
      <c r="AS4522" s="110"/>
      <c r="AT4522" s="110"/>
      <c r="AU4522" s="110"/>
      <c r="AV4522" s="110"/>
      <c r="AW4522" s="110"/>
      <c r="AX4522" s="110"/>
      <c r="AY4522" s="110"/>
      <c r="AZ4522" s="110"/>
      <c r="BA4522" s="110"/>
      <c r="BB4522" s="110"/>
      <c r="BC4522" s="110"/>
      <c r="BD4522" s="110"/>
      <c r="BE4522" s="110"/>
      <c r="BF4522" s="110"/>
      <c r="BG4522" s="110"/>
      <c r="BH4522" s="110"/>
    </row>
    <row r="4523" spans="30:60" x14ac:dyDescent="0.2">
      <c r="AD4523" s="110"/>
      <c r="AE4523" s="110"/>
      <c r="AF4523" s="110"/>
      <c r="AG4523" s="110"/>
      <c r="AH4523" s="110"/>
      <c r="AI4523" s="110"/>
      <c r="AJ4523" s="110"/>
      <c r="AK4523" s="110"/>
      <c r="AL4523" s="110"/>
      <c r="AM4523" s="110"/>
      <c r="AN4523" s="110"/>
      <c r="AO4523" s="110"/>
      <c r="AP4523" s="110"/>
      <c r="AQ4523" s="110"/>
      <c r="AR4523" s="110"/>
      <c r="AS4523" s="110"/>
      <c r="AT4523" s="110"/>
      <c r="AU4523" s="110"/>
      <c r="AV4523" s="110"/>
      <c r="AW4523" s="110"/>
      <c r="AX4523" s="110"/>
      <c r="AY4523" s="110"/>
      <c r="AZ4523" s="110"/>
      <c r="BA4523" s="110"/>
      <c r="BB4523" s="110"/>
      <c r="BC4523" s="110"/>
      <c r="BD4523" s="110"/>
      <c r="BE4523" s="110"/>
      <c r="BF4523" s="110"/>
      <c r="BG4523" s="110"/>
      <c r="BH4523" s="110"/>
    </row>
    <row r="4524" spans="30:60" x14ac:dyDescent="0.2">
      <c r="AD4524" s="110"/>
      <c r="AE4524" s="110"/>
      <c r="AF4524" s="110"/>
      <c r="AG4524" s="110"/>
      <c r="AH4524" s="110"/>
      <c r="AI4524" s="110"/>
      <c r="AJ4524" s="110"/>
      <c r="AK4524" s="110"/>
      <c r="AL4524" s="110"/>
      <c r="AM4524" s="110"/>
      <c r="AN4524" s="110"/>
      <c r="AO4524" s="110"/>
      <c r="AP4524" s="110"/>
      <c r="AQ4524" s="110"/>
      <c r="AR4524" s="110"/>
      <c r="AS4524" s="110"/>
      <c r="AT4524" s="110"/>
      <c r="AU4524" s="110"/>
      <c r="AV4524" s="110"/>
      <c r="AW4524" s="110"/>
      <c r="AX4524" s="110"/>
      <c r="AY4524" s="110"/>
      <c r="AZ4524" s="110"/>
      <c r="BA4524" s="110"/>
      <c r="BB4524" s="110"/>
      <c r="BC4524" s="110"/>
      <c r="BD4524" s="110"/>
      <c r="BE4524" s="110"/>
      <c r="BF4524" s="110"/>
      <c r="BG4524" s="110"/>
      <c r="BH4524" s="110"/>
    </row>
    <row r="4525" spans="30:60" x14ac:dyDescent="0.2">
      <c r="AD4525" s="110"/>
      <c r="AE4525" s="110"/>
      <c r="AF4525" s="110"/>
      <c r="AG4525" s="110"/>
      <c r="AH4525" s="110"/>
      <c r="AI4525" s="110"/>
      <c r="AJ4525" s="110"/>
      <c r="AK4525" s="110"/>
      <c r="AL4525" s="110"/>
      <c r="AM4525" s="110"/>
      <c r="AN4525" s="110"/>
      <c r="AO4525" s="110"/>
      <c r="AP4525" s="110"/>
      <c r="AQ4525" s="110"/>
      <c r="AR4525" s="110"/>
      <c r="AS4525" s="110"/>
      <c r="AT4525" s="110"/>
      <c r="AU4525" s="110"/>
      <c r="AV4525" s="110"/>
      <c r="AW4525" s="110"/>
      <c r="AX4525" s="110"/>
      <c r="AY4525" s="110"/>
      <c r="AZ4525" s="110"/>
      <c r="BA4525" s="110"/>
      <c r="BB4525" s="110"/>
      <c r="BC4525" s="110"/>
      <c r="BD4525" s="110"/>
      <c r="BE4525" s="110"/>
      <c r="BF4525" s="110"/>
      <c r="BG4525" s="110"/>
      <c r="BH4525" s="110"/>
    </row>
    <row r="4526" spans="30:60" x14ac:dyDescent="0.2">
      <c r="AD4526" s="110"/>
      <c r="AE4526" s="110"/>
      <c r="AF4526" s="110"/>
      <c r="AG4526" s="110"/>
      <c r="AH4526" s="110"/>
      <c r="AI4526" s="110"/>
      <c r="AJ4526" s="110"/>
      <c r="AK4526" s="110"/>
      <c r="AL4526" s="110"/>
      <c r="AM4526" s="110"/>
      <c r="AN4526" s="110"/>
      <c r="AO4526" s="110"/>
      <c r="AP4526" s="110"/>
      <c r="AQ4526" s="110"/>
      <c r="AR4526" s="110"/>
      <c r="AS4526" s="110"/>
      <c r="AT4526" s="110"/>
      <c r="AU4526" s="110"/>
      <c r="AV4526" s="110"/>
      <c r="AW4526" s="110"/>
      <c r="AX4526" s="110"/>
      <c r="AY4526" s="110"/>
      <c r="AZ4526" s="110"/>
      <c r="BA4526" s="110"/>
      <c r="BB4526" s="110"/>
      <c r="BC4526" s="110"/>
      <c r="BD4526" s="110"/>
      <c r="BE4526" s="110"/>
      <c r="BF4526" s="110"/>
      <c r="BG4526" s="110"/>
      <c r="BH4526" s="110"/>
    </row>
    <row r="4527" spans="30:60" x14ac:dyDescent="0.2">
      <c r="AD4527" s="110"/>
      <c r="AE4527" s="110"/>
      <c r="AF4527" s="110"/>
      <c r="AG4527" s="110"/>
      <c r="AH4527" s="110"/>
      <c r="AI4527" s="110"/>
      <c r="AJ4527" s="110"/>
      <c r="AK4527" s="110"/>
      <c r="AL4527" s="110"/>
      <c r="AM4527" s="110"/>
      <c r="AN4527" s="110"/>
      <c r="AO4527" s="110"/>
      <c r="AP4527" s="110"/>
      <c r="AQ4527" s="110"/>
      <c r="AR4527" s="110"/>
      <c r="AS4527" s="110"/>
      <c r="AT4527" s="110"/>
      <c r="AU4527" s="110"/>
      <c r="AV4527" s="110"/>
      <c r="AW4527" s="110"/>
      <c r="AX4527" s="110"/>
      <c r="AY4527" s="110"/>
      <c r="AZ4527" s="110"/>
      <c r="BA4527" s="110"/>
      <c r="BB4527" s="110"/>
      <c r="BC4527" s="110"/>
      <c r="BD4527" s="110"/>
      <c r="BE4527" s="110"/>
      <c r="BF4527" s="110"/>
      <c r="BG4527" s="110"/>
      <c r="BH4527" s="110"/>
    </row>
    <row r="4528" spans="30:60" x14ac:dyDescent="0.2">
      <c r="AD4528" s="110"/>
      <c r="AE4528" s="110"/>
      <c r="AF4528" s="110"/>
      <c r="AG4528" s="110"/>
      <c r="AH4528" s="110"/>
      <c r="AI4528" s="110"/>
      <c r="AJ4528" s="110"/>
      <c r="AK4528" s="110"/>
      <c r="AL4528" s="110"/>
      <c r="AM4528" s="110"/>
      <c r="AN4528" s="110"/>
      <c r="AO4528" s="110"/>
      <c r="AP4528" s="110"/>
      <c r="AQ4528" s="110"/>
      <c r="AR4528" s="110"/>
      <c r="AS4528" s="110"/>
      <c r="AT4528" s="110"/>
      <c r="AU4528" s="110"/>
      <c r="AV4528" s="110"/>
      <c r="AW4528" s="110"/>
      <c r="AX4528" s="110"/>
      <c r="AY4528" s="110"/>
      <c r="AZ4528" s="110"/>
      <c r="BA4528" s="110"/>
      <c r="BB4528" s="110"/>
      <c r="BC4528" s="110"/>
      <c r="BD4528" s="110"/>
      <c r="BE4528" s="110"/>
      <c r="BF4528" s="110"/>
      <c r="BG4528" s="110"/>
      <c r="BH4528" s="110"/>
    </row>
    <row r="4529" spans="30:60" x14ac:dyDescent="0.2">
      <c r="AD4529" s="110"/>
      <c r="AE4529" s="110"/>
      <c r="AF4529" s="110"/>
      <c r="AG4529" s="110"/>
      <c r="AH4529" s="110"/>
      <c r="AI4529" s="110"/>
      <c r="AJ4529" s="110"/>
      <c r="AK4529" s="110"/>
      <c r="AL4529" s="110"/>
      <c r="AM4529" s="110"/>
      <c r="AN4529" s="110"/>
      <c r="AO4529" s="110"/>
      <c r="AP4529" s="110"/>
      <c r="AQ4529" s="110"/>
      <c r="AR4529" s="110"/>
      <c r="AS4529" s="110"/>
      <c r="AT4529" s="110"/>
      <c r="AU4529" s="110"/>
      <c r="AV4529" s="110"/>
      <c r="AW4529" s="110"/>
      <c r="AX4529" s="110"/>
      <c r="AY4529" s="110"/>
      <c r="AZ4529" s="110"/>
      <c r="BA4529" s="110"/>
      <c r="BB4529" s="110"/>
      <c r="BC4529" s="110"/>
      <c r="BD4529" s="110"/>
      <c r="BE4529" s="110"/>
      <c r="BF4529" s="110"/>
      <c r="BG4529" s="110"/>
      <c r="BH4529" s="110"/>
    </row>
    <row r="4530" spans="30:60" x14ac:dyDescent="0.2">
      <c r="AD4530" s="110"/>
      <c r="AE4530" s="110"/>
      <c r="AF4530" s="110"/>
      <c r="AG4530" s="110"/>
      <c r="AH4530" s="110"/>
      <c r="AI4530" s="110"/>
      <c r="AJ4530" s="110"/>
      <c r="AK4530" s="110"/>
      <c r="AL4530" s="110"/>
      <c r="AM4530" s="110"/>
      <c r="AN4530" s="110"/>
      <c r="AO4530" s="110"/>
      <c r="AP4530" s="110"/>
      <c r="AQ4530" s="110"/>
      <c r="AR4530" s="110"/>
      <c r="AS4530" s="110"/>
      <c r="AT4530" s="110"/>
      <c r="AU4530" s="110"/>
      <c r="AV4530" s="110"/>
      <c r="AW4530" s="110"/>
      <c r="AX4530" s="110"/>
      <c r="AY4530" s="110"/>
      <c r="AZ4530" s="110"/>
      <c r="BA4530" s="110"/>
      <c r="BB4530" s="110"/>
      <c r="BC4530" s="110"/>
      <c r="BD4530" s="110"/>
      <c r="BE4530" s="110"/>
      <c r="BF4530" s="110"/>
      <c r="BG4530" s="110"/>
      <c r="BH4530" s="110"/>
    </row>
    <row r="4531" spans="30:60" x14ac:dyDescent="0.2">
      <c r="AD4531" s="110"/>
      <c r="AE4531" s="110"/>
      <c r="AF4531" s="110"/>
      <c r="AG4531" s="110"/>
      <c r="AH4531" s="110"/>
      <c r="AI4531" s="110"/>
      <c r="AJ4531" s="110"/>
      <c r="AK4531" s="110"/>
      <c r="AL4531" s="110"/>
      <c r="AM4531" s="110"/>
      <c r="AN4531" s="110"/>
      <c r="AO4531" s="110"/>
      <c r="AP4531" s="110"/>
      <c r="AQ4531" s="110"/>
      <c r="AR4531" s="110"/>
      <c r="AS4531" s="110"/>
      <c r="AT4531" s="110"/>
      <c r="AU4531" s="110"/>
      <c r="AV4531" s="110"/>
      <c r="AW4531" s="110"/>
      <c r="AX4531" s="110"/>
      <c r="AY4531" s="110"/>
      <c r="AZ4531" s="110"/>
      <c r="BA4531" s="110"/>
      <c r="BB4531" s="110"/>
      <c r="BC4531" s="110"/>
      <c r="BD4531" s="110"/>
      <c r="BE4531" s="110"/>
      <c r="BF4531" s="110"/>
      <c r="BG4531" s="110"/>
      <c r="BH4531" s="110"/>
    </row>
    <row r="4532" spans="30:60" x14ac:dyDescent="0.2">
      <c r="AD4532" s="110"/>
      <c r="AE4532" s="110"/>
      <c r="AF4532" s="110"/>
      <c r="AG4532" s="110"/>
      <c r="AH4532" s="110"/>
      <c r="AI4532" s="110"/>
      <c r="AJ4532" s="110"/>
      <c r="AK4532" s="110"/>
      <c r="AL4532" s="110"/>
      <c r="AM4532" s="110"/>
      <c r="AN4532" s="110"/>
      <c r="AO4532" s="110"/>
      <c r="AP4532" s="110"/>
      <c r="AQ4532" s="110"/>
      <c r="AR4532" s="110"/>
      <c r="AS4532" s="110"/>
      <c r="AT4532" s="110"/>
      <c r="AU4532" s="110"/>
      <c r="AV4532" s="110"/>
      <c r="AW4532" s="110"/>
      <c r="AX4532" s="110"/>
      <c r="AY4532" s="110"/>
      <c r="AZ4532" s="110"/>
      <c r="BA4532" s="110"/>
      <c r="BB4532" s="110"/>
      <c r="BC4532" s="110"/>
      <c r="BD4532" s="110"/>
      <c r="BE4532" s="110"/>
      <c r="BF4532" s="110"/>
      <c r="BG4532" s="110"/>
      <c r="BH4532" s="110"/>
    </row>
    <row r="4533" spans="30:60" x14ac:dyDescent="0.2">
      <c r="AD4533" s="110"/>
      <c r="AE4533" s="110"/>
      <c r="AF4533" s="110"/>
      <c r="AG4533" s="110"/>
      <c r="AH4533" s="110"/>
      <c r="AI4533" s="110"/>
      <c r="AJ4533" s="110"/>
      <c r="AK4533" s="110"/>
      <c r="AL4533" s="110"/>
      <c r="AM4533" s="110"/>
      <c r="AN4533" s="110"/>
      <c r="AO4533" s="110"/>
      <c r="AP4533" s="110"/>
      <c r="AQ4533" s="110"/>
      <c r="AR4533" s="110"/>
      <c r="AS4533" s="110"/>
      <c r="AT4533" s="110"/>
      <c r="AU4533" s="110"/>
      <c r="AV4533" s="110"/>
      <c r="AW4533" s="110"/>
      <c r="AX4533" s="110"/>
      <c r="AY4533" s="110"/>
      <c r="AZ4533" s="110"/>
      <c r="BA4533" s="110"/>
      <c r="BB4533" s="110"/>
      <c r="BC4533" s="110"/>
      <c r="BD4533" s="110"/>
      <c r="BE4533" s="110"/>
      <c r="BF4533" s="110"/>
      <c r="BG4533" s="110"/>
      <c r="BH4533" s="110"/>
    </row>
    <row r="4534" spans="30:60" x14ac:dyDescent="0.2">
      <c r="AD4534" s="110"/>
      <c r="AE4534" s="110"/>
      <c r="AF4534" s="110"/>
      <c r="AG4534" s="110"/>
      <c r="AH4534" s="110"/>
      <c r="AI4534" s="110"/>
      <c r="AJ4534" s="110"/>
      <c r="AK4534" s="110"/>
      <c r="AL4534" s="110"/>
      <c r="AM4534" s="110"/>
      <c r="AN4534" s="110"/>
      <c r="AO4534" s="110"/>
      <c r="AP4534" s="110"/>
      <c r="AQ4534" s="110"/>
      <c r="AR4534" s="110"/>
      <c r="AS4534" s="110"/>
      <c r="AT4534" s="110"/>
      <c r="AU4534" s="110"/>
      <c r="AV4534" s="110"/>
      <c r="AW4534" s="110"/>
      <c r="AX4534" s="110"/>
      <c r="AY4534" s="110"/>
      <c r="AZ4534" s="110"/>
      <c r="BA4534" s="110"/>
      <c r="BB4534" s="110"/>
      <c r="BC4534" s="110"/>
      <c r="BD4534" s="110"/>
      <c r="BE4534" s="110"/>
      <c r="BF4534" s="110"/>
      <c r="BG4534" s="110"/>
      <c r="BH4534" s="110"/>
    </row>
    <row r="4535" spans="30:60" x14ac:dyDescent="0.2">
      <c r="AD4535" s="110"/>
      <c r="AE4535" s="110"/>
      <c r="AF4535" s="110"/>
      <c r="AG4535" s="110"/>
      <c r="AH4535" s="110"/>
      <c r="AI4535" s="110"/>
      <c r="AJ4535" s="110"/>
      <c r="AK4535" s="110"/>
      <c r="AL4535" s="110"/>
      <c r="AM4535" s="110"/>
      <c r="AN4535" s="110"/>
      <c r="AO4535" s="110"/>
      <c r="AP4535" s="110"/>
      <c r="AQ4535" s="110"/>
      <c r="AR4535" s="110"/>
      <c r="AS4535" s="110"/>
      <c r="AT4535" s="110"/>
      <c r="AU4535" s="110"/>
      <c r="AV4535" s="110"/>
      <c r="AW4535" s="110"/>
      <c r="AX4535" s="110"/>
      <c r="AY4535" s="110"/>
      <c r="AZ4535" s="110"/>
      <c r="BA4535" s="110"/>
      <c r="BB4535" s="110"/>
      <c r="BC4535" s="110"/>
      <c r="BD4535" s="110"/>
      <c r="BE4535" s="110"/>
      <c r="BF4535" s="110"/>
      <c r="BG4535" s="110"/>
      <c r="BH4535" s="110"/>
    </row>
    <row r="4536" spans="30:60" x14ac:dyDescent="0.2">
      <c r="AD4536" s="110"/>
      <c r="AE4536" s="110"/>
      <c r="AF4536" s="110"/>
      <c r="AG4536" s="110"/>
      <c r="AH4536" s="110"/>
      <c r="AI4536" s="110"/>
      <c r="AJ4536" s="110"/>
      <c r="AK4536" s="110"/>
      <c r="AL4536" s="110"/>
      <c r="AM4536" s="110"/>
      <c r="AN4536" s="110"/>
      <c r="AO4536" s="110"/>
      <c r="AP4536" s="110"/>
      <c r="AQ4536" s="110"/>
      <c r="AR4536" s="110"/>
      <c r="AS4536" s="110"/>
      <c r="AT4536" s="110"/>
      <c r="AU4536" s="110"/>
      <c r="AV4536" s="110"/>
      <c r="AW4536" s="110"/>
      <c r="AX4536" s="110"/>
      <c r="AY4536" s="110"/>
      <c r="AZ4536" s="110"/>
      <c r="BA4536" s="110"/>
      <c r="BB4536" s="110"/>
      <c r="BC4536" s="110"/>
      <c r="BD4536" s="110"/>
      <c r="BE4536" s="110"/>
      <c r="BF4536" s="110"/>
      <c r="BG4536" s="110"/>
      <c r="BH4536" s="110"/>
    </row>
    <row r="4537" spans="30:60" x14ac:dyDescent="0.2">
      <c r="AD4537" s="110"/>
      <c r="AE4537" s="110"/>
      <c r="AF4537" s="110"/>
      <c r="AG4537" s="110"/>
      <c r="AH4537" s="110"/>
      <c r="AI4537" s="110"/>
      <c r="AJ4537" s="110"/>
      <c r="AK4537" s="110"/>
      <c r="AL4537" s="110"/>
      <c r="AM4537" s="110"/>
      <c r="AN4537" s="110"/>
      <c r="AO4537" s="110"/>
      <c r="AP4537" s="110"/>
      <c r="AQ4537" s="110"/>
      <c r="AR4537" s="110"/>
      <c r="AS4537" s="110"/>
      <c r="AT4537" s="110"/>
      <c r="AU4537" s="110"/>
      <c r="AV4537" s="110"/>
      <c r="AW4537" s="110"/>
      <c r="AX4537" s="110"/>
      <c r="AY4537" s="110"/>
      <c r="AZ4537" s="110"/>
      <c r="BA4537" s="110"/>
      <c r="BB4537" s="110"/>
      <c r="BC4537" s="110"/>
      <c r="BD4537" s="110"/>
      <c r="BE4537" s="110"/>
      <c r="BF4537" s="110"/>
      <c r="BG4537" s="110"/>
      <c r="BH4537" s="110"/>
    </row>
    <row r="4538" spans="30:60" x14ac:dyDescent="0.2">
      <c r="AD4538" s="110"/>
      <c r="AE4538" s="110"/>
      <c r="AF4538" s="110"/>
      <c r="AG4538" s="110"/>
      <c r="AH4538" s="110"/>
      <c r="AI4538" s="110"/>
      <c r="AJ4538" s="110"/>
      <c r="AK4538" s="110"/>
      <c r="AL4538" s="110"/>
      <c r="AM4538" s="110"/>
      <c r="AN4538" s="110"/>
      <c r="AO4538" s="110"/>
      <c r="AP4538" s="110"/>
      <c r="AQ4538" s="110"/>
      <c r="AR4538" s="110"/>
      <c r="AS4538" s="110"/>
      <c r="AT4538" s="110"/>
      <c r="AU4538" s="110"/>
      <c r="AV4538" s="110"/>
      <c r="AW4538" s="110"/>
      <c r="AX4538" s="110"/>
      <c r="AY4538" s="110"/>
      <c r="AZ4538" s="110"/>
      <c r="BA4538" s="110"/>
      <c r="BB4538" s="110"/>
      <c r="BC4538" s="110"/>
      <c r="BD4538" s="110"/>
      <c r="BE4538" s="110"/>
      <c r="BF4538" s="110"/>
      <c r="BG4538" s="110"/>
      <c r="BH4538" s="110"/>
    </row>
    <row r="4539" spans="30:60" x14ac:dyDescent="0.2">
      <c r="AD4539" s="110"/>
      <c r="AE4539" s="110"/>
      <c r="AF4539" s="110"/>
      <c r="AG4539" s="110"/>
      <c r="AH4539" s="110"/>
      <c r="AI4539" s="110"/>
      <c r="AJ4539" s="110"/>
      <c r="AK4539" s="110"/>
      <c r="AL4539" s="110"/>
      <c r="AM4539" s="110"/>
      <c r="AN4539" s="110"/>
      <c r="AO4539" s="110"/>
      <c r="AP4539" s="110"/>
      <c r="AQ4539" s="110"/>
      <c r="AR4539" s="110"/>
      <c r="AS4539" s="110"/>
      <c r="AT4539" s="110"/>
      <c r="AU4539" s="110"/>
      <c r="AV4539" s="110"/>
      <c r="AW4539" s="110"/>
      <c r="AX4539" s="110"/>
      <c r="AY4539" s="110"/>
      <c r="AZ4539" s="110"/>
      <c r="BA4539" s="110"/>
      <c r="BB4539" s="110"/>
      <c r="BC4539" s="110"/>
      <c r="BD4539" s="110"/>
      <c r="BE4539" s="110"/>
      <c r="BF4539" s="110"/>
      <c r="BG4539" s="110"/>
      <c r="BH4539" s="110"/>
    </row>
    <row r="4540" spans="30:60" x14ac:dyDescent="0.2">
      <c r="AD4540" s="110"/>
      <c r="AE4540" s="110"/>
      <c r="AF4540" s="110"/>
      <c r="AG4540" s="110"/>
      <c r="AH4540" s="110"/>
      <c r="AI4540" s="110"/>
      <c r="AJ4540" s="110"/>
      <c r="AK4540" s="110"/>
      <c r="AL4540" s="110"/>
      <c r="AM4540" s="110"/>
      <c r="AN4540" s="110"/>
      <c r="AO4540" s="110"/>
      <c r="AP4540" s="110"/>
      <c r="AQ4540" s="110"/>
      <c r="AR4540" s="110"/>
      <c r="AS4540" s="110"/>
      <c r="AT4540" s="110"/>
      <c r="AU4540" s="110"/>
      <c r="AV4540" s="110"/>
      <c r="AW4540" s="110"/>
      <c r="AX4540" s="110"/>
      <c r="AY4540" s="110"/>
      <c r="AZ4540" s="110"/>
      <c r="BA4540" s="110"/>
      <c r="BB4540" s="110"/>
      <c r="BC4540" s="110"/>
      <c r="BD4540" s="110"/>
      <c r="BE4540" s="110"/>
      <c r="BF4540" s="110"/>
      <c r="BG4540" s="110"/>
      <c r="BH4540" s="110"/>
    </row>
    <row r="4541" spans="30:60" x14ac:dyDescent="0.2">
      <c r="AD4541" s="110"/>
      <c r="AE4541" s="110"/>
      <c r="AF4541" s="110"/>
      <c r="AG4541" s="110"/>
      <c r="AH4541" s="110"/>
      <c r="AI4541" s="110"/>
      <c r="AJ4541" s="110"/>
      <c r="AK4541" s="110"/>
      <c r="AL4541" s="110"/>
      <c r="AM4541" s="110"/>
      <c r="AN4541" s="110"/>
      <c r="AO4541" s="110"/>
      <c r="AP4541" s="110"/>
      <c r="AQ4541" s="110"/>
      <c r="AR4541" s="110"/>
      <c r="AS4541" s="110"/>
      <c r="AT4541" s="110"/>
      <c r="AU4541" s="110"/>
      <c r="AV4541" s="110"/>
      <c r="AW4541" s="110"/>
      <c r="AX4541" s="110"/>
      <c r="AY4541" s="110"/>
      <c r="AZ4541" s="110"/>
      <c r="BA4541" s="110"/>
      <c r="BB4541" s="110"/>
      <c r="BC4541" s="110"/>
      <c r="BD4541" s="110"/>
      <c r="BE4541" s="110"/>
      <c r="BF4541" s="110"/>
      <c r="BG4541" s="110"/>
      <c r="BH4541" s="110"/>
    </row>
    <row r="4542" spans="30:60" x14ac:dyDescent="0.2">
      <c r="AD4542" s="110"/>
      <c r="AE4542" s="110"/>
      <c r="AF4542" s="110"/>
      <c r="AG4542" s="110"/>
      <c r="AH4542" s="110"/>
      <c r="AI4542" s="110"/>
      <c r="AJ4542" s="110"/>
      <c r="AK4542" s="110"/>
      <c r="AL4542" s="110"/>
      <c r="AM4542" s="110"/>
      <c r="AN4542" s="110"/>
      <c r="AO4542" s="110"/>
      <c r="AP4542" s="110"/>
      <c r="AQ4542" s="110"/>
      <c r="AR4542" s="110"/>
      <c r="AS4542" s="110"/>
      <c r="AT4542" s="110"/>
      <c r="AU4542" s="110"/>
      <c r="AV4542" s="110"/>
      <c r="AW4542" s="110"/>
      <c r="AX4542" s="110"/>
      <c r="AY4542" s="110"/>
      <c r="AZ4542" s="110"/>
      <c r="BA4542" s="110"/>
      <c r="BB4542" s="110"/>
      <c r="BC4542" s="110"/>
      <c r="BD4542" s="110"/>
      <c r="BE4542" s="110"/>
      <c r="BF4542" s="110"/>
      <c r="BG4542" s="110"/>
      <c r="BH4542" s="110"/>
    </row>
    <row r="4543" spans="30:60" x14ac:dyDescent="0.2">
      <c r="AD4543" s="110"/>
      <c r="AE4543" s="110"/>
      <c r="AF4543" s="110"/>
      <c r="AG4543" s="110"/>
      <c r="AH4543" s="110"/>
      <c r="AI4543" s="110"/>
      <c r="AJ4543" s="110"/>
      <c r="AK4543" s="110"/>
      <c r="AL4543" s="110"/>
      <c r="AM4543" s="110"/>
      <c r="AN4543" s="110"/>
      <c r="AO4543" s="110"/>
      <c r="AP4543" s="110"/>
      <c r="AQ4543" s="110"/>
      <c r="AR4543" s="110"/>
      <c r="AS4543" s="110"/>
      <c r="AT4543" s="110"/>
      <c r="AU4543" s="110"/>
      <c r="AV4543" s="110"/>
      <c r="AW4543" s="110"/>
      <c r="AX4543" s="110"/>
      <c r="AY4543" s="110"/>
      <c r="AZ4543" s="110"/>
      <c r="BA4543" s="110"/>
      <c r="BB4543" s="110"/>
      <c r="BC4543" s="110"/>
      <c r="BD4543" s="110"/>
      <c r="BE4543" s="110"/>
      <c r="BF4543" s="110"/>
      <c r="BG4543" s="110"/>
      <c r="BH4543" s="110"/>
    </row>
    <row r="4544" spans="30:60" x14ac:dyDescent="0.2">
      <c r="AD4544" s="110"/>
      <c r="AE4544" s="110"/>
      <c r="AF4544" s="110"/>
      <c r="AG4544" s="110"/>
      <c r="AH4544" s="110"/>
      <c r="AI4544" s="110"/>
      <c r="AJ4544" s="110"/>
      <c r="AK4544" s="110"/>
      <c r="AL4544" s="110"/>
      <c r="AM4544" s="110"/>
      <c r="AN4544" s="110"/>
      <c r="AO4544" s="110"/>
      <c r="AP4544" s="110"/>
      <c r="AQ4544" s="110"/>
      <c r="AR4544" s="110"/>
      <c r="AS4544" s="110"/>
      <c r="AT4544" s="110"/>
      <c r="AU4544" s="110"/>
      <c r="AV4544" s="110"/>
      <c r="AW4544" s="110"/>
      <c r="AX4544" s="110"/>
      <c r="AY4544" s="110"/>
      <c r="AZ4544" s="110"/>
      <c r="BA4544" s="110"/>
      <c r="BB4544" s="110"/>
      <c r="BC4544" s="110"/>
      <c r="BD4544" s="110"/>
      <c r="BE4544" s="110"/>
      <c r="BF4544" s="110"/>
      <c r="BG4544" s="110"/>
      <c r="BH4544" s="110"/>
    </row>
    <row r="4545" spans="30:60" x14ac:dyDescent="0.2">
      <c r="AD4545" s="110"/>
      <c r="AE4545" s="110"/>
      <c r="AF4545" s="110"/>
      <c r="AG4545" s="110"/>
      <c r="AH4545" s="110"/>
      <c r="AI4545" s="110"/>
      <c r="AJ4545" s="110"/>
      <c r="AK4545" s="110"/>
      <c r="AL4545" s="110"/>
      <c r="AM4545" s="110"/>
      <c r="AN4545" s="110"/>
      <c r="AO4545" s="110"/>
      <c r="AP4545" s="110"/>
      <c r="AQ4545" s="110"/>
      <c r="AR4545" s="110"/>
      <c r="AS4545" s="110"/>
      <c r="AT4545" s="110"/>
      <c r="AU4545" s="110"/>
      <c r="AV4545" s="110"/>
      <c r="AW4545" s="110"/>
      <c r="AX4545" s="110"/>
      <c r="AY4545" s="110"/>
      <c r="AZ4545" s="110"/>
      <c r="BA4545" s="110"/>
      <c r="BB4545" s="110"/>
      <c r="BC4545" s="110"/>
      <c r="BD4545" s="110"/>
      <c r="BE4545" s="110"/>
      <c r="BF4545" s="110"/>
      <c r="BG4545" s="110"/>
      <c r="BH4545" s="110"/>
    </row>
    <row r="4546" spans="30:60" x14ac:dyDescent="0.2">
      <c r="AD4546" s="110"/>
      <c r="AE4546" s="110"/>
      <c r="AF4546" s="110"/>
      <c r="AG4546" s="110"/>
      <c r="AH4546" s="110"/>
      <c r="AI4546" s="110"/>
      <c r="AJ4546" s="110"/>
      <c r="AK4546" s="110"/>
      <c r="AL4546" s="110"/>
      <c r="AM4546" s="110"/>
      <c r="AN4546" s="110"/>
      <c r="AO4546" s="110"/>
      <c r="AP4546" s="110"/>
      <c r="AQ4546" s="110"/>
      <c r="AR4546" s="110"/>
      <c r="AS4546" s="110"/>
      <c r="AT4546" s="110"/>
      <c r="AU4546" s="110"/>
      <c r="AV4546" s="110"/>
      <c r="AW4546" s="110"/>
      <c r="AX4546" s="110"/>
      <c r="AY4546" s="110"/>
      <c r="AZ4546" s="110"/>
      <c r="BA4546" s="110"/>
      <c r="BB4546" s="110"/>
      <c r="BC4546" s="110"/>
      <c r="BD4546" s="110"/>
      <c r="BE4546" s="110"/>
      <c r="BF4546" s="110"/>
      <c r="BG4546" s="110"/>
      <c r="BH4546" s="110"/>
    </row>
    <row r="4547" spans="30:60" x14ac:dyDescent="0.2">
      <c r="AD4547" s="110"/>
      <c r="AE4547" s="110"/>
      <c r="AF4547" s="110"/>
      <c r="AG4547" s="110"/>
      <c r="AH4547" s="110"/>
      <c r="AI4547" s="110"/>
      <c r="AJ4547" s="110"/>
      <c r="AK4547" s="110"/>
      <c r="AL4547" s="110"/>
      <c r="AM4547" s="110"/>
      <c r="AN4547" s="110"/>
      <c r="AO4547" s="110"/>
      <c r="AP4547" s="110"/>
      <c r="AQ4547" s="110"/>
      <c r="AR4547" s="110"/>
      <c r="AS4547" s="110"/>
      <c r="AT4547" s="110"/>
      <c r="AU4547" s="110"/>
      <c r="AV4547" s="110"/>
      <c r="AW4547" s="110"/>
      <c r="AX4547" s="110"/>
      <c r="AY4547" s="110"/>
      <c r="AZ4547" s="110"/>
      <c r="BA4547" s="110"/>
      <c r="BB4547" s="110"/>
      <c r="BC4547" s="110"/>
      <c r="BD4547" s="110"/>
      <c r="BE4547" s="110"/>
      <c r="BF4547" s="110"/>
      <c r="BG4547" s="110"/>
      <c r="BH4547" s="110"/>
    </row>
    <row r="4548" spans="30:60" x14ac:dyDescent="0.2">
      <c r="AD4548" s="110"/>
      <c r="AE4548" s="110"/>
      <c r="AF4548" s="110"/>
      <c r="AG4548" s="110"/>
      <c r="AH4548" s="110"/>
      <c r="AI4548" s="110"/>
      <c r="AJ4548" s="110"/>
      <c r="AK4548" s="110"/>
      <c r="AL4548" s="110"/>
      <c r="AM4548" s="110"/>
      <c r="AN4548" s="110"/>
      <c r="AO4548" s="110"/>
      <c r="AP4548" s="110"/>
      <c r="AQ4548" s="110"/>
      <c r="AR4548" s="110"/>
      <c r="AS4548" s="110"/>
      <c r="AT4548" s="110"/>
      <c r="AU4548" s="110"/>
      <c r="AV4548" s="110"/>
      <c r="AW4548" s="110"/>
      <c r="AX4548" s="110"/>
      <c r="AY4548" s="110"/>
      <c r="AZ4548" s="110"/>
      <c r="BA4548" s="110"/>
      <c r="BB4548" s="110"/>
      <c r="BC4548" s="110"/>
      <c r="BD4548" s="110"/>
      <c r="BE4548" s="110"/>
      <c r="BF4548" s="110"/>
      <c r="BG4548" s="110"/>
      <c r="BH4548" s="110"/>
    </row>
    <row r="4549" spans="30:60" x14ac:dyDescent="0.2">
      <c r="AD4549" s="110"/>
      <c r="AE4549" s="110"/>
      <c r="AF4549" s="110"/>
      <c r="AG4549" s="110"/>
      <c r="AH4549" s="110"/>
      <c r="AI4549" s="110"/>
      <c r="AJ4549" s="110"/>
      <c r="AK4549" s="110"/>
      <c r="AL4549" s="110"/>
      <c r="AM4549" s="110"/>
      <c r="AN4549" s="110"/>
      <c r="AO4549" s="110"/>
      <c r="AP4549" s="110"/>
      <c r="AQ4549" s="110"/>
      <c r="AR4549" s="110"/>
      <c r="AS4549" s="110"/>
      <c r="AT4549" s="110"/>
      <c r="AU4549" s="110"/>
      <c r="AV4549" s="110"/>
      <c r="AW4549" s="110"/>
      <c r="AX4549" s="110"/>
      <c r="AY4549" s="110"/>
      <c r="AZ4549" s="110"/>
      <c r="BA4549" s="110"/>
      <c r="BB4549" s="110"/>
      <c r="BC4549" s="110"/>
      <c r="BD4549" s="110"/>
      <c r="BE4549" s="110"/>
      <c r="BF4549" s="110"/>
      <c r="BG4549" s="110"/>
      <c r="BH4549" s="110"/>
    </row>
    <row r="4550" spans="30:60" x14ac:dyDescent="0.2">
      <c r="AD4550" s="110"/>
      <c r="AE4550" s="110"/>
      <c r="AF4550" s="110"/>
      <c r="AG4550" s="110"/>
      <c r="AH4550" s="110"/>
      <c r="AI4550" s="110"/>
      <c r="AJ4550" s="110"/>
      <c r="AK4550" s="110"/>
      <c r="AL4550" s="110"/>
      <c r="AM4550" s="110"/>
      <c r="AN4550" s="110"/>
      <c r="AO4550" s="110"/>
      <c r="AP4550" s="110"/>
      <c r="AQ4550" s="110"/>
      <c r="AR4550" s="110"/>
      <c r="AS4550" s="110"/>
      <c r="AT4550" s="110"/>
      <c r="AU4550" s="110"/>
      <c r="AV4550" s="110"/>
      <c r="AW4550" s="110"/>
      <c r="AX4550" s="110"/>
      <c r="AY4550" s="110"/>
      <c r="AZ4550" s="110"/>
      <c r="BA4550" s="110"/>
      <c r="BB4550" s="110"/>
      <c r="BC4550" s="110"/>
      <c r="BD4550" s="110"/>
      <c r="BE4550" s="110"/>
      <c r="BF4550" s="110"/>
      <c r="BG4550" s="110"/>
      <c r="BH4550" s="110"/>
    </row>
    <row r="4551" spans="30:60" x14ac:dyDescent="0.2">
      <c r="AD4551" s="110"/>
      <c r="AE4551" s="110"/>
      <c r="AF4551" s="110"/>
      <c r="AG4551" s="110"/>
      <c r="AH4551" s="110"/>
      <c r="AI4551" s="110"/>
      <c r="AJ4551" s="110"/>
      <c r="AK4551" s="110"/>
      <c r="AL4551" s="110"/>
      <c r="AM4551" s="110"/>
      <c r="AN4551" s="110"/>
      <c r="AO4551" s="110"/>
      <c r="AP4551" s="110"/>
      <c r="AQ4551" s="110"/>
      <c r="AR4551" s="110"/>
      <c r="AS4551" s="110"/>
      <c r="AT4551" s="110"/>
      <c r="AU4551" s="110"/>
      <c r="AV4551" s="110"/>
      <c r="AW4551" s="110"/>
      <c r="AX4551" s="110"/>
      <c r="AY4551" s="110"/>
      <c r="AZ4551" s="110"/>
      <c r="BA4551" s="110"/>
      <c r="BB4551" s="110"/>
      <c r="BC4551" s="110"/>
      <c r="BD4551" s="110"/>
      <c r="BE4551" s="110"/>
      <c r="BF4551" s="110"/>
      <c r="BG4551" s="110"/>
      <c r="BH4551" s="110"/>
    </row>
    <row r="4552" spans="30:60" x14ac:dyDescent="0.2">
      <c r="AD4552" s="110"/>
      <c r="AE4552" s="110"/>
      <c r="AF4552" s="110"/>
      <c r="AG4552" s="110"/>
      <c r="AH4552" s="110"/>
      <c r="AI4552" s="110"/>
      <c r="AJ4552" s="110"/>
      <c r="AK4552" s="110"/>
      <c r="AL4552" s="110"/>
      <c r="AM4552" s="110"/>
      <c r="AN4552" s="110"/>
      <c r="AO4552" s="110"/>
      <c r="AP4552" s="110"/>
      <c r="AQ4552" s="110"/>
      <c r="AR4552" s="110"/>
      <c r="AS4552" s="110"/>
      <c r="AT4552" s="110"/>
      <c r="AU4552" s="110"/>
      <c r="AV4552" s="110"/>
      <c r="AW4552" s="110"/>
      <c r="AX4552" s="110"/>
      <c r="AY4552" s="110"/>
      <c r="AZ4552" s="110"/>
      <c r="BA4552" s="110"/>
      <c r="BB4552" s="110"/>
      <c r="BC4552" s="110"/>
      <c r="BD4552" s="110"/>
      <c r="BE4552" s="110"/>
      <c r="BF4552" s="110"/>
      <c r="BG4552" s="110"/>
      <c r="BH4552" s="110"/>
    </row>
    <row r="4553" spans="30:60" x14ac:dyDescent="0.2">
      <c r="AD4553" s="110"/>
      <c r="AE4553" s="110"/>
      <c r="AF4553" s="110"/>
      <c r="AG4553" s="110"/>
      <c r="AH4553" s="110"/>
      <c r="AI4553" s="110"/>
      <c r="AJ4553" s="110"/>
      <c r="AK4553" s="110"/>
      <c r="AL4553" s="110"/>
      <c r="AM4553" s="110"/>
      <c r="AN4553" s="110"/>
      <c r="AO4553" s="110"/>
      <c r="AP4553" s="110"/>
      <c r="AQ4553" s="110"/>
      <c r="AR4553" s="110"/>
      <c r="AS4553" s="110"/>
      <c r="AT4553" s="110"/>
      <c r="AU4553" s="110"/>
      <c r="AV4553" s="110"/>
      <c r="AW4553" s="110"/>
      <c r="AX4553" s="110"/>
      <c r="AY4553" s="110"/>
      <c r="AZ4553" s="110"/>
      <c r="BA4553" s="110"/>
      <c r="BB4553" s="110"/>
      <c r="BC4553" s="110"/>
      <c r="BD4553" s="110"/>
      <c r="BE4553" s="110"/>
      <c r="BF4553" s="110"/>
      <c r="BG4553" s="110"/>
      <c r="BH4553" s="110"/>
    </row>
    <row r="4554" spans="30:60" x14ac:dyDescent="0.2">
      <c r="AD4554" s="110"/>
      <c r="AE4554" s="110"/>
      <c r="AF4554" s="110"/>
      <c r="AG4554" s="110"/>
      <c r="AH4554" s="110"/>
      <c r="AI4554" s="110"/>
      <c r="AJ4554" s="110"/>
      <c r="AK4554" s="110"/>
      <c r="AL4554" s="110"/>
      <c r="AM4554" s="110"/>
      <c r="AN4554" s="110"/>
      <c r="AO4554" s="110"/>
      <c r="AP4554" s="110"/>
      <c r="AQ4554" s="110"/>
      <c r="AR4554" s="110"/>
      <c r="AS4554" s="110"/>
      <c r="AT4554" s="110"/>
      <c r="AU4554" s="110"/>
      <c r="AV4554" s="110"/>
      <c r="AW4554" s="110"/>
      <c r="AX4554" s="110"/>
      <c r="AY4554" s="110"/>
      <c r="AZ4554" s="110"/>
      <c r="BA4554" s="110"/>
      <c r="BB4554" s="110"/>
      <c r="BC4554" s="110"/>
      <c r="BD4554" s="110"/>
      <c r="BE4554" s="110"/>
      <c r="BF4554" s="110"/>
      <c r="BG4554" s="110"/>
      <c r="BH4554" s="110"/>
    </row>
    <row r="4555" spans="30:60" x14ac:dyDescent="0.2">
      <c r="AD4555" s="110"/>
      <c r="AE4555" s="110"/>
      <c r="AF4555" s="110"/>
      <c r="AG4555" s="110"/>
      <c r="AH4555" s="110"/>
      <c r="AI4555" s="110"/>
      <c r="AJ4555" s="110"/>
      <c r="AK4555" s="110"/>
      <c r="AL4555" s="110"/>
      <c r="AM4555" s="110"/>
      <c r="AN4555" s="110"/>
      <c r="AO4555" s="110"/>
      <c r="AP4555" s="110"/>
      <c r="AQ4555" s="110"/>
      <c r="AR4555" s="110"/>
      <c r="AS4555" s="110"/>
      <c r="AT4555" s="110"/>
      <c r="AU4555" s="110"/>
      <c r="AV4555" s="110"/>
      <c r="AW4555" s="110"/>
      <c r="AX4555" s="110"/>
      <c r="AY4555" s="110"/>
      <c r="AZ4555" s="110"/>
      <c r="BA4555" s="110"/>
      <c r="BB4555" s="110"/>
      <c r="BC4555" s="110"/>
      <c r="BD4555" s="110"/>
      <c r="BE4555" s="110"/>
      <c r="BF4555" s="110"/>
      <c r="BG4555" s="110"/>
      <c r="BH4555" s="110"/>
    </row>
    <row r="4556" spans="30:60" x14ac:dyDescent="0.2">
      <c r="AD4556" s="110"/>
      <c r="AE4556" s="110"/>
      <c r="AF4556" s="110"/>
      <c r="AG4556" s="110"/>
      <c r="AH4556" s="110"/>
      <c r="AI4556" s="110"/>
      <c r="AJ4556" s="110"/>
      <c r="AK4556" s="110"/>
      <c r="AL4556" s="110"/>
      <c r="AM4556" s="110"/>
      <c r="AN4556" s="110"/>
      <c r="AO4556" s="110"/>
      <c r="AP4556" s="110"/>
      <c r="AQ4556" s="110"/>
      <c r="AR4556" s="110"/>
      <c r="AS4556" s="110"/>
      <c r="AT4556" s="110"/>
      <c r="AU4556" s="110"/>
      <c r="AV4556" s="110"/>
      <c r="AW4556" s="110"/>
      <c r="AX4556" s="110"/>
      <c r="AY4556" s="110"/>
      <c r="AZ4556" s="110"/>
      <c r="BA4556" s="110"/>
      <c r="BB4556" s="110"/>
      <c r="BC4556" s="110"/>
      <c r="BD4556" s="110"/>
      <c r="BE4556" s="110"/>
      <c r="BF4556" s="110"/>
      <c r="BG4556" s="110"/>
      <c r="BH4556" s="110"/>
    </row>
    <row r="4557" spans="30:60" x14ac:dyDescent="0.2">
      <c r="AD4557" s="110"/>
      <c r="AE4557" s="110"/>
      <c r="AF4557" s="110"/>
      <c r="AG4557" s="110"/>
      <c r="AH4557" s="110"/>
      <c r="AI4557" s="110"/>
      <c r="AJ4557" s="110"/>
      <c r="AK4557" s="110"/>
      <c r="AL4557" s="110"/>
      <c r="AM4557" s="110"/>
      <c r="AN4557" s="110"/>
      <c r="AO4557" s="110"/>
      <c r="AP4557" s="110"/>
      <c r="AQ4557" s="110"/>
      <c r="AR4557" s="110"/>
      <c r="AS4557" s="110"/>
      <c r="AT4557" s="110"/>
      <c r="AU4557" s="110"/>
      <c r="AV4557" s="110"/>
      <c r="AW4557" s="110"/>
      <c r="AX4557" s="110"/>
      <c r="AY4557" s="110"/>
      <c r="AZ4557" s="110"/>
      <c r="BA4557" s="110"/>
      <c r="BB4557" s="110"/>
      <c r="BC4557" s="110"/>
      <c r="BD4557" s="110"/>
      <c r="BE4557" s="110"/>
      <c r="BF4557" s="110"/>
      <c r="BG4557" s="110"/>
      <c r="BH4557" s="110"/>
    </row>
    <row r="4558" spans="30:60" x14ac:dyDescent="0.2">
      <c r="AD4558" s="110"/>
      <c r="AE4558" s="110"/>
      <c r="AF4558" s="110"/>
      <c r="AG4558" s="110"/>
      <c r="AH4558" s="110"/>
      <c r="AI4558" s="110"/>
      <c r="AJ4558" s="110"/>
      <c r="AK4558" s="110"/>
      <c r="AL4558" s="110"/>
      <c r="AM4558" s="110"/>
      <c r="AN4558" s="110"/>
      <c r="AO4558" s="110"/>
      <c r="AP4558" s="110"/>
      <c r="AQ4558" s="110"/>
      <c r="AR4558" s="110"/>
      <c r="AS4558" s="110"/>
      <c r="AT4558" s="110"/>
      <c r="AU4558" s="110"/>
      <c r="AV4558" s="110"/>
      <c r="AW4558" s="110"/>
      <c r="AX4558" s="110"/>
      <c r="AY4558" s="110"/>
      <c r="AZ4558" s="110"/>
      <c r="BA4558" s="110"/>
      <c r="BB4558" s="110"/>
      <c r="BC4558" s="110"/>
      <c r="BD4558" s="110"/>
      <c r="BE4558" s="110"/>
      <c r="BF4558" s="110"/>
      <c r="BG4558" s="110"/>
      <c r="BH4558" s="110"/>
    </row>
    <row r="4559" spans="30:60" x14ac:dyDescent="0.2">
      <c r="AD4559" s="110"/>
      <c r="AE4559" s="110"/>
      <c r="AF4559" s="110"/>
      <c r="AG4559" s="110"/>
      <c r="AH4559" s="110"/>
      <c r="AI4559" s="110"/>
      <c r="AJ4559" s="110"/>
      <c r="AK4559" s="110"/>
      <c r="AL4559" s="110"/>
      <c r="AM4559" s="110"/>
      <c r="AN4559" s="110"/>
      <c r="AO4559" s="110"/>
      <c r="AP4559" s="110"/>
      <c r="AQ4559" s="110"/>
      <c r="AR4559" s="110"/>
      <c r="AS4559" s="110"/>
      <c r="AT4559" s="110"/>
      <c r="AU4559" s="110"/>
      <c r="AV4559" s="110"/>
      <c r="AW4559" s="110"/>
      <c r="AX4559" s="110"/>
      <c r="AY4559" s="110"/>
      <c r="AZ4559" s="110"/>
      <c r="BA4559" s="110"/>
      <c r="BB4559" s="110"/>
      <c r="BC4559" s="110"/>
      <c r="BD4559" s="110"/>
      <c r="BE4559" s="110"/>
      <c r="BF4559" s="110"/>
      <c r="BG4559" s="110"/>
      <c r="BH4559" s="110"/>
    </row>
    <row r="4560" spans="30:60" x14ac:dyDescent="0.2">
      <c r="AD4560" s="110"/>
      <c r="AE4560" s="110"/>
      <c r="AF4560" s="110"/>
      <c r="AG4560" s="110"/>
      <c r="AH4560" s="110"/>
      <c r="AI4560" s="110"/>
      <c r="AJ4560" s="110"/>
      <c r="AK4560" s="110"/>
      <c r="AL4560" s="110"/>
      <c r="AM4560" s="110"/>
      <c r="AN4560" s="110"/>
      <c r="AO4560" s="110"/>
      <c r="AP4560" s="110"/>
      <c r="AQ4560" s="110"/>
      <c r="AR4560" s="110"/>
      <c r="AS4560" s="110"/>
      <c r="AT4560" s="110"/>
      <c r="AU4560" s="110"/>
      <c r="AV4560" s="110"/>
      <c r="AW4560" s="110"/>
      <c r="AX4560" s="110"/>
      <c r="AY4560" s="110"/>
      <c r="AZ4560" s="110"/>
      <c r="BA4560" s="110"/>
      <c r="BB4560" s="110"/>
      <c r="BC4560" s="110"/>
      <c r="BD4560" s="110"/>
      <c r="BE4560" s="110"/>
      <c r="BF4560" s="110"/>
      <c r="BG4560" s="110"/>
      <c r="BH4560" s="110"/>
    </row>
    <row r="4561" spans="30:60" x14ac:dyDescent="0.2">
      <c r="AD4561" s="110"/>
      <c r="AE4561" s="110"/>
      <c r="AF4561" s="110"/>
      <c r="AG4561" s="110"/>
      <c r="AH4561" s="110"/>
      <c r="AI4561" s="110"/>
      <c r="AJ4561" s="110"/>
      <c r="AK4561" s="110"/>
      <c r="AL4561" s="110"/>
      <c r="AM4561" s="110"/>
      <c r="AN4561" s="110"/>
      <c r="AO4561" s="110"/>
      <c r="AP4561" s="110"/>
      <c r="AQ4561" s="110"/>
      <c r="AR4561" s="110"/>
      <c r="AS4561" s="110"/>
      <c r="AT4561" s="110"/>
      <c r="AU4561" s="110"/>
      <c r="AV4561" s="110"/>
      <c r="AW4561" s="110"/>
      <c r="AX4561" s="110"/>
      <c r="AY4561" s="110"/>
      <c r="AZ4561" s="110"/>
      <c r="BA4561" s="110"/>
      <c r="BB4561" s="110"/>
      <c r="BC4561" s="110"/>
      <c r="BD4561" s="110"/>
      <c r="BE4561" s="110"/>
      <c r="BF4561" s="110"/>
      <c r="BG4561" s="110"/>
      <c r="BH4561" s="110"/>
    </row>
    <row r="4562" spans="30:60" x14ac:dyDescent="0.2">
      <c r="AD4562" s="110"/>
      <c r="AE4562" s="110"/>
      <c r="AF4562" s="110"/>
      <c r="AG4562" s="110"/>
      <c r="AH4562" s="110"/>
      <c r="AI4562" s="110"/>
      <c r="AJ4562" s="110"/>
      <c r="AK4562" s="110"/>
      <c r="AL4562" s="110"/>
      <c r="AM4562" s="110"/>
      <c r="AN4562" s="110"/>
      <c r="AO4562" s="110"/>
      <c r="AP4562" s="110"/>
      <c r="AQ4562" s="110"/>
      <c r="AR4562" s="110"/>
      <c r="AS4562" s="110"/>
      <c r="AT4562" s="110"/>
      <c r="AU4562" s="110"/>
      <c r="AV4562" s="110"/>
      <c r="AW4562" s="110"/>
      <c r="AX4562" s="110"/>
      <c r="AY4562" s="110"/>
      <c r="AZ4562" s="110"/>
      <c r="BA4562" s="110"/>
      <c r="BB4562" s="110"/>
      <c r="BC4562" s="110"/>
      <c r="BD4562" s="110"/>
      <c r="BE4562" s="110"/>
      <c r="BF4562" s="110"/>
      <c r="BG4562" s="110"/>
      <c r="BH4562" s="110"/>
    </row>
    <row r="4563" spans="30:60" x14ac:dyDescent="0.2">
      <c r="AD4563" s="110"/>
      <c r="AE4563" s="110"/>
      <c r="AF4563" s="110"/>
      <c r="AG4563" s="110"/>
      <c r="AH4563" s="110"/>
      <c r="AI4563" s="110"/>
      <c r="AJ4563" s="110"/>
      <c r="AK4563" s="110"/>
      <c r="AL4563" s="110"/>
      <c r="AM4563" s="110"/>
      <c r="AN4563" s="110"/>
      <c r="AO4563" s="110"/>
      <c r="AP4563" s="110"/>
      <c r="AQ4563" s="110"/>
      <c r="AR4563" s="110"/>
      <c r="AS4563" s="110"/>
      <c r="AT4563" s="110"/>
      <c r="AU4563" s="110"/>
      <c r="AV4563" s="110"/>
      <c r="AW4563" s="110"/>
      <c r="AX4563" s="110"/>
      <c r="AY4563" s="110"/>
      <c r="AZ4563" s="110"/>
      <c r="BA4563" s="110"/>
      <c r="BB4563" s="110"/>
      <c r="BC4563" s="110"/>
      <c r="BD4563" s="110"/>
      <c r="BE4563" s="110"/>
      <c r="BF4563" s="110"/>
      <c r="BG4563" s="110"/>
      <c r="BH4563" s="110"/>
    </row>
    <row r="4564" spans="30:60" x14ac:dyDescent="0.2">
      <c r="AD4564" s="110"/>
      <c r="AE4564" s="110"/>
      <c r="AF4564" s="110"/>
      <c r="AG4564" s="110"/>
      <c r="AH4564" s="110"/>
      <c r="AI4564" s="110"/>
      <c r="AJ4564" s="110"/>
      <c r="AK4564" s="110"/>
      <c r="AL4564" s="110"/>
      <c r="AM4564" s="110"/>
      <c r="AN4564" s="110"/>
      <c r="AO4564" s="110"/>
      <c r="AP4564" s="110"/>
      <c r="AQ4564" s="110"/>
      <c r="AR4564" s="110"/>
      <c r="AS4564" s="110"/>
      <c r="AT4564" s="110"/>
      <c r="AU4564" s="110"/>
      <c r="AV4564" s="110"/>
      <c r="AW4564" s="110"/>
      <c r="AX4564" s="110"/>
      <c r="AY4564" s="110"/>
      <c r="AZ4564" s="110"/>
      <c r="BA4564" s="110"/>
      <c r="BB4564" s="110"/>
      <c r="BC4564" s="110"/>
      <c r="BD4564" s="110"/>
      <c r="BE4564" s="110"/>
      <c r="BF4564" s="110"/>
      <c r="BG4564" s="110"/>
      <c r="BH4564" s="110"/>
    </row>
    <row r="4565" spans="30:60" x14ac:dyDescent="0.2">
      <c r="AD4565" s="110"/>
      <c r="AE4565" s="110"/>
      <c r="AF4565" s="110"/>
      <c r="AG4565" s="110"/>
      <c r="AH4565" s="110"/>
      <c r="AI4565" s="110"/>
      <c r="AJ4565" s="110"/>
      <c r="AK4565" s="110"/>
      <c r="AL4565" s="110"/>
      <c r="AM4565" s="110"/>
      <c r="AN4565" s="110"/>
      <c r="AO4565" s="110"/>
      <c r="AP4565" s="110"/>
      <c r="AQ4565" s="110"/>
      <c r="AR4565" s="110"/>
      <c r="AS4565" s="110"/>
      <c r="AT4565" s="110"/>
      <c r="AU4565" s="110"/>
      <c r="AV4565" s="110"/>
      <c r="AW4565" s="110"/>
      <c r="AX4565" s="110"/>
      <c r="AY4565" s="110"/>
      <c r="AZ4565" s="110"/>
      <c r="BA4565" s="110"/>
      <c r="BB4565" s="110"/>
      <c r="BC4565" s="110"/>
      <c r="BD4565" s="110"/>
      <c r="BE4565" s="110"/>
      <c r="BF4565" s="110"/>
      <c r="BG4565" s="110"/>
      <c r="BH4565" s="110"/>
    </row>
    <row r="4566" spans="30:60" x14ac:dyDescent="0.2">
      <c r="AD4566" s="110"/>
      <c r="AE4566" s="110"/>
      <c r="AF4566" s="110"/>
      <c r="AG4566" s="110"/>
      <c r="AH4566" s="110"/>
      <c r="AI4566" s="110"/>
      <c r="AJ4566" s="110"/>
      <c r="AK4566" s="110"/>
      <c r="AL4566" s="110"/>
      <c r="AM4566" s="110"/>
      <c r="AN4566" s="110"/>
      <c r="AO4566" s="110"/>
      <c r="AP4566" s="110"/>
      <c r="AQ4566" s="110"/>
      <c r="AR4566" s="110"/>
      <c r="AS4566" s="110"/>
      <c r="AT4566" s="110"/>
      <c r="AU4566" s="110"/>
      <c r="AV4566" s="110"/>
      <c r="AW4566" s="110"/>
      <c r="AX4566" s="110"/>
      <c r="AY4566" s="110"/>
      <c r="AZ4566" s="110"/>
      <c r="BA4566" s="110"/>
      <c r="BB4566" s="110"/>
      <c r="BC4566" s="110"/>
      <c r="BD4566" s="110"/>
      <c r="BE4566" s="110"/>
      <c r="BF4566" s="110"/>
      <c r="BG4566" s="110"/>
      <c r="BH4566" s="110"/>
    </row>
    <row r="4567" spans="30:60" x14ac:dyDescent="0.2">
      <c r="AD4567" s="110"/>
      <c r="AE4567" s="110"/>
      <c r="AF4567" s="110"/>
      <c r="AG4567" s="110"/>
      <c r="AH4567" s="110"/>
      <c r="AI4567" s="110"/>
      <c r="AJ4567" s="110"/>
      <c r="AK4567" s="110"/>
      <c r="AL4567" s="110"/>
      <c r="AM4567" s="110"/>
      <c r="AN4567" s="110"/>
      <c r="AO4567" s="110"/>
      <c r="AP4567" s="110"/>
      <c r="AQ4567" s="110"/>
      <c r="AR4567" s="110"/>
      <c r="AS4567" s="110"/>
      <c r="AT4567" s="110"/>
      <c r="AU4567" s="110"/>
      <c r="AV4567" s="110"/>
      <c r="AW4567" s="110"/>
      <c r="AX4567" s="110"/>
      <c r="AY4567" s="110"/>
      <c r="AZ4567" s="110"/>
      <c r="BA4567" s="110"/>
      <c r="BB4567" s="110"/>
      <c r="BC4567" s="110"/>
      <c r="BD4567" s="110"/>
      <c r="BE4567" s="110"/>
      <c r="BF4567" s="110"/>
      <c r="BG4567" s="110"/>
      <c r="BH4567" s="110"/>
    </row>
    <row r="4568" spans="30:60" x14ac:dyDescent="0.2">
      <c r="AD4568" s="110"/>
      <c r="AE4568" s="110"/>
      <c r="AF4568" s="110"/>
      <c r="AG4568" s="110"/>
      <c r="AH4568" s="110"/>
      <c r="AI4568" s="110"/>
      <c r="AJ4568" s="110"/>
      <c r="AK4568" s="110"/>
      <c r="AL4568" s="110"/>
      <c r="AM4568" s="110"/>
      <c r="AN4568" s="110"/>
      <c r="AO4568" s="110"/>
      <c r="AP4568" s="110"/>
      <c r="AQ4568" s="110"/>
      <c r="AR4568" s="110"/>
      <c r="AS4568" s="110"/>
      <c r="AT4568" s="110"/>
      <c r="AU4568" s="110"/>
      <c r="AV4568" s="110"/>
      <c r="AW4568" s="110"/>
      <c r="AX4568" s="110"/>
      <c r="AY4568" s="110"/>
      <c r="AZ4568" s="110"/>
      <c r="BA4568" s="110"/>
      <c r="BB4568" s="110"/>
      <c r="BC4568" s="110"/>
      <c r="BD4568" s="110"/>
      <c r="BE4568" s="110"/>
      <c r="BF4568" s="110"/>
      <c r="BG4568" s="110"/>
      <c r="BH4568" s="110"/>
    </row>
    <row r="4569" spans="30:60" x14ac:dyDescent="0.2">
      <c r="AD4569" s="110"/>
      <c r="AE4569" s="110"/>
      <c r="AF4569" s="110"/>
      <c r="AG4569" s="110"/>
      <c r="AH4569" s="110"/>
      <c r="AI4569" s="110"/>
      <c r="AJ4569" s="110"/>
      <c r="AK4569" s="110"/>
      <c r="AL4569" s="110"/>
      <c r="AM4569" s="110"/>
      <c r="AN4569" s="110"/>
      <c r="AO4569" s="110"/>
      <c r="AP4569" s="110"/>
      <c r="AQ4569" s="110"/>
      <c r="AR4569" s="110"/>
      <c r="AS4569" s="110"/>
      <c r="AT4569" s="110"/>
      <c r="AU4569" s="110"/>
      <c r="AV4569" s="110"/>
      <c r="AW4569" s="110"/>
      <c r="AX4569" s="110"/>
      <c r="AY4569" s="110"/>
      <c r="AZ4569" s="110"/>
      <c r="BA4569" s="110"/>
      <c r="BB4569" s="110"/>
      <c r="BC4569" s="110"/>
      <c r="BD4569" s="110"/>
      <c r="BE4569" s="110"/>
      <c r="BF4569" s="110"/>
      <c r="BG4569" s="110"/>
      <c r="BH4569" s="110"/>
    </row>
    <row r="4570" spans="30:60" x14ac:dyDescent="0.2">
      <c r="AD4570" s="110"/>
      <c r="AE4570" s="110"/>
      <c r="AF4570" s="110"/>
      <c r="AG4570" s="110"/>
      <c r="AH4570" s="110"/>
      <c r="AI4570" s="110"/>
      <c r="AJ4570" s="110"/>
      <c r="AK4570" s="110"/>
      <c r="AL4570" s="110"/>
      <c r="AM4570" s="110"/>
      <c r="AN4570" s="110"/>
      <c r="AO4570" s="110"/>
      <c r="AP4570" s="110"/>
      <c r="AQ4570" s="110"/>
      <c r="AR4570" s="110"/>
      <c r="AS4570" s="110"/>
      <c r="AT4570" s="110"/>
      <c r="AU4570" s="110"/>
      <c r="AV4570" s="110"/>
      <c r="AW4570" s="110"/>
      <c r="AX4570" s="110"/>
      <c r="AY4570" s="110"/>
      <c r="AZ4570" s="110"/>
      <c r="BA4570" s="110"/>
      <c r="BB4570" s="110"/>
      <c r="BC4570" s="110"/>
      <c r="BD4570" s="110"/>
      <c r="BE4570" s="110"/>
      <c r="BF4570" s="110"/>
      <c r="BG4570" s="110"/>
      <c r="BH4570" s="110"/>
    </row>
    <row r="4571" spans="30:60" x14ac:dyDescent="0.2">
      <c r="AD4571" s="110"/>
      <c r="AE4571" s="110"/>
      <c r="AF4571" s="110"/>
      <c r="AG4571" s="110"/>
      <c r="AH4571" s="110"/>
      <c r="AI4571" s="110"/>
      <c r="AJ4571" s="110"/>
      <c r="AK4571" s="110"/>
      <c r="AL4571" s="110"/>
      <c r="AM4571" s="110"/>
      <c r="AN4571" s="110"/>
      <c r="AO4571" s="110"/>
      <c r="AP4571" s="110"/>
      <c r="AQ4571" s="110"/>
      <c r="AR4571" s="110"/>
      <c r="AS4571" s="110"/>
      <c r="AT4571" s="110"/>
      <c r="AU4571" s="110"/>
      <c r="AV4571" s="110"/>
      <c r="AW4571" s="110"/>
      <c r="AX4571" s="110"/>
      <c r="AY4571" s="110"/>
      <c r="AZ4571" s="110"/>
      <c r="BA4571" s="110"/>
      <c r="BB4571" s="110"/>
      <c r="BC4571" s="110"/>
      <c r="BD4571" s="110"/>
      <c r="BE4571" s="110"/>
      <c r="BF4571" s="110"/>
      <c r="BG4571" s="110"/>
      <c r="BH4571" s="110"/>
    </row>
    <row r="4572" spans="30:60" x14ac:dyDescent="0.2">
      <c r="AD4572" s="110"/>
      <c r="AE4572" s="110"/>
      <c r="AF4572" s="110"/>
      <c r="AG4572" s="110"/>
      <c r="AH4572" s="110"/>
      <c r="AI4572" s="110"/>
      <c r="AJ4572" s="110"/>
      <c r="AK4572" s="110"/>
      <c r="AL4572" s="110"/>
      <c r="AM4572" s="110"/>
      <c r="AN4572" s="110"/>
      <c r="AO4572" s="110"/>
      <c r="AP4572" s="110"/>
      <c r="AQ4572" s="110"/>
      <c r="AR4572" s="110"/>
      <c r="AS4572" s="110"/>
      <c r="AT4572" s="110"/>
      <c r="AU4572" s="110"/>
      <c r="AV4572" s="110"/>
      <c r="AW4572" s="110"/>
      <c r="AX4572" s="110"/>
      <c r="AY4572" s="110"/>
      <c r="AZ4572" s="110"/>
      <c r="BA4572" s="110"/>
      <c r="BB4572" s="110"/>
      <c r="BC4572" s="110"/>
      <c r="BD4572" s="110"/>
      <c r="BE4572" s="110"/>
      <c r="BF4572" s="110"/>
      <c r="BG4572" s="110"/>
      <c r="BH4572" s="110"/>
    </row>
    <row r="4573" spans="30:60" x14ac:dyDescent="0.2">
      <c r="AD4573" s="110"/>
      <c r="AE4573" s="110"/>
      <c r="AF4573" s="110"/>
      <c r="AG4573" s="110"/>
      <c r="AH4573" s="110"/>
      <c r="AI4573" s="110"/>
      <c r="AJ4573" s="110"/>
      <c r="AK4573" s="110"/>
      <c r="AL4573" s="110"/>
      <c r="AM4573" s="110"/>
      <c r="AN4573" s="110"/>
      <c r="AO4573" s="110"/>
      <c r="AP4573" s="110"/>
      <c r="AQ4573" s="110"/>
      <c r="AR4573" s="110"/>
      <c r="AS4573" s="110"/>
      <c r="AT4573" s="110"/>
      <c r="AU4573" s="110"/>
      <c r="AV4573" s="110"/>
      <c r="AW4573" s="110"/>
      <c r="AX4573" s="110"/>
      <c r="AY4573" s="110"/>
      <c r="AZ4573" s="110"/>
      <c r="BA4573" s="110"/>
      <c r="BB4573" s="110"/>
      <c r="BC4573" s="110"/>
      <c r="BD4573" s="110"/>
      <c r="BE4573" s="110"/>
      <c r="BF4573" s="110"/>
      <c r="BG4573" s="110"/>
      <c r="BH4573" s="110"/>
    </row>
    <row r="4574" spans="30:60" x14ac:dyDescent="0.2">
      <c r="AD4574" s="110"/>
      <c r="AE4574" s="110"/>
      <c r="AF4574" s="110"/>
      <c r="AG4574" s="110"/>
      <c r="AH4574" s="110"/>
      <c r="AI4574" s="110"/>
      <c r="AJ4574" s="110"/>
      <c r="AK4574" s="110"/>
      <c r="AL4574" s="110"/>
      <c r="AM4574" s="110"/>
      <c r="AN4574" s="110"/>
      <c r="AO4574" s="110"/>
      <c r="AP4574" s="110"/>
      <c r="AQ4574" s="110"/>
      <c r="AR4574" s="110"/>
      <c r="AS4574" s="110"/>
      <c r="AT4574" s="110"/>
      <c r="AU4574" s="110"/>
      <c r="AV4574" s="110"/>
      <c r="AW4574" s="110"/>
      <c r="AX4574" s="110"/>
      <c r="AY4574" s="110"/>
      <c r="AZ4574" s="110"/>
      <c r="BA4574" s="110"/>
      <c r="BB4574" s="110"/>
      <c r="BC4574" s="110"/>
      <c r="BD4574" s="110"/>
      <c r="BE4574" s="110"/>
      <c r="BF4574" s="110"/>
      <c r="BG4574" s="110"/>
      <c r="BH4574" s="110"/>
    </row>
    <row r="4575" spans="30:60" x14ac:dyDescent="0.2">
      <c r="AD4575" s="110"/>
      <c r="AE4575" s="110"/>
      <c r="AF4575" s="110"/>
      <c r="AG4575" s="110"/>
      <c r="AH4575" s="110"/>
      <c r="AI4575" s="110"/>
      <c r="AJ4575" s="110"/>
      <c r="AK4575" s="110"/>
      <c r="AL4575" s="110"/>
      <c r="AM4575" s="110"/>
      <c r="AN4575" s="110"/>
      <c r="AO4575" s="110"/>
      <c r="AP4575" s="110"/>
      <c r="AQ4575" s="110"/>
      <c r="AR4575" s="110"/>
      <c r="AS4575" s="110"/>
      <c r="AT4575" s="110"/>
      <c r="AU4575" s="110"/>
      <c r="AV4575" s="110"/>
      <c r="AW4575" s="110"/>
      <c r="AX4575" s="110"/>
      <c r="AY4575" s="110"/>
      <c r="AZ4575" s="110"/>
      <c r="BA4575" s="110"/>
      <c r="BB4575" s="110"/>
      <c r="BC4575" s="110"/>
      <c r="BD4575" s="110"/>
      <c r="BE4575" s="110"/>
      <c r="BF4575" s="110"/>
      <c r="BG4575" s="110"/>
      <c r="BH4575" s="110"/>
    </row>
    <row r="4576" spans="30:60" x14ac:dyDescent="0.2">
      <c r="AD4576" s="110"/>
      <c r="AE4576" s="110"/>
      <c r="AF4576" s="110"/>
      <c r="AG4576" s="110"/>
      <c r="AH4576" s="110"/>
      <c r="AI4576" s="110"/>
      <c r="AJ4576" s="110"/>
      <c r="AK4576" s="110"/>
      <c r="AL4576" s="110"/>
      <c r="AM4576" s="110"/>
      <c r="AN4576" s="110"/>
      <c r="AO4576" s="110"/>
      <c r="AP4576" s="110"/>
      <c r="AQ4576" s="110"/>
      <c r="AR4576" s="110"/>
      <c r="AS4576" s="110"/>
      <c r="AT4576" s="110"/>
      <c r="AU4576" s="110"/>
      <c r="AV4576" s="110"/>
      <c r="AW4576" s="110"/>
      <c r="AX4576" s="110"/>
      <c r="AY4576" s="110"/>
      <c r="AZ4576" s="110"/>
      <c r="BA4576" s="110"/>
      <c r="BB4576" s="110"/>
      <c r="BC4576" s="110"/>
      <c r="BD4576" s="110"/>
      <c r="BE4576" s="110"/>
      <c r="BF4576" s="110"/>
      <c r="BG4576" s="110"/>
      <c r="BH4576" s="110"/>
    </row>
    <row r="4577" spans="30:60" x14ac:dyDescent="0.2">
      <c r="AD4577" s="110"/>
      <c r="AE4577" s="110"/>
      <c r="AF4577" s="110"/>
      <c r="AG4577" s="110"/>
      <c r="AH4577" s="110"/>
      <c r="AI4577" s="110"/>
      <c r="AJ4577" s="110"/>
      <c r="AK4577" s="110"/>
      <c r="AL4577" s="110"/>
      <c r="AM4577" s="110"/>
      <c r="AN4577" s="110"/>
      <c r="AO4577" s="110"/>
      <c r="AP4577" s="110"/>
      <c r="AQ4577" s="110"/>
      <c r="AR4577" s="110"/>
      <c r="AS4577" s="110"/>
      <c r="AT4577" s="110"/>
      <c r="AU4577" s="110"/>
      <c r="AV4577" s="110"/>
      <c r="AW4577" s="110"/>
      <c r="AX4577" s="110"/>
      <c r="AY4577" s="110"/>
      <c r="AZ4577" s="110"/>
      <c r="BA4577" s="110"/>
      <c r="BB4577" s="110"/>
      <c r="BC4577" s="110"/>
      <c r="BD4577" s="110"/>
      <c r="BE4577" s="110"/>
      <c r="BF4577" s="110"/>
      <c r="BG4577" s="110"/>
      <c r="BH4577" s="110"/>
    </row>
    <row r="4578" spans="30:60" x14ac:dyDescent="0.2">
      <c r="AD4578" s="110"/>
      <c r="AE4578" s="110"/>
      <c r="AF4578" s="110"/>
      <c r="AG4578" s="110"/>
      <c r="AH4578" s="110"/>
      <c r="AI4578" s="110"/>
      <c r="AJ4578" s="110"/>
      <c r="AK4578" s="110"/>
      <c r="AL4578" s="110"/>
      <c r="AM4578" s="110"/>
      <c r="AN4578" s="110"/>
      <c r="AO4578" s="110"/>
      <c r="AP4578" s="110"/>
      <c r="AQ4578" s="110"/>
      <c r="AR4578" s="110"/>
      <c r="AS4578" s="110"/>
      <c r="AT4578" s="110"/>
      <c r="AU4578" s="110"/>
      <c r="AV4578" s="110"/>
      <c r="AW4578" s="110"/>
      <c r="AX4578" s="110"/>
      <c r="AY4578" s="110"/>
      <c r="AZ4578" s="110"/>
      <c r="BA4578" s="110"/>
      <c r="BB4578" s="110"/>
      <c r="BC4578" s="110"/>
      <c r="BD4578" s="110"/>
      <c r="BE4578" s="110"/>
      <c r="BF4578" s="110"/>
      <c r="BG4578" s="110"/>
      <c r="BH4578" s="110"/>
    </row>
    <row r="4579" spans="30:60" x14ac:dyDescent="0.2">
      <c r="AD4579" s="110"/>
      <c r="AE4579" s="110"/>
      <c r="AF4579" s="110"/>
      <c r="AG4579" s="110"/>
      <c r="AH4579" s="110"/>
      <c r="AI4579" s="110"/>
      <c r="AJ4579" s="110"/>
      <c r="AK4579" s="110"/>
      <c r="AL4579" s="110"/>
      <c r="AM4579" s="110"/>
      <c r="AN4579" s="110"/>
      <c r="AO4579" s="110"/>
      <c r="AP4579" s="110"/>
      <c r="AQ4579" s="110"/>
      <c r="AR4579" s="110"/>
      <c r="AS4579" s="110"/>
      <c r="AT4579" s="110"/>
      <c r="AU4579" s="110"/>
      <c r="AV4579" s="110"/>
      <c r="AW4579" s="110"/>
      <c r="AX4579" s="110"/>
      <c r="AY4579" s="110"/>
      <c r="AZ4579" s="110"/>
      <c r="BA4579" s="110"/>
      <c r="BB4579" s="110"/>
      <c r="BC4579" s="110"/>
      <c r="BD4579" s="110"/>
      <c r="BE4579" s="110"/>
      <c r="BF4579" s="110"/>
      <c r="BG4579" s="110"/>
      <c r="BH4579" s="110"/>
    </row>
    <row r="4580" spans="30:60" x14ac:dyDescent="0.2">
      <c r="AD4580" s="110"/>
      <c r="AE4580" s="110"/>
      <c r="AF4580" s="110"/>
      <c r="AG4580" s="110"/>
      <c r="AH4580" s="110"/>
      <c r="AI4580" s="110"/>
      <c r="AJ4580" s="110"/>
      <c r="AK4580" s="110"/>
      <c r="AL4580" s="110"/>
      <c r="AM4580" s="110"/>
      <c r="AN4580" s="110"/>
      <c r="AO4580" s="110"/>
      <c r="AP4580" s="110"/>
      <c r="AQ4580" s="110"/>
      <c r="AR4580" s="110"/>
      <c r="AS4580" s="110"/>
      <c r="AT4580" s="110"/>
      <c r="AU4580" s="110"/>
      <c r="AV4580" s="110"/>
      <c r="AW4580" s="110"/>
      <c r="AX4580" s="110"/>
      <c r="AY4580" s="110"/>
      <c r="AZ4580" s="110"/>
      <c r="BA4580" s="110"/>
      <c r="BB4580" s="110"/>
      <c r="BC4580" s="110"/>
      <c r="BD4580" s="110"/>
      <c r="BE4580" s="110"/>
      <c r="BF4580" s="110"/>
      <c r="BG4580" s="110"/>
      <c r="BH4580" s="110"/>
    </row>
    <row r="4581" spans="30:60" x14ac:dyDescent="0.2">
      <c r="AD4581" s="110"/>
      <c r="AE4581" s="110"/>
      <c r="AF4581" s="110"/>
      <c r="AG4581" s="110"/>
      <c r="AH4581" s="110"/>
      <c r="AI4581" s="110"/>
      <c r="AJ4581" s="110"/>
      <c r="AK4581" s="110"/>
      <c r="AL4581" s="110"/>
      <c r="AM4581" s="110"/>
      <c r="AN4581" s="110"/>
      <c r="AO4581" s="110"/>
      <c r="AP4581" s="110"/>
      <c r="AQ4581" s="110"/>
      <c r="AR4581" s="110"/>
      <c r="AS4581" s="110"/>
      <c r="AT4581" s="110"/>
      <c r="AU4581" s="110"/>
      <c r="AV4581" s="110"/>
      <c r="AW4581" s="110"/>
      <c r="AX4581" s="110"/>
      <c r="AY4581" s="110"/>
      <c r="AZ4581" s="110"/>
      <c r="BA4581" s="110"/>
      <c r="BB4581" s="110"/>
      <c r="BC4581" s="110"/>
      <c r="BD4581" s="110"/>
      <c r="BE4581" s="110"/>
      <c r="BF4581" s="110"/>
      <c r="BG4581" s="110"/>
      <c r="BH4581" s="110"/>
    </row>
    <row r="4582" spans="30:60" x14ac:dyDescent="0.2">
      <c r="AD4582" s="110"/>
      <c r="AE4582" s="110"/>
      <c r="AF4582" s="110"/>
      <c r="AG4582" s="110"/>
      <c r="AH4582" s="110"/>
      <c r="AI4582" s="110"/>
      <c r="AJ4582" s="110"/>
      <c r="AK4582" s="110"/>
      <c r="AL4582" s="110"/>
      <c r="AM4582" s="110"/>
      <c r="AN4582" s="110"/>
      <c r="AO4582" s="110"/>
      <c r="AP4582" s="110"/>
      <c r="AQ4582" s="110"/>
      <c r="AR4582" s="110"/>
      <c r="AS4582" s="110"/>
      <c r="AT4582" s="110"/>
      <c r="AU4582" s="110"/>
      <c r="AV4582" s="110"/>
      <c r="AW4582" s="110"/>
      <c r="AX4582" s="110"/>
      <c r="AY4582" s="110"/>
      <c r="AZ4582" s="110"/>
      <c r="BA4582" s="110"/>
      <c r="BB4582" s="110"/>
      <c r="BC4582" s="110"/>
      <c r="BD4582" s="110"/>
      <c r="BE4582" s="110"/>
      <c r="BF4582" s="110"/>
      <c r="BG4582" s="110"/>
      <c r="BH4582" s="110"/>
    </row>
    <row r="4583" spans="30:60" x14ac:dyDescent="0.2">
      <c r="AD4583" s="110"/>
      <c r="AE4583" s="110"/>
      <c r="AF4583" s="110"/>
      <c r="AG4583" s="110"/>
      <c r="AH4583" s="110"/>
      <c r="AI4583" s="110"/>
      <c r="AJ4583" s="110"/>
      <c r="AK4583" s="110"/>
      <c r="AL4583" s="110"/>
      <c r="AM4583" s="110"/>
      <c r="AN4583" s="110"/>
      <c r="AO4583" s="110"/>
      <c r="AP4583" s="110"/>
      <c r="AQ4583" s="110"/>
      <c r="AR4583" s="110"/>
      <c r="AS4583" s="110"/>
      <c r="AT4583" s="110"/>
      <c r="AU4583" s="110"/>
      <c r="AV4583" s="110"/>
      <c r="AW4583" s="110"/>
      <c r="AX4583" s="110"/>
      <c r="AY4583" s="110"/>
      <c r="AZ4583" s="110"/>
      <c r="BA4583" s="110"/>
      <c r="BB4583" s="110"/>
      <c r="BC4583" s="110"/>
      <c r="BD4583" s="110"/>
      <c r="BE4583" s="110"/>
      <c r="BF4583" s="110"/>
      <c r="BG4583" s="110"/>
      <c r="BH4583" s="110"/>
    </row>
    <row r="4584" spans="30:60" x14ac:dyDescent="0.2">
      <c r="AD4584" s="110"/>
      <c r="AE4584" s="110"/>
      <c r="AF4584" s="110"/>
      <c r="AG4584" s="110"/>
      <c r="AH4584" s="110"/>
      <c r="AI4584" s="110"/>
      <c r="AJ4584" s="110"/>
      <c r="AK4584" s="110"/>
      <c r="AL4584" s="110"/>
      <c r="AM4584" s="110"/>
      <c r="AN4584" s="110"/>
      <c r="AO4584" s="110"/>
      <c r="AP4584" s="110"/>
      <c r="AQ4584" s="110"/>
      <c r="AR4584" s="110"/>
      <c r="AS4584" s="110"/>
      <c r="AT4584" s="110"/>
      <c r="AU4584" s="110"/>
      <c r="AV4584" s="110"/>
      <c r="AW4584" s="110"/>
      <c r="AX4584" s="110"/>
      <c r="AY4584" s="110"/>
      <c r="AZ4584" s="110"/>
      <c r="BA4584" s="110"/>
      <c r="BB4584" s="110"/>
      <c r="BC4584" s="110"/>
      <c r="BD4584" s="110"/>
      <c r="BE4584" s="110"/>
      <c r="BF4584" s="110"/>
      <c r="BG4584" s="110"/>
      <c r="BH4584" s="110"/>
    </row>
    <row r="4585" spans="30:60" x14ac:dyDescent="0.2">
      <c r="AD4585" s="110"/>
      <c r="AE4585" s="110"/>
      <c r="AF4585" s="110"/>
      <c r="AG4585" s="110"/>
      <c r="AH4585" s="110"/>
      <c r="AI4585" s="110"/>
      <c r="AJ4585" s="110"/>
      <c r="AK4585" s="110"/>
      <c r="AL4585" s="110"/>
      <c r="AM4585" s="110"/>
      <c r="AN4585" s="110"/>
      <c r="AO4585" s="110"/>
      <c r="AP4585" s="110"/>
      <c r="AQ4585" s="110"/>
      <c r="AR4585" s="110"/>
      <c r="AS4585" s="110"/>
      <c r="AT4585" s="110"/>
      <c r="AU4585" s="110"/>
      <c r="AV4585" s="110"/>
      <c r="AW4585" s="110"/>
      <c r="AX4585" s="110"/>
      <c r="AY4585" s="110"/>
      <c r="AZ4585" s="110"/>
      <c r="BA4585" s="110"/>
      <c r="BB4585" s="110"/>
      <c r="BC4585" s="110"/>
      <c r="BD4585" s="110"/>
      <c r="BE4585" s="110"/>
      <c r="BF4585" s="110"/>
      <c r="BG4585" s="110"/>
      <c r="BH4585" s="110"/>
    </row>
    <row r="4586" spans="30:60" x14ac:dyDescent="0.2">
      <c r="AD4586" s="110"/>
      <c r="AE4586" s="110"/>
      <c r="AF4586" s="110"/>
      <c r="AG4586" s="110"/>
      <c r="AH4586" s="110"/>
      <c r="AI4586" s="110"/>
      <c r="AJ4586" s="110"/>
      <c r="AK4586" s="110"/>
      <c r="AL4586" s="110"/>
      <c r="AM4586" s="110"/>
      <c r="AN4586" s="110"/>
      <c r="AO4586" s="110"/>
      <c r="AP4586" s="110"/>
      <c r="AQ4586" s="110"/>
      <c r="AR4586" s="110"/>
      <c r="AS4586" s="110"/>
      <c r="AT4586" s="110"/>
      <c r="AU4586" s="110"/>
      <c r="AV4586" s="110"/>
      <c r="AW4586" s="110"/>
      <c r="AX4586" s="110"/>
      <c r="AY4586" s="110"/>
      <c r="AZ4586" s="110"/>
      <c r="BA4586" s="110"/>
      <c r="BB4586" s="110"/>
      <c r="BC4586" s="110"/>
      <c r="BD4586" s="110"/>
      <c r="BE4586" s="110"/>
      <c r="BF4586" s="110"/>
      <c r="BG4586" s="110"/>
      <c r="BH4586" s="110"/>
    </row>
    <row r="4587" spans="30:60" x14ac:dyDescent="0.2">
      <c r="AD4587" s="110"/>
      <c r="AE4587" s="110"/>
      <c r="AF4587" s="110"/>
      <c r="AG4587" s="110"/>
      <c r="AH4587" s="110"/>
      <c r="AI4587" s="110"/>
      <c r="AJ4587" s="110"/>
      <c r="AK4587" s="110"/>
      <c r="AL4587" s="110"/>
      <c r="AM4587" s="110"/>
      <c r="AN4587" s="110"/>
      <c r="AO4587" s="110"/>
      <c r="AP4587" s="110"/>
      <c r="AQ4587" s="110"/>
      <c r="AR4587" s="110"/>
      <c r="AS4587" s="110"/>
      <c r="AT4587" s="110"/>
      <c r="AU4587" s="110"/>
      <c r="AV4587" s="110"/>
      <c r="AW4587" s="110"/>
      <c r="AX4587" s="110"/>
      <c r="AY4587" s="110"/>
      <c r="AZ4587" s="110"/>
      <c r="BA4587" s="110"/>
      <c r="BB4587" s="110"/>
      <c r="BC4587" s="110"/>
      <c r="BD4587" s="110"/>
      <c r="BE4587" s="110"/>
      <c r="BF4587" s="110"/>
      <c r="BG4587" s="110"/>
      <c r="BH4587" s="110"/>
    </row>
    <row r="4588" spans="30:60" x14ac:dyDescent="0.2">
      <c r="AD4588" s="110"/>
      <c r="AE4588" s="110"/>
      <c r="AF4588" s="110"/>
      <c r="AG4588" s="110"/>
      <c r="AH4588" s="110"/>
      <c r="AI4588" s="110"/>
      <c r="AJ4588" s="110"/>
      <c r="AK4588" s="110"/>
      <c r="AL4588" s="110"/>
      <c r="AM4588" s="110"/>
      <c r="AN4588" s="110"/>
      <c r="AO4588" s="110"/>
      <c r="AP4588" s="110"/>
      <c r="AQ4588" s="110"/>
      <c r="AR4588" s="110"/>
      <c r="AS4588" s="110"/>
      <c r="AT4588" s="110"/>
      <c r="AU4588" s="110"/>
      <c r="AV4588" s="110"/>
      <c r="AW4588" s="110"/>
      <c r="AX4588" s="110"/>
      <c r="AY4588" s="110"/>
      <c r="AZ4588" s="110"/>
      <c r="BA4588" s="110"/>
      <c r="BB4588" s="110"/>
      <c r="BC4588" s="110"/>
      <c r="BD4588" s="110"/>
      <c r="BE4588" s="110"/>
      <c r="BF4588" s="110"/>
      <c r="BG4588" s="110"/>
      <c r="BH4588" s="110"/>
    </row>
    <row r="4589" spans="30:60" x14ac:dyDescent="0.2">
      <c r="AD4589" s="110"/>
      <c r="AE4589" s="110"/>
      <c r="AF4589" s="110"/>
      <c r="AG4589" s="110"/>
      <c r="AH4589" s="110"/>
      <c r="AI4589" s="110"/>
      <c r="AJ4589" s="110"/>
      <c r="AK4589" s="110"/>
      <c r="AL4589" s="110"/>
      <c r="AM4589" s="110"/>
      <c r="AN4589" s="110"/>
      <c r="AO4589" s="110"/>
      <c r="AP4589" s="110"/>
      <c r="AQ4589" s="110"/>
      <c r="AR4589" s="110"/>
      <c r="AS4589" s="110"/>
      <c r="AT4589" s="110"/>
      <c r="AU4589" s="110"/>
      <c r="AV4589" s="110"/>
      <c r="AW4589" s="110"/>
      <c r="AX4589" s="110"/>
      <c r="AY4589" s="110"/>
      <c r="AZ4589" s="110"/>
      <c r="BA4589" s="110"/>
      <c r="BB4589" s="110"/>
      <c r="BC4589" s="110"/>
      <c r="BD4589" s="110"/>
      <c r="BE4589" s="110"/>
      <c r="BF4589" s="110"/>
      <c r="BG4589" s="110"/>
      <c r="BH4589" s="110"/>
    </row>
    <row r="4590" spans="30:60" x14ac:dyDescent="0.2">
      <c r="AD4590" s="110"/>
      <c r="AE4590" s="110"/>
      <c r="AF4590" s="110"/>
      <c r="AG4590" s="110"/>
      <c r="AH4590" s="110"/>
      <c r="AI4590" s="110"/>
      <c r="AJ4590" s="110"/>
      <c r="AK4590" s="110"/>
      <c r="AL4590" s="110"/>
      <c r="AM4590" s="110"/>
      <c r="AN4590" s="110"/>
      <c r="AO4590" s="110"/>
      <c r="AP4590" s="110"/>
      <c r="AQ4590" s="110"/>
      <c r="AR4590" s="110"/>
      <c r="AS4590" s="110"/>
      <c r="AT4590" s="110"/>
      <c r="AU4590" s="110"/>
      <c r="AV4590" s="110"/>
      <c r="AW4590" s="110"/>
      <c r="AX4590" s="110"/>
      <c r="AY4590" s="110"/>
      <c r="AZ4590" s="110"/>
      <c r="BA4590" s="110"/>
      <c r="BB4590" s="110"/>
      <c r="BC4590" s="110"/>
      <c r="BD4590" s="110"/>
      <c r="BE4590" s="110"/>
      <c r="BF4590" s="110"/>
      <c r="BG4590" s="110"/>
      <c r="BH4590" s="110"/>
    </row>
    <row r="4591" spans="30:60" x14ac:dyDescent="0.2">
      <c r="AD4591" s="110"/>
      <c r="AE4591" s="110"/>
      <c r="AF4591" s="110"/>
      <c r="AG4591" s="110"/>
      <c r="AH4591" s="110"/>
      <c r="AI4591" s="110"/>
      <c r="AJ4591" s="110"/>
      <c r="AK4591" s="110"/>
      <c r="AL4591" s="110"/>
      <c r="AM4591" s="110"/>
      <c r="AN4591" s="110"/>
      <c r="AO4591" s="110"/>
      <c r="AP4591" s="110"/>
      <c r="AQ4591" s="110"/>
      <c r="AR4591" s="110"/>
      <c r="AS4591" s="110"/>
      <c r="AT4591" s="110"/>
      <c r="AU4591" s="110"/>
      <c r="AV4591" s="110"/>
      <c r="AW4591" s="110"/>
      <c r="AX4591" s="110"/>
      <c r="AY4591" s="110"/>
      <c r="AZ4591" s="110"/>
      <c r="BA4591" s="110"/>
      <c r="BB4591" s="110"/>
      <c r="BC4591" s="110"/>
      <c r="BD4591" s="110"/>
      <c r="BE4591" s="110"/>
      <c r="BF4591" s="110"/>
      <c r="BG4591" s="110"/>
      <c r="BH4591" s="110"/>
    </row>
    <row r="4592" spans="30:60" x14ac:dyDescent="0.2">
      <c r="AD4592" s="110"/>
      <c r="AE4592" s="110"/>
      <c r="AF4592" s="110"/>
      <c r="AG4592" s="110"/>
      <c r="AH4592" s="110"/>
      <c r="AI4592" s="110"/>
      <c r="AJ4592" s="110"/>
      <c r="AK4592" s="110"/>
      <c r="AL4592" s="110"/>
      <c r="AM4592" s="110"/>
      <c r="AN4592" s="110"/>
      <c r="AO4592" s="110"/>
      <c r="AP4592" s="110"/>
      <c r="AQ4592" s="110"/>
      <c r="AR4592" s="110"/>
      <c r="AS4592" s="110"/>
      <c r="AT4592" s="110"/>
      <c r="AU4592" s="110"/>
      <c r="AV4592" s="110"/>
      <c r="AW4592" s="110"/>
      <c r="AX4592" s="110"/>
      <c r="AY4592" s="110"/>
      <c r="AZ4592" s="110"/>
      <c r="BA4592" s="110"/>
      <c r="BB4592" s="110"/>
      <c r="BC4592" s="110"/>
      <c r="BD4592" s="110"/>
      <c r="BE4592" s="110"/>
      <c r="BF4592" s="110"/>
      <c r="BG4592" s="110"/>
      <c r="BH4592" s="110"/>
    </row>
    <row r="4593" spans="30:60" x14ac:dyDescent="0.2">
      <c r="AD4593" s="110"/>
      <c r="AE4593" s="110"/>
      <c r="AF4593" s="110"/>
      <c r="AG4593" s="110"/>
      <c r="AH4593" s="110"/>
      <c r="AI4593" s="110"/>
      <c r="AJ4593" s="110"/>
      <c r="AK4593" s="110"/>
      <c r="AL4593" s="110"/>
      <c r="AM4593" s="110"/>
      <c r="AN4593" s="110"/>
      <c r="AO4593" s="110"/>
      <c r="AP4593" s="110"/>
      <c r="AQ4593" s="110"/>
      <c r="AR4593" s="110"/>
      <c r="AS4593" s="110"/>
      <c r="AT4593" s="110"/>
      <c r="AU4593" s="110"/>
      <c r="AV4593" s="110"/>
      <c r="AW4593" s="110"/>
      <c r="AX4593" s="110"/>
      <c r="AY4593" s="110"/>
      <c r="AZ4593" s="110"/>
      <c r="BA4593" s="110"/>
      <c r="BB4593" s="110"/>
      <c r="BC4593" s="110"/>
      <c r="BD4593" s="110"/>
      <c r="BE4593" s="110"/>
      <c r="BF4593" s="110"/>
      <c r="BG4593" s="110"/>
      <c r="BH4593" s="110"/>
    </row>
    <row r="4594" spans="30:60" x14ac:dyDescent="0.2">
      <c r="AD4594" s="110"/>
      <c r="AE4594" s="110"/>
      <c r="AF4594" s="110"/>
      <c r="AG4594" s="110"/>
      <c r="AH4594" s="110"/>
      <c r="AI4594" s="110"/>
      <c r="AJ4594" s="110"/>
      <c r="AK4594" s="110"/>
      <c r="AL4594" s="110"/>
      <c r="AM4594" s="110"/>
      <c r="AN4594" s="110"/>
      <c r="AO4594" s="110"/>
      <c r="AP4594" s="110"/>
      <c r="AQ4594" s="110"/>
      <c r="AR4594" s="110"/>
      <c r="AS4594" s="110"/>
      <c r="AT4594" s="110"/>
      <c r="AU4594" s="110"/>
      <c r="AV4594" s="110"/>
      <c r="AW4594" s="110"/>
      <c r="AX4594" s="110"/>
      <c r="AY4594" s="110"/>
      <c r="AZ4594" s="110"/>
      <c r="BA4594" s="110"/>
      <c r="BB4594" s="110"/>
      <c r="BC4594" s="110"/>
      <c r="BD4594" s="110"/>
      <c r="BE4594" s="110"/>
      <c r="BF4594" s="110"/>
      <c r="BG4594" s="110"/>
      <c r="BH4594" s="110"/>
    </row>
    <row r="4595" spans="30:60" x14ac:dyDescent="0.2">
      <c r="AD4595" s="110"/>
      <c r="AE4595" s="110"/>
      <c r="AF4595" s="110"/>
      <c r="AG4595" s="110"/>
      <c r="AH4595" s="110"/>
      <c r="AI4595" s="110"/>
      <c r="AJ4595" s="110"/>
      <c r="AK4595" s="110"/>
      <c r="AL4595" s="110"/>
      <c r="AM4595" s="110"/>
      <c r="AN4595" s="110"/>
      <c r="AO4595" s="110"/>
      <c r="AP4595" s="110"/>
      <c r="AQ4595" s="110"/>
      <c r="AR4595" s="110"/>
      <c r="AS4595" s="110"/>
      <c r="AT4595" s="110"/>
      <c r="AU4595" s="110"/>
      <c r="AV4595" s="110"/>
      <c r="AW4595" s="110"/>
      <c r="AX4595" s="110"/>
      <c r="AY4595" s="110"/>
      <c r="AZ4595" s="110"/>
      <c r="BA4595" s="110"/>
      <c r="BB4595" s="110"/>
      <c r="BC4595" s="110"/>
      <c r="BD4595" s="110"/>
      <c r="BE4595" s="110"/>
      <c r="BF4595" s="110"/>
      <c r="BG4595" s="110"/>
      <c r="BH4595" s="110"/>
    </row>
    <row r="4596" spans="30:60" x14ac:dyDescent="0.2">
      <c r="AD4596" s="110"/>
      <c r="AE4596" s="110"/>
      <c r="AF4596" s="110"/>
      <c r="AG4596" s="110"/>
      <c r="AH4596" s="110"/>
      <c r="AI4596" s="110"/>
      <c r="AJ4596" s="110"/>
      <c r="AK4596" s="110"/>
      <c r="AL4596" s="110"/>
      <c r="AM4596" s="110"/>
      <c r="AN4596" s="110"/>
      <c r="AO4596" s="110"/>
      <c r="AP4596" s="110"/>
      <c r="AQ4596" s="110"/>
      <c r="AR4596" s="110"/>
      <c r="AS4596" s="110"/>
      <c r="AT4596" s="110"/>
      <c r="AU4596" s="110"/>
      <c r="AV4596" s="110"/>
      <c r="AW4596" s="110"/>
      <c r="AX4596" s="110"/>
      <c r="AY4596" s="110"/>
      <c r="AZ4596" s="110"/>
      <c r="BA4596" s="110"/>
      <c r="BB4596" s="110"/>
      <c r="BC4596" s="110"/>
      <c r="BD4596" s="110"/>
      <c r="BE4596" s="110"/>
      <c r="BF4596" s="110"/>
      <c r="BG4596" s="110"/>
      <c r="BH4596" s="110"/>
    </row>
    <row r="4597" spans="30:60" x14ac:dyDescent="0.2">
      <c r="AD4597" s="110"/>
      <c r="AE4597" s="110"/>
      <c r="AF4597" s="110"/>
      <c r="AG4597" s="110"/>
      <c r="AH4597" s="110"/>
      <c r="AI4597" s="110"/>
      <c r="AJ4597" s="110"/>
      <c r="AK4597" s="110"/>
      <c r="AL4597" s="110"/>
      <c r="AM4597" s="110"/>
      <c r="AN4597" s="110"/>
      <c r="AO4597" s="110"/>
      <c r="AP4597" s="110"/>
      <c r="AQ4597" s="110"/>
      <c r="AR4597" s="110"/>
      <c r="AS4597" s="110"/>
      <c r="AT4597" s="110"/>
      <c r="AU4597" s="110"/>
      <c r="AV4597" s="110"/>
      <c r="AW4597" s="110"/>
      <c r="AX4597" s="110"/>
      <c r="AY4597" s="110"/>
      <c r="AZ4597" s="110"/>
      <c r="BA4597" s="110"/>
      <c r="BB4597" s="110"/>
      <c r="BC4597" s="110"/>
      <c r="BD4597" s="110"/>
      <c r="BE4597" s="110"/>
      <c r="BF4597" s="110"/>
      <c r="BG4597" s="110"/>
      <c r="BH4597" s="110"/>
    </row>
    <row r="4598" spans="30:60" x14ac:dyDescent="0.2">
      <c r="AD4598" s="110"/>
      <c r="AE4598" s="110"/>
      <c r="AF4598" s="110"/>
      <c r="AG4598" s="110"/>
      <c r="AH4598" s="110"/>
      <c r="AI4598" s="110"/>
      <c r="AJ4598" s="110"/>
      <c r="AK4598" s="110"/>
      <c r="AL4598" s="110"/>
      <c r="AM4598" s="110"/>
      <c r="AN4598" s="110"/>
      <c r="AO4598" s="110"/>
      <c r="AP4598" s="110"/>
      <c r="AQ4598" s="110"/>
      <c r="AR4598" s="110"/>
      <c r="AS4598" s="110"/>
      <c r="AT4598" s="110"/>
      <c r="AU4598" s="110"/>
      <c r="AV4598" s="110"/>
      <c r="AW4598" s="110"/>
      <c r="AX4598" s="110"/>
      <c r="AY4598" s="110"/>
      <c r="AZ4598" s="110"/>
      <c r="BA4598" s="110"/>
      <c r="BB4598" s="110"/>
      <c r="BC4598" s="110"/>
      <c r="BD4598" s="110"/>
      <c r="BE4598" s="110"/>
      <c r="BF4598" s="110"/>
      <c r="BG4598" s="110"/>
      <c r="BH4598" s="110"/>
    </row>
    <row r="4599" spans="30:60" x14ac:dyDescent="0.2">
      <c r="AD4599" s="110"/>
      <c r="AE4599" s="110"/>
      <c r="AF4599" s="110"/>
      <c r="AG4599" s="110"/>
      <c r="AH4599" s="110"/>
      <c r="AI4599" s="110"/>
      <c r="AJ4599" s="110"/>
      <c r="AK4599" s="110"/>
      <c r="AL4599" s="110"/>
      <c r="AM4599" s="110"/>
      <c r="AN4599" s="110"/>
      <c r="AO4599" s="110"/>
      <c r="AP4599" s="110"/>
      <c r="AQ4599" s="110"/>
      <c r="AR4599" s="110"/>
      <c r="AS4599" s="110"/>
      <c r="AT4599" s="110"/>
      <c r="AU4599" s="110"/>
      <c r="AV4599" s="110"/>
      <c r="AW4599" s="110"/>
      <c r="AX4599" s="110"/>
      <c r="AY4599" s="110"/>
      <c r="AZ4599" s="110"/>
      <c r="BA4599" s="110"/>
      <c r="BB4599" s="110"/>
      <c r="BC4599" s="110"/>
      <c r="BD4599" s="110"/>
      <c r="BE4599" s="110"/>
      <c r="BF4599" s="110"/>
      <c r="BG4599" s="110"/>
      <c r="BH4599" s="110"/>
    </row>
    <row r="4600" spans="30:60" x14ac:dyDescent="0.2">
      <c r="AD4600" s="110"/>
      <c r="AE4600" s="110"/>
      <c r="AF4600" s="110"/>
      <c r="AG4600" s="110"/>
      <c r="AH4600" s="110"/>
      <c r="AI4600" s="110"/>
      <c r="AJ4600" s="110"/>
      <c r="AK4600" s="110"/>
      <c r="AL4600" s="110"/>
      <c r="AM4600" s="110"/>
      <c r="AN4600" s="110"/>
      <c r="AO4600" s="110"/>
      <c r="AP4600" s="110"/>
      <c r="AQ4600" s="110"/>
      <c r="AR4600" s="110"/>
      <c r="AS4600" s="110"/>
      <c r="AT4600" s="110"/>
      <c r="AU4600" s="110"/>
      <c r="AV4600" s="110"/>
      <c r="AW4600" s="110"/>
      <c r="AX4600" s="110"/>
      <c r="AY4600" s="110"/>
      <c r="AZ4600" s="110"/>
      <c r="BA4600" s="110"/>
      <c r="BB4600" s="110"/>
      <c r="BC4600" s="110"/>
      <c r="BD4600" s="110"/>
      <c r="BE4600" s="110"/>
      <c r="BF4600" s="110"/>
      <c r="BG4600" s="110"/>
      <c r="BH4600" s="110"/>
    </row>
    <row r="4601" spans="30:60" x14ac:dyDescent="0.2">
      <c r="AD4601" s="110"/>
      <c r="AE4601" s="110"/>
      <c r="AF4601" s="110"/>
      <c r="AG4601" s="110"/>
      <c r="AH4601" s="110"/>
      <c r="AI4601" s="110"/>
      <c r="AJ4601" s="110"/>
      <c r="AK4601" s="110"/>
      <c r="AL4601" s="110"/>
      <c r="AM4601" s="110"/>
      <c r="AN4601" s="110"/>
      <c r="AO4601" s="110"/>
      <c r="AP4601" s="110"/>
      <c r="AQ4601" s="110"/>
      <c r="AR4601" s="110"/>
      <c r="AS4601" s="110"/>
      <c r="AT4601" s="110"/>
      <c r="AU4601" s="110"/>
      <c r="AV4601" s="110"/>
      <c r="AW4601" s="110"/>
      <c r="AX4601" s="110"/>
      <c r="AY4601" s="110"/>
      <c r="AZ4601" s="110"/>
      <c r="BA4601" s="110"/>
      <c r="BB4601" s="110"/>
      <c r="BC4601" s="110"/>
      <c r="BD4601" s="110"/>
      <c r="BE4601" s="110"/>
      <c r="BF4601" s="110"/>
      <c r="BG4601" s="110"/>
      <c r="BH4601" s="110"/>
    </row>
    <row r="4602" spans="30:60" x14ac:dyDescent="0.2">
      <c r="AD4602" s="110"/>
      <c r="AE4602" s="110"/>
      <c r="AF4602" s="110"/>
      <c r="AG4602" s="110"/>
      <c r="AH4602" s="110"/>
      <c r="AI4602" s="110"/>
      <c r="AJ4602" s="110"/>
      <c r="AK4602" s="110"/>
      <c r="AL4602" s="110"/>
      <c r="AM4602" s="110"/>
      <c r="AN4602" s="110"/>
      <c r="AO4602" s="110"/>
      <c r="AP4602" s="110"/>
      <c r="AQ4602" s="110"/>
      <c r="AR4602" s="110"/>
      <c r="AS4602" s="110"/>
      <c r="AT4602" s="110"/>
      <c r="AU4602" s="110"/>
      <c r="AV4602" s="110"/>
      <c r="AW4602" s="110"/>
      <c r="AX4602" s="110"/>
      <c r="AY4602" s="110"/>
      <c r="AZ4602" s="110"/>
      <c r="BA4602" s="110"/>
      <c r="BB4602" s="110"/>
      <c r="BC4602" s="110"/>
      <c r="BD4602" s="110"/>
      <c r="BE4602" s="110"/>
      <c r="BF4602" s="110"/>
      <c r="BG4602" s="110"/>
      <c r="BH4602" s="110"/>
    </row>
    <row r="4603" spans="30:60" x14ac:dyDescent="0.2">
      <c r="AD4603" s="110"/>
      <c r="AE4603" s="110"/>
      <c r="AF4603" s="110"/>
      <c r="AG4603" s="110"/>
      <c r="AH4603" s="110"/>
      <c r="AI4603" s="110"/>
      <c r="AJ4603" s="110"/>
      <c r="AK4603" s="110"/>
      <c r="AL4603" s="110"/>
      <c r="AM4603" s="110"/>
      <c r="AN4603" s="110"/>
      <c r="AO4603" s="110"/>
      <c r="AP4603" s="110"/>
      <c r="AQ4603" s="110"/>
      <c r="AR4603" s="110"/>
      <c r="AS4603" s="110"/>
      <c r="AT4603" s="110"/>
      <c r="AU4603" s="110"/>
      <c r="AV4603" s="110"/>
      <c r="AW4603" s="110"/>
      <c r="AX4603" s="110"/>
      <c r="AY4603" s="110"/>
      <c r="AZ4603" s="110"/>
      <c r="BA4603" s="110"/>
      <c r="BB4603" s="110"/>
      <c r="BC4603" s="110"/>
      <c r="BD4603" s="110"/>
      <c r="BE4603" s="110"/>
      <c r="BF4603" s="110"/>
      <c r="BG4603" s="110"/>
      <c r="BH4603" s="110"/>
    </row>
    <row r="4604" spans="30:60" x14ac:dyDescent="0.2">
      <c r="AD4604" s="110"/>
      <c r="AE4604" s="110"/>
      <c r="AF4604" s="110"/>
      <c r="AG4604" s="110"/>
      <c r="AH4604" s="110"/>
      <c r="AI4604" s="110"/>
      <c r="AJ4604" s="110"/>
      <c r="AK4604" s="110"/>
      <c r="AL4604" s="110"/>
      <c r="AM4604" s="110"/>
      <c r="AN4604" s="110"/>
      <c r="AO4604" s="110"/>
      <c r="AP4604" s="110"/>
      <c r="AQ4604" s="110"/>
      <c r="AR4604" s="110"/>
      <c r="AS4604" s="110"/>
      <c r="AT4604" s="110"/>
      <c r="AU4604" s="110"/>
      <c r="AV4604" s="110"/>
      <c r="AW4604" s="110"/>
      <c r="AX4604" s="110"/>
      <c r="AY4604" s="110"/>
      <c r="AZ4604" s="110"/>
      <c r="BA4604" s="110"/>
      <c r="BB4604" s="110"/>
      <c r="BC4604" s="110"/>
      <c r="BD4604" s="110"/>
      <c r="BE4604" s="110"/>
      <c r="BF4604" s="110"/>
      <c r="BG4604" s="110"/>
      <c r="BH4604" s="110"/>
    </row>
    <row r="4605" spans="30:60" x14ac:dyDescent="0.2">
      <c r="AD4605" s="110"/>
      <c r="AE4605" s="110"/>
      <c r="AF4605" s="110"/>
      <c r="AG4605" s="110"/>
      <c r="AH4605" s="110"/>
      <c r="AI4605" s="110"/>
      <c r="AJ4605" s="110"/>
      <c r="AK4605" s="110"/>
      <c r="AL4605" s="110"/>
      <c r="AM4605" s="110"/>
      <c r="AN4605" s="110"/>
      <c r="AO4605" s="110"/>
      <c r="AP4605" s="110"/>
      <c r="AQ4605" s="110"/>
      <c r="AR4605" s="110"/>
      <c r="AS4605" s="110"/>
      <c r="AT4605" s="110"/>
      <c r="AU4605" s="110"/>
      <c r="AV4605" s="110"/>
      <c r="AW4605" s="110"/>
      <c r="AX4605" s="110"/>
      <c r="AY4605" s="110"/>
      <c r="AZ4605" s="110"/>
      <c r="BA4605" s="110"/>
      <c r="BB4605" s="110"/>
      <c r="BC4605" s="110"/>
      <c r="BD4605" s="110"/>
      <c r="BE4605" s="110"/>
      <c r="BF4605" s="110"/>
      <c r="BG4605" s="110"/>
      <c r="BH4605" s="110"/>
    </row>
    <row r="4606" spans="30:60" x14ac:dyDescent="0.2">
      <c r="AD4606" s="110"/>
      <c r="AE4606" s="110"/>
      <c r="AF4606" s="110"/>
      <c r="AG4606" s="110"/>
      <c r="AH4606" s="110"/>
      <c r="AI4606" s="110"/>
      <c r="AJ4606" s="110"/>
      <c r="AK4606" s="110"/>
      <c r="AL4606" s="110"/>
      <c r="AM4606" s="110"/>
      <c r="AN4606" s="110"/>
      <c r="AO4606" s="110"/>
      <c r="AP4606" s="110"/>
      <c r="AQ4606" s="110"/>
      <c r="AR4606" s="110"/>
      <c r="AS4606" s="110"/>
      <c r="AT4606" s="110"/>
      <c r="AU4606" s="110"/>
      <c r="AV4606" s="110"/>
      <c r="AW4606" s="110"/>
      <c r="AX4606" s="110"/>
      <c r="AY4606" s="110"/>
      <c r="AZ4606" s="110"/>
      <c r="BA4606" s="110"/>
      <c r="BB4606" s="110"/>
      <c r="BC4606" s="110"/>
      <c r="BD4606" s="110"/>
      <c r="BE4606" s="110"/>
      <c r="BF4606" s="110"/>
      <c r="BG4606" s="110"/>
      <c r="BH4606" s="110"/>
    </row>
    <row r="4607" spans="30:60" x14ac:dyDescent="0.2">
      <c r="AD4607" s="110"/>
      <c r="AE4607" s="110"/>
      <c r="AF4607" s="110"/>
      <c r="AG4607" s="110"/>
      <c r="AH4607" s="110"/>
      <c r="AI4607" s="110"/>
      <c r="AJ4607" s="110"/>
      <c r="AK4607" s="110"/>
      <c r="AL4607" s="110"/>
      <c r="AM4607" s="110"/>
      <c r="AN4607" s="110"/>
      <c r="AO4607" s="110"/>
      <c r="AP4607" s="110"/>
      <c r="AQ4607" s="110"/>
      <c r="AR4607" s="110"/>
      <c r="AS4607" s="110"/>
      <c r="AT4607" s="110"/>
      <c r="AU4607" s="110"/>
      <c r="AV4607" s="110"/>
      <c r="AW4607" s="110"/>
      <c r="AX4607" s="110"/>
      <c r="AY4607" s="110"/>
      <c r="AZ4607" s="110"/>
      <c r="BA4607" s="110"/>
      <c r="BB4607" s="110"/>
      <c r="BC4607" s="110"/>
      <c r="BD4607" s="110"/>
      <c r="BE4607" s="110"/>
      <c r="BF4607" s="110"/>
      <c r="BG4607" s="110"/>
      <c r="BH4607" s="110"/>
    </row>
    <row r="4608" spans="30:60" x14ac:dyDescent="0.2">
      <c r="AD4608" s="110"/>
      <c r="AE4608" s="110"/>
      <c r="AF4608" s="110"/>
      <c r="AG4608" s="110"/>
      <c r="AH4608" s="110"/>
      <c r="AI4608" s="110"/>
      <c r="AJ4608" s="110"/>
      <c r="AK4608" s="110"/>
      <c r="AL4608" s="110"/>
      <c r="AM4608" s="110"/>
      <c r="AN4608" s="110"/>
      <c r="AO4608" s="110"/>
      <c r="AP4608" s="110"/>
      <c r="AQ4608" s="110"/>
      <c r="AR4608" s="110"/>
      <c r="AS4608" s="110"/>
      <c r="AT4608" s="110"/>
      <c r="AU4608" s="110"/>
      <c r="AV4608" s="110"/>
      <c r="AW4608" s="110"/>
      <c r="AX4608" s="110"/>
      <c r="AY4608" s="110"/>
      <c r="AZ4608" s="110"/>
      <c r="BA4608" s="110"/>
      <c r="BB4608" s="110"/>
      <c r="BC4608" s="110"/>
      <c r="BD4608" s="110"/>
      <c r="BE4608" s="110"/>
      <c r="BF4608" s="110"/>
      <c r="BG4608" s="110"/>
      <c r="BH4608" s="110"/>
    </row>
    <row r="4609" spans="30:60" x14ac:dyDescent="0.2">
      <c r="AD4609" s="110"/>
      <c r="AE4609" s="110"/>
      <c r="AF4609" s="110"/>
      <c r="AG4609" s="110"/>
      <c r="AH4609" s="110"/>
      <c r="AI4609" s="110"/>
      <c r="AJ4609" s="110"/>
      <c r="AK4609" s="110"/>
      <c r="AL4609" s="110"/>
      <c r="AM4609" s="110"/>
      <c r="AN4609" s="110"/>
      <c r="AO4609" s="110"/>
      <c r="AP4609" s="110"/>
      <c r="AQ4609" s="110"/>
      <c r="AR4609" s="110"/>
      <c r="AS4609" s="110"/>
      <c r="AT4609" s="110"/>
      <c r="AU4609" s="110"/>
      <c r="AV4609" s="110"/>
      <c r="AW4609" s="110"/>
      <c r="AX4609" s="110"/>
      <c r="AY4609" s="110"/>
      <c r="AZ4609" s="110"/>
      <c r="BA4609" s="110"/>
      <c r="BB4609" s="110"/>
      <c r="BC4609" s="110"/>
      <c r="BD4609" s="110"/>
      <c r="BE4609" s="110"/>
      <c r="BF4609" s="110"/>
      <c r="BG4609" s="110"/>
      <c r="BH4609" s="110"/>
    </row>
    <row r="4610" spans="30:60" x14ac:dyDescent="0.2">
      <c r="AD4610" s="110"/>
      <c r="AE4610" s="110"/>
      <c r="AF4610" s="110"/>
      <c r="AG4610" s="110"/>
      <c r="AH4610" s="110"/>
      <c r="AI4610" s="110"/>
      <c r="AJ4610" s="110"/>
      <c r="AK4610" s="110"/>
      <c r="AL4610" s="110"/>
      <c r="AM4610" s="110"/>
      <c r="AN4610" s="110"/>
      <c r="AO4610" s="110"/>
      <c r="AP4610" s="110"/>
      <c r="AQ4610" s="110"/>
      <c r="AR4610" s="110"/>
      <c r="AS4610" s="110"/>
      <c r="AT4610" s="110"/>
      <c r="AU4610" s="110"/>
      <c r="AV4610" s="110"/>
      <c r="AW4610" s="110"/>
      <c r="AX4610" s="110"/>
      <c r="AY4610" s="110"/>
      <c r="AZ4610" s="110"/>
      <c r="BA4610" s="110"/>
      <c r="BB4610" s="110"/>
      <c r="BC4610" s="110"/>
      <c r="BD4610" s="110"/>
      <c r="BE4610" s="110"/>
      <c r="BF4610" s="110"/>
      <c r="BG4610" s="110"/>
      <c r="BH4610" s="110"/>
    </row>
    <row r="4611" spans="30:60" x14ac:dyDescent="0.2">
      <c r="AD4611" s="110"/>
      <c r="AE4611" s="110"/>
      <c r="AF4611" s="110"/>
      <c r="AG4611" s="110"/>
      <c r="AH4611" s="110"/>
      <c r="AI4611" s="110"/>
      <c r="AJ4611" s="110"/>
      <c r="AK4611" s="110"/>
      <c r="AL4611" s="110"/>
      <c r="AM4611" s="110"/>
      <c r="AN4611" s="110"/>
      <c r="AO4611" s="110"/>
      <c r="AP4611" s="110"/>
      <c r="AQ4611" s="110"/>
      <c r="AR4611" s="110"/>
      <c r="AS4611" s="110"/>
      <c r="AT4611" s="110"/>
      <c r="AU4611" s="110"/>
      <c r="AV4611" s="110"/>
      <c r="AW4611" s="110"/>
      <c r="AX4611" s="110"/>
      <c r="AY4611" s="110"/>
      <c r="AZ4611" s="110"/>
      <c r="BA4611" s="110"/>
      <c r="BB4611" s="110"/>
      <c r="BC4611" s="110"/>
      <c r="BD4611" s="110"/>
      <c r="BE4611" s="110"/>
      <c r="BF4611" s="110"/>
      <c r="BG4611" s="110"/>
      <c r="BH4611" s="110"/>
    </row>
    <row r="4612" spans="30:60" x14ac:dyDescent="0.2">
      <c r="AD4612" s="110"/>
      <c r="AE4612" s="110"/>
      <c r="AF4612" s="110"/>
      <c r="AG4612" s="110"/>
      <c r="AH4612" s="110"/>
      <c r="AI4612" s="110"/>
      <c r="AJ4612" s="110"/>
      <c r="AK4612" s="110"/>
      <c r="AL4612" s="110"/>
      <c r="AM4612" s="110"/>
      <c r="AN4612" s="110"/>
      <c r="AO4612" s="110"/>
      <c r="AP4612" s="110"/>
      <c r="AQ4612" s="110"/>
      <c r="AR4612" s="110"/>
      <c r="AS4612" s="110"/>
      <c r="AT4612" s="110"/>
      <c r="AU4612" s="110"/>
      <c r="AV4612" s="110"/>
      <c r="AW4612" s="110"/>
      <c r="AX4612" s="110"/>
      <c r="AY4612" s="110"/>
      <c r="AZ4612" s="110"/>
      <c r="BA4612" s="110"/>
      <c r="BB4612" s="110"/>
      <c r="BC4612" s="110"/>
      <c r="BD4612" s="110"/>
      <c r="BE4612" s="110"/>
      <c r="BF4612" s="110"/>
      <c r="BG4612" s="110"/>
      <c r="BH4612" s="110"/>
    </row>
    <row r="4613" spans="30:60" x14ac:dyDescent="0.2">
      <c r="AD4613" s="110"/>
      <c r="AE4613" s="110"/>
      <c r="AF4613" s="110"/>
      <c r="AG4613" s="110"/>
      <c r="AH4613" s="110"/>
      <c r="AI4613" s="110"/>
      <c r="AJ4613" s="110"/>
      <c r="AK4613" s="110"/>
      <c r="AL4613" s="110"/>
      <c r="AM4613" s="110"/>
      <c r="AN4613" s="110"/>
      <c r="AO4613" s="110"/>
      <c r="AP4613" s="110"/>
      <c r="AQ4613" s="110"/>
      <c r="AR4613" s="110"/>
      <c r="AS4613" s="110"/>
      <c r="AT4613" s="110"/>
      <c r="AU4613" s="110"/>
      <c r="AV4613" s="110"/>
      <c r="AW4613" s="110"/>
      <c r="AX4613" s="110"/>
      <c r="AY4613" s="110"/>
      <c r="AZ4613" s="110"/>
      <c r="BA4613" s="110"/>
      <c r="BB4613" s="110"/>
      <c r="BC4613" s="110"/>
      <c r="BD4613" s="110"/>
      <c r="BE4613" s="110"/>
      <c r="BF4613" s="110"/>
      <c r="BG4613" s="110"/>
      <c r="BH4613" s="110"/>
    </row>
    <row r="4614" spans="30:60" x14ac:dyDescent="0.2">
      <c r="AD4614" s="110"/>
      <c r="AE4614" s="110"/>
      <c r="AF4614" s="110"/>
      <c r="AG4614" s="110"/>
      <c r="AH4614" s="110"/>
      <c r="AI4614" s="110"/>
      <c r="AJ4614" s="110"/>
      <c r="AK4614" s="110"/>
      <c r="AL4614" s="110"/>
      <c r="AM4614" s="110"/>
      <c r="AN4614" s="110"/>
      <c r="AO4614" s="110"/>
      <c r="AP4614" s="110"/>
      <c r="AQ4614" s="110"/>
      <c r="AR4614" s="110"/>
      <c r="AS4614" s="110"/>
      <c r="AT4614" s="110"/>
      <c r="AU4614" s="110"/>
      <c r="AV4614" s="110"/>
      <c r="AW4614" s="110"/>
      <c r="AX4614" s="110"/>
      <c r="AY4614" s="110"/>
      <c r="AZ4614" s="110"/>
      <c r="BA4614" s="110"/>
      <c r="BB4614" s="110"/>
      <c r="BC4614" s="110"/>
      <c r="BD4614" s="110"/>
      <c r="BE4614" s="110"/>
      <c r="BF4614" s="110"/>
      <c r="BG4614" s="110"/>
      <c r="BH4614" s="110"/>
    </row>
    <row r="4615" spans="30:60" x14ac:dyDescent="0.2">
      <c r="AD4615" s="110"/>
      <c r="AE4615" s="110"/>
      <c r="AF4615" s="110"/>
      <c r="AG4615" s="110"/>
      <c r="AH4615" s="110"/>
      <c r="AI4615" s="110"/>
      <c r="AJ4615" s="110"/>
      <c r="AK4615" s="110"/>
      <c r="AL4615" s="110"/>
      <c r="AM4615" s="110"/>
      <c r="AN4615" s="110"/>
      <c r="AO4615" s="110"/>
      <c r="AP4615" s="110"/>
      <c r="AQ4615" s="110"/>
      <c r="AR4615" s="110"/>
      <c r="AS4615" s="110"/>
      <c r="AT4615" s="110"/>
      <c r="AU4615" s="110"/>
      <c r="AV4615" s="110"/>
      <c r="AW4615" s="110"/>
      <c r="AX4615" s="110"/>
      <c r="AY4615" s="110"/>
      <c r="AZ4615" s="110"/>
      <c r="BA4615" s="110"/>
      <c r="BB4615" s="110"/>
      <c r="BC4615" s="110"/>
      <c r="BD4615" s="110"/>
      <c r="BE4615" s="110"/>
      <c r="BF4615" s="110"/>
      <c r="BG4615" s="110"/>
      <c r="BH4615" s="110"/>
    </row>
    <row r="4616" spans="30:60" x14ac:dyDescent="0.2">
      <c r="AD4616" s="110"/>
      <c r="AE4616" s="110"/>
      <c r="AF4616" s="110"/>
      <c r="AG4616" s="110"/>
      <c r="AH4616" s="110"/>
      <c r="AI4616" s="110"/>
      <c r="AJ4616" s="110"/>
      <c r="AK4616" s="110"/>
      <c r="AL4616" s="110"/>
      <c r="AM4616" s="110"/>
      <c r="AN4616" s="110"/>
      <c r="AO4616" s="110"/>
      <c r="AP4616" s="110"/>
      <c r="AQ4616" s="110"/>
      <c r="AR4616" s="110"/>
      <c r="AS4616" s="110"/>
      <c r="AT4616" s="110"/>
      <c r="AU4616" s="110"/>
      <c r="AV4616" s="110"/>
      <c r="AW4616" s="110"/>
      <c r="AX4616" s="110"/>
      <c r="AY4616" s="110"/>
      <c r="AZ4616" s="110"/>
      <c r="BA4616" s="110"/>
      <c r="BB4616" s="110"/>
      <c r="BC4616" s="110"/>
      <c r="BD4616" s="110"/>
      <c r="BE4616" s="110"/>
      <c r="BF4616" s="110"/>
      <c r="BG4616" s="110"/>
      <c r="BH4616" s="110"/>
    </row>
    <row r="4617" spans="30:60" x14ac:dyDescent="0.2">
      <c r="AD4617" s="110"/>
      <c r="AE4617" s="110"/>
      <c r="AF4617" s="110"/>
      <c r="AG4617" s="110"/>
      <c r="AH4617" s="110"/>
      <c r="AI4617" s="110"/>
      <c r="AJ4617" s="110"/>
      <c r="AK4617" s="110"/>
      <c r="AL4617" s="110"/>
      <c r="AM4617" s="110"/>
      <c r="AN4617" s="110"/>
      <c r="AO4617" s="110"/>
      <c r="AP4617" s="110"/>
      <c r="AQ4617" s="110"/>
      <c r="AR4617" s="110"/>
      <c r="AS4617" s="110"/>
      <c r="AT4617" s="110"/>
      <c r="AU4617" s="110"/>
      <c r="AV4617" s="110"/>
      <c r="AW4617" s="110"/>
      <c r="AX4617" s="110"/>
      <c r="AY4617" s="110"/>
      <c r="AZ4617" s="110"/>
      <c r="BA4617" s="110"/>
      <c r="BB4617" s="110"/>
      <c r="BC4617" s="110"/>
      <c r="BD4617" s="110"/>
      <c r="BE4617" s="110"/>
      <c r="BF4617" s="110"/>
      <c r="BG4617" s="110"/>
      <c r="BH4617" s="110"/>
    </row>
    <row r="4618" spans="30:60" x14ac:dyDescent="0.2">
      <c r="AD4618" s="110"/>
      <c r="AE4618" s="110"/>
      <c r="AF4618" s="110"/>
      <c r="AG4618" s="110"/>
      <c r="AH4618" s="110"/>
      <c r="AI4618" s="110"/>
      <c r="AJ4618" s="110"/>
      <c r="AK4618" s="110"/>
      <c r="AL4618" s="110"/>
      <c r="AM4618" s="110"/>
      <c r="AN4618" s="110"/>
      <c r="AO4618" s="110"/>
      <c r="AP4618" s="110"/>
      <c r="AQ4618" s="110"/>
      <c r="AR4618" s="110"/>
      <c r="AS4618" s="110"/>
      <c r="AT4618" s="110"/>
      <c r="AU4618" s="110"/>
      <c r="AV4618" s="110"/>
      <c r="AW4618" s="110"/>
      <c r="AX4618" s="110"/>
      <c r="AY4618" s="110"/>
      <c r="AZ4618" s="110"/>
      <c r="BA4618" s="110"/>
      <c r="BB4618" s="110"/>
      <c r="BC4618" s="110"/>
      <c r="BD4618" s="110"/>
      <c r="BE4618" s="110"/>
      <c r="BF4618" s="110"/>
      <c r="BG4618" s="110"/>
      <c r="BH4618" s="110"/>
    </row>
    <row r="4619" spans="30:60" x14ac:dyDescent="0.2">
      <c r="AD4619" s="110"/>
      <c r="AE4619" s="110"/>
      <c r="AF4619" s="110"/>
      <c r="AG4619" s="110"/>
      <c r="AH4619" s="110"/>
      <c r="AI4619" s="110"/>
      <c r="AJ4619" s="110"/>
      <c r="AK4619" s="110"/>
      <c r="AL4619" s="110"/>
      <c r="AM4619" s="110"/>
      <c r="AN4619" s="110"/>
      <c r="AO4619" s="110"/>
      <c r="AP4619" s="110"/>
      <c r="AQ4619" s="110"/>
      <c r="AR4619" s="110"/>
      <c r="AS4619" s="110"/>
      <c r="AT4619" s="110"/>
      <c r="AU4619" s="110"/>
      <c r="AV4619" s="110"/>
      <c r="AW4619" s="110"/>
      <c r="AX4619" s="110"/>
      <c r="AY4619" s="110"/>
      <c r="AZ4619" s="110"/>
      <c r="BA4619" s="110"/>
      <c r="BB4619" s="110"/>
      <c r="BC4619" s="110"/>
      <c r="BD4619" s="110"/>
      <c r="BE4619" s="110"/>
      <c r="BF4619" s="110"/>
      <c r="BG4619" s="110"/>
      <c r="BH4619" s="110"/>
    </row>
    <row r="4620" spans="30:60" x14ac:dyDescent="0.2">
      <c r="AD4620" s="110"/>
      <c r="AE4620" s="110"/>
      <c r="AF4620" s="110"/>
      <c r="AG4620" s="110"/>
      <c r="AH4620" s="110"/>
      <c r="AI4620" s="110"/>
      <c r="AJ4620" s="110"/>
      <c r="AK4620" s="110"/>
      <c r="AL4620" s="110"/>
      <c r="AM4620" s="110"/>
      <c r="AN4620" s="110"/>
      <c r="AO4620" s="110"/>
      <c r="AP4620" s="110"/>
      <c r="AQ4620" s="110"/>
      <c r="AR4620" s="110"/>
      <c r="AS4620" s="110"/>
      <c r="AT4620" s="110"/>
      <c r="AU4620" s="110"/>
      <c r="AV4620" s="110"/>
      <c r="AW4620" s="110"/>
      <c r="AX4620" s="110"/>
      <c r="AY4620" s="110"/>
      <c r="AZ4620" s="110"/>
      <c r="BA4620" s="110"/>
      <c r="BB4620" s="110"/>
      <c r="BC4620" s="110"/>
      <c r="BD4620" s="110"/>
      <c r="BE4620" s="110"/>
      <c r="BF4620" s="110"/>
      <c r="BG4620" s="110"/>
      <c r="BH4620" s="110"/>
    </row>
    <row r="4621" spans="30:60" x14ac:dyDescent="0.2">
      <c r="AD4621" s="110"/>
      <c r="AE4621" s="110"/>
      <c r="AF4621" s="110"/>
      <c r="AG4621" s="110"/>
      <c r="AH4621" s="110"/>
      <c r="AI4621" s="110"/>
      <c r="AJ4621" s="110"/>
      <c r="AK4621" s="110"/>
      <c r="AL4621" s="110"/>
      <c r="AM4621" s="110"/>
      <c r="AN4621" s="110"/>
      <c r="AO4621" s="110"/>
      <c r="AP4621" s="110"/>
      <c r="AQ4621" s="110"/>
      <c r="AR4621" s="110"/>
      <c r="AS4621" s="110"/>
      <c r="AT4621" s="110"/>
      <c r="AU4621" s="110"/>
      <c r="AV4621" s="110"/>
      <c r="AW4621" s="110"/>
      <c r="AX4621" s="110"/>
      <c r="AY4621" s="110"/>
      <c r="AZ4621" s="110"/>
      <c r="BA4621" s="110"/>
      <c r="BB4621" s="110"/>
      <c r="BC4621" s="110"/>
      <c r="BD4621" s="110"/>
      <c r="BE4621" s="110"/>
      <c r="BF4621" s="110"/>
      <c r="BG4621" s="110"/>
      <c r="BH4621" s="110"/>
    </row>
    <row r="4622" spans="30:60" x14ac:dyDescent="0.2">
      <c r="AD4622" s="110"/>
      <c r="AE4622" s="110"/>
      <c r="AF4622" s="110"/>
      <c r="AG4622" s="110"/>
      <c r="AH4622" s="110"/>
      <c r="AI4622" s="110"/>
      <c r="AJ4622" s="110"/>
      <c r="AK4622" s="110"/>
      <c r="AL4622" s="110"/>
      <c r="AM4622" s="110"/>
      <c r="AN4622" s="110"/>
      <c r="AO4622" s="110"/>
      <c r="AP4622" s="110"/>
      <c r="AQ4622" s="110"/>
      <c r="AR4622" s="110"/>
      <c r="AS4622" s="110"/>
      <c r="AT4622" s="110"/>
      <c r="AU4622" s="110"/>
      <c r="AV4622" s="110"/>
      <c r="AW4622" s="110"/>
      <c r="AX4622" s="110"/>
      <c r="AY4622" s="110"/>
      <c r="AZ4622" s="110"/>
      <c r="BA4622" s="110"/>
      <c r="BB4622" s="110"/>
      <c r="BC4622" s="110"/>
      <c r="BD4622" s="110"/>
      <c r="BE4622" s="110"/>
      <c r="BF4622" s="110"/>
      <c r="BG4622" s="110"/>
      <c r="BH4622" s="110"/>
    </row>
    <row r="4623" spans="30:60" x14ac:dyDescent="0.2">
      <c r="AD4623" s="110"/>
      <c r="AE4623" s="110"/>
      <c r="AF4623" s="110"/>
      <c r="AG4623" s="110"/>
      <c r="AH4623" s="110"/>
      <c r="AI4623" s="110"/>
      <c r="AJ4623" s="110"/>
      <c r="AK4623" s="110"/>
      <c r="AL4623" s="110"/>
      <c r="AM4623" s="110"/>
      <c r="AN4623" s="110"/>
      <c r="AO4623" s="110"/>
      <c r="AP4623" s="110"/>
      <c r="AQ4623" s="110"/>
      <c r="AR4623" s="110"/>
      <c r="AS4623" s="110"/>
      <c r="AT4623" s="110"/>
      <c r="AU4623" s="110"/>
      <c r="AV4623" s="110"/>
      <c r="AW4623" s="110"/>
      <c r="AX4623" s="110"/>
      <c r="AY4623" s="110"/>
      <c r="AZ4623" s="110"/>
      <c r="BA4623" s="110"/>
      <c r="BB4623" s="110"/>
      <c r="BC4623" s="110"/>
      <c r="BD4623" s="110"/>
      <c r="BE4623" s="110"/>
      <c r="BF4623" s="110"/>
      <c r="BG4623" s="110"/>
      <c r="BH4623" s="110"/>
    </row>
    <row r="4624" spans="30:60" x14ac:dyDescent="0.2">
      <c r="AD4624" s="110"/>
      <c r="AE4624" s="110"/>
      <c r="AF4624" s="110"/>
      <c r="AG4624" s="110"/>
      <c r="AH4624" s="110"/>
      <c r="AI4624" s="110"/>
      <c r="AJ4624" s="110"/>
      <c r="AK4624" s="110"/>
      <c r="AL4624" s="110"/>
      <c r="AM4624" s="110"/>
      <c r="AN4624" s="110"/>
      <c r="AO4624" s="110"/>
      <c r="AP4624" s="110"/>
      <c r="AQ4624" s="110"/>
      <c r="AR4624" s="110"/>
      <c r="AS4624" s="110"/>
      <c r="AT4624" s="110"/>
      <c r="AU4624" s="110"/>
      <c r="AV4624" s="110"/>
      <c r="AW4624" s="110"/>
      <c r="AX4624" s="110"/>
      <c r="AY4624" s="110"/>
      <c r="AZ4624" s="110"/>
      <c r="BA4624" s="110"/>
      <c r="BB4624" s="110"/>
      <c r="BC4624" s="110"/>
      <c r="BD4624" s="110"/>
      <c r="BE4624" s="110"/>
      <c r="BF4624" s="110"/>
      <c r="BG4624" s="110"/>
      <c r="BH4624" s="110"/>
    </row>
    <row r="4625" spans="30:60" x14ac:dyDescent="0.2">
      <c r="AD4625" s="110"/>
      <c r="AE4625" s="110"/>
      <c r="AF4625" s="110"/>
      <c r="AG4625" s="110"/>
      <c r="AH4625" s="110"/>
      <c r="AI4625" s="110"/>
      <c r="AJ4625" s="110"/>
      <c r="AK4625" s="110"/>
      <c r="AL4625" s="110"/>
      <c r="AM4625" s="110"/>
      <c r="AN4625" s="110"/>
      <c r="AO4625" s="110"/>
      <c r="AP4625" s="110"/>
      <c r="AQ4625" s="110"/>
      <c r="AR4625" s="110"/>
      <c r="AS4625" s="110"/>
      <c r="AT4625" s="110"/>
      <c r="AU4625" s="110"/>
      <c r="AV4625" s="110"/>
      <c r="AW4625" s="110"/>
      <c r="AX4625" s="110"/>
      <c r="AY4625" s="110"/>
      <c r="AZ4625" s="110"/>
      <c r="BA4625" s="110"/>
      <c r="BB4625" s="110"/>
      <c r="BC4625" s="110"/>
      <c r="BD4625" s="110"/>
      <c r="BE4625" s="110"/>
      <c r="BF4625" s="110"/>
      <c r="BG4625" s="110"/>
      <c r="BH4625" s="110"/>
    </row>
    <row r="4626" spans="30:60" x14ac:dyDescent="0.2">
      <c r="AD4626" s="110"/>
      <c r="AE4626" s="110"/>
      <c r="AF4626" s="110"/>
      <c r="AG4626" s="110"/>
      <c r="AH4626" s="110"/>
      <c r="AI4626" s="110"/>
      <c r="AJ4626" s="110"/>
      <c r="AK4626" s="110"/>
      <c r="AL4626" s="110"/>
      <c r="AM4626" s="110"/>
      <c r="AN4626" s="110"/>
      <c r="AO4626" s="110"/>
      <c r="AP4626" s="110"/>
      <c r="AQ4626" s="110"/>
      <c r="AR4626" s="110"/>
      <c r="AS4626" s="110"/>
      <c r="AT4626" s="110"/>
      <c r="AU4626" s="110"/>
      <c r="AV4626" s="110"/>
      <c r="AW4626" s="110"/>
      <c r="AX4626" s="110"/>
      <c r="AY4626" s="110"/>
      <c r="AZ4626" s="110"/>
      <c r="BA4626" s="110"/>
      <c r="BB4626" s="110"/>
      <c r="BC4626" s="110"/>
      <c r="BD4626" s="110"/>
      <c r="BE4626" s="110"/>
      <c r="BF4626" s="110"/>
      <c r="BG4626" s="110"/>
      <c r="BH4626" s="110"/>
    </row>
    <row r="4627" spans="30:60" x14ac:dyDescent="0.2">
      <c r="AD4627" s="110"/>
      <c r="AE4627" s="110"/>
      <c r="AF4627" s="110"/>
      <c r="AG4627" s="110"/>
      <c r="AH4627" s="110"/>
      <c r="AI4627" s="110"/>
      <c r="AJ4627" s="110"/>
      <c r="AK4627" s="110"/>
      <c r="AL4627" s="110"/>
      <c r="AM4627" s="110"/>
      <c r="AN4627" s="110"/>
      <c r="AO4627" s="110"/>
      <c r="AP4627" s="110"/>
      <c r="AQ4627" s="110"/>
      <c r="AR4627" s="110"/>
      <c r="AS4627" s="110"/>
      <c r="AT4627" s="110"/>
      <c r="AU4627" s="110"/>
      <c r="AV4627" s="110"/>
      <c r="AW4627" s="110"/>
      <c r="AX4627" s="110"/>
      <c r="AY4627" s="110"/>
      <c r="AZ4627" s="110"/>
      <c r="BA4627" s="110"/>
      <c r="BB4627" s="110"/>
      <c r="BC4627" s="110"/>
      <c r="BD4627" s="110"/>
      <c r="BE4627" s="110"/>
      <c r="BF4627" s="110"/>
      <c r="BG4627" s="110"/>
      <c r="BH4627" s="110"/>
    </row>
    <row r="4628" spans="30:60" x14ac:dyDescent="0.2">
      <c r="AD4628" s="110"/>
      <c r="AE4628" s="110"/>
      <c r="AF4628" s="110"/>
      <c r="AG4628" s="110"/>
      <c r="AH4628" s="110"/>
      <c r="AI4628" s="110"/>
      <c r="AJ4628" s="110"/>
      <c r="AK4628" s="110"/>
      <c r="AL4628" s="110"/>
      <c r="AM4628" s="110"/>
      <c r="AN4628" s="110"/>
      <c r="AO4628" s="110"/>
      <c r="AP4628" s="110"/>
      <c r="AQ4628" s="110"/>
      <c r="AR4628" s="110"/>
      <c r="AS4628" s="110"/>
      <c r="AT4628" s="110"/>
      <c r="AU4628" s="110"/>
      <c r="AV4628" s="110"/>
      <c r="AW4628" s="110"/>
      <c r="AX4628" s="110"/>
      <c r="AY4628" s="110"/>
      <c r="AZ4628" s="110"/>
      <c r="BA4628" s="110"/>
      <c r="BB4628" s="110"/>
      <c r="BC4628" s="110"/>
      <c r="BD4628" s="110"/>
      <c r="BE4628" s="110"/>
      <c r="BF4628" s="110"/>
      <c r="BG4628" s="110"/>
      <c r="BH4628" s="110"/>
    </row>
    <row r="4629" spans="30:60" x14ac:dyDescent="0.2">
      <c r="AD4629" s="110"/>
      <c r="AE4629" s="110"/>
      <c r="AF4629" s="110"/>
      <c r="AG4629" s="110"/>
      <c r="AH4629" s="110"/>
      <c r="AI4629" s="110"/>
      <c r="AJ4629" s="110"/>
      <c r="AK4629" s="110"/>
      <c r="AL4629" s="110"/>
      <c r="AM4629" s="110"/>
      <c r="AN4629" s="110"/>
      <c r="AO4629" s="110"/>
      <c r="AP4629" s="110"/>
      <c r="AQ4629" s="110"/>
      <c r="AR4629" s="110"/>
      <c r="AS4629" s="110"/>
      <c r="AT4629" s="110"/>
      <c r="AU4629" s="110"/>
      <c r="AV4629" s="110"/>
      <c r="AW4629" s="110"/>
      <c r="AX4629" s="110"/>
      <c r="AY4629" s="110"/>
      <c r="AZ4629" s="110"/>
      <c r="BA4629" s="110"/>
      <c r="BB4629" s="110"/>
      <c r="BC4629" s="110"/>
      <c r="BD4629" s="110"/>
      <c r="BE4629" s="110"/>
      <c r="BF4629" s="110"/>
      <c r="BG4629" s="110"/>
      <c r="BH4629" s="110"/>
    </row>
    <row r="4630" spans="30:60" x14ac:dyDescent="0.2">
      <c r="AD4630" s="110"/>
      <c r="AE4630" s="110"/>
      <c r="AF4630" s="110"/>
      <c r="AG4630" s="110"/>
      <c r="AH4630" s="110"/>
      <c r="AI4630" s="110"/>
      <c r="AJ4630" s="110"/>
      <c r="AK4630" s="110"/>
      <c r="AL4630" s="110"/>
      <c r="AM4630" s="110"/>
      <c r="AN4630" s="110"/>
      <c r="AO4630" s="110"/>
      <c r="AP4630" s="110"/>
      <c r="AQ4630" s="110"/>
      <c r="AR4630" s="110"/>
      <c r="AS4630" s="110"/>
      <c r="AT4630" s="110"/>
      <c r="AU4630" s="110"/>
      <c r="AV4630" s="110"/>
      <c r="AW4630" s="110"/>
      <c r="AX4630" s="110"/>
      <c r="AY4630" s="110"/>
      <c r="AZ4630" s="110"/>
      <c r="BA4630" s="110"/>
      <c r="BB4630" s="110"/>
      <c r="BC4630" s="110"/>
      <c r="BD4630" s="110"/>
      <c r="BE4630" s="110"/>
      <c r="BF4630" s="110"/>
      <c r="BG4630" s="110"/>
      <c r="BH4630" s="110"/>
    </row>
    <row r="4631" spans="30:60" x14ac:dyDescent="0.2">
      <c r="AD4631" s="110"/>
      <c r="AE4631" s="110"/>
      <c r="AF4631" s="110"/>
      <c r="AG4631" s="110"/>
      <c r="AH4631" s="110"/>
      <c r="AI4631" s="110"/>
      <c r="AJ4631" s="110"/>
      <c r="AK4631" s="110"/>
      <c r="AL4631" s="110"/>
      <c r="AM4631" s="110"/>
      <c r="AN4631" s="110"/>
      <c r="AO4631" s="110"/>
      <c r="AP4631" s="110"/>
      <c r="AQ4631" s="110"/>
      <c r="AR4631" s="110"/>
      <c r="AS4631" s="110"/>
      <c r="AT4631" s="110"/>
      <c r="AU4631" s="110"/>
      <c r="AV4631" s="110"/>
      <c r="AW4631" s="110"/>
      <c r="AX4631" s="110"/>
      <c r="AY4631" s="110"/>
      <c r="AZ4631" s="110"/>
      <c r="BA4631" s="110"/>
      <c r="BB4631" s="110"/>
      <c r="BC4631" s="110"/>
      <c r="BD4631" s="110"/>
      <c r="BE4631" s="110"/>
      <c r="BF4631" s="110"/>
      <c r="BG4631" s="110"/>
      <c r="BH4631" s="110"/>
    </row>
    <row r="4632" spans="30:60" x14ac:dyDescent="0.2">
      <c r="AD4632" s="110"/>
      <c r="AE4632" s="110"/>
      <c r="AF4632" s="110"/>
      <c r="AG4632" s="110"/>
      <c r="AH4632" s="110"/>
      <c r="AI4632" s="110"/>
      <c r="AJ4632" s="110"/>
      <c r="AK4632" s="110"/>
      <c r="AL4632" s="110"/>
      <c r="AM4632" s="110"/>
      <c r="AN4632" s="110"/>
      <c r="AO4632" s="110"/>
      <c r="AP4632" s="110"/>
      <c r="AQ4632" s="110"/>
      <c r="AR4632" s="110"/>
      <c r="AS4632" s="110"/>
      <c r="AT4632" s="110"/>
      <c r="AU4632" s="110"/>
      <c r="AV4632" s="110"/>
      <c r="AW4632" s="110"/>
      <c r="AX4632" s="110"/>
      <c r="AY4632" s="110"/>
      <c r="AZ4632" s="110"/>
      <c r="BA4632" s="110"/>
      <c r="BB4632" s="110"/>
      <c r="BC4632" s="110"/>
      <c r="BD4632" s="110"/>
      <c r="BE4632" s="110"/>
      <c r="BF4632" s="110"/>
      <c r="BG4632" s="110"/>
      <c r="BH4632" s="110"/>
    </row>
    <row r="4633" spans="30:60" x14ac:dyDescent="0.2">
      <c r="AD4633" s="110"/>
      <c r="AE4633" s="110"/>
      <c r="AF4633" s="110"/>
      <c r="AG4633" s="110"/>
      <c r="AH4633" s="110"/>
      <c r="AI4633" s="110"/>
      <c r="AJ4633" s="110"/>
      <c r="AK4633" s="110"/>
      <c r="AL4633" s="110"/>
      <c r="AM4633" s="110"/>
      <c r="AN4633" s="110"/>
      <c r="AO4633" s="110"/>
      <c r="AP4633" s="110"/>
      <c r="AQ4633" s="110"/>
      <c r="AR4633" s="110"/>
      <c r="AS4633" s="110"/>
      <c r="AT4633" s="110"/>
      <c r="AU4633" s="110"/>
      <c r="AV4633" s="110"/>
      <c r="AW4633" s="110"/>
      <c r="AX4633" s="110"/>
      <c r="AY4633" s="110"/>
      <c r="AZ4633" s="110"/>
      <c r="BA4633" s="110"/>
      <c r="BB4633" s="110"/>
      <c r="BC4633" s="110"/>
      <c r="BD4633" s="110"/>
      <c r="BE4633" s="110"/>
      <c r="BF4633" s="110"/>
      <c r="BG4633" s="110"/>
      <c r="BH4633" s="110"/>
    </row>
    <row r="4634" spans="30:60" x14ac:dyDescent="0.2">
      <c r="AD4634" s="110"/>
      <c r="AE4634" s="110"/>
      <c r="AF4634" s="110"/>
      <c r="AG4634" s="110"/>
      <c r="AH4634" s="110"/>
      <c r="AI4634" s="110"/>
      <c r="AJ4634" s="110"/>
      <c r="AK4634" s="110"/>
      <c r="AL4634" s="110"/>
      <c r="AM4634" s="110"/>
      <c r="AN4634" s="110"/>
      <c r="AO4634" s="110"/>
      <c r="AP4634" s="110"/>
      <c r="AQ4634" s="110"/>
      <c r="AR4634" s="110"/>
      <c r="AS4634" s="110"/>
      <c r="AT4634" s="110"/>
      <c r="AU4634" s="110"/>
      <c r="AV4634" s="110"/>
      <c r="AW4634" s="110"/>
      <c r="AX4634" s="110"/>
      <c r="AY4634" s="110"/>
      <c r="AZ4634" s="110"/>
      <c r="BA4634" s="110"/>
      <c r="BB4634" s="110"/>
      <c r="BC4634" s="110"/>
      <c r="BD4634" s="110"/>
      <c r="BE4634" s="110"/>
      <c r="BF4634" s="110"/>
      <c r="BG4634" s="110"/>
      <c r="BH4634" s="110"/>
    </row>
    <row r="4635" spans="30:60" x14ac:dyDescent="0.2">
      <c r="AD4635" s="110"/>
      <c r="AE4635" s="110"/>
      <c r="AF4635" s="110"/>
      <c r="AG4635" s="110"/>
      <c r="AH4635" s="110"/>
      <c r="AI4635" s="110"/>
      <c r="AJ4635" s="110"/>
      <c r="AK4635" s="110"/>
      <c r="AL4635" s="110"/>
      <c r="AM4635" s="110"/>
      <c r="AN4635" s="110"/>
      <c r="AO4635" s="110"/>
      <c r="AP4635" s="110"/>
      <c r="AQ4635" s="110"/>
      <c r="AR4635" s="110"/>
      <c r="AS4635" s="110"/>
      <c r="AT4635" s="110"/>
      <c r="AU4635" s="110"/>
      <c r="AV4635" s="110"/>
      <c r="AW4635" s="110"/>
      <c r="AX4635" s="110"/>
      <c r="AY4635" s="110"/>
      <c r="AZ4635" s="110"/>
      <c r="BA4635" s="110"/>
      <c r="BB4635" s="110"/>
      <c r="BC4635" s="110"/>
      <c r="BD4635" s="110"/>
      <c r="BE4635" s="110"/>
      <c r="BF4635" s="110"/>
      <c r="BG4635" s="110"/>
      <c r="BH4635" s="110"/>
    </row>
    <row r="4636" spans="30:60" x14ac:dyDescent="0.2">
      <c r="AD4636" s="110"/>
      <c r="AE4636" s="110"/>
      <c r="AF4636" s="110"/>
      <c r="AG4636" s="110"/>
      <c r="AH4636" s="110"/>
      <c r="AI4636" s="110"/>
      <c r="AJ4636" s="110"/>
      <c r="AK4636" s="110"/>
      <c r="AL4636" s="110"/>
      <c r="AM4636" s="110"/>
      <c r="AN4636" s="110"/>
      <c r="AO4636" s="110"/>
      <c r="AP4636" s="110"/>
      <c r="AQ4636" s="110"/>
      <c r="AR4636" s="110"/>
      <c r="AS4636" s="110"/>
      <c r="AT4636" s="110"/>
      <c r="AU4636" s="110"/>
      <c r="AV4636" s="110"/>
      <c r="AW4636" s="110"/>
      <c r="AX4636" s="110"/>
      <c r="AY4636" s="110"/>
      <c r="AZ4636" s="110"/>
      <c r="BA4636" s="110"/>
      <c r="BB4636" s="110"/>
      <c r="BC4636" s="110"/>
      <c r="BD4636" s="110"/>
      <c r="BE4636" s="110"/>
      <c r="BF4636" s="110"/>
      <c r="BG4636" s="110"/>
      <c r="BH4636" s="110"/>
    </row>
    <row r="4637" spans="30:60" x14ac:dyDescent="0.2">
      <c r="AD4637" s="110"/>
      <c r="AE4637" s="110"/>
      <c r="AF4637" s="110"/>
      <c r="AG4637" s="110"/>
      <c r="AH4637" s="110"/>
      <c r="AI4637" s="110"/>
      <c r="AJ4637" s="110"/>
      <c r="AK4637" s="110"/>
      <c r="AL4637" s="110"/>
      <c r="AM4637" s="110"/>
      <c r="AN4637" s="110"/>
      <c r="AO4637" s="110"/>
      <c r="AP4637" s="110"/>
      <c r="AQ4637" s="110"/>
      <c r="AR4637" s="110"/>
      <c r="AS4637" s="110"/>
      <c r="AT4637" s="110"/>
      <c r="AU4637" s="110"/>
      <c r="AV4637" s="110"/>
      <c r="AW4637" s="110"/>
      <c r="AX4637" s="110"/>
      <c r="AY4637" s="110"/>
      <c r="AZ4637" s="110"/>
      <c r="BA4637" s="110"/>
      <c r="BB4637" s="110"/>
      <c r="BC4637" s="110"/>
      <c r="BD4637" s="110"/>
      <c r="BE4637" s="110"/>
      <c r="BF4637" s="110"/>
      <c r="BG4637" s="110"/>
      <c r="BH4637" s="110"/>
    </row>
    <row r="4638" spans="30:60" x14ac:dyDescent="0.2">
      <c r="AD4638" s="110"/>
      <c r="AE4638" s="110"/>
      <c r="AF4638" s="110"/>
      <c r="AG4638" s="110"/>
      <c r="AH4638" s="110"/>
      <c r="AI4638" s="110"/>
      <c r="AJ4638" s="110"/>
      <c r="AK4638" s="110"/>
      <c r="AL4638" s="110"/>
      <c r="AM4638" s="110"/>
      <c r="AN4638" s="110"/>
      <c r="AO4638" s="110"/>
      <c r="AP4638" s="110"/>
      <c r="AQ4638" s="110"/>
      <c r="AR4638" s="110"/>
      <c r="AS4638" s="110"/>
      <c r="AT4638" s="110"/>
      <c r="AU4638" s="110"/>
      <c r="AV4638" s="110"/>
      <c r="AW4638" s="110"/>
      <c r="AX4638" s="110"/>
      <c r="AY4638" s="110"/>
      <c r="AZ4638" s="110"/>
      <c r="BA4638" s="110"/>
      <c r="BB4638" s="110"/>
      <c r="BC4638" s="110"/>
      <c r="BD4638" s="110"/>
      <c r="BE4638" s="110"/>
      <c r="BF4638" s="110"/>
      <c r="BG4638" s="110"/>
      <c r="BH4638" s="110"/>
    </row>
    <row r="4639" spans="30:60" x14ac:dyDescent="0.2">
      <c r="AD4639" s="110"/>
      <c r="AE4639" s="110"/>
      <c r="AF4639" s="110"/>
      <c r="AG4639" s="110"/>
      <c r="AH4639" s="110"/>
      <c r="AI4639" s="110"/>
      <c r="AJ4639" s="110"/>
      <c r="AK4639" s="110"/>
      <c r="AL4639" s="110"/>
      <c r="AM4639" s="110"/>
      <c r="AN4639" s="110"/>
      <c r="AO4639" s="110"/>
      <c r="AP4639" s="110"/>
      <c r="AQ4639" s="110"/>
      <c r="AR4639" s="110"/>
      <c r="AS4639" s="110"/>
      <c r="AT4639" s="110"/>
      <c r="AU4639" s="110"/>
      <c r="AV4639" s="110"/>
      <c r="AW4639" s="110"/>
      <c r="AX4639" s="110"/>
      <c r="AY4639" s="110"/>
      <c r="AZ4639" s="110"/>
      <c r="BA4639" s="110"/>
      <c r="BB4639" s="110"/>
      <c r="BC4639" s="110"/>
      <c r="BD4639" s="110"/>
      <c r="BE4639" s="110"/>
      <c r="BF4639" s="110"/>
      <c r="BG4639" s="110"/>
      <c r="BH4639" s="110"/>
    </row>
    <row r="4640" spans="30:60" x14ac:dyDescent="0.2">
      <c r="AD4640" s="110"/>
      <c r="AE4640" s="110"/>
      <c r="AF4640" s="110"/>
      <c r="AG4640" s="110"/>
      <c r="AH4640" s="110"/>
      <c r="AI4640" s="110"/>
      <c r="AJ4640" s="110"/>
      <c r="AK4640" s="110"/>
      <c r="AL4640" s="110"/>
      <c r="AM4640" s="110"/>
      <c r="AN4640" s="110"/>
      <c r="AO4640" s="110"/>
      <c r="AP4640" s="110"/>
      <c r="AQ4640" s="110"/>
      <c r="AR4640" s="110"/>
      <c r="AS4640" s="110"/>
      <c r="AT4640" s="110"/>
      <c r="AU4640" s="110"/>
      <c r="AV4640" s="110"/>
      <c r="AW4640" s="110"/>
      <c r="AX4640" s="110"/>
      <c r="AY4640" s="110"/>
      <c r="AZ4640" s="110"/>
      <c r="BA4640" s="110"/>
      <c r="BB4640" s="110"/>
      <c r="BC4640" s="110"/>
      <c r="BD4640" s="110"/>
      <c r="BE4640" s="110"/>
      <c r="BF4640" s="110"/>
      <c r="BG4640" s="110"/>
      <c r="BH4640" s="110"/>
    </row>
    <row r="4641" spans="30:60" x14ac:dyDescent="0.2">
      <c r="AD4641" s="110"/>
      <c r="AE4641" s="110"/>
      <c r="AF4641" s="110"/>
      <c r="AG4641" s="110"/>
      <c r="AH4641" s="110"/>
      <c r="AI4641" s="110"/>
      <c r="AJ4641" s="110"/>
      <c r="AK4641" s="110"/>
      <c r="AL4641" s="110"/>
      <c r="AM4641" s="110"/>
      <c r="AN4641" s="110"/>
      <c r="AO4641" s="110"/>
      <c r="AP4641" s="110"/>
      <c r="AQ4641" s="110"/>
      <c r="AR4641" s="110"/>
      <c r="AS4641" s="110"/>
      <c r="AT4641" s="110"/>
      <c r="AU4641" s="110"/>
      <c r="AV4641" s="110"/>
      <c r="AW4641" s="110"/>
      <c r="AX4641" s="110"/>
      <c r="AY4641" s="110"/>
      <c r="AZ4641" s="110"/>
      <c r="BA4641" s="110"/>
      <c r="BB4641" s="110"/>
      <c r="BC4641" s="110"/>
      <c r="BD4641" s="110"/>
      <c r="BE4641" s="110"/>
      <c r="BF4641" s="110"/>
      <c r="BG4641" s="110"/>
      <c r="BH4641" s="110"/>
    </row>
    <row r="4642" spans="30:60" x14ac:dyDescent="0.2">
      <c r="AD4642" s="110"/>
      <c r="AE4642" s="110"/>
      <c r="AF4642" s="110"/>
      <c r="AG4642" s="110"/>
      <c r="AH4642" s="110"/>
      <c r="AI4642" s="110"/>
      <c r="AJ4642" s="110"/>
      <c r="AK4642" s="110"/>
      <c r="AL4642" s="110"/>
      <c r="AM4642" s="110"/>
      <c r="AN4642" s="110"/>
      <c r="AO4642" s="110"/>
      <c r="AP4642" s="110"/>
      <c r="AQ4642" s="110"/>
      <c r="AR4642" s="110"/>
      <c r="AS4642" s="110"/>
      <c r="AT4642" s="110"/>
      <c r="AU4642" s="110"/>
      <c r="AV4642" s="110"/>
      <c r="AW4642" s="110"/>
      <c r="AX4642" s="110"/>
      <c r="AY4642" s="110"/>
      <c r="AZ4642" s="110"/>
      <c r="BA4642" s="110"/>
      <c r="BB4642" s="110"/>
      <c r="BC4642" s="110"/>
      <c r="BD4642" s="110"/>
      <c r="BE4642" s="110"/>
      <c r="BF4642" s="110"/>
      <c r="BG4642" s="110"/>
      <c r="BH4642" s="110"/>
    </row>
    <row r="4643" spans="30:60" x14ac:dyDescent="0.2">
      <c r="AD4643" s="110"/>
      <c r="AE4643" s="110"/>
      <c r="AF4643" s="110"/>
      <c r="AG4643" s="110"/>
      <c r="AH4643" s="110"/>
      <c r="AI4643" s="110"/>
      <c r="AJ4643" s="110"/>
      <c r="AK4643" s="110"/>
      <c r="AL4643" s="110"/>
      <c r="AM4643" s="110"/>
      <c r="AN4643" s="110"/>
      <c r="AO4643" s="110"/>
      <c r="AP4643" s="110"/>
      <c r="AQ4643" s="110"/>
      <c r="AR4643" s="110"/>
      <c r="AS4643" s="110"/>
      <c r="AT4643" s="110"/>
      <c r="AU4643" s="110"/>
      <c r="AV4643" s="110"/>
      <c r="AW4643" s="110"/>
      <c r="AX4643" s="110"/>
      <c r="AY4643" s="110"/>
      <c r="AZ4643" s="110"/>
      <c r="BA4643" s="110"/>
      <c r="BB4643" s="110"/>
      <c r="BC4643" s="110"/>
      <c r="BD4643" s="110"/>
      <c r="BE4643" s="110"/>
      <c r="BF4643" s="110"/>
      <c r="BG4643" s="110"/>
      <c r="BH4643" s="110"/>
    </row>
    <row r="4644" spans="30:60" x14ac:dyDescent="0.2">
      <c r="AD4644" s="110"/>
      <c r="AE4644" s="110"/>
      <c r="AF4644" s="110"/>
      <c r="AG4644" s="110"/>
      <c r="AH4644" s="110"/>
      <c r="AI4644" s="110"/>
      <c r="AJ4644" s="110"/>
      <c r="AK4644" s="110"/>
      <c r="AL4644" s="110"/>
      <c r="AM4644" s="110"/>
      <c r="AN4644" s="110"/>
      <c r="AO4644" s="110"/>
      <c r="AP4644" s="110"/>
      <c r="AQ4644" s="110"/>
      <c r="AR4644" s="110"/>
      <c r="AS4644" s="110"/>
      <c r="AT4644" s="110"/>
      <c r="AU4644" s="110"/>
      <c r="AV4644" s="110"/>
      <c r="AW4644" s="110"/>
      <c r="AX4644" s="110"/>
      <c r="AY4644" s="110"/>
      <c r="AZ4644" s="110"/>
      <c r="BA4644" s="110"/>
      <c r="BB4644" s="110"/>
      <c r="BC4644" s="110"/>
      <c r="BD4644" s="110"/>
      <c r="BE4644" s="110"/>
      <c r="BF4644" s="110"/>
      <c r="BG4644" s="110"/>
      <c r="BH4644" s="110"/>
    </row>
    <row r="4645" spans="30:60" x14ac:dyDescent="0.2">
      <c r="AD4645" s="110"/>
      <c r="AE4645" s="110"/>
      <c r="AF4645" s="110"/>
      <c r="AG4645" s="110"/>
      <c r="AH4645" s="110"/>
      <c r="AI4645" s="110"/>
      <c r="AJ4645" s="110"/>
      <c r="AK4645" s="110"/>
      <c r="AL4645" s="110"/>
      <c r="AM4645" s="110"/>
      <c r="AN4645" s="110"/>
      <c r="AO4645" s="110"/>
      <c r="AP4645" s="110"/>
      <c r="AQ4645" s="110"/>
      <c r="AR4645" s="110"/>
      <c r="AS4645" s="110"/>
      <c r="AT4645" s="110"/>
      <c r="AU4645" s="110"/>
      <c r="AV4645" s="110"/>
      <c r="AW4645" s="110"/>
      <c r="AX4645" s="110"/>
      <c r="AY4645" s="110"/>
      <c r="AZ4645" s="110"/>
      <c r="BA4645" s="110"/>
      <c r="BB4645" s="110"/>
      <c r="BC4645" s="110"/>
      <c r="BD4645" s="110"/>
      <c r="BE4645" s="110"/>
      <c r="BF4645" s="110"/>
      <c r="BG4645" s="110"/>
      <c r="BH4645" s="110"/>
    </row>
    <row r="4646" spans="30:60" x14ac:dyDescent="0.2">
      <c r="AD4646" s="110"/>
      <c r="AE4646" s="110"/>
      <c r="AF4646" s="110"/>
      <c r="AG4646" s="110"/>
      <c r="AH4646" s="110"/>
      <c r="AI4646" s="110"/>
      <c r="AJ4646" s="110"/>
      <c r="AK4646" s="110"/>
      <c r="AL4646" s="110"/>
      <c r="AM4646" s="110"/>
      <c r="AN4646" s="110"/>
      <c r="AO4646" s="110"/>
      <c r="AP4646" s="110"/>
      <c r="AQ4646" s="110"/>
      <c r="AR4646" s="110"/>
      <c r="AS4646" s="110"/>
      <c r="AT4646" s="110"/>
      <c r="AU4646" s="110"/>
      <c r="AV4646" s="110"/>
      <c r="AW4646" s="110"/>
      <c r="AX4646" s="110"/>
      <c r="AY4646" s="110"/>
      <c r="AZ4646" s="110"/>
      <c r="BA4646" s="110"/>
      <c r="BB4646" s="110"/>
      <c r="BC4646" s="110"/>
      <c r="BD4646" s="110"/>
      <c r="BE4646" s="110"/>
      <c r="BF4646" s="110"/>
      <c r="BG4646" s="110"/>
      <c r="BH4646" s="110"/>
    </row>
    <row r="4647" spans="30:60" x14ac:dyDescent="0.2">
      <c r="AD4647" s="110"/>
      <c r="AE4647" s="110"/>
      <c r="AF4647" s="110"/>
      <c r="AG4647" s="110"/>
      <c r="AH4647" s="110"/>
      <c r="AI4647" s="110"/>
      <c r="AJ4647" s="110"/>
      <c r="AK4647" s="110"/>
      <c r="AL4647" s="110"/>
      <c r="AM4647" s="110"/>
      <c r="AN4647" s="110"/>
      <c r="AO4647" s="110"/>
      <c r="AP4647" s="110"/>
      <c r="AQ4647" s="110"/>
      <c r="AR4647" s="110"/>
      <c r="AS4647" s="110"/>
      <c r="AT4647" s="110"/>
      <c r="AU4647" s="110"/>
      <c r="AV4647" s="110"/>
      <c r="AW4647" s="110"/>
      <c r="AX4647" s="110"/>
      <c r="AY4647" s="110"/>
      <c r="AZ4647" s="110"/>
      <c r="BA4647" s="110"/>
      <c r="BB4647" s="110"/>
      <c r="BC4647" s="110"/>
      <c r="BD4647" s="110"/>
      <c r="BE4647" s="110"/>
      <c r="BF4647" s="110"/>
      <c r="BG4647" s="110"/>
      <c r="BH4647" s="110"/>
    </row>
    <row r="4648" spans="30:60" x14ac:dyDescent="0.2">
      <c r="AD4648" s="110"/>
      <c r="AE4648" s="110"/>
      <c r="AF4648" s="110"/>
      <c r="AG4648" s="110"/>
      <c r="AH4648" s="110"/>
      <c r="AI4648" s="110"/>
      <c r="AJ4648" s="110"/>
      <c r="AK4648" s="110"/>
      <c r="AL4648" s="110"/>
      <c r="AM4648" s="110"/>
      <c r="AN4648" s="110"/>
      <c r="AO4648" s="110"/>
      <c r="AP4648" s="110"/>
      <c r="AQ4648" s="110"/>
      <c r="AR4648" s="110"/>
      <c r="AS4648" s="110"/>
      <c r="AT4648" s="110"/>
      <c r="AU4648" s="110"/>
      <c r="AV4648" s="110"/>
      <c r="AW4648" s="110"/>
      <c r="AX4648" s="110"/>
      <c r="AY4648" s="110"/>
      <c r="AZ4648" s="110"/>
      <c r="BA4648" s="110"/>
      <c r="BB4648" s="110"/>
      <c r="BC4648" s="110"/>
      <c r="BD4648" s="110"/>
      <c r="BE4648" s="110"/>
      <c r="BF4648" s="110"/>
      <c r="BG4648" s="110"/>
      <c r="BH4648" s="110"/>
    </row>
    <row r="4649" spans="30:60" x14ac:dyDescent="0.2">
      <c r="AD4649" s="110"/>
      <c r="AE4649" s="110"/>
      <c r="AF4649" s="110"/>
      <c r="AG4649" s="110"/>
      <c r="AH4649" s="110"/>
      <c r="AI4649" s="110"/>
      <c r="AJ4649" s="110"/>
      <c r="AK4649" s="110"/>
      <c r="AL4649" s="110"/>
      <c r="AM4649" s="110"/>
      <c r="AN4649" s="110"/>
      <c r="AO4649" s="110"/>
      <c r="AP4649" s="110"/>
      <c r="AQ4649" s="110"/>
      <c r="AR4649" s="110"/>
      <c r="AS4649" s="110"/>
      <c r="AT4649" s="110"/>
      <c r="AU4649" s="110"/>
      <c r="AV4649" s="110"/>
      <c r="AW4649" s="110"/>
      <c r="AX4649" s="110"/>
      <c r="AY4649" s="110"/>
      <c r="AZ4649" s="110"/>
      <c r="BA4649" s="110"/>
      <c r="BB4649" s="110"/>
      <c r="BC4649" s="110"/>
      <c r="BD4649" s="110"/>
      <c r="BE4649" s="110"/>
      <c r="BF4649" s="110"/>
      <c r="BG4649" s="110"/>
      <c r="BH4649" s="110"/>
    </row>
    <row r="4650" spans="30:60" x14ac:dyDescent="0.2">
      <c r="AD4650" s="110"/>
      <c r="AE4650" s="110"/>
      <c r="AF4650" s="110"/>
      <c r="AG4650" s="110"/>
      <c r="AH4650" s="110"/>
      <c r="AI4650" s="110"/>
      <c r="AJ4650" s="110"/>
      <c r="AK4650" s="110"/>
      <c r="AL4650" s="110"/>
      <c r="AM4650" s="110"/>
      <c r="AN4650" s="110"/>
      <c r="AO4650" s="110"/>
      <c r="AP4650" s="110"/>
      <c r="AQ4650" s="110"/>
      <c r="AR4650" s="110"/>
      <c r="AS4650" s="110"/>
      <c r="AT4650" s="110"/>
      <c r="AU4650" s="110"/>
      <c r="AV4650" s="110"/>
      <c r="AW4650" s="110"/>
      <c r="AX4650" s="110"/>
      <c r="AY4650" s="110"/>
      <c r="AZ4650" s="110"/>
      <c r="BA4650" s="110"/>
      <c r="BB4650" s="110"/>
      <c r="BC4650" s="110"/>
      <c r="BD4650" s="110"/>
      <c r="BE4650" s="110"/>
      <c r="BF4650" s="110"/>
      <c r="BG4650" s="110"/>
      <c r="BH4650" s="110"/>
    </row>
    <row r="4651" spans="30:60" x14ac:dyDescent="0.2">
      <c r="AD4651" s="110"/>
      <c r="AE4651" s="110"/>
      <c r="AF4651" s="110"/>
      <c r="AG4651" s="110"/>
      <c r="AH4651" s="110"/>
      <c r="AI4651" s="110"/>
      <c r="AJ4651" s="110"/>
      <c r="AK4651" s="110"/>
      <c r="AL4651" s="110"/>
      <c r="AM4651" s="110"/>
      <c r="AN4651" s="110"/>
      <c r="AO4651" s="110"/>
      <c r="AP4651" s="110"/>
      <c r="AQ4651" s="110"/>
      <c r="AR4651" s="110"/>
      <c r="AS4651" s="110"/>
      <c r="AT4651" s="110"/>
      <c r="AU4651" s="110"/>
      <c r="AV4651" s="110"/>
      <c r="AW4651" s="110"/>
      <c r="AX4651" s="110"/>
      <c r="AY4651" s="110"/>
      <c r="AZ4651" s="110"/>
      <c r="BA4651" s="110"/>
      <c r="BB4651" s="110"/>
      <c r="BC4651" s="110"/>
      <c r="BD4651" s="110"/>
      <c r="BE4651" s="110"/>
      <c r="BF4651" s="110"/>
      <c r="BG4651" s="110"/>
      <c r="BH4651" s="110"/>
    </row>
    <row r="4652" spans="30:60" x14ac:dyDescent="0.2">
      <c r="AD4652" s="110"/>
      <c r="AE4652" s="110"/>
      <c r="AF4652" s="110"/>
      <c r="AG4652" s="110"/>
      <c r="AH4652" s="110"/>
      <c r="AI4652" s="110"/>
      <c r="AJ4652" s="110"/>
      <c r="AK4652" s="110"/>
      <c r="AL4652" s="110"/>
      <c r="AM4652" s="110"/>
      <c r="AN4652" s="110"/>
      <c r="AO4652" s="110"/>
      <c r="AP4652" s="110"/>
      <c r="AQ4652" s="110"/>
      <c r="AR4652" s="110"/>
      <c r="AS4652" s="110"/>
      <c r="AT4652" s="110"/>
      <c r="AU4652" s="110"/>
      <c r="AV4652" s="110"/>
      <c r="AW4652" s="110"/>
      <c r="AX4652" s="110"/>
      <c r="AY4652" s="110"/>
      <c r="AZ4652" s="110"/>
      <c r="BA4652" s="110"/>
      <c r="BB4652" s="110"/>
      <c r="BC4652" s="110"/>
      <c r="BD4652" s="110"/>
      <c r="BE4652" s="110"/>
      <c r="BF4652" s="110"/>
      <c r="BG4652" s="110"/>
      <c r="BH4652" s="110"/>
    </row>
    <row r="4653" spans="30:60" x14ac:dyDescent="0.2">
      <c r="AD4653" s="110"/>
      <c r="AE4653" s="110"/>
      <c r="AF4653" s="110"/>
      <c r="AG4653" s="110"/>
      <c r="AH4653" s="110"/>
      <c r="AI4653" s="110"/>
      <c r="AJ4653" s="110"/>
      <c r="AK4653" s="110"/>
      <c r="AL4653" s="110"/>
      <c r="AM4653" s="110"/>
      <c r="AN4653" s="110"/>
      <c r="AO4653" s="110"/>
      <c r="AP4653" s="110"/>
      <c r="AQ4653" s="110"/>
      <c r="AR4653" s="110"/>
      <c r="AS4653" s="110"/>
      <c r="AT4653" s="110"/>
      <c r="AU4653" s="110"/>
      <c r="AV4653" s="110"/>
      <c r="AW4653" s="110"/>
      <c r="AX4653" s="110"/>
      <c r="AY4653" s="110"/>
      <c r="AZ4653" s="110"/>
      <c r="BA4653" s="110"/>
      <c r="BB4653" s="110"/>
      <c r="BC4653" s="110"/>
      <c r="BD4653" s="110"/>
      <c r="BE4653" s="110"/>
      <c r="BF4653" s="110"/>
      <c r="BG4653" s="110"/>
      <c r="BH4653" s="110"/>
    </row>
    <row r="4654" spans="30:60" x14ac:dyDescent="0.2">
      <c r="AD4654" s="110"/>
      <c r="AE4654" s="110"/>
      <c r="AF4654" s="110"/>
      <c r="AG4654" s="110"/>
      <c r="AH4654" s="110"/>
      <c r="AI4654" s="110"/>
      <c r="AJ4654" s="110"/>
      <c r="AK4654" s="110"/>
      <c r="AL4654" s="110"/>
      <c r="AM4654" s="110"/>
      <c r="AN4654" s="110"/>
      <c r="AO4654" s="110"/>
      <c r="AP4654" s="110"/>
      <c r="AQ4654" s="110"/>
      <c r="AR4654" s="110"/>
      <c r="AS4654" s="110"/>
      <c r="AT4654" s="110"/>
      <c r="AU4654" s="110"/>
      <c r="AV4654" s="110"/>
      <c r="AW4654" s="110"/>
      <c r="AX4654" s="110"/>
      <c r="AY4654" s="110"/>
      <c r="AZ4654" s="110"/>
      <c r="BA4654" s="110"/>
      <c r="BB4654" s="110"/>
      <c r="BC4654" s="110"/>
      <c r="BD4654" s="110"/>
      <c r="BE4654" s="110"/>
      <c r="BF4654" s="110"/>
      <c r="BG4654" s="110"/>
      <c r="BH4654" s="110"/>
    </row>
    <row r="4655" spans="30:60" x14ac:dyDescent="0.2">
      <c r="AD4655" s="110"/>
      <c r="AE4655" s="110"/>
      <c r="AF4655" s="110"/>
      <c r="AG4655" s="110"/>
      <c r="AH4655" s="110"/>
      <c r="AI4655" s="110"/>
      <c r="AJ4655" s="110"/>
      <c r="AK4655" s="110"/>
      <c r="AL4655" s="110"/>
      <c r="AM4655" s="110"/>
      <c r="AN4655" s="110"/>
      <c r="AO4655" s="110"/>
      <c r="AP4655" s="110"/>
      <c r="AQ4655" s="110"/>
      <c r="AR4655" s="110"/>
      <c r="AS4655" s="110"/>
      <c r="AT4655" s="110"/>
      <c r="AU4655" s="110"/>
      <c r="AV4655" s="110"/>
      <c r="AW4655" s="110"/>
      <c r="AX4655" s="110"/>
      <c r="AY4655" s="110"/>
      <c r="AZ4655" s="110"/>
      <c r="BA4655" s="110"/>
      <c r="BB4655" s="110"/>
      <c r="BC4655" s="110"/>
      <c r="BD4655" s="110"/>
      <c r="BE4655" s="110"/>
      <c r="BF4655" s="110"/>
      <c r="BG4655" s="110"/>
      <c r="BH4655" s="110"/>
    </row>
    <row r="4656" spans="30:60" x14ac:dyDescent="0.2">
      <c r="AD4656" s="110"/>
      <c r="AE4656" s="110"/>
      <c r="AF4656" s="110"/>
      <c r="AG4656" s="110"/>
      <c r="AH4656" s="110"/>
      <c r="AI4656" s="110"/>
      <c r="AJ4656" s="110"/>
      <c r="AK4656" s="110"/>
      <c r="AL4656" s="110"/>
      <c r="AM4656" s="110"/>
      <c r="AN4656" s="110"/>
      <c r="AO4656" s="110"/>
      <c r="AP4656" s="110"/>
      <c r="AQ4656" s="110"/>
      <c r="AR4656" s="110"/>
      <c r="AS4656" s="110"/>
      <c r="AT4656" s="110"/>
      <c r="AU4656" s="110"/>
      <c r="AV4656" s="110"/>
      <c r="AW4656" s="110"/>
      <c r="AX4656" s="110"/>
      <c r="AY4656" s="110"/>
      <c r="AZ4656" s="110"/>
      <c r="BA4656" s="110"/>
      <c r="BB4656" s="110"/>
      <c r="BC4656" s="110"/>
      <c r="BD4656" s="110"/>
      <c r="BE4656" s="110"/>
      <c r="BF4656" s="110"/>
      <c r="BG4656" s="110"/>
      <c r="BH4656" s="110"/>
    </row>
    <row r="4657" spans="30:60" x14ac:dyDescent="0.2">
      <c r="AD4657" s="110"/>
      <c r="AE4657" s="110"/>
      <c r="AF4657" s="110"/>
      <c r="AG4657" s="110"/>
      <c r="AH4657" s="110"/>
      <c r="AI4657" s="110"/>
      <c r="AJ4657" s="110"/>
      <c r="AK4657" s="110"/>
      <c r="AL4657" s="110"/>
      <c r="AM4657" s="110"/>
      <c r="AN4657" s="110"/>
      <c r="AO4657" s="110"/>
      <c r="AP4657" s="110"/>
      <c r="AQ4657" s="110"/>
      <c r="AR4657" s="110"/>
      <c r="AS4657" s="110"/>
      <c r="AT4657" s="110"/>
      <c r="AU4657" s="110"/>
      <c r="AV4657" s="110"/>
      <c r="AW4657" s="110"/>
      <c r="AX4657" s="110"/>
      <c r="AY4657" s="110"/>
      <c r="AZ4657" s="110"/>
      <c r="BA4657" s="110"/>
      <c r="BB4657" s="110"/>
      <c r="BC4657" s="110"/>
      <c r="BD4657" s="110"/>
      <c r="BE4657" s="110"/>
      <c r="BF4657" s="110"/>
      <c r="BG4657" s="110"/>
      <c r="BH4657" s="110"/>
    </row>
    <row r="4658" spans="30:60" x14ac:dyDescent="0.2">
      <c r="AD4658" s="110"/>
      <c r="AE4658" s="110"/>
      <c r="AF4658" s="110"/>
      <c r="AG4658" s="110"/>
      <c r="AH4658" s="110"/>
      <c r="AI4658" s="110"/>
      <c r="AJ4658" s="110"/>
      <c r="AK4658" s="110"/>
      <c r="AL4658" s="110"/>
      <c r="AM4658" s="110"/>
      <c r="AN4658" s="110"/>
      <c r="AO4658" s="110"/>
      <c r="AP4658" s="110"/>
      <c r="AQ4658" s="110"/>
      <c r="AR4658" s="110"/>
      <c r="AS4658" s="110"/>
      <c r="AT4658" s="110"/>
      <c r="AU4658" s="110"/>
      <c r="AV4658" s="110"/>
      <c r="AW4658" s="110"/>
      <c r="AX4658" s="110"/>
      <c r="AY4658" s="110"/>
      <c r="AZ4658" s="110"/>
      <c r="BA4658" s="110"/>
      <c r="BB4658" s="110"/>
      <c r="BC4658" s="110"/>
      <c r="BD4658" s="110"/>
      <c r="BE4658" s="110"/>
      <c r="BF4658" s="110"/>
      <c r="BG4658" s="110"/>
      <c r="BH4658" s="110"/>
    </row>
    <row r="4659" spans="30:60" x14ac:dyDescent="0.2">
      <c r="AD4659" s="110"/>
      <c r="AE4659" s="110"/>
      <c r="AF4659" s="110"/>
      <c r="AG4659" s="110"/>
      <c r="AH4659" s="110"/>
      <c r="AI4659" s="110"/>
      <c r="AJ4659" s="110"/>
      <c r="AK4659" s="110"/>
      <c r="AL4659" s="110"/>
      <c r="AM4659" s="110"/>
      <c r="AN4659" s="110"/>
      <c r="AO4659" s="110"/>
      <c r="AP4659" s="110"/>
      <c r="AQ4659" s="110"/>
      <c r="AR4659" s="110"/>
      <c r="AS4659" s="110"/>
      <c r="AT4659" s="110"/>
      <c r="AU4659" s="110"/>
      <c r="AV4659" s="110"/>
      <c r="AW4659" s="110"/>
      <c r="AX4659" s="110"/>
      <c r="AY4659" s="110"/>
      <c r="AZ4659" s="110"/>
      <c r="BA4659" s="110"/>
      <c r="BB4659" s="110"/>
      <c r="BC4659" s="110"/>
      <c r="BD4659" s="110"/>
      <c r="BE4659" s="110"/>
      <c r="BF4659" s="110"/>
      <c r="BG4659" s="110"/>
      <c r="BH4659" s="110"/>
    </row>
    <row r="4660" spans="30:60" x14ac:dyDescent="0.2">
      <c r="AD4660" s="110"/>
      <c r="AE4660" s="110"/>
      <c r="AF4660" s="110"/>
      <c r="AG4660" s="110"/>
      <c r="AH4660" s="110"/>
      <c r="AI4660" s="110"/>
      <c r="AJ4660" s="110"/>
      <c r="AK4660" s="110"/>
      <c r="AL4660" s="110"/>
      <c r="AM4660" s="110"/>
      <c r="AN4660" s="110"/>
      <c r="AO4660" s="110"/>
      <c r="AP4660" s="110"/>
      <c r="AQ4660" s="110"/>
      <c r="AR4660" s="110"/>
      <c r="AS4660" s="110"/>
      <c r="AT4660" s="110"/>
      <c r="AU4660" s="110"/>
      <c r="AV4660" s="110"/>
      <c r="AW4660" s="110"/>
      <c r="AX4660" s="110"/>
      <c r="AY4660" s="110"/>
      <c r="AZ4660" s="110"/>
      <c r="BA4660" s="110"/>
      <c r="BB4660" s="110"/>
      <c r="BC4660" s="110"/>
      <c r="BD4660" s="110"/>
      <c r="BE4660" s="110"/>
      <c r="BF4660" s="110"/>
      <c r="BG4660" s="110"/>
      <c r="BH4660" s="110"/>
    </row>
    <row r="4661" spans="30:60" x14ac:dyDescent="0.2">
      <c r="AD4661" s="110"/>
      <c r="AE4661" s="110"/>
      <c r="AF4661" s="110"/>
      <c r="AG4661" s="110"/>
      <c r="AH4661" s="110"/>
      <c r="AI4661" s="110"/>
      <c r="AJ4661" s="110"/>
      <c r="AK4661" s="110"/>
      <c r="AL4661" s="110"/>
      <c r="AM4661" s="110"/>
      <c r="AN4661" s="110"/>
      <c r="AO4661" s="110"/>
      <c r="AP4661" s="110"/>
      <c r="AQ4661" s="110"/>
      <c r="AR4661" s="110"/>
      <c r="AS4661" s="110"/>
      <c r="AT4661" s="110"/>
      <c r="AU4661" s="110"/>
      <c r="AV4661" s="110"/>
      <c r="AW4661" s="110"/>
      <c r="AX4661" s="110"/>
      <c r="AY4661" s="110"/>
      <c r="AZ4661" s="110"/>
      <c r="BA4661" s="110"/>
      <c r="BB4661" s="110"/>
      <c r="BC4661" s="110"/>
      <c r="BD4661" s="110"/>
      <c r="BE4661" s="110"/>
      <c r="BF4661" s="110"/>
      <c r="BG4661" s="110"/>
      <c r="BH4661" s="110"/>
    </row>
    <row r="4662" spans="30:60" x14ac:dyDescent="0.2">
      <c r="AD4662" s="110"/>
      <c r="AE4662" s="110"/>
      <c r="AF4662" s="110"/>
      <c r="AG4662" s="110"/>
      <c r="AH4662" s="110"/>
      <c r="AI4662" s="110"/>
      <c r="AJ4662" s="110"/>
      <c r="AK4662" s="110"/>
      <c r="AL4662" s="110"/>
      <c r="AM4662" s="110"/>
      <c r="AN4662" s="110"/>
      <c r="AO4662" s="110"/>
      <c r="AP4662" s="110"/>
      <c r="AQ4662" s="110"/>
      <c r="AR4662" s="110"/>
      <c r="AS4662" s="110"/>
      <c r="AT4662" s="110"/>
      <c r="AU4662" s="110"/>
      <c r="AV4662" s="110"/>
      <c r="AW4662" s="110"/>
      <c r="AX4662" s="110"/>
      <c r="AY4662" s="110"/>
      <c r="AZ4662" s="110"/>
      <c r="BA4662" s="110"/>
      <c r="BB4662" s="110"/>
      <c r="BC4662" s="110"/>
      <c r="BD4662" s="110"/>
      <c r="BE4662" s="110"/>
      <c r="BF4662" s="110"/>
      <c r="BG4662" s="110"/>
      <c r="BH4662" s="110"/>
    </row>
    <row r="4663" spans="30:60" x14ac:dyDescent="0.2">
      <c r="AD4663" s="110"/>
      <c r="AE4663" s="110"/>
      <c r="AF4663" s="110"/>
      <c r="AG4663" s="110"/>
      <c r="AH4663" s="110"/>
      <c r="AI4663" s="110"/>
      <c r="AJ4663" s="110"/>
      <c r="AK4663" s="110"/>
      <c r="AL4663" s="110"/>
      <c r="AM4663" s="110"/>
      <c r="AN4663" s="110"/>
      <c r="AO4663" s="110"/>
      <c r="AP4663" s="110"/>
      <c r="AQ4663" s="110"/>
      <c r="AR4663" s="110"/>
      <c r="AS4663" s="110"/>
      <c r="AT4663" s="110"/>
      <c r="AU4663" s="110"/>
      <c r="AV4663" s="110"/>
      <c r="AW4663" s="110"/>
      <c r="AX4663" s="110"/>
      <c r="AY4663" s="110"/>
      <c r="AZ4663" s="110"/>
      <c r="BA4663" s="110"/>
      <c r="BB4663" s="110"/>
      <c r="BC4663" s="110"/>
      <c r="BD4663" s="110"/>
      <c r="BE4663" s="110"/>
      <c r="BF4663" s="110"/>
      <c r="BG4663" s="110"/>
      <c r="BH4663" s="110"/>
    </row>
    <row r="4664" spans="30:60" x14ac:dyDescent="0.2">
      <c r="AD4664" s="110"/>
      <c r="AE4664" s="110"/>
      <c r="AF4664" s="110"/>
      <c r="AG4664" s="110"/>
      <c r="AH4664" s="110"/>
      <c r="AI4664" s="110"/>
      <c r="AJ4664" s="110"/>
      <c r="AK4664" s="110"/>
      <c r="AL4664" s="110"/>
      <c r="AM4664" s="110"/>
      <c r="AN4664" s="110"/>
      <c r="AO4664" s="110"/>
      <c r="AP4664" s="110"/>
      <c r="AQ4664" s="110"/>
      <c r="AR4664" s="110"/>
      <c r="AS4664" s="110"/>
      <c r="AT4664" s="110"/>
      <c r="AU4664" s="110"/>
      <c r="AV4664" s="110"/>
      <c r="AW4664" s="110"/>
      <c r="AX4664" s="110"/>
      <c r="AY4664" s="110"/>
      <c r="AZ4664" s="110"/>
      <c r="BA4664" s="110"/>
      <c r="BB4664" s="110"/>
      <c r="BC4664" s="110"/>
      <c r="BD4664" s="110"/>
      <c r="BE4664" s="110"/>
      <c r="BF4664" s="110"/>
      <c r="BG4664" s="110"/>
      <c r="BH4664" s="110"/>
    </row>
    <row r="4665" spans="30:60" x14ac:dyDescent="0.2">
      <c r="AD4665" s="110"/>
      <c r="AE4665" s="110"/>
      <c r="AF4665" s="110"/>
      <c r="AG4665" s="110"/>
      <c r="AH4665" s="110"/>
      <c r="AI4665" s="110"/>
      <c r="AJ4665" s="110"/>
      <c r="AK4665" s="110"/>
      <c r="AL4665" s="110"/>
      <c r="AM4665" s="110"/>
      <c r="AN4665" s="110"/>
      <c r="AO4665" s="110"/>
      <c r="AP4665" s="110"/>
      <c r="AQ4665" s="110"/>
      <c r="AR4665" s="110"/>
      <c r="AS4665" s="110"/>
      <c r="AT4665" s="110"/>
      <c r="AU4665" s="110"/>
      <c r="AV4665" s="110"/>
      <c r="AW4665" s="110"/>
      <c r="AX4665" s="110"/>
      <c r="AY4665" s="110"/>
      <c r="AZ4665" s="110"/>
      <c r="BA4665" s="110"/>
      <c r="BB4665" s="110"/>
      <c r="BC4665" s="110"/>
      <c r="BD4665" s="110"/>
      <c r="BE4665" s="110"/>
      <c r="BF4665" s="110"/>
      <c r="BG4665" s="110"/>
      <c r="BH4665" s="110"/>
    </row>
    <row r="4666" spans="30:60" x14ac:dyDescent="0.2">
      <c r="AD4666" s="110"/>
      <c r="AE4666" s="110"/>
      <c r="AF4666" s="110"/>
      <c r="AG4666" s="110"/>
      <c r="AH4666" s="110"/>
      <c r="AI4666" s="110"/>
      <c r="AJ4666" s="110"/>
      <c r="AK4666" s="110"/>
      <c r="AL4666" s="110"/>
      <c r="AM4666" s="110"/>
      <c r="AN4666" s="110"/>
      <c r="AO4666" s="110"/>
      <c r="AP4666" s="110"/>
      <c r="AQ4666" s="110"/>
      <c r="AR4666" s="110"/>
      <c r="AS4666" s="110"/>
      <c r="AT4666" s="110"/>
      <c r="AU4666" s="110"/>
      <c r="AV4666" s="110"/>
      <c r="AW4666" s="110"/>
      <c r="AX4666" s="110"/>
      <c r="AY4666" s="110"/>
      <c r="AZ4666" s="110"/>
      <c r="BA4666" s="110"/>
      <c r="BB4666" s="110"/>
      <c r="BC4666" s="110"/>
      <c r="BD4666" s="110"/>
      <c r="BE4666" s="110"/>
      <c r="BF4666" s="110"/>
      <c r="BG4666" s="110"/>
      <c r="BH4666" s="110"/>
    </row>
    <row r="4667" spans="30:60" x14ac:dyDescent="0.2">
      <c r="AD4667" s="110"/>
      <c r="AE4667" s="110"/>
      <c r="AF4667" s="110"/>
      <c r="AG4667" s="110"/>
      <c r="AH4667" s="110"/>
      <c r="AI4667" s="110"/>
      <c r="AJ4667" s="110"/>
      <c r="AK4667" s="110"/>
      <c r="AL4667" s="110"/>
      <c r="AM4667" s="110"/>
      <c r="AN4667" s="110"/>
      <c r="AO4667" s="110"/>
      <c r="AP4667" s="110"/>
      <c r="AQ4667" s="110"/>
      <c r="AR4667" s="110"/>
      <c r="AS4667" s="110"/>
      <c r="AT4667" s="110"/>
      <c r="AU4667" s="110"/>
      <c r="AV4667" s="110"/>
      <c r="AW4667" s="110"/>
      <c r="AX4667" s="110"/>
      <c r="AY4667" s="110"/>
      <c r="AZ4667" s="110"/>
      <c r="BA4667" s="110"/>
      <c r="BB4667" s="110"/>
      <c r="BC4667" s="110"/>
      <c r="BD4667" s="110"/>
      <c r="BE4667" s="110"/>
      <c r="BF4667" s="110"/>
      <c r="BG4667" s="110"/>
      <c r="BH4667" s="110"/>
    </row>
    <row r="4668" spans="30:60" x14ac:dyDescent="0.2">
      <c r="AD4668" s="110"/>
      <c r="AE4668" s="110"/>
      <c r="AF4668" s="110"/>
      <c r="AG4668" s="110"/>
      <c r="AH4668" s="110"/>
      <c r="AI4668" s="110"/>
      <c r="AJ4668" s="110"/>
      <c r="AK4668" s="110"/>
      <c r="AL4668" s="110"/>
      <c r="AM4668" s="110"/>
      <c r="AN4668" s="110"/>
      <c r="AO4668" s="110"/>
      <c r="AP4668" s="110"/>
      <c r="AQ4668" s="110"/>
      <c r="AR4668" s="110"/>
      <c r="AS4668" s="110"/>
      <c r="AT4668" s="110"/>
      <c r="AU4668" s="110"/>
      <c r="AV4668" s="110"/>
      <c r="AW4668" s="110"/>
      <c r="AX4668" s="110"/>
      <c r="AY4668" s="110"/>
      <c r="AZ4668" s="110"/>
      <c r="BA4668" s="110"/>
      <c r="BB4668" s="110"/>
      <c r="BC4668" s="110"/>
      <c r="BD4668" s="110"/>
      <c r="BE4668" s="110"/>
      <c r="BF4668" s="110"/>
      <c r="BG4668" s="110"/>
      <c r="BH4668" s="110"/>
    </row>
    <row r="4669" spans="30:60" x14ac:dyDescent="0.2">
      <c r="AD4669" s="110"/>
      <c r="AE4669" s="110"/>
      <c r="AF4669" s="110"/>
      <c r="AG4669" s="110"/>
      <c r="AH4669" s="110"/>
      <c r="AI4669" s="110"/>
      <c r="AJ4669" s="110"/>
      <c r="AK4669" s="110"/>
      <c r="AL4669" s="110"/>
      <c r="AM4669" s="110"/>
      <c r="AN4669" s="110"/>
      <c r="AO4669" s="110"/>
      <c r="AP4669" s="110"/>
      <c r="AQ4669" s="110"/>
      <c r="AR4669" s="110"/>
      <c r="AS4669" s="110"/>
      <c r="AT4669" s="110"/>
      <c r="AU4669" s="110"/>
      <c r="AV4669" s="110"/>
      <c r="AW4669" s="110"/>
      <c r="AX4669" s="110"/>
      <c r="AY4669" s="110"/>
      <c r="AZ4669" s="110"/>
      <c r="BA4669" s="110"/>
      <c r="BB4669" s="110"/>
      <c r="BC4669" s="110"/>
      <c r="BD4669" s="110"/>
      <c r="BE4669" s="110"/>
      <c r="BF4669" s="110"/>
      <c r="BG4669" s="110"/>
      <c r="BH4669" s="110"/>
    </row>
    <row r="4670" spans="30:60" x14ac:dyDescent="0.2">
      <c r="AD4670" s="110"/>
      <c r="AE4670" s="110"/>
      <c r="AF4670" s="110"/>
      <c r="AG4670" s="110"/>
      <c r="AH4670" s="110"/>
      <c r="AI4670" s="110"/>
      <c r="AJ4670" s="110"/>
      <c r="AK4670" s="110"/>
      <c r="AL4670" s="110"/>
      <c r="AM4670" s="110"/>
      <c r="AN4670" s="110"/>
      <c r="AO4670" s="110"/>
      <c r="AP4670" s="110"/>
      <c r="AQ4670" s="110"/>
      <c r="AR4670" s="110"/>
      <c r="AS4670" s="110"/>
      <c r="AT4670" s="110"/>
      <c r="AU4670" s="110"/>
      <c r="AV4670" s="110"/>
      <c r="AW4670" s="110"/>
      <c r="AX4670" s="110"/>
      <c r="AY4670" s="110"/>
      <c r="AZ4670" s="110"/>
      <c r="BA4670" s="110"/>
      <c r="BB4670" s="110"/>
      <c r="BC4670" s="110"/>
      <c r="BD4670" s="110"/>
      <c r="BE4670" s="110"/>
      <c r="BF4670" s="110"/>
      <c r="BG4670" s="110"/>
      <c r="BH4670" s="110"/>
    </row>
    <row r="4671" spans="30:60" x14ac:dyDescent="0.2">
      <c r="AD4671" s="110"/>
      <c r="AE4671" s="110"/>
      <c r="AF4671" s="110"/>
      <c r="AG4671" s="110"/>
      <c r="AH4671" s="110"/>
      <c r="AI4671" s="110"/>
      <c r="AJ4671" s="110"/>
      <c r="AK4671" s="110"/>
      <c r="AL4671" s="110"/>
      <c r="AM4671" s="110"/>
      <c r="AN4671" s="110"/>
      <c r="AO4671" s="110"/>
      <c r="AP4671" s="110"/>
      <c r="AQ4671" s="110"/>
      <c r="AR4671" s="110"/>
      <c r="AS4671" s="110"/>
      <c r="AT4671" s="110"/>
      <c r="AU4671" s="110"/>
      <c r="AV4671" s="110"/>
      <c r="AW4671" s="110"/>
      <c r="AX4671" s="110"/>
      <c r="AY4671" s="110"/>
      <c r="AZ4671" s="110"/>
      <c r="BA4671" s="110"/>
      <c r="BB4671" s="110"/>
      <c r="BC4671" s="110"/>
      <c r="BD4671" s="110"/>
      <c r="BE4671" s="110"/>
      <c r="BF4671" s="110"/>
      <c r="BG4671" s="110"/>
      <c r="BH4671" s="110"/>
    </row>
    <row r="4672" spans="30:60" x14ac:dyDescent="0.2">
      <c r="AD4672" s="110"/>
      <c r="AE4672" s="110"/>
      <c r="AF4672" s="110"/>
      <c r="AG4672" s="110"/>
      <c r="AH4672" s="110"/>
      <c r="AI4672" s="110"/>
      <c r="AJ4672" s="110"/>
      <c r="AK4672" s="110"/>
      <c r="AL4672" s="110"/>
      <c r="AM4672" s="110"/>
      <c r="AN4672" s="110"/>
      <c r="AO4672" s="110"/>
      <c r="AP4672" s="110"/>
      <c r="AQ4672" s="110"/>
      <c r="AR4672" s="110"/>
      <c r="AS4672" s="110"/>
      <c r="AT4672" s="110"/>
      <c r="AU4672" s="110"/>
      <c r="AV4672" s="110"/>
      <c r="AW4672" s="110"/>
      <c r="AX4672" s="110"/>
      <c r="AY4672" s="110"/>
      <c r="AZ4672" s="110"/>
      <c r="BA4672" s="110"/>
      <c r="BB4672" s="110"/>
      <c r="BC4672" s="110"/>
      <c r="BD4672" s="110"/>
      <c r="BE4672" s="110"/>
      <c r="BF4672" s="110"/>
      <c r="BG4672" s="110"/>
      <c r="BH4672" s="110"/>
    </row>
    <row r="4673" spans="30:60" x14ac:dyDescent="0.2">
      <c r="AD4673" s="110"/>
      <c r="AE4673" s="110"/>
      <c r="AF4673" s="110"/>
      <c r="AG4673" s="110"/>
      <c r="AH4673" s="110"/>
      <c r="AI4673" s="110"/>
      <c r="AJ4673" s="110"/>
      <c r="AK4673" s="110"/>
      <c r="AL4673" s="110"/>
      <c r="AM4673" s="110"/>
      <c r="AN4673" s="110"/>
      <c r="AO4673" s="110"/>
      <c r="AP4673" s="110"/>
      <c r="AQ4673" s="110"/>
      <c r="AR4673" s="110"/>
      <c r="AS4673" s="110"/>
      <c r="AT4673" s="110"/>
      <c r="AU4673" s="110"/>
      <c r="AV4673" s="110"/>
      <c r="AW4673" s="110"/>
      <c r="AX4673" s="110"/>
      <c r="AY4673" s="110"/>
      <c r="AZ4673" s="110"/>
      <c r="BA4673" s="110"/>
      <c r="BB4673" s="110"/>
      <c r="BC4673" s="110"/>
      <c r="BD4673" s="110"/>
      <c r="BE4673" s="110"/>
      <c r="BF4673" s="110"/>
      <c r="BG4673" s="110"/>
      <c r="BH4673" s="110"/>
    </row>
    <row r="4674" spans="30:60" x14ac:dyDescent="0.2">
      <c r="AD4674" s="110"/>
      <c r="AE4674" s="110"/>
      <c r="AF4674" s="110"/>
      <c r="AG4674" s="110"/>
      <c r="AH4674" s="110"/>
      <c r="AI4674" s="110"/>
      <c r="AJ4674" s="110"/>
      <c r="AK4674" s="110"/>
      <c r="AL4674" s="110"/>
      <c r="AM4674" s="110"/>
      <c r="AN4674" s="110"/>
      <c r="AO4674" s="110"/>
      <c r="AP4674" s="110"/>
      <c r="AQ4674" s="110"/>
      <c r="AR4674" s="110"/>
      <c r="AS4674" s="110"/>
      <c r="AT4674" s="110"/>
      <c r="AU4674" s="110"/>
      <c r="AV4674" s="110"/>
      <c r="AW4674" s="110"/>
      <c r="AX4674" s="110"/>
      <c r="AY4674" s="110"/>
      <c r="AZ4674" s="110"/>
      <c r="BA4674" s="110"/>
      <c r="BB4674" s="110"/>
      <c r="BC4674" s="110"/>
      <c r="BD4674" s="110"/>
      <c r="BE4674" s="110"/>
      <c r="BF4674" s="110"/>
      <c r="BG4674" s="110"/>
      <c r="BH4674" s="110"/>
    </row>
    <row r="4675" spans="30:60" x14ac:dyDescent="0.2">
      <c r="AD4675" s="110"/>
      <c r="AE4675" s="110"/>
      <c r="AF4675" s="110"/>
      <c r="AG4675" s="110"/>
      <c r="AH4675" s="110"/>
      <c r="AI4675" s="110"/>
      <c r="AJ4675" s="110"/>
      <c r="AK4675" s="110"/>
      <c r="AL4675" s="110"/>
      <c r="AM4675" s="110"/>
      <c r="AN4675" s="110"/>
      <c r="AO4675" s="110"/>
      <c r="AP4675" s="110"/>
      <c r="AQ4675" s="110"/>
      <c r="AR4675" s="110"/>
      <c r="AS4675" s="110"/>
      <c r="AT4675" s="110"/>
      <c r="AU4675" s="110"/>
      <c r="AV4675" s="110"/>
      <c r="AW4675" s="110"/>
      <c r="AX4675" s="110"/>
      <c r="AY4675" s="110"/>
      <c r="AZ4675" s="110"/>
      <c r="BA4675" s="110"/>
      <c r="BB4675" s="110"/>
      <c r="BC4675" s="110"/>
      <c r="BD4675" s="110"/>
      <c r="BE4675" s="110"/>
      <c r="BF4675" s="110"/>
      <c r="BG4675" s="110"/>
      <c r="BH4675" s="110"/>
    </row>
    <row r="4676" spans="30:60" x14ac:dyDescent="0.2">
      <c r="AD4676" s="110"/>
      <c r="AE4676" s="110"/>
      <c r="AF4676" s="110"/>
      <c r="AG4676" s="110"/>
      <c r="AH4676" s="110"/>
      <c r="AI4676" s="110"/>
      <c r="AJ4676" s="110"/>
      <c r="AK4676" s="110"/>
      <c r="AL4676" s="110"/>
      <c r="AM4676" s="110"/>
      <c r="AN4676" s="110"/>
      <c r="AO4676" s="110"/>
      <c r="AP4676" s="110"/>
      <c r="AQ4676" s="110"/>
      <c r="AR4676" s="110"/>
      <c r="AS4676" s="110"/>
      <c r="AT4676" s="110"/>
      <c r="AU4676" s="110"/>
      <c r="AV4676" s="110"/>
      <c r="AW4676" s="110"/>
      <c r="AX4676" s="110"/>
      <c r="AY4676" s="110"/>
      <c r="AZ4676" s="110"/>
      <c r="BA4676" s="110"/>
      <c r="BB4676" s="110"/>
      <c r="BC4676" s="110"/>
      <c r="BD4676" s="110"/>
      <c r="BE4676" s="110"/>
      <c r="BF4676" s="110"/>
      <c r="BG4676" s="110"/>
      <c r="BH4676" s="110"/>
    </row>
    <row r="4677" spans="30:60" x14ac:dyDescent="0.2">
      <c r="AD4677" s="110"/>
      <c r="AE4677" s="110"/>
      <c r="AF4677" s="110"/>
      <c r="AG4677" s="110"/>
      <c r="AH4677" s="110"/>
      <c r="AI4677" s="110"/>
      <c r="AJ4677" s="110"/>
      <c r="AK4677" s="110"/>
      <c r="AL4677" s="110"/>
      <c r="AM4677" s="110"/>
      <c r="AN4677" s="110"/>
      <c r="AO4677" s="110"/>
      <c r="AP4677" s="110"/>
      <c r="AQ4677" s="110"/>
      <c r="AR4677" s="110"/>
      <c r="AS4677" s="110"/>
      <c r="AT4677" s="110"/>
      <c r="AU4677" s="110"/>
      <c r="AV4677" s="110"/>
      <c r="AW4677" s="110"/>
      <c r="AX4677" s="110"/>
      <c r="AY4677" s="110"/>
      <c r="AZ4677" s="110"/>
      <c r="BA4677" s="110"/>
      <c r="BB4677" s="110"/>
      <c r="BC4677" s="110"/>
      <c r="BD4677" s="110"/>
      <c r="BE4677" s="110"/>
      <c r="BF4677" s="110"/>
      <c r="BG4677" s="110"/>
      <c r="BH4677" s="110"/>
    </row>
    <row r="4678" spans="30:60" x14ac:dyDescent="0.2">
      <c r="AD4678" s="110"/>
      <c r="AE4678" s="110"/>
      <c r="AF4678" s="110"/>
      <c r="AG4678" s="110"/>
      <c r="AH4678" s="110"/>
      <c r="AI4678" s="110"/>
      <c r="AJ4678" s="110"/>
      <c r="AK4678" s="110"/>
      <c r="AL4678" s="110"/>
      <c r="AM4678" s="110"/>
      <c r="AN4678" s="110"/>
      <c r="AO4678" s="110"/>
      <c r="AP4678" s="110"/>
      <c r="AQ4678" s="110"/>
      <c r="AR4678" s="110"/>
      <c r="AS4678" s="110"/>
      <c r="AT4678" s="110"/>
      <c r="AU4678" s="110"/>
      <c r="AV4678" s="110"/>
      <c r="AW4678" s="110"/>
      <c r="AX4678" s="110"/>
      <c r="AY4678" s="110"/>
      <c r="AZ4678" s="110"/>
      <c r="BA4678" s="110"/>
      <c r="BB4678" s="110"/>
      <c r="BC4678" s="110"/>
      <c r="BD4678" s="110"/>
      <c r="BE4678" s="110"/>
      <c r="BF4678" s="110"/>
      <c r="BG4678" s="110"/>
      <c r="BH4678" s="110"/>
    </row>
    <row r="4679" spans="30:60" x14ac:dyDescent="0.2">
      <c r="AD4679" s="110"/>
      <c r="AE4679" s="110"/>
      <c r="AF4679" s="110"/>
      <c r="AG4679" s="110"/>
      <c r="AH4679" s="110"/>
      <c r="AI4679" s="110"/>
      <c r="AJ4679" s="110"/>
      <c r="AK4679" s="110"/>
      <c r="AL4679" s="110"/>
      <c r="AM4679" s="110"/>
      <c r="AN4679" s="110"/>
      <c r="AO4679" s="110"/>
      <c r="AP4679" s="110"/>
      <c r="AQ4679" s="110"/>
      <c r="AR4679" s="110"/>
      <c r="AS4679" s="110"/>
      <c r="AT4679" s="110"/>
      <c r="AU4679" s="110"/>
      <c r="AV4679" s="110"/>
      <c r="AW4679" s="110"/>
      <c r="AX4679" s="110"/>
      <c r="AY4679" s="110"/>
      <c r="AZ4679" s="110"/>
      <c r="BA4679" s="110"/>
      <c r="BB4679" s="110"/>
      <c r="BC4679" s="110"/>
      <c r="BD4679" s="110"/>
      <c r="BE4679" s="110"/>
      <c r="BF4679" s="110"/>
      <c r="BG4679" s="110"/>
      <c r="BH4679" s="110"/>
    </row>
    <row r="4680" spans="30:60" x14ac:dyDescent="0.2">
      <c r="AD4680" s="110"/>
      <c r="AE4680" s="110"/>
      <c r="AF4680" s="110"/>
      <c r="AG4680" s="110"/>
      <c r="AH4680" s="110"/>
      <c r="AI4680" s="110"/>
      <c r="AJ4680" s="110"/>
      <c r="AK4680" s="110"/>
      <c r="AL4680" s="110"/>
      <c r="AM4680" s="110"/>
      <c r="AN4680" s="110"/>
      <c r="AO4680" s="110"/>
      <c r="AP4680" s="110"/>
      <c r="AQ4680" s="110"/>
      <c r="AR4680" s="110"/>
      <c r="AS4680" s="110"/>
      <c r="AT4680" s="110"/>
      <c r="AU4680" s="110"/>
      <c r="AV4680" s="110"/>
      <c r="AW4680" s="110"/>
      <c r="AX4680" s="110"/>
      <c r="AY4680" s="110"/>
      <c r="AZ4680" s="110"/>
      <c r="BA4680" s="110"/>
      <c r="BB4680" s="110"/>
      <c r="BC4680" s="110"/>
      <c r="BD4680" s="110"/>
      <c r="BE4680" s="110"/>
      <c r="BF4680" s="110"/>
      <c r="BG4680" s="110"/>
      <c r="BH4680" s="110"/>
    </row>
    <row r="4681" spans="30:60" x14ac:dyDescent="0.2">
      <c r="AD4681" s="110"/>
      <c r="AE4681" s="110"/>
      <c r="AF4681" s="110"/>
      <c r="AG4681" s="110"/>
      <c r="AH4681" s="110"/>
      <c r="AI4681" s="110"/>
      <c r="AJ4681" s="110"/>
      <c r="AK4681" s="110"/>
      <c r="AL4681" s="110"/>
      <c r="AM4681" s="110"/>
      <c r="AN4681" s="110"/>
      <c r="AO4681" s="110"/>
      <c r="AP4681" s="110"/>
      <c r="AQ4681" s="110"/>
      <c r="AR4681" s="110"/>
      <c r="AS4681" s="110"/>
      <c r="AT4681" s="110"/>
      <c r="AU4681" s="110"/>
      <c r="AV4681" s="110"/>
      <c r="AW4681" s="110"/>
      <c r="AX4681" s="110"/>
      <c r="AY4681" s="110"/>
      <c r="AZ4681" s="110"/>
      <c r="BA4681" s="110"/>
      <c r="BB4681" s="110"/>
      <c r="BC4681" s="110"/>
      <c r="BD4681" s="110"/>
      <c r="BE4681" s="110"/>
      <c r="BF4681" s="110"/>
      <c r="BG4681" s="110"/>
      <c r="BH4681" s="110"/>
    </row>
    <row r="4682" spans="30:60" x14ac:dyDescent="0.2">
      <c r="AD4682" s="110"/>
      <c r="AE4682" s="110"/>
      <c r="AF4682" s="110"/>
      <c r="AG4682" s="110"/>
      <c r="AH4682" s="110"/>
      <c r="AI4682" s="110"/>
      <c r="AJ4682" s="110"/>
      <c r="AK4682" s="110"/>
      <c r="AL4682" s="110"/>
      <c r="AM4682" s="110"/>
      <c r="AN4682" s="110"/>
      <c r="AO4682" s="110"/>
      <c r="AP4682" s="110"/>
      <c r="AQ4682" s="110"/>
      <c r="AR4682" s="110"/>
      <c r="AS4682" s="110"/>
      <c r="AT4682" s="110"/>
      <c r="AU4682" s="110"/>
      <c r="AV4682" s="110"/>
      <c r="AW4682" s="110"/>
      <c r="AX4682" s="110"/>
      <c r="AY4682" s="110"/>
      <c r="AZ4682" s="110"/>
      <c r="BA4682" s="110"/>
      <c r="BB4682" s="110"/>
      <c r="BC4682" s="110"/>
      <c r="BD4682" s="110"/>
      <c r="BE4682" s="110"/>
      <c r="BF4682" s="110"/>
      <c r="BG4682" s="110"/>
      <c r="BH4682" s="110"/>
    </row>
    <row r="4683" spans="30:60" x14ac:dyDescent="0.2">
      <c r="AD4683" s="110"/>
      <c r="AE4683" s="110"/>
      <c r="AF4683" s="110"/>
      <c r="AG4683" s="110"/>
      <c r="AH4683" s="110"/>
      <c r="AI4683" s="110"/>
      <c r="AJ4683" s="110"/>
      <c r="AK4683" s="110"/>
      <c r="AL4683" s="110"/>
      <c r="AM4683" s="110"/>
      <c r="AN4683" s="110"/>
      <c r="AO4683" s="110"/>
      <c r="AP4683" s="110"/>
      <c r="AQ4683" s="110"/>
      <c r="AR4683" s="110"/>
      <c r="AS4683" s="110"/>
      <c r="AT4683" s="110"/>
      <c r="AU4683" s="110"/>
      <c r="AV4683" s="110"/>
      <c r="AW4683" s="110"/>
      <c r="AX4683" s="110"/>
      <c r="AY4683" s="110"/>
      <c r="AZ4683" s="110"/>
      <c r="BA4683" s="110"/>
      <c r="BB4683" s="110"/>
      <c r="BC4683" s="110"/>
      <c r="BD4683" s="110"/>
      <c r="BE4683" s="110"/>
      <c r="BF4683" s="110"/>
      <c r="BG4683" s="110"/>
      <c r="BH4683" s="110"/>
    </row>
    <row r="4684" spans="30:60" x14ac:dyDescent="0.2">
      <c r="AD4684" s="110"/>
      <c r="AE4684" s="110"/>
      <c r="AF4684" s="110"/>
      <c r="AG4684" s="110"/>
      <c r="AH4684" s="110"/>
      <c r="AI4684" s="110"/>
      <c r="AJ4684" s="110"/>
      <c r="AK4684" s="110"/>
      <c r="AL4684" s="110"/>
      <c r="AM4684" s="110"/>
      <c r="AN4684" s="110"/>
      <c r="AO4684" s="110"/>
      <c r="AP4684" s="110"/>
      <c r="AQ4684" s="110"/>
      <c r="AR4684" s="110"/>
      <c r="AS4684" s="110"/>
      <c r="AT4684" s="110"/>
      <c r="AU4684" s="110"/>
      <c r="AV4684" s="110"/>
      <c r="AW4684" s="110"/>
      <c r="AX4684" s="110"/>
      <c r="AY4684" s="110"/>
      <c r="AZ4684" s="110"/>
      <c r="BA4684" s="110"/>
      <c r="BB4684" s="110"/>
      <c r="BC4684" s="110"/>
      <c r="BD4684" s="110"/>
      <c r="BE4684" s="110"/>
      <c r="BF4684" s="110"/>
      <c r="BG4684" s="110"/>
      <c r="BH4684" s="110"/>
    </row>
    <row r="4685" spans="30:60" x14ac:dyDescent="0.2">
      <c r="AD4685" s="110"/>
      <c r="AE4685" s="110"/>
      <c r="AF4685" s="110"/>
      <c r="AG4685" s="110"/>
      <c r="AH4685" s="110"/>
      <c r="AI4685" s="110"/>
      <c r="AJ4685" s="110"/>
      <c r="AK4685" s="110"/>
      <c r="AL4685" s="110"/>
      <c r="AM4685" s="110"/>
      <c r="AN4685" s="110"/>
      <c r="AO4685" s="110"/>
      <c r="AP4685" s="110"/>
      <c r="AQ4685" s="110"/>
      <c r="AR4685" s="110"/>
      <c r="AS4685" s="110"/>
      <c r="AT4685" s="110"/>
      <c r="AU4685" s="110"/>
      <c r="AV4685" s="110"/>
      <c r="AW4685" s="110"/>
      <c r="AX4685" s="110"/>
      <c r="AY4685" s="110"/>
      <c r="AZ4685" s="110"/>
      <c r="BA4685" s="110"/>
      <c r="BB4685" s="110"/>
      <c r="BC4685" s="110"/>
      <c r="BD4685" s="110"/>
      <c r="BE4685" s="110"/>
      <c r="BF4685" s="110"/>
      <c r="BG4685" s="110"/>
      <c r="BH4685" s="110"/>
    </row>
    <row r="4686" spans="30:60" x14ac:dyDescent="0.2">
      <c r="AD4686" s="110"/>
      <c r="AE4686" s="110"/>
      <c r="AF4686" s="110"/>
      <c r="AG4686" s="110"/>
      <c r="AH4686" s="110"/>
      <c r="AI4686" s="110"/>
      <c r="AJ4686" s="110"/>
      <c r="AK4686" s="110"/>
      <c r="AL4686" s="110"/>
      <c r="AM4686" s="110"/>
      <c r="AN4686" s="110"/>
      <c r="AO4686" s="110"/>
      <c r="AP4686" s="110"/>
      <c r="AQ4686" s="110"/>
      <c r="AR4686" s="110"/>
      <c r="AS4686" s="110"/>
      <c r="AT4686" s="110"/>
      <c r="AU4686" s="110"/>
      <c r="AV4686" s="110"/>
      <c r="AW4686" s="110"/>
      <c r="AX4686" s="110"/>
      <c r="AY4686" s="110"/>
      <c r="AZ4686" s="110"/>
      <c r="BA4686" s="110"/>
      <c r="BB4686" s="110"/>
      <c r="BC4686" s="110"/>
      <c r="BD4686" s="110"/>
      <c r="BE4686" s="110"/>
      <c r="BF4686" s="110"/>
      <c r="BG4686" s="110"/>
      <c r="BH4686" s="110"/>
    </row>
    <row r="4687" spans="30:60" x14ac:dyDescent="0.2">
      <c r="AD4687" s="110"/>
      <c r="AE4687" s="110"/>
      <c r="AF4687" s="110"/>
      <c r="AG4687" s="110"/>
      <c r="AH4687" s="110"/>
      <c r="AI4687" s="110"/>
      <c r="AJ4687" s="110"/>
      <c r="AK4687" s="110"/>
      <c r="AL4687" s="110"/>
      <c r="AM4687" s="110"/>
      <c r="AN4687" s="110"/>
      <c r="AO4687" s="110"/>
      <c r="AP4687" s="110"/>
      <c r="AQ4687" s="110"/>
      <c r="AR4687" s="110"/>
      <c r="AS4687" s="110"/>
      <c r="AT4687" s="110"/>
      <c r="AU4687" s="110"/>
      <c r="AV4687" s="110"/>
      <c r="AW4687" s="110"/>
      <c r="AX4687" s="110"/>
      <c r="AY4687" s="110"/>
      <c r="AZ4687" s="110"/>
      <c r="BA4687" s="110"/>
      <c r="BB4687" s="110"/>
      <c r="BC4687" s="110"/>
      <c r="BD4687" s="110"/>
      <c r="BE4687" s="110"/>
      <c r="BF4687" s="110"/>
      <c r="BG4687" s="110"/>
      <c r="BH4687" s="110"/>
    </row>
    <row r="4688" spans="30:60" x14ac:dyDescent="0.2">
      <c r="AD4688" s="110"/>
      <c r="AE4688" s="110"/>
      <c r="AF4688" s="110"/>
      <c r="AG4688" s="110"/>
      <c r="AH4688" s="110"/>
      <c r="AI4688" s="110"/>
      <c r="AJ4688" s="110"/>
      <c r="AK4688" s="110"/>
      <c r="AL4688" s="110"/>
      <c r="AM4688" s="110"/>
      <c r="AN4688" s="110"/>
      <c r="AO4688" s="110"/>
      <c r="AP4688" s="110"/>
      <c r="AQ4688" s="110"/>
      <c r="AR4688" s="110"/>
      <c r="AS4688" s="110"/>
      <c r="AT4688" s="110"/>
      <c r="AU4688" s="110"/>
      <c r="AV4688" s="110"/>
      <c r="AW4688" s="110"/>
      <c r="AX4688" s="110"/>
      <c r="AY4688" s="110"/>
      <c r="AZ4688" s="110"/>
      <c r="BA4688" s="110"/>
      <c r="BB4688" s="110"/>
      <c r="BC4688" s="110"/>
      <c r="BD4688" s="110"/>
      <c r="BE4688" s="110"/>
      <c r="BF4688" s="110"/>
      <c r="BG4688" s="110"/>
      <c r="BH4688" s="110"/>
    </row>
    <row r="4689" spans="30:60" x14ac:dyDescent="0.2">
      <c r="AD4689" s="110"/>
      <c r="AE4689" s="110"/>
      <c r="AF4689" s="110"/>
      <c r="AG4689" s="110"/>
      <c r="AH4689" s="110"/>
      <c r="AI4689" s="110"/>
      <c r="AJ4689" s="110"/>
      <c r="AK4689" s="110"/>
      <c r="AL4689" s="110"/>
      <c r="AM4689" s="110"/>
      <c r="AN4689" s="110"/>
      <c r="AO4689" s="110"/>
      <c r="AP4689" s="110"/>
      <c r="AQ4689" s="110"/>
      <c r="AR4689" s="110"/>
      <c r="AS4689" s="110"/>
      <c r="AT4689" s="110"/>
      <c r="AU4689" s="110"/>
      <c r="AV4689" s="110"/>
      <c r="AW4689" s="110"/>
      <c r="AX4689" s="110"/>
      <c r="AY4689" s="110"/>
      <c r="AZ4689" s="110"/>
      <c r="BA4689" s="110"/>
      <c r="BB4689" s="110"/>
      <c r="BC4689" s="110"/>
      <c r="BD4689" s="110"/>
      <c r="BE4689" s="110"/>
      <c r="BF4689" s="110"/>
      <c r="BG4689" s="110"/>
      <c r="BH4689" s="110"/>
    </row>
    <row r="4690" spans="30:60" x14ac:dyDescent="0.2">
      <c r="AD4690" s="110"/>
      <c r="AE4690" s="110"/>
      <c r="AF4690" s="110"/>
      <c r="AG4690" s="110"/>
      <c r="AH4690" s="110"/>
      <c r="AI4690" s="110"/>
      <c r="AJ4690" s="110"/>
      <c r="AK4690" s="110"/>
      <c r="AL4690" s="110"/>
      <c r="AM4690" s="110"/>
      <c r="AN4690" s="110"/>
      <c r="AO4690" s="110"/>
      <c r="AP4690" s="110"/>
      <c r="AQ4690" s="110"/>
      <c r="AR4690" s="110"/>
      <c r="AS4690" s="110"/>
      <c r="AT4690" s="110"/>
      <c r="AU4690" s="110"/>
      <c r="AV4690" s="110"/>
      <c r="AW4690" s="110"/>
      <c r="AX4690" s="110"/>
      <c r="AY4690" s="110"/>
      <c r="AZ4690" s="110"/>
      <c r="BA4690" s="110"/>
      <c r="BB4690" s="110"/>
      <c r="BC4690" s="110"/>
      <c r="BD4690" s="110"/>
      <c r="BE4690" s="110"/>
      <c r="BF4690" s="110"/>
      <c r="BG4690" s="110"/>
      <c r="BH4690" s="110"/>
    </row>
    <row r="4691" spans="30:60" x14ac:dyDescent="0.2">
      <c r="AD4691" s="110"/>
      <c r="AE4691" s="110"/>
      <c r="AF4691" s="110"/>
      <c r="AG4691" s="110"/>
      <c r="AH4691" s="110"/>
      <c r="AI4691" s="110"/>
      <c r="AJ4691" s="110"/>
      <c r="AK4691" s="110"/>
      <c r="AL4691" s="110"/>
      <c r="AM4691" s="110"/>
      <c r="AN4691" s="110"/>
      <c r="AO4691" s="110"/>
      <c r="AP4691" s="110"/>
      <c r="AQ4691" s="110"/>
      <c r="AR4691" s="110"/>
      <c r="AS4691" s="110"/>
      <c r="AT4691" s="110"/>
      <c r="AU4691" s="110"/>
      <c r="AV4691" s="110"/>
      <c r="AW4691" s="110"/>
      <c r="AX4691" s="110"/>
      <c r="AY4691" s="110"/>
      <c r="AZ4691" s="110"/>
      <c r="BA4691" s="110"/>
      <c r="BB4691" s="110"/>
      <c r="BC4691" s="110"/>
      <c r="BD4691" s="110"/>
      <c r="BE4691" s="110"/>
      <c r="BF4691" s="110"/>
      <c r="BG4691" s="110"/>
      <c r="BH4691" s="110"/>
    </row>
    <row r="4692" spans="30:60" x14ac:dyDescent="0.2">
      <c r="AD4692" s="110"/>
      <c r="AE4692" s="110"/>
      <c r="AF4692" s="110"/>
      <c r="AG4692" s="110"/>
      <c r="AH4692" s="110"/>
      <c r="AI4692" s="110"/>
      <c r="AJ4692" s="110"/>
      <c r="AK4692" s="110"/>
      <c r="AL4692" s="110"/>
      <c r="AM4692" s="110"/>
      <c r="AN4692" s="110"/>
      <c r="AO4692" s="110"/>
      <c r="AP4692" s="110"/>
      <c r="AQ4692" s="110"/>
      <c r="AR4692" s="110"/>
      <c r="AS4692" s="110"/>
      <c r="AT4692" s="110"/>
      <c r="AU4692" s="110"/>
      <c r="AV4692" s="110"/>
      <c r="AW4692" s="110"/>
      <c r="AX4692" s="110"/>
      <c r="AY4692" s="110"/>
      <c r="AZ4692" s="110"/>
      <c r="BA4692" s="110"/>
      <c r="BB4692" s="110"/>
      <c r="BC4692" s="110"/>
      <c r="BD4692" s="110"/>
      <c r="BE4692" s="110"/>
      <c r="BF4692" s="110"/>
      <c r="BG4692" s="110"/>
      <c r="BH4692" s="110"/>
    </row>
    <row r="4693" spans="30:60" x14ac:dyDescent="0.2">
      <c r="AD4693" s="110"/>
      <c r="AE4693" s="110"/>
      <c r="AF4693" s="110"/>
      <c r="AG4693" s="110"/>
      <c r="AH4693" s="110"/>
      <c r="AI4693" s="110"/>
      <c r="AJ4693" s="110"/>
      <c r="AK4693" s="110"/>
      <c r="AL4693" s="110"/>
      <c r="AM4693" s="110"/>
      <c r="AN4693" s="110"/>
      <c r="AO4693" s="110"/>
      <c r="AP4693" s="110"/>
      <c r="AQ4693" s="110"/>
      <c r="AR4693" s="110"/>
      <c r="AS4693" s="110"/>
      <c r="AT4693" s="110"/>
      <c r="AU4693" s="110"/>
      <c r="AV4693" s="110"/>
      <c r="AW4693" s="110"/>
      <c r="AX4693" s="110"/>
      <c r="AY4693" s="110"/>
      <c r="AZ4693" s="110"/>
      <c r="BA4693" s="110"/>
      <c r="BB4693" s="110"/>
      <c r="BC4693" s="110"/>
      <c r="BD4693" s="110"/>
      <c r="BE4693" s="110"/>
      <c r="BF4693" s="110"/>
      <c r="BG4693" s="110"/>
      <c r="BH4693" s="110"/>
    </row>
    <row r="4694" spans="30:60" x14ac:dyDescent="0.2">
      <c r="AD4694" s="110"/>
      <c r="AE4694" s="110"/>
      <c r="AF4694" s="110"/>
      <c r="AG4694" s="110"/>
      <c r="AH4694" s="110"/>
      <c r="AI4694" s="110"/>
      <c r="AJ4694" s="110"/>
      <c r="AK4694" s="110"/>
      <c r="AL4694" s="110"/>
      <c r="AM4694" s="110"/>
      <c r="AN4694" s="110"/>
      <c r="AO4694" s="110"/>
      <c r="AP4694" s="110"/>
      <c r="AQ4694" s="110"/>
      <c r="AR4694" s="110"/>
      <c r="AS4694" s="110"/>
      <c r="AT4694" s="110"/>
      <c r="AU4694" s="110"/>
      <c r="AV4694" s="110"/>
      <c r="AW4694" s="110"/>
      <c r="AX4694" s="110"/>
      <c r="AY4694" s="110"/>
      <c r="AZ4694" s="110"/>
      <c r="BA4694" s="110"/>
      <c r="BB4694" s="110"/>
      <c r="BC4694" s="110"/>
      <c r="BD4694" s="110"/>
      <c r="BE4694" s="110"/>
      <c r="BF4694" s="110"/>
      <c r="BG4694" s="110"/>
      <c r="BH4694" s="110"/>
    </row>
    <row r="4695" spans="30:60" x14ac:dyDescent="0.2">
      <c r="AD4695" s="110"/>
      <c r="AE4695" s="110"/>
      <c r="AF4695" s="110"/>
      <c r="AG4695" s="110"/>
      <c r="AH4695" s="110"/>
      <c r="AI4695" s="110"/>
      <c r="AJ4695" s="110"/>
      <c r="AK4695" s="110"/>
      <c r="AL4695" s="110"/>
      <c r="AM4695" s="110"/>
      <c r="AN4695" s="110"/>
      <c r="AO4695" s="110"/>
      <c r="AP4695" s="110"/>
      <c r="AQ4695" s="110"/>
      <c r="AR4695" s="110"/>
      <c r="AS4695" s="110"/>
      <c r="AT4695" s="110"/>
      <c r="AU4695" s="110"/>
      <c r="AV4695" s="110"/>
      <c r="AW4695" s="110"/>
      <c r="AX4695" s="110"/>
      <c r="AY4695" s="110"/>
      <c r="AZ4695" s="110"/>
      <c r="BA4695" s="110"/>
      <c r="BB4695" s="110"/>
      <c r="BC4695" s="110"/>
      <c r="BD4695" s="110"/>
      <c r="BE4695" s="110"/>
      <c r="BF4695" s="110"/>
      <c r="BG4695" s="110"/>
      <c r="BH4695" s="110"/>
    </row>
    <row r="4696" spans="30:60" x14ac:dyDescent="0.2">
      <c r="AD4696" s="110"/>
      <c r="AE4696" s="110"/>
      <c r="AF4696" s="110"/>
      <c r="AG4696" s="110"/>
      <c r="AH4696" s="110"/>
      <c r="AI4696" s="110"/>
      <c r="AJ4696" s="110"/>
      <c r="AK4696" s="110"/>
      <c r="AL4696" s="110"/>
      <c r="AM4696" s="110"/>
      <c r="AN4696" s="110"/>
      <c r="AO4696" s="110"/>
      <c r="AP4696" s="110"/>
      <c r="AQ4696" s="110"/>
      <c r="AR4696" s="110"/>
      <c r="AS4696" s="110"/>
      <c r="AT4696" s="110"/>
      <c r="AU4696" s="110"/>
      <c r="AV4696" s="110"/>
      <c r="AW4696" s="110"/>
      <c r="AX4696" s="110"/>
      <c r="AY4696" s="110"/>
      <c r="AZ4696" s="110"/>
      <c r="BA4696" s="110"/>
      <c r="BB4696" s="110"/>
      <c r="BC4696" s="110"/>
      <c r="BD4696" s="110"/>
      <c r="BE4696" s="110"/>
      <c r="BF4696" s="110"/>
      <c r="BG4696" s="110"/>
      <c r="BH4696" s="110"/>
    </row>
    <row r="4697" spans="30:60" x14ac:dyDescent="0.2">
      <c r="AD4697" s="110"/>
      <c r="AE4697" s="110"/>
      <c r="AF4697" s="110"/>
      <c r="AG4697" s="110"/>
      <c r="AH4697" s="110"/>
      <c r="AI4697" s="110"/>
      <c r="AJ4697" s="110"/>
      <c r="AK4697" s="110"/>
      <c r="AL4697" s="110"/>
      <c r="AM4697" s="110"/>
      <c r="AN4697" s="110"/>
      <c r="AO4697" s="110"/>
      <c r="AP4697" s="110"/>
      <c r="AQ4697" s="110"/>
      <c r="AR4697" s="110"/>
      <c r="AS4697" s="110"/>
      <c r="AT4697" s="110"/>
      <c r="AU4697" s="110"/>
      <c r="AV4697" s="110"/>
      <c r="AW4697" s="110"/>
      <c r="AX4697" s="110"/>
      <c r="AY4697" s="110"/>
      <c r="AZ4697" s="110"/>
      <c r="BA4697" s="110"/>
      <c r="BB4697" s="110"/>
      <c r="BC4697" s="110"/>
      <c r="BD4697" s="110"/>
      <c r="BE4697" s="110"/>
      <c r="BF4697" s="110"/>
      <c r="BG4697" s="110"/>
      <c r="BH4697" s="110"/>
    </row>
    <row r="4698" spans="30:60" x14ac:dyDescent="0.2">
      <c r="AD4698" s="110"/>
      <c r="AE4698" s="110"/>
      <c r="AF4698" s="110"/>
      <c r="AG4698" s="110"/>
      <c r="AH4698" s="110"/>
      <c r="AI4698" s="110"/>
      <c r="AJ4698" s="110"/>
      <c r="AK4698" s="110"/>
      <c r="AL4698" s="110"/>
      <c r="AM4698" s="110"/>
      <c r="AN4698" s="110"/>
      <c r="AO4698" s="110"/>
      <c r="AP4698" s="110"/>
      <c r="AQ4698" s="110"/>
      <c r="AR4698" s="110"/>
      <c r="AS4698" s="110"/>
      <c r="AT4698" s="110"/>
      <c r="AU4698" s="110"/>
      <c r="AV4698" s="110"/>
      <c r="AW4698" s="110"/>
      <c r="AX4698" s="110"/>
      <c r="AY4698" s="110"/>
      <c r="AZ4698" s="110"/>
      <c r="BA4698" s="110"/>
      <c r="BB4698" s="110"/>
      <c r="BC4698" s="110"/>
      <c r="BD4698" s="110"/>
      <c r="BE4698" s="110"/>
      <c r="BF4698" s="110"/>
      <c r="BG4698" s="110"/>
      <c r="BH4698" s="110"/>
    </row>
    <row r="4699" spans="30:60" x14ac:dyDescent="0.2">
      <c r="AD4699" s="110"/>
      <c r="AE4699" s="110"/>
      <c r="AF4699" s="110"/>
      <c r="AG4699" s="110"/>
      <c r="AH4699" s="110"/>
      <c r="AI4699" s="110"/>
      <c r="AJ4699" s="110"/>
      <c r="AK4699" s="110"/>
      <c r="AL4699" s="110"/>
      <c r="AM4699" s="110"/>
      <c r="AN4699" s="110"/>
      <c r="AO4699" s="110"/>
      <c r="AP4699" s="110"/>
      <c r="AQ4699" s="110"/>
      <c r="AR4699" s="110"/>
      <c r="AS4699" s="110"/>
      <c r="AT4699" s="110"/>
      <c r="AU4699" s="110"/>
      <c r="AV4699" s="110"/>
      <c r="AW4699" s="110"/>
      <c r="AX4699" s="110"/>
      <c r="AY4699" s="110"/>
      <c r="AZ4699" s="110"/>
      <c r="BA4699" s="110"/>
      <c r="BB4699" s="110"/>
      <c r="BC4699" s="110"/>
      <c r="BD4699" s="110"/>
      <c r="BE4699" s="110"/>
      <c r="BF4699" s="110"/>
      <c r="BG4699" s="110"/>
      <c r="BH4699" s="110"/>
    </row>
    <row r="4700" spans="30:60" x14ac:dyDescent="0.2">
      <c r="AD4700" s="110"/>
      <c r="AE4700" s="110"/>
      <c r="AF4700" s="110"/>
      <c r="AG4700" s="110"/>
      <c r="AH4700" s="110"/>
      <c r="AI4700" s="110"/>
      <c r="AJ4700" s="110"/>
      <c r="AK4700" s="110"/>
      <c r="AL4700" s="110"/>
      <c r="AM4700" s="110"/>
      <c r="AN4700" s="110"/>
      <c r="AO4700" s="110"/>
      <c r="AP4700" s="110"/>
      <c r="AQ4700" s="110"/>
      <c r="AR4700" s="110"/>
      <c r="AS4700" s="110"/>
      <c r="AT4700" s="110"/>
      <c r="AU4700" s="110"/>
      <c r="AV4700" s="110"/>
      <c r="AW4700" s="110"/>
      <c r="AX4700" s="110"/>
      <c r="AY4700" s="110"/>
      <c r="AZ4700" s="110"/>
      <c r="BA4700" s="110"/>
      <c r="BB4700" s="110"/>
      <c r="BC4700" s="110"/>
      <c r="BD4700" s="110"/>
      <c r="BE4700" s="110"/>
      <c r="BF4700" s="110"/>
      <c r="BG4700" s="110"/>
      <c r="BH4700" s="110"/>
    </row>
    <row r="4701" spans="30:60" x14ac:dyDescent="0.2">
      <c r="AD4701" s="110"/>
      <c r="AE4701" s="110"/>
      <c r="AF4701" s="110"/>
      <c r="AG4701" s="110"/>
      <c r="AH4701" s="110"/>
      <c r="AI4701" s="110"/>
      <c r="AJ4701" s="110"/>
      <c r="AK4701" s="110"/>
      <c r="AL4701" s="110"/>
      <c r="AM4701" s="110"/>
      <c r="AN4701" s="110"/>
      <c r="AO4701" s="110"/>
      <c r="AP4701" s="110"/>
      <c r="AQ4701" s="110"/>
      <c r="AR4701" s="110"/>
      <c r="AS4701" s="110"/>
      <c r="AT4701" s="110"/>
      <c r="AU4701" s="110"/>
      <c r="AV4701" s="110"/>
      <c r="AW4701" s="110"/>
      <c r="AX4701" s="110"/>
      <c r="AY4701" s="110"/>
      <c r="AZ4701" s="110"/>
      <c r="BA4701" s="110"/>
      <c r="BB4701" s="110"/>
      <c r="BC4701" s="110"/>
      <c r="BD4701" s="110"/>
      <c r="BE4701" s="110"/>
      <c r="BF4701" s="110"/>
      <c r="BG4701" s="110"/>
      <c r="BH4701" s="110"/>
    </row>
    <row r="4702" spans="30:60" x14ac:dyDescent="0.2">
      <c r="AD4702" s="110"/>
      <c r="AE4702" s="110"/>
      <c r="AF4702" s="110"/>
      <c r="AG4702" s="110"/>
      <c r="AH4702" s="110"/>
      <c r="AI4702" s="110"/>
      <c r="AJ4702" s="110"/>
      <c r="AK4702" s="110"/>
      <c r="AL4702" s="110"/>
      <c r="AM4702" s="110"/>
      <c r="AN4702" s="110"/>
      <c r="AO4702" s="110"/>
      <c r="AP4702" s="110"/>
      <c r="AQ4702" s="110"/>
      <c r="AR4702" s="110"/>
      <c r="AS4702" s="110"/>
      <c r="AT4702" s="110"/>
      <c r="AU4702" s="110"/>
      <c r="AV4702" s="110"/>
      <c r="AW4702" s="110"/>
      <c r="AX4702" s="110"/>
      <c r="AY4702" s="110"/>
      <c r="AZ4702" s="110"/>
      <c r="BA4702" s="110"/>
      <c r="BB4702" s="110"/>
      <c r="BC4702" s="110"/>
      <c r="BD4702" s="110"/>
      <c r="BE4702" s="110"/>
      <c r="BF4702" s="110"/>
      <c r="BG4702" s="110"/>
      <c r="BH4702" s="110"/>
    </row>
    <row r="4703" spans="30:60" x14ac:dyDescent="0.2">
      <c r="AD4703" s="110"/>
      <c r="AE4703" s="110"/>
      <c r="AF4703" s="110"/>
      <c r="AG4703" s="110"/>
      <c r="AH4703" s="110"/>
      <c r="AI4703" s="110"/>
      <c r="AJ4703" s="110"/>
      <c r="AK4703" s="110"/>
      <c r="AL4703" s="110"/>
      <c r="AM4703" s="110"/>
      <c r="AN4703" s="110"/>
      <c r="AO4703" s="110"/>
      <c r="AP4703" s="110"/>
      <c r="AQ4703" s="110"/>
      <c r="AR4703" s="110"/>
      <c r="AS4703" s="110"/>
      <c r="AT4703" s="110"/>
      <c r="AU4703" s="110"/>
      <c r="AV4703" s="110"/>
      <c r="AW4703" s="110"/>
      <c r="AX4703" s="110"/>
      <c r="AY4703" s="110"/>
      <c r="AZ4703" s="110"/>
      <c r="BA4703" s="110"/>
      <c r="BB4703" s="110"/>
      <c r="BC4703" s="110"/>
      <c r="BD4703" s="110"/>
      <c r="BE4703" s="110"/>
      <c r="BF4703" s="110"/>
      <c r="BG4703" s="110"/>
      <c r="BH4703" s="110"/>
    </row>
    <row r="4704" spans="30:60" x14ac:dyDescent="0.2">
      <c r="AD4704" s="110"/>
      <c r="AE4704" s="110"/>
      <c r="AF4704" s="110"/>
      <c r="AG4704" s="110"/>
      <c r="AH4704" s="110"/>
      <c r="AI4704" s="110"/>
      <c r="AJ4704" s="110"/>
      <c r="AK4704" s="110"/>
      <c r="AL4704" s="110"/>
      <c r="AM4704" s="110"/>
      <c r="AN4704" s="110"/>
      <c r="AO4704" s="110"/>
      <c r="AP4704" s="110"/>
      <c r="AQ4704" s="110"/>
      <c r="AR4704" s="110"/>
      <c r="AS4704" s="110"/>
      <c r="AT4704" s="110"/>
      <c r="AU4704" s="110"/>
      <c r="AV4704" s="110"/>
      <c r="AW4704" s="110"/>
      <c r="AX4704" s="110"/>
      <c r="AY4704" s="110"/>
      <c r="AZ4704" s="110"/>
      <c r="BA4704" s="110"/>
      <c r="BB4704" s="110"/>
      <c r="BC4704" s="110"/>
      <c r="BD4704" s="110"/>
      <c r="BE4704" s="110"/>
      <c r="BF4704" s="110"/>
      <c r="BG4704" s="110"/>
      <c r="BH4704" s="110"/>
    </row>
    <row r="4705" spans="30:60" x14ac:dyDescent="0.2">
      <c r="AD4705" s="110"/>
      <c r="AE4705" s="110"/>
      <c r="AF4705" s="110"/>
      <c r="AG4705" s="110"/>
      <c r="AH4705" s="110"/>
      <c r="AI4705" s="110"/>
      <c r="AJ4705" s="110"/>
      <c r="AK4705" s="110"/>
      <c r="AL4705" s="110"/>
      <c r="AM4705" s="110"/>
      <c r="AN4705" s="110"/>
      <c r="AO4705" s="110"/>
      <c r="AP4705" s="110"/>
      <c r="AQ4705" s="110"/>
      <c r="AR4705" s="110"/>
      <c r="AS4705" s="110"/>
      <c r="AT4705" s="110"/>
      <c r="AU4705" s="110"/>
      <c r="AV4705" s="110"/>
      <c r="AW4705" s="110"/>
      <c r="AX4705" s="110"/>
      <c r="AY4705" s="110"/>
      <c r="AZ4705" s="110"/>
      <c r="BA4705" s="110"/>
      <c r="BB4705" s="110"/>
      <c r="BC4705" s="110"/>
      <c r="BD4705" s="110"/>
      <c r="BE4705" s="110"/>
      <c r="BF4705" s="110"/>
      <c r="BG4705" s="110"/>
      <c r="BH4705" s="110"/>
    </row>
    <row r="4706" spans="30:60" x14ac:dyDescent="0.2">
      <c r="AD4706" s="110"/>
      <c r="AE4706" s="110"/>
      <c r="AF4706" s="110"/>
      <c r="AG4706" s="110"/>
      <c r="AH4706" s="110"/>
      <c r="AI4706" s="110"/>
      <c r="AJ4706" s="110"/>
      <c r="AK4706" s="110"/>
      <c r="AL4706" s="110"/>
      <c r="AM4706" s="110"/>
      <c r="AN4706" s="110"/>
      <c r="AO4706" s="110"/>
      <c r="AP4706" s="110"/>
      <c r="AQ4706" s="110"/>
      <c r="AR4706" s="110"/>
      <c r="AS4706" s="110"/>
      <c r="AT4706" s="110"/>
      <c r="AU4706" s="110"/>
      <c r="AV4706" s="110"/>
      <c r="AW4706" s="110"/>
      <c r="AX4706" s="110"/>
      <c r="AY4706" s="110"/>
      <c r="AZ4706" s="110"/>
      <c r="BA4706" s="110"/>
      <c r="BB4706" s="110"/>
      <c r="BC4706" s="110"/>
      <c r="BD4706" s="110"/>
      <c r="BE4706" s="110"/>
      <c r="BF4706" s="110"/>
      <c r="BG4706" s="110"/>
      <c r="BH4706" s="110"/>
    </row>
    <row r="4707" spans="30:60" x14ac:dyDescent="0.2">
      <c r="AD4707" s="110"/>
      <c r="AE4707" s="110"/>
      <c r="AF4707" s="110"/>
      <c r="AG4707" s="110"/>
      <c r="AH4707" s="110"/>
      <c r="AI4707" s="110"/>
      <c r="AJ4707" s="110"/>
      <c r="AK4707" s="110"/>
      <c r="AL4707" s="110"/>
      <c r="AM4707" s="110"/>
      <c r="AN4707" s="110"/>
      <c r="AO4707" s="110"/>
      <c r="AP4707" s="110"/>
      <c r="AQ4707" s="110"/>
      <c r="AR4707" s="110"/>
      <c r="AS4707" s="110"/>
      <c r="AT4707" s="110"/>
      <c r="AU4707" s="110"/>
      <c r="AV4707" s="110"/>
      <c r="AW4707" s="110"/>
      <c r="AX4707" s="110"/>
      <c r="AY4707" s="110"/>
      <c r="AZ4707" s="110"/>
      <c r="BA4707" s="110"/>
      <c r="BB4707" s="110"/>
      <c r="BC4707" s="110"/>
      <c r="BD4707" s="110"/>
      <c r="BE4707" s="110"/>
      <c r="BF4707" s="110"/>
      <c r="BG4707" s="110"/>
      <c r="BH4707" s="110"/>
    </row>
    <row r="4708" spans="30:60" x14ac:dyDescent="0.2">
      <c r="AD4708" s="110"/>
      <c r="AE4708" s="110"/>
      <c r="AF4708" s="110"/>
      <c r="AG4708" s="110"/>
      <c r="AH4708" s="110"/>
      <c r="AI4708" s="110"/>
      <c r="AJ4708" s="110"/>
      <c r="AK4708" s="110"/>
      <c r="AL4708" s="110"/>
      <c r="AM4708" s="110"/>
      <c r="AN4708" s="110"/>
      <c r="AO4708" s="110"/>
      <c r="AP4708" s="110"/>
      <c r="AQ4708" s="110"/>
      <c r="AR4708" s="110"/>
      <c r="AS4708" s="110"/>
      <c r="AT4708" s="110"/>
      <c r="AU4708" s="110"/>
      <c r="AV4708" s="110"/>
      <c r="AW4708" s="110"/>
      <c r="AX4708" s="110"/>
      <c r="AY4708" s="110"/>
      <c r="AZ4708" s="110"/>
      <c r="BA4708" s="110"/>
      <c r="BB4708" s="110"/>
      <c r="BC4708" s="110"/>
      <c r="BD4708" s="110"/>
      <c r="BE4708" s="110"/>
      <c r="BF4708" s="110"/>
      <c r="BG4708" s="110"/>
      <c r="BH4708" s="110"/>
    </row>
    <row r="4709" spans="30:60" x14ac:dyDescent="0.2">
      <c r="AD4709" s="110"/>
      <c r="AE4709" s="110"/>
      <c r="AF4709" s="110"/>
      <c r="AG4709" s="110"/>
      <c r="AH4709" s="110"/>
      <c r="AI4709" s="110"/>
      <c r="AJ4709" s="110"/>
      <c r="AK4709" s="110"/>
      <c r="AL4709" s="110"/>
      <c r="AM4709" s="110"/>
      <c r="AN4709" s="110"/>
      <c r="AO4709" s="110"/>
      <c r="AP4709" s="110"/>
      <c r="AQ4709" s="110"/>
      <c r="AR4709" s="110"/>
      <c r="AS4709" s="110"/>
      <c r="AT4709" s="110"/>
      <c r="AU4709" s="110"/>
      <c r="AV4709" s="110"/>
      <c r="AW4709" s="110"/>
      <c r="AX4709" s="110"/>
      <c r="AY4709" s="110"/>
      <c r="AZ4709" s="110"/>
      <c r="BA4709" s="110"/>
      <c r="BB4709" s="110"/>
      <c r="BC4709" s="110"/>
      <c r="BD4709" s="110"/>
      <c r="BE4709" s="110"/>
      <c r="BF4709" s="110"/>
      <c r="BG4709" s="110"/>
      <c r="BH4709" s="110"/>
    </row>
    <row r="4710" spans="30:60" x14ac:dyDescent="0.2">
      <c r="AD4710" s="110"/>
      <c r="AE4710" s="110"/>
      <c r="AF4710" s="110"/>
      <c r="AG4710" s="110"/>
      <c r="AH4710" s="110"/>
      <c r="AI4710" s="110"/>
      <c r="AJ4710" s="110"/>
      <c r="AK4710" s="110"/>
      <c r="AL4710" s="110"/>
      <c r="AM4710" s="110"/>
      <c r="AN4710" s="110"/>
      <c r="AO4710" s="110"/>
      <c r="AP4710" s="110"/>
      <c r="AQ4710" s="110"/>
      <c r="AR4710" s="110"/>
      <c r="AS4710" s="110"/>
      <c r="AT4710" s="110"/>
      <c r="AU4710" s="110"/>
      <c r="AV4710" s="110"/>
      <c r="AW4710" s="110"/>
      <c r="AX4710" s="110"/>
      <c r="AY4710" s="110"/>
      <c r="AZ4710" s="110"/>
      <c r="BA4710" s="110"/>
      <c r="BB4710" s="110"/>
      <c r="BC4710" s="110"/>
      <c r="BD4710" s="110"/>
      <c r="BE4710" s="110"/>
      <c r="BF4710" s="110"/>
      <c r="BG4710" s="110"/>
      <c r="BH4710" s="110"/>
    </row>
    <row r="4711" spans="30:60" x14ac:dyDescent="0.2">
      <c r="AD4711" s="110"/>
      <c r="AE4711" s="110"/>
      <c r="AF4711" s="110"/>
      <c r="AG4711" s="110"/>
      <c r="AH4711" s="110"/>
      <c r="AI4711" s="110"/>
      <c r="AJ4711" s="110"/>
      <c r="AK4711" s="110"/>
      <c r="AL4711" s="110"/>
      <c r="AM4711" s="110"/>
      <c r="AN4711" s="110"/>
      <c r="AO4711" s="110"/>
      <c r="AP4711" s="110"/>
      <c r="AQ4711" s="110"/>
      <c r="AR4711" s="110"/>
      <c r="AS4711" s="110"/>
      <c r="AT4711" s="110"/>
      <c r="AU4711" s="110"/>
      <c r="AV4711" s="110"/>
      <c r="AW4711" s="110"/>
      <c r="AX4711" s="110"/>
      <c r="AY4711" s="110"/>
      <c r="AZ4711" s="110"/>
      <c r="BA4711" s="110"/>
      <c r="BB4711" s="110"/>
      <c r="BC4711" s="110"/>
      <c r="BD4711" s="110"/>
      <c r="BE4711" s="110"/>
      <c r="BF4711" s="110"/>
      <c r="BG4711" s="110"/>
      <c r="BH4711" s="110"/>
    </row>
    <row r="4712" spans="30:60" x14ac:dyDescent="0.2">
      <c r="AD4712" s="110"/>
      <c r="AE4712" s="110"/>
      <c r="AF4712" s="110"/>
      <c r="AG4712" s="110"/>
      <c r="AH4712" s="110"/>
      <c r="AI4712" s="110"/>
      <c r="AJ4712" s="110"/>
      <c r="AK4712" s="110"/>
      <c r="AL4712" s="110"/>
      <c r="AM4712" s="110"/>
      <c r="AN4712" s="110"/>
      <c r="AO4712" s="110"/>
      <c r="AP4712" s="110"/>
      <c r="AQ4712" s="110"/>
      <c r="AR4712" s="110"/>
      <c r="AS4712" s="110"/>
      <c r="AT4712" s="110"/>
      <c r="AU4712" s="110"/>
      <c r="AV4712" s="110"/>
      <c r="AW4712" s="110"/>
      <c r="AX4712" s="110"/>
      <c r="AY4712" s="110"/>
      <c r="AZ4712" s="110"/>
      <c r="BA4712" s="110"/>
      <c r="BB4712" s="110"/>
      <c r="BC4712" s="110"/>
      <c r="BD4712" s="110"/>
      <c r="BE4712" s="110"/>
      <c r="BF4712" s="110"/>
      <c r="BG4712" s="110"/>
      <c r="BH4712" s="110"/>
    </row>
    <row r="4713" spans="30:60" x14ac:dyDescent="0.2">
      <c r="AD4713" s="110"/>
      <c r="AE4713" s="110"/>
      <c r="AF4713" s="110"/>
      <c r="AG4713" s="110"/>
      <c r="AH4713" s="110"/>
      <c r="AI4713" s="110"/>
      <c r="AJ4713" s="110"/>
      <c r="AK4713" s="110"/>
      <c r="AL4713" s="110"/>
      <c r="AM4713" s="110"/>
      <c r="AN4713" s="110"/>
      <c r="AO4713" s="110"/>
      <c r="AP4713" s="110"/>
      <c r="AQ4713" s="110"/>
      <c r="AR4713" s="110"/>
      <c r="AS4713" s="110"/>
      <c r="AT4713" s="110"/>
      <c r="AU4713" s="110"/>
      <c r="AV4713" s="110"/>
      <c r="AW4713" s="110"/>
      <c r="AX4713" s="110"/>
      <c r="AY4713" s="110"/>
      <c r="AZ4713" s="110"/>
      <c r="BA4713" s="110"/>
      <c r="BB4713" s="110"/>
      <c r="BC4713" s="110"/>
      <c r="BD4713" s="110"/>
      <c r="BE4713" s="110"/>
      <c r="BF4713" s="110"/>
      <c r="BG4713" s="110"/>
      <c r="BH4713" s="110"/>
    </row>
    <row r="4714" spans="30:60" x14ac:dyDescent="0.2">
      <c r="AD4714" s="110"/>
      <c r="AE4714" s="110"/>
      <c r="AF4714" s="110"/>
      <c r="AG4714" s="110"/>
      <c r="AH4714" s="110"/>
      <c r="AI4714" s="110"/>
      <c r="AJ4714" s="110"/>
      <c r="AK4714" s="110"/>
      <c r="AL4714" s="110"/>
      <c r="AM4714" s="110"/>
      <c r="AN4714" s="110"/>
      <c r="AO4714" s="110"/>
      <c r="AP4714" s="110"/>
      <c r="AQ4714" s="110"/>
      <c r="AR4714" s="110"/>
      <c r="AS4714" s="110"/>
      <c r="AT4714" s="110"/>
      <c r="AU4714" s="110"/>
      <c r="AV4714" s="110"/>
      <c r="AW4714" s="110"/>
      <c r="AX4714" s="110"/>
      <c r="AY4714" s="110"/>
      <c r="AZ4714" s="110"/>
      <c r="BA4714" s="110"/>
      <c r="BB4714" s="110"/>
      <c r="BC4714" s="110"/>
      <c r="BD4714" s="110"/>
      <c r="BE4714" s="110"/>
      <c r="BF4714" s="110"/>
      <c r="BG4714" s="110"/>
      <c r="BH4714" s="110"/>
    </row>
    <row r="4715" spans="30:60" x14ac:dyDescent="0.2">
      <c r="AD4715" s="110"/>
      <c r="AE4715" s="110"/>
      <c r="AF4715" s="110"/>
      <c r="AG4715" s="110"/>
      <c r="AH4715" s="110"/>
      <c r="AI4715" s="110"/>
      <c r="AJ4715" s="110"/>
      <c r="AK4715" s="110"/>
      <c r="AL4715" s="110"/>
      <c r="AM4715" s="110"/>
      <c r="AN4715" s="110"/>
      <c r="AO4715" s="110"/>
      <c r="AP4715" s="110"/>
      <c r="AQ4715" s="110"/>
      <c r="AR4715" s="110"/>
      <c r="AS4715" s="110"/>
      <c r="AT4715" s="110"/>
      <c r="AU4715" s="110"/>
      <c r="AV4715" s="110"/>
      <c r="AW4715" s="110"/>
      <c r="AX4715" s="110"/>
      <c r="AY4715" s="110"/>
      <c r="AZ4715" s="110"/>
      <c r="BA4715" s="110"/>
      <c r="BB4715" s="110"/>
      <c r="BC4715" s="110"/>
      <c r="BD4715" s="110"/>
      <c r="BE4715" s="110"/>
      <c r="BF4715" s="110"/>
      <c r="BG4715" s="110"/>
      <c r="BH4715" s="110"/>
    </row>
    <row r="4716" spans="30:60" x14ac:dyDescent="0.2">
      <c r="AD4716" s="110"/>
      <c r="AE4716" s="110"/>
      <c r="AF4716" s="110"/>
      <c r="AG4716" s="110"/>
      <c r="AH4716" s="110"/>
      <c r="AI4716" s="110"/>
      <c r="AJ4716" s="110"/>
      <c r="AK4716" s="110"/>
      <c r="AL4716" s="110"/>
      <c r="AM4716" s="110"/>
      <c r="AN4716" s="110"/>
      <c r="AO4716" s="110"/>
      <c r="AP4716" s="110"/>
      <c r="AQ4716" s="110"/>
      <c r="AR4716" s="110"/>
      <c r="AS4716" s="110"/>
      <c r="AT4716" s="110"/>
      <c r="AU4716" s="110"/>
      <c r="AV4716" s="110"/>
      <c r="AW4716" s="110"/>
      <c r="AX4716" s="110"/>
      <c r="AY4716" s="110"/>
      <c r="AZ4716" s="110"/>
      <c r="BA4716" s="110"/>
      <c r="BB4716" s="110"/>
      <c r="BC4716" s="110"/>
      <c r="BD4716" s="110"/>
      <c r="BE4716" s="110"/>
      <c r="BF4716" s="110"/>
      <c r="BG4716" s="110"/>
      <c r="BH4716" s="110"/>
    </row>
    <row r="4717" spans="30:60" x14ac:dyDescent="0.2">
      <c r="AD4717" s="110"/>
      <c r="AE4717" s="110"/>
      <c r="AF4717" s="110"/>
      <c r="AG4717" s="110"/>
      <c r="AH4717" s="110"/>
      <c r="AI4717" s="110"/>
      <c r="AJ4717" s="110"/>
      <c r="AK4717" s="110"/>
      <c r="AL4717" s="110"/>
      <c r="AM4717" s="110"/>
      <c r="AN4717" s="110"/>
      <c r="AO4717" s="110"/>
      <c r="AP4717" s="110"/>
      <c r="AQ4717" s="110"/>
      <c r="AR4717" s="110"/>
      <c r="AS4717" s="110"/>
      <c r="AT4717" s="110"/>
      <c r="AU4717" s="110"/>
      <c r="AV4717" s="110"/>
      <c r="AW4717" s="110"/>
      <c r="AX4717" s="110"/>
      <c r="AY4717" s="110"/>
      <c r="AZ4717" s="110"/>
      <c r="BA4717" s="110"/>
      <c r="BB4717" s="110"/>
      <c r="BC4717" s="110"/>
      <c r="BD4717" s="110"/>
      <c r="BE4717" s="110"/>
      <c r="BF4717" s="110"/>
      <c r="BG4717" s="110"/>
      <c r="BH4717" s="110"/>
    </row>
    <row r="4718" spans="30:60" x14ac:dyDescent="0.2">
      <c r="AD4718" s="110"/>
      <c r="AE4718" s="110"/>
      <c r="AF4718" s="110"/>
      <c r="AG4718" s="110"/>
      <c r="AH4718" s="110"/>
      <c r="AI4718" s="110"/>
      <c r="AJ4718" s="110"/>
      <c r="AK4718" s="110"/>
      <c r="AL4718" s="110"/>
      <c r="AM4718" s="110"/>
      <c r="AN4718" s="110"/>
      <c r="AO4718" s="110"/>
      <c r="AP4718" s="110"/>
      <c r="AQ4718" s="110"/>
      <c r="AR4718" s="110"/>
      <c r="AS4718" s="110"/>
      <c r="AT4718" s="110"/>
      <c r="AU4718" s="110"/>
      <c r="AV4718" s="110"/>
      <c r="AW4718" s="110"/>
      <c r="AX4718" s="110"/>
      <c r="AY4718" s="110"/>
      <c r="AZ4718" s="110"/>
      <c r="BA4718" s="110"/>
      <c r="BB4718" s="110"/>
      <c r="BC4718" s="110"/>
      <c r="BD4718" s="110"/>
      <c r="BE4718" s="110"/>
      <c r="BF4718" s="110"/>
      <c r="BG4718" s="110"/>
      <c r="BH4718" s="110"/>
    </row>
    <row r="4719" spans="30:60" x14ac:dyDescent="0.2">
      <c r="AD4719" s="110"/>
      <c r="AE4719" s="110"/>
      <c r="AF4719" s="110"/>
      <c r="AG4719" s="110"/>
      <c r="AH4719" s="110"/>
      <c r="AI4719" s="110"/>
      <c r="AJ4719" s="110"/>
      <c r="AK4719" s="110"/>
      <c r="AL4719" s="110"/>
      <c r="AM4719" s="110"/>
      <c r="AN4719" s="110"/>
      <c r="AO4719" s="110"/>
      <c r="AP4719" s="110"/>
      <c r="AQ4719" s="110"/>
      <c r="AR4719" s="110"/>
      <c r="AS4719" s="110"/>
      <c r="AT4719" s="110"/>
      <c r="AU4719" s="110"/>
      <c r="AV4719" s="110"/>
      <c r="AW4719" s="110"/>
      <c r="AX4719" s="110"/>
      <c r="AY4719" s="110"/>
      <c r="AZ4719" s="110"/>
      <c r="BA4719" s="110"/>
      <c r="BB4719" s="110"/>
      <c r="BC4719" s="110"/>
      <c r="BD4719" s="110"/>
      <c r="BE4719" s="110"/>
      <c r="BF4719" s="110"/>
      <c r="BG4719" s="110"/>
      <c r="BH4719" s="110"/>
    </row>
    <row r="4720" spans="30:60" x14ac:dyDescent="0.2">
      <c r="AD4720" s="110"/>
      <c r="AE4720" s="110"/>
      <c r="AF4720" s="110"/>
      <c r="AG4720" s="110"/>
      <c r="AH4720" s="110"/>
      <c r="AI4720" s="110"/>
      <c r="AJ4720" s="110"/>
      <c r="AK4720" s="110"/>
      <c r="AL4720" s="110"/>
      <c r="AM4720" s="110"/>
      <c r="AN4720" s="110"/>
      <c r="AO4720" s="110"/>
      <c r="AP4720" s="110"/>
      <c r="AQ4720" s="110"/>
      <c r="AR4720" s="110"/>
      <c r="AS4720" s="110"/>
      <c r="AT4720" s="110"/>
      <c r="AU4720" s="110"/>
      <c r="AV4720" s="110"/>
      <c r="AW4720" s="110"/>
      <c r="AX4720" s="110"/>
      <c r="AY4720" s="110"/>
      <c r="AZ4720" s="110"/>
      <c r="BA4720" s="110"/>
      <c r="BB4720" s="110"/>
      <c r="BC4720" s="110"/>
      <c r="BD4720" s="110"/>
      <c r="BE4720" s="110"/>
      <c r="BF4720" s="110"/>
      <c r="BG4720" s="110"/>
      <c r="BH4720" s="110"/>
    </row>
    <row r="4721" spans="30:60" x14ac:dyDescent="0.2">
      <c r="AD4721" s="110"/>
      <c r="AE4721" s="110"/>
      <c r="AF4721" s="110"/>
      <c r="AG4721" s="110"/>
      <c r="AH4721" s="110"/>
      <c r="AI4721" s="110"/>
      <c r="AJ4721" s="110"/>
      <c r="AK4721" s="110"/>
      <c r="AL4721" s="110"/>
      <c r="AM4721" s="110"/>
      <c r="AN4721" s="110"/>
      <c r="AO4721" s="110"/>
      <c r="AP4721" s="110"/>
      <c r="AQ4721" s="110"/>
      <c r="AR4721" s="110"/>
      <c r="AS4721" s="110"/>
      <c r="AT4721" s="110"/>
      <c r="AU4721" s="110"/>
      <c r="AV4721" s="110"/>
      <c r="AW4721" s="110"/>
      <c r="AX4721" s="110"/>
      <c r="AY4721" s="110"/>
      <c r="AZ4721" s="110"/>
      <c r="BA4721" s="110"/>
      <c r="BB4721" s="110"/>
      <c r="BC4721" s="110"/>
      <c r="BD4721" s="110"/>
      <c r="BE4721" s="110"/>
      <c r="BF4721" s="110"/>
      <c r="BG4721" s="110"/>
      <c r="BH4721" s="110"/>
    </row>
    <row r="4722" spans="30:60" x14ac:dyDescent="0.2">
      <c r="AD4722" s="110"/>
      <c r="AE4722" s="110"/>
      <c r="AF4722" s="110"/>
      <c r="AG4722" s="110"/>
      <c r="AH4722" s="110"/>
      <c r="AI4722" s="110"/>
      <c r="AJ4722" s="110"/>
      <c r="AK4722" s="110"/>
      <c r="AL4722" s="110"/>
      <c r="AM4722" s="110"/>
      <c r="AN4722" s="110"/>
      <c r="AO4722" s="110"/>
      <c r="AP4722" s="110"/>
      <c r="AQ4722" s="110"/>
      <c r="AR4722" s="110"/>
      <c r="AS4722" s="110"/>
      <c r="AT4722" s="110"/>
      <c r="AU4722" s="110"/>
      <c r="AV4722" s="110"/>
      <c r="AW4722" s="110"/>
      <c r="AX4722" s="110"/>
      <c r="AY4722" s="110"/>
      <c r="AZ4722" s="110"/>
      <c r="BA4722" s="110"/>
      <c r="BB4722" s="110"/>
      <c r="BC4722" s="110"/>
      <c r="BD4722" s="110"/>
      <c r="BE4722" s="110"/>
      <c r="BF4722" s="110"/>
      <c r="BG4722" s="110"/>
      <c r="BH4722" s="110"/>
    </row>
    <row r="4723" spans="30:60" x14ac:dyDescent="0.2">
      <c r="AD4723" s="110"/>
      <c r="AE4723" s="110"/>
      <c r="AF4723" s="110"/>
      <c r="AG4723" s="110"/>
      <c r="AH4723" s="110"/>
      <c r="AI4723" s="110"/>
      <c r="AJ4723" s="110"/>
      <c r="AK4723" s="110"/>
      <c r="AL4723" s="110"/>
      <c r="AM4723" s="110"/>
      <c r="AN4723" s="110"/>
      <c r="AO4723" s="110"/>
      <c r="AP4723" s="110"/>
      <c r="AQ4723" s="110"/>
      <c r="AR4723" s="110"/>
      <c r="AS4723" s="110"/>
      <c r="AT4723" s="110"/>
      <c r="AU4723" s="110"/>
      <c r="AV4723" s="110"/>
      <c r="AW4723" s="110"/>
      <c r="AX4723" s="110"/>
      <c r="AY4723" s="110"/>
      <c r="AZ4723" s="110"/>
      <c r="BA4723" s="110"/>
      <c r="BB4723" s="110"/>
      <c r="BC4723" s="110"/>
      <c r="BD4723" s="110"/>
      <c r="BE4723" s="110"/>
      <c r="BF4723" s="110"/>
      <c r="BG4723" s="110"/>
      <c r="BH4723" s="110"/>
    </row>
    <row r="4724" spans="30:60" x14ac:dyDescent="0.2">
      <c r="AD4724" s="110"/>
      <c r="AE4724" s="110"/>
      <c r="AF4724" s="110"/>
      <c r="AG4724" s="110"/>
      <c r="AH4724" s="110"/>
      <c r="AI4724" s="110"/>
      <c r="AJ4724" s="110"/>
      <c r="AK4724" s="110"/>
      <c r="AL4724" s="110"/>
      <c r="AM4724" s="110"/>
      <c r="AN4724" s="110"/>
      <c r="AO4724" s="110"/>
      <c r="AP4724" s="110"/>
      <c r="AQ4724" s="110"/>
      <c r="AR4724" s="110"/>
      <c r="AS4724" s="110"/>
      <c r="AT4724" s="110"/>
      <c r="AU4724" s="110"/>
      <c r="AV4724" s="110"/>
      <c r="AW4724" s="110"/>
      <c r="AX4724" s="110"/>
      <c r="AY4724" s="110"/>
      <c r="AZ4724" s="110"/>
      <c r="BA4724" s="110"/>
      <c r="BB4724" s="110"/>
      <c r="BC4724" s="110"/>
      <c r="BD4724" s="110"/>
      <c r="BE4724" s="110"/>
      <c r="BF4724" s="110"/>
      <c r="BG4724" s="110"/>
      <c r="BH4724" s="110"/>
    </row>
    <row r="4725" spans="30:60" x14ac:dyDescent="0.2">
      <c r="AD4725" s="110"/>
      <c r="AE4725" s="110"/>
      <c r="AF4725" s="110"/>
      <c r="AG4725" s="110"/>
      <c r="AH4725" s="110"/>
      <c r="AI4725" s="110"/>
      <c r="AJ4725" s="110"/>
      <c r="AK4725" s="110"/>
      <c r="AL4725" s="110"/>
      <c r="AM4725" s="110"/>
      <c r="AN4725" s="110"/>
      <c r="AO4725" s="110"/>
      <c r="AP4725" s="110"/>
      <c r="AQ4725" s="110"/>
      <c r="AR4725" s="110"/>
      <c r="AS4725" s="110"/>
      <c r="AT4725" s="110"/>
      <c r="AU4725" s="110"/>
      <c r="AV4725" s="110"/>
      <c r="AW4725" s="110"/>
      <c r="AX4725" s="110"/>
      <c r="AY4725" s="110"/>
      <c r="AZ4725" s="110"/>
      <c r="BA4725" s="110"/>
      <c r="BB4725" s="110"/>
      <c r="BC4725" s="110"/>
      <c r="BD4725" s="110"/>
      <c r="BE4725" s="110"/>
      <c r="BF4725" s="110"/>
      <c r="BG4725" s="110"/>
      <c r="BH4725" s="110"/>
    </row>
    <row r="4726" spans="30:60" x14ac:dyDescent="0.2">
      <c r="AD4726" s="110"/>
      <c r="AE4726" s="110"/>
      <c r="AF4726" s="110"/>
      <c r="AG4726" s="110"/>
      <c r="AH4726" s="110"/>
      <c r="AI4726" s="110"/>
      <c r="AJ4726" s="110"/>
      <c r="AK4726" s="110"/>
      <c r="AL4726" s="110"/>
      <c r="AM4726" s="110"/>
      <c r="AN4726" s="110"/>
      <c r="AO4726" s="110"/>
      <c r="AP4726" s="110"/>
      <c r="AQ4726" s="110"/>
      <c r="AR4726" s="110"/>
      <c r="AS4726" s="110"/>
      <c r="AT4726" s="110"/>
      <c r="AU4726" s="110"/>
      <c r="AV4726" s="110"/>
      <c r="AW4726" s="110"/>
      <c r="AX4726" s="110"/>
      <c r="AY4726" s="110"/>
      <c r="AZ4726" s="110"/>
      <c r="BA4726" s="110"/>
      <c r="BB4726" s="110"/>
      <c r="BC4726" s="110"/>
      <c r="BD4726" s="110"/>
      <c r="BE4726" s="110"/>
      <c r="BF4726" s="110"/>
      <c r="BG4726" s="110"/>
      <c r="BH4726" s="110"/>
    </row>
    <row r="4727" spans="30:60" x14ac:dyDescent="0.2">
      <c r="AD4727" s="110"/>
      <c r="AE4727" s="110"/>
      <c r="AF4727" s="110"/>
      <c r="AG4727" s="110"/>
      <c r="AH4727" s="110"/>
      <c r="AI4727" s="110"/>
      <c r="AJ4727" s="110"/>
      <c r="AK4727" s="110"/>
      <c r="AL4727" s="110"/>
      <c r="AM4727" s="110"/>
      <c r="AN4727" s="110"/>
      <c r="AO4727" s="110"/>
      <c r="AP4727" s="110"/>
      <c r="AQ4727" s="110"/>
      <c r="AR4727" s="110"/>
      <c r="AS4727" s="110"/>
      <c r="AT4727" s="110"/>
      <c r="AU4727" s="110"/>
      <c r="AV4727" s="110"/>
      <c r="AW4727" s="110"/>
      <c r="AX4727" s="110"/>
      <c r="AY4727" s="110"/>
      <c r="AZ4727" s="110"/>
      <c r="BA4727" s="110"/>
      <c r="BB4727" s="110"/>
      <c r="BC4727" s="110"/>
      <c r="BD4727" s="110"/>
      <c r="BE4727" s="110"/>
      <c r="BF4727" s="110"/>
      <c r="BG4727" s="110"/>
      <c r="BH4727" s="110"/>
    </row>
    <row r="4728" spans="30:60" x14ac:dyDescent="0.2">
      <c r="AD4728" s="110"/>
      <c r="AE4728" s="110"/>
      <c r="AF4728" s="110"/>
      <c r="AG4728" s="110"/>
      <c r="AH4728" s="110"/>
      <c r="AI4728" s="110"/>
      <c r="AJ4728" s="110"/>
      <c r="AK4728" s="110"/>
      <c r="AL4728" s="110"/>
      <c r="AM4728" s="110"/>
      <c r="AN4728" s="110"/>
      <c r="AO4728" s="110"/>
      <c r="AP4728" s="110"/>
      <c r="AQ4728" s="110"/>
      <c r="AR4728" s="110"/>
      <c r="AS4728" s="110"/>
      <c r="AT4728" s="110"/>
      <c r="AU4728" s="110"/>
      <c r="AV4728" s="110"/>
      <c r="AW4728" s="110"/>
      <c r="AX4728" s="110"/>
      <c r="AY4728" s="110"/>
      <c r="AZ4728" s="110"/>
      <c r="BA4728" s="110"/>
      <c r="BB4728" s="110"/>
      <c r="BC4728" s="110"/>
      <c r="BD4728" s="110"/>
      <c r="BE4728" s="110"/>
      <c r="BF4728" s="110"/>
      <c r="BG4728" s="110"/>
      <c r="BH4728" s="110"/>
    </row>
    <row r="4729" spans="30:60" x14ac:dyDescent="0.2">
      <c r="AD4729" s="110"/>
      <c r="AE4729" s="110"/>
      <c r="AF4729" s="110"/>
      <c r="AG4729" s="110"/>
      <c r="AH4729" s="110"/>
      <c r="AI4729" s="110"/>
      <c r="AJ4729" s="110"/>
      <c r="AK4729" s="110"/>
      <c r="AL4729" s="110"/>
      <c r="AM4729" s="110"/>
      <c r="AN4729" s="110"/>
      <c r="AO4729" s="110"/>
      <c r="AP4729" s="110"/>
      <c r="AQ4729" s="110"/>
      <c r="AR4729" s="110"/>
      <c r="AS4729" s="110"/>
      <c r="AT4729" s="110"/>
      <c r="AU4729" s="110"/>
      <c r="AV4729" s="110"/>
      <c r="AW4729" s="110"/>
      <c r="AX4729" s="110"/>
      <c r="AY4729" s="110"/>
      <c r="AZ4729" s="110"/>
      <c r="BA4729" s="110"/>
      <c r="BB4729" s="110"/>
      <c r="BC4729" s="110"/>
      <c r="BD4729" s="110"/>
      <c r="BE4729" s="110"/>
      <c r="BF4729" s="110"/>
      <c r="BG4729" s="110"/>
      <c r="BH4729" s="110"/>
    </row>
    <row r="4730" spans="30:60" x14ac:dyDescent="0.2">
      <c r="AD4730" s="110"/>
      <c r="AE4730" s="110"/>
      <c r="AF4730" s="110"/>
      <c r="AG4730" s="110"/>
      <c r="AH4730" s="110"/>
      <c r="AI4730" s="110"/>
      <c r="AJ4730" s="110"/>
      <c r="AK4730" s="110"/>
      <c r="AL4730" s="110"/>
      <c r="AM4730" s="110"/>
      <c r="AN4730" s="110"/>
      <c r="AO4730" s="110"/>
      <c r="AP4730" s="110"/>
      <c r="AQ4730" s="110"/>
      <c r="AR4730" s="110"/>
      <c r="AS4730" s="110"/>
      <c r="AT4730" s="110"/>
      <c r="AU4730" s="110"/>
      <c r="AV4730" s="110"/>
      <c r="AW4730" s="110"/>
      <c r="AX4730" s="110"/>
      <c r="AY4730" s="110"/>
      <c r="AZ4730" s="110"/>
      <c r="BA4730" s="110"/>
      <c r="BB4730" s="110"/>
      <c r="BC4730" s="110"/>
      <c r="BD4730" s="110"/>
      <c r="BE4730" s="110"/>
      <c r="BF4730" s="110"/>
      <c r="BG4730" s="110"/>
      <c r="BH4730" s="110"/>
    </row>
    <row r="4731" spans="30:60" x14ac:dyDescent="0.2">
      <c r="AD4731" s="110"/>
      <c r="AE4731" s="110"/>
      <c r="AF4731" s="110"/>
      <c r="AG4731" s="110"/>
      <c r="AH4731" s="110"/>
      <c r="AI4731" s="110"/>
      <c r="AJ4731" s="110"/>
      <c r="AK4731" s="110"/>
      <c r="AL4731" s="110"/>
      <c r="AM4731" s="110"/>
      <c r="AN4731" s="110"/>
      <c r="AO4731" s="110"/>
      <c r="AP4731" s="110"/>
      <c r="AQ4731" s="110"/>
      <c r="AR4731" s="110"/>
      <c r="AS4731" s="110"/>
      <c r="AT4731" s="110"/>
      <c r="AU4731" s="110"/>
      <c r="AV4731" s="110"/>
      <c r="AW4731" s="110"/>
      <c r="AX4731" s="110"/>
      <c r="AY4731" s="110"/>
      <c r="AZ4731" s="110"/>
      <c r="BA4731" s="110"/>
      <c r="BB4731" s="110"/>
      <c r="BC4731" s="110"/>
      <c r="BD4731" s="110"/>
      <c r="BE4731" s="110"/>
      <c r="BF4731" s="110"/>
      <c r="BG4731" s="110"/>
      <c r="BH4731" s="110"/>
    </row>
    <row r="4732" spans="30:60" x14ac:dyDescent="0.2">
      <c r="AD4732" s="110"/>
      <c r="AE4732" s="110"/>
      <c r="AF4732" s="110"/>
      <c r="AG4732" s="110"/>
      <c r="AH4732" s="110"/>
      <c r="AI4732" s="110"/>
      <c r="AJ4732" s="110"/>
      <c r="AK4732" s="110"/>
      <c r="AL4732" s="110"/>
      <c r="AM4732" s="110"/>
      <c r="AN4732" s="110"/>
      <c r="AO4732" s="110"/>
      <c r="AP4732" s="110"/>
      <c r="AQ4732" s="110"/>
      <c r="AR4732" s="110"/>
      <c r="AS4732" s="110"/>
      <c r="AT4732" s="110"/>
      <c r="AU4732" s="110"/>
      <c r="AV4732" s="110"/>
      <c r="AW4732" s="110"/>
      <c r="AX4732" s="110"/>
      <c r="AY4732" s="110"/>
      <c r="AZ4732" s="110"/>
      <c r="BA4732" s="110"/>
      <c r="BB4732" s="110"/>
      <c r="BC4732" s="110"/>
      <c r="BD4732" s="110"/>
      <c r="BE4732" s="110"/>
      <c r="BF4732" s="110"/>
      <c r="BG4732" s="110"/>
      <c r="BH4732" s="110"/>
    </row>
    <row r="4733" spans="30:60" x14ac:dyDescent="0.2">
      <c r="AD4733" s="110"/>
      <c r="AE4733" s="110"/>
      <c r="AF4733" s="110"/>
      <c r="AG4733" s="110"/>
      <c r="AH4733" s="110"/>
      <c r="AI4733" s="110"/>
      <c r="AJ4733" s="110"/>
      <c r="AK4733" s="110"/>
      <c r="AL4733" s="110"/>
      <c r="AM4733" s="110"/>
      <c r="AN4733" s="110"/>
      <c r="AO4733" s="110"/>
      <c r="AP4733" s="110"/>
      <c r="AQ4733" s="110"/>
      <c r="AR4733" s="110"/>
      <c r="AS4733" s="110"/>
      <c r="AT4733" s="110"/>
      <c r="AU4733" s="110"/>
      <c r="AV4733" s="110"/>
      <c r="AW4733" s="110"/>
      <c r="AX4733" s="110"/>
      <c r="AY4733" s="110"/>
      <c r="AZ4733" s="110"/>
      <c r="BA4733" s="110"/>
      <c r="BB4733" s="110"/>
      <c r="BC4733" s="110"/>
      <c r="BD4733" s="110"/>
      <c r="BE4733" s="110"/>
      <c r="BF4733" s="110"/>
      <c r="BG4733" s="110"/>
      <c r="BH4733" s="110"/>
    </row>
    <row r="4734" spans="30:60" x14ac:dyDescent="0.2">
      <c r="AD4734" s="110"/>
      <c r="AE4734" s="110"/>
      <c r="AF4734" s="110"/>
      <c r="AG4734" s="110"/>
      <c r="AH4734" s="110"/>
      <c r="AI4734" s="110"/>
      <c r="AJ4734" s="110"/>
      <c r="AK4734" s="110"/>
      <c r="AL4734" s="110"/>
      <c r="AM4734" s="110"/>
      <c r="AN4734" s="110"/>
      <c r="AO4734" s="110"/>
      <c r="AP4734" s="110"/>
      <c r="AQ4734" s="110"/>
      <c r="AR4734" s="110"/>
      <c r="AS4734" s="110"/>
      <c r="AT4734" s="110"/>
      <c r="AU4734" s="110"/>
      <c r="AV4734" s="110"/>
      <c r="AW4734" s="110"/>
      <c r="AX4734" s="110"/>
      <c r="AY4734" s="110"/>
      <c r="AZ4734" s="110"/>
      <c r="BA4734" s="110"/>
      <c r="BB4734" s="110"/>
      <c r="BC4734" s="110"/>
      <c r="BD4734" s="110"/>
      <c r="BE4734" s="110"/>
      <c r="BF4734" s="110"/>
      <c r="BG4734" s="110"/>
      <c r="BH4734" s="110"/>
    </row>
    <row r="4735" spans="30:60" x14ac:dyDescent="0.2">
      <c r="AD4735" s="110"/>
      <c r="AE4735" s="110"/>
      <c r="AF4735" s="110"/>
      <c r="AG4735" s="110"/>
      <c r="AH4735" s="110"/>
      <c r="AI4735" s="110"/>
      <c r="AJ4735" s="110"/>
      <c r="AK4735" s="110"/>
      <c r="AL4735" s="110"/>
      <c r="AM4735" s="110"/>
      <c r="AN4735" s="110"/>
      <c r="AO4735" s="110"/>
      <c r="AP4735" s="110"/>
      <c r="AQ4735" s="110"/>
      <c r="AR4735" s="110"/>
      <c r="AS4735" s="110"/>
      <c r="AT4735" s="110"/>
      <c r="AU4735" s="110"/>
      <c r="AV4735" s="110"/>
      <c r="AW4735" s="110"/>
      <c r="AX4735" s="110"/>
      <c r="AY4735" s="110"/>
      <c r="AZ4735" s="110"/>
      <c r="BA4735" s="110"/>
      <c r="BB4735" s="110"/>
      <c r="BC4735" s="110"/>
      <c r="BD4735" s="110"/>
      <c r="BE4735" s="110"/>
      <c r="BF4735" s="110"/>
      <c r="BG4735" s="110"/>
      <c r="BH4735" s="110"/>
    </row>
    <row r="4736" spans="30:60" x14ac:dyDescent="0.2">
      <c r="AD4736" s="110"/>
      <c r="AE4736" s="110"/>
      <c r="AF4736" s="110"/>
      <c r="AG4736" s="110"/>
      <c r="AH4736" s="110"/>
      <c r="AI4736" s="110"/>
      <c r="AJ4736" s="110"/>
      <c r="AK4736" s="110"/>
      <c r="AL4736" s="110"/>
      <c r="AM4736" s="110"/>
      <c r="AN4736" s="110"/>
      <c r="AO4736" s="110"/>
      <c r="AP4736" s="110"/>
      <c r="AQ4736" s="110"/>
      <c r="AR4736" s="110"/>
      <c r="AS4736" s="110"/>
      <c r="AT4736" s="110"/>
      <c r="AU4736" s="110"/>
      <c r="AV4736" s="110"/>
      <c r="AW4736" s="110"/>
      <c r="AX4736" s="110"/>
      <c r="AY4736" s="110"/>
      <c r="AZ4736" s="110"/>
      <c r="BA4736" s="110"/>
      <c r="BB4736" s="110"/>
      <c r="BC4736" s="110"/>
      <c r="BD4736" s="110"/>
      <c r="BE4736" s="110"/>
      <c r="BF4736" s="110"/>
      <c r="BG4736" s="110"/>
      <c r="BH4736" s="110"/>
    </row>
    <row r="4737" spans="30:60" x14ac:dyDescent="0.2">
      <c r="AD4737" s="110"/>
      <c r="AE4737" s="110"/>
      <c r="AF4737" s="110"/>
      <c r="AG4737" s="110"/>
      <c r="AH4737" s="110"/>
      <c r="AI4737" s="110"/>
      <c r="AJ4737" s="110"/>
      <c r="AK4737" s="110"/>
      <c r="AL4737" s="110"/>
      <c r="AM4737" s="110"/>
      <c r="AN4737" s="110"/>
      <c r="AO4737" s="110"/>
      <c r="AP4737" s="110"/>
      <c r="AQ4737" s="110"/>
      <c r="AR4737" s="110"/>
      <c r="AS4737" s="110"/>
      <c r="AT4737" s="110"/>
      <c r="AU4737" s="110"/>
      <c r="AV4737" s="110"/>
      <c r="AW4737" s="110"/>
      <c r="AX4737" s="110"/>
      <c r="AY4737" s="110"/>
      <c r="AZ4737" s="110"/>
      <c r="BA4737" s="110"/>
      <c r="BB4737" s="110"/>
      <c r="BC4737" s="110"/>
      <c r="BD4737" s="110"/>
      <c r="BE4737" s="110"/>
      <c r="BF4737" s="110"/>
      <c r="BG4737" s="110"/>
      <c r="BH4737" s="110"/>
    </row>
    <row r="4738" spans="30:60" x14ac:dyDescent="0.2">
      <c r="AD4738" s="110"/>
      <c r="AE4738" s="110"/>
      <c r="AF4738" s="110"/>
      <c r="AG4738" s="110"/>
      <c r="AH4738" s="110"/>
      <c r="AI4738" s="110"/>
      <c r="AJ4738" s="110"/>
      <c r="AK4738" s="110"/>
      <c r="AL4738" s="110"/>
      <c r="AM4738" s="110"/>
      <c r="AN4738" s="110"/>
      <c r="AO4738" s="110"/>
      <c r="AP4738" s="110"/>
      <c r="AQ4738" s="110"/>
      <c r="AR4738" s="110"/>
      <c r="AS4738" s="110"/>
      <c r="AT4738" s="110"/>
      <c r="AU4738" s="110"/>
      <c r="AV4738" s="110"/>
      <c r="AW4738" s="110"/>
      <c r="AX4738" s="110"/>
      <c r="AY4738" s="110"/>
      <c r="AZ4738" s="110"/>
      <c r="BA4738" s="110"/>
      <c r="BB4738" s="110"/>
      <c r="BC4738" s="110"/>
      <c r="BD4738" s="110"/>
      <c r="BE4738" s="110"/>
      <c r="BF4738" s="110"/>
      <c r="BG4738" s="110"/>
      <c r="BH4738" s="110"/>
    </row>
    <row r="4739" spans="30:60" x14ac:dyDescent="0.2">
      <c r="AD4739" s="110"/>
      <c r="AE4739" s="110"/>
      <c r="AF4739" s="110"/>
      <c r="AG4739" s="110"/>
      <c r="AH4739" s="110"/>
      <c r="AI4739" s="110"/>
      <c r="AJ4739" s="110"/>
      <c r="AK4739" s="110"/>
      <c r="AL4739" s="110"/>
      <c r="AM4739" s="110"/>
      <c r="AN4739" s="110"/>
      <c r="AO4739" s="110"/>
      <c r="AP4739" s="110"/>
      <c r="AQ4739" s="110"/>
      <c r="AR4739" s="110"/>
      <c r="AS4739" s="110"/>
      <c r="AT4739" s="110"/>
      <c r="AU4739" s="110"/>
      <c r="AV4739" s="110"/>
      <c r="AW4739" s="110"/>
      <c r="AX4739" s="110"/>
      <c r="AY4739" s="110"/>
      <c r="AZ4739" s="110"/>
      <c r="BA4739" s="110"/>
      <c r="BB4739" s="110"/>
      <c r="BC4739" s="110"/>
      <c r="BD4739" s="110"/>
      <c r="BE4739" s="110"/>
      <c r="BF4739" s="110"/>
      <c r="BG4739" s="110"/>
      <c r="BH4739" s="110"/>
    </row>
    <row r="4740" spans="30:60" x14ac:dyDescent="0.2">
      <c r="AD4740" s="110"/>
      <c r="AE4740" s="110"/>
      <c r="AF4740" s="110"/>
      <c r="AG4740" s="110"/>
      <c r="AH4740" s="110"/>
      <c r="AI4740" s="110"/>
      <c r="AJ4740" s="110"/>
      <c r="AK4740" s="110"/>
      <c r="AL4740" s="110"/>
      <c r="AM4740" s="110"/>
      <c r="AN4740" s="110"/>
      <c r="AO4740" s="110"/>
      <c r="AP4740" s="110"/>
      <c r="AQ4740" s="110"/>
      <c r="AR4740" s="110"/>
      <c r="AS4740" s="110"/>
      <c r="AT4740" s="110"/>
      <c r="AU4740" s="110"/>
      <c r="AV4740" s="110"/>
      <c r="AW4740" s="110"/>
      <c r="AX4740" s="110"/>
      <c r="AY4740" s="110"/>
      <c r="AZ4740" s="110"/>
      <c r="BA4740" s="110"/>
      <c r="BB4740" s="110"/>
      <c r="BC4740" s="110"/>
      <c r="BD4740" s="110"/>
      <c r="BE4740" s="110"/>
      <c r="BF4740" s="110"/>
      <c r="BG4740" s="110"/>
      <c r="BH4740" s="110"/>
    </row>
    <row r="4741" spans="30:60" x14ac:dyDescent="0.2">
      <c r="AD4741" s="110"/>
      <c r="AE4741" s="110"/>
      <c r="AF4741" s="110"/>
      <c r="AG4741" s="110"/>
      <c r="AH4741" s="110"/>
      <c r="AI4741" s="110"/>
      <c r="AJ4741" s="110"/>
      <c r="AK4741" s="110"/>
      <c r="AL4741" s="110"/>
      <c r="AM4741" s="110"/>
      <c r="AN4741" s="110"/>
      <c r="AO4741" s="110"/>
      <c r="AP4741" s="110"/>
      <c r="AQ4741" s="110"/>
      <c r="AR4741" s="110"/>
      <c r="AS4741" s="110"/>
      <c r="AT4741" s="110"/>
      <c r="AU4741" s="110"/>
      <c r="AV4741" s="110"/>
      <c r="AW4741" s="110"/>
      <c r="AX4741" s="110"/>
      <c r="AY4741" s="110"/>
      <c r="AZ4741" s="110"/>
      <c r="BA4741" s="110"/>
      <c r="BB4741" s="110"/>
      <c r="BC4741" s="110"/>
      <c r="BD4741" s="110"/>
      <c r="BE4741" s="110"/>
      <c r="BF4741" s="110"/>
      <c r="BG4741" s="110"/>
      <c r="BH4741" s="110"/>
    </row>
    <row r="4742" spans="30:60" x14ac:dyDescent="0.2">
      <c r="AD4742" s="110"/>
      <c r="AE4742" s="110"/>
      <c r="AF4742" s="110"/>
      <c r="AG4742" s="110"/>
      <c r="AH4742" s="110"/>
      <c r="AI4742" s="110"/>
      <c r="AJ4742" s="110"/>
      <c r="AK4742" s="110"/>
      <c r="AL4742" s="110"/>
      <c r="AM4742" s="110"/>
      <c r="AN4742" s="110"/>
      <c r="AO4742" s="110"/>
      <c r="AP4742" s="110"/>
      <c r="AQ4742" s="110"/>
      <c r="AR4742" s="110"/>
      <c r="AS4742" s="110"/>
      <c r="AT4742" s="110"/>
      <c r="AU4742" s="110"/>
      <c r="AV4742" s="110"/>
      <c r="AW4742" s="110"/>
      <c r="AX4742" s="110"/>
      <c r="AY4742" s="110"/>
      <c r="AZ4742" s="110"/>
      <c r="BA4742" s="110"/>
      <c r="BB4742" s="110"/>
      <c r="BC4742" s="110"/>
      <c r="BD4742" s="110"/>
      <c r="BE4742" s="110"/>
      <c r="BF4742" s="110"/>
      <c r="BG4742" s="110"/>
      <c r="BH4742" s="110"/>
    </row>
    <row r="4743" spans="30:60" x14ac:dyDescent="0.2">
      <c r="AD4743" s="110"/>
      <c r="AE4743" s="110"/>
      <c r="AF4743" s="110"/>
      <c r="AG4743" s="110"/>
      <c r="AH4743" s="110"/>
      <c r="AI4743" s="110"/>
      <c r="AJ4743" s="110"/>
      <c r="AK4743" s="110"/>
      <c r="AL4743" s="110"/>
      <c r="AM4743" s="110"/>
      <c r="AN4743" s="110"/>
      <c r="AO4743" s="110"/>
      <c r="AP4743" s="110"/>
      <c r="AQ4743" s="110"/>
      <c r="AR4743" s="110"/>
      <c r="AS4743" s="110"/>
      <c r="AT4743" s="110"/>
      <c r="AU4743" s="110"/>
      <c r="AV4743" s="110"/>
      <c r="AW4743" s="110"/>
      <c r="AX4743" s="110"/>
      <c r="AY4743" s="110"/>
      <c r="AZ4743" s="110"/>
      <c r="BA4743" s="110"/>
      <c r="BB4743" s="110"/>
      <c r="BC4743" s="110"/>
      <c r="BD4743" s="110"/>
      <c r="BE4743" s="110"/>
      <c r="BF4743" s="110"/>
      <c r="BG4743" s="110"/>
      <c r="BH4743" s="110"/>
    </row>
    <row r="4744" spans="30:60" x14ac:dyDescent="0.2">
      <c r="AD4744" s="110"/>
      <c r="AE4744" s="110"/>
      <c r="AF4744" s="110"/>
      <c r="AG4744" s="110"/>
      <c r="AH4744" s="110"/>
      <c r="AI4744" s="110"/>
      <c r="AJ4744" s="110"/>
      <c r="AK4744" s="110"/>
      <c r="AL4744" s="110"/>
      <c r="AM4744" s="110"/>
      <c r="AN4744" s="110"/>
      <c r="AO4744" s="110"/>
      <c r="AP4744" s="110"/>
      <c r="AQ4744" s="110"/>
      <c r="AR4744" s="110"/>
      <c r="AS4744" s="110"/>
      <c r="AT4744" s="110"/>
      <c r="AU4744" s="110"/>
      <c r="AV4744" s="110"/>
      <c r="AW4744" s="110"/>
      <c r="AX4744" s="110"/>
      <c r="AY4744" s="110"/>
      <c r="AZ4744" s="110"/>
      <c r="BA4744" s="110"/>
      <c r="BB4744" s="110"/>
      <c r="BC4744" s="110"/>
      <c r="BD4744" s="110"/>
      <c r="BE4744" s="110"/>
      <c r="BF4744" s="110"/>
      <c r="BG4744" s="110"/>
      <c r="BH4744" s="110"/>
    </row>
    <row r="4745" spans="30:60" x14ac:dyDescent="0.2">
      <c r="AD4745" s="110"/>
      <c r="AE4745" s="110"/>
      <c r="AF4745" s="110"/>
      <c r="AG4745" s="110"/>
      <c r="AH4745" s="110"/>
      <c r="AI4745" s="110"/>
      <c r="AJ4745" s="110"/>
      <c r="AK4745" s="110"/>
      <c r="AL4745" s="110"/>
      <c r="AM4745" s="110"/>
      <c r="AN4745" s="110"/>
      <c r="AO4745" s="110"/>
      <c r="AP4745" s="110"/>
      <c r="AQ4745" s="110"/>
      <c r="AR4745" s="110"/>
      <c r="AS4745" s="110"/>
      <c r="AT4745" s="110"/>
      <c r="AU4745" s="110"/>
      <c r="AV4745" s="110"/>
      <c r="AW4745" s="110"/>
      <c r="AX4745" s="110"/>
      <c r="AY4745" s="110"/>
      <c r="AZ4745" s="110"/>
      <c r="BA4745" s="110"/>
      <c r="BB4745" s="110"/>
      <c r="BC4745" s="110"/>
      <c r="BD4745" s="110"/>
      <c r="BE4745" s="110"/>
      <c r="BF4745" s="110"/>
      <c r="BG4745" s="110"/>
      <c r="BH4745" s="110"/>
    </row>
    <row r="4746" spans="30:60" x14ac:dyDescent="0.2">
      <c r="AD4746" s="110"/>
      <c r="AE4746" s="110"/>
      <c r="AF4746" s="110"/>
      <c r="AG4746" s="110"/>
      <c r="AH4746" s="110"/>
      <c r="AI4746" s="110"/>
      <c r="AJ4746" s="110"/>
      <c r="AK4746" s="110"/>
      <c r="AL4746" s="110"/>
      <c r="AM4746" s="110"/>
      <c r="AN4746" s="110"/>
      <c r="AO4746" s="110"/>
      <c r="AP4746" s="110"/>
      <c r="AQ4746" s="110"/>
      <c r="AR4746" s="110"/>
      <c r="AS4746" s="110"/>
      <c r="AT4746" s="110"/>
      <c r="AU4746" s="110"/>
      <c r="AV4746" s="110"/>
      <c r="AW4746" s="110"/>
      <c r="AX4746" s="110"/>
      <c r="AY4746" s="110"/>
      <c r="AZ4746" s="110"/>
      <c r="BA4746" s="110"/>
      <c r="BB4746" s="110"/>
      <c r="BC4746" s="110"/>
      <c r="BD4746" s="110"/>
      <c r="BE4746" s="110"/>
      <c r="BF4746" s="110"/>
      <c r="BG4746" s="110"/>
      <c r="BH4746" s="110"/>
    </row>
    <row r="4747" spans="30:60" x14ac:dyDescent="0.2">
      <c r="AD4747" s="110"/>
      <c r="AE4747" s="110"/>
      <c r="AF4747" s="110"/>
      <c r="AG4747" s="110"/>
      <c r="AH4747" s="110"/>
      <c r="AI4747" s="110"/>
      <c r="AJ4747" s="110"/>
      <c r="AK4747" s="110"/>
      <c r="AL4747" s="110"/>
      <c r="AM4747" s="110"/>
      <c r="AN4747" s="110"/>
      <c r="AO4747" s="110"/>
      <c r="AP4747" s="110"/>
      <c r="AQ4747" s="110"/>
      <c r="AR4747" s="110"/>
      <c r="AS4747" s="110"/>
      <c r="AT4747" s="110"/>
      <c r="AU4747" s="110"/>
      <c r="AV4747" s="110"/>
      <c r="AW4747" s="110"/>
      <c r="AX4747" s="110"/>
      <c r="AY4747" s="110"/>
      <c r="AZ4747" s="110"/>
      <c r="BA4747" s="110"/>
      <c r="BB4747" s="110"/>
      <c r="BC4747" s="110"/>
      <c r="BD4747" s="110"/>
      <c r="BE4747" s="110"/>
      <c r="BF4747" s="110"/>
      <c r="BG4747" s="110"/>
      <c r="BH4747" s="110"/>
    </row>
    <row r="4748" spans="30:60" x14ac:dyDescent="0.2">
      <c r="AD4748" s="110"/>
      <c r="AE4748" s="110"/>
      <c r="AF4748" s="110"/>
      <c r="AG4748" s="110"/>
      <c r="AH4748" s="110"/>
      <c r="AI4748" s="110"/>
      <c r="AJ4748" s="110"/>
      <c r="AK4748" s="110"/>
      <c r="AL4748" s="110"/>
      <c r="AM4748" s="110"/>
      <c r="AN4748" s="110"/>
      <c r="AO4748" s="110"/>
      <c r="AP4748" s="110"/>
      <c r="AQ4748" s="110"/>
      <c r="AR4748" s="110"/>
      <c r="AS4748" s="110"/>
      <c r="AT4748" s="110"/>
      <c r="AU4748" s="110"/>
      <c r="AV4748" s="110"/>
      <c r="AW4748" s="110"/>
      <c r="AX4748" s="110"/>
      <c r="AY4748" s="110"/>
      <c r="AZ4748" s="110"/>
      <c r="BA4748" s="110"/>
      <c r="BB4748" s="110"/>
      <c r="BC4748" s="110"/>
      <c r="BD4748" s="110"/>
      <c r="BE4748" s="110"/>
      <c r="BF4748" s="110"/>
      <c r="BG4748" s="110"/>
      <c r="BH4748" s="110"/>
    </row>
    <row r="4749" spans="30:60" x14ac:dyDescent="0.2">
      <c r="AD4749" s="110"/>
      <c r="AE4749" s="110"/>
      <c r="AF4749" s="110"/>
      <c r="AG4749" s="110"/>
      <c r="AH4749" s="110"/>
      <c r="AI4749" s="110"/>
      <c r="AJ4749" s="110"/>
      <c r="AK4749" s="110"/>
      <c r="AL4749" s="110"/>
      <c r="AM4749" s="110"/>
      <c r="AN4749" s="110"/>
      <c r="AO4749" s="110"/>
      <c r="AP4749" s="110"/>
      <c r="AQ4749" s="110"/>
      <c r="AR4749" s="110"/>
      <c r="AS4749" s="110"/>
      <c r="AT4749" s="110"/>
      <c r="AU4749" s="110"/>
      <c r="AV4749" s="110"/>
      <c r="AW4749" s="110"/>
      <c r="AX4749" s="110"/>
      <c r="AY4749" s="110"/>
      <c r="AZ4749" s="110"/>
      <c r="BA4749" s="110"/>
      <c r="BB4749" s="110"/>
      <c r="BC4749" s="110"/>
      <c r="BD4749" s="110"/>
      <c r="BE4749" s="110"/>
      <c r="BF4749" s="110"/>
      <c r="BG4749" s="110"/>
      <c r="BH4749" s="110"/>
    </row>
    <row r="4750" spans="30:60" x14ac:dyDescent="0.2">
      <c r="AD4750" s="110"/>
      <c r="AE4750" s="110"/>
      <c r="AF4750" s="110"/>
      <c r="AG4750" s="110"/>
      <c r="AH4750" s="110"/>
      <c r="AI4750" s="110"/>
      <c r="AJ4750" s="110"/>
      <c r="AK4750" s="110"/>
      <c r="AL4750" s="110"/>
      <c r="AM4750" s="110"/>
      <c r="AN4750" s="110"/>
      <c r="AO4750" s="110"/>
      <c r="AP4750" s="110"/>
      <c r="AQ4750" s="110"/>
      <c r="AR4750" s="110"/>
      <c r="AS4750" s="110"/>
      <c r="AT4750" s="110"/>
      <c r="AU4750" s="110"/>
      <c r="AV4750" s="110"/>
      <c r="AW4750" s="110"/>
      <c r="AX4750" s="110"/>
      <c r="AY4750" s="110"/>
      <c r="AZ4750" s="110"/>
      <c r="BA4750" s="110"/>
      <c r="BB4750" s="110"/>
      <c r="BC4750" s="110"/>
      <c r="BD4750" s="110"/>
      <c r="BE4750" s="110"/>
      <c r="BF4750" s="110"/>
      <c r="BG4750" s="110"/>
      <c r="BH4750" s="110"/>
    </row>
    <row r="4751" spans="30:60" x14ac:dyDescent="0.2">
      <c r="AD4751" s="110"/>
      <c r="AE4751" s="110"/>
      <c r="AF4751" s="110"/>
      <c r="AG4751" s="110"/>
      <c r="AH4751" s="110"/>
      <c r="AI4751" s="110"/>
      <c r="AJ4751" s="110"/>
      <c r="AK4751" s="110"/>
      <c r="AL4751" s="110"/>
      <c r="AM4751" s="110"/>
      <c r="AN4751" s="110"/>
      <c r="AO4751" s="110"/>
      <c r="AP4751" s="110"/>
      <c r="AQ4751" s="110"/>
      <c r="AR4751" s="110"/>
      <c r="AS4751" s="110"/>
      <c r="AT4751" s="110"/>
      <c r="AU4751" s="110"/>
      <c r="AV4751" s="110"/>
      <c r="AW4751" s="110"/>
      <c r="AX4751" s="110"/>
      <c r="AY4751" s="110"/>
      <c r="AZ4751" s="110"/>
      <c r="BA4751" s="110"/>
      <c r="BB4751" s="110"/>
      <c r="BC4751" s="110"/>
      <c r="BD4751" s="110"/>
      <c r="BE4751" s="110"/>
      <c r="BF4751" s="110"/>
      <c r="BG4751" s="110"/>
      <c r="BH4751" s="110"/>
    </row>
    <row r="4752" spans="30:60" x14ac:dyDescent="0.2">
      <c r="AD4752" s="110"/>
      <c r="AE4752" s="110"/>
      <c r="AF4752" s="110"/>
      <c r="AG4752" s="110"/>
      <c r="AH4752" s="110"/>
      <c r="AI4752" s="110"/>
      <c r="AJ4752" s="110"/>
      <c r="AK4752" s="110"/>
      <c r="AL4752" s="110"/>
      <c r="AM4752" s="110"/>
      <c r="AN4752" s="110"/>
      <c r="AO4752" s="110"/>
      <c r="AP4752" s="110"/>
      <c r="AQ4752" s="110"/>
      <c r="AR4752" s="110"/>
      <c r="AS4752" s="110"/>
      <c r="AT4752" s="110"/>
      <c r="AU4752" s="110"/>
      <c r="AV4752" s="110"/>
      <c r="AW4752" s="110"/>
      <c r="AX4752" s="110"/>
      <c r="AY4752" s="110"/>
      <c r="AZ4752" s="110"/>
      <c r="BA4752" s="110"/>
      <c r="BB4752" s="110"/>
      <c r="BC4752" s="110"/>
      <c r="BD4752" s="110"/>
      <c r="BE4752" s="110"/>
      <c r="BF4752" s="110"/>
      <c r="BG4752" s="110"/>
      <c r="BH4752" s="110"/>
    </row>
    <row r="4753" spans="30:60" x14ac:dyDescent="0.2">
      <c r="AD4753" s="110"/>
      <c r="AE4753" s="110"/>
      <c r="AF4753" s="110"/>
      <c r="AG4753" s="110"/>
      <c r="AH4753" s="110"/>
      <c r="AI4753" s="110"/>
      <c r="AJ4753" s="110"/>
      <c r="AK4753" s="110"/>
      <c r="AL4753" s="110"/>
      <c r="AM4753" s="110"/>
      <c r="AN4753" s="110"/>
      <c r="AO4753" s="110"/>
      <c r="AP4753" s="110"/>
      <c r="AQ4753" s="110"/>
      <c r="AR4753" s="110"/>
      <c r="AS4753" s="110"/>
      <c r="AT4753" s="110"/>
      <c r="AU4753" s="110"/>
      <c r="AV4753" s="110"/>
      <c r="AW4753" s="110"/>
      <c r="AX4753" s="110"/>
      <c r="AY4753" s="110"/>
      <c r="AZ4753" s="110"/>
      <c r="BA4753" s="110"/>
      <c r="BB4753" s="110"/>
      <c r="BC4753" s="110"/>
      <c r="BD4753" s="110"/>
      <c r="BE4753" s="110"/>
      <c r="BF4753" s="110"/>
      <c r="BG4753" s="110"/>
      <c r="BH4753" s="110"/>
    </row>
    <row r="4754" spans="30:60" x14ac:dyDescent="0.2">
      <c r="AD4754" s="110"/>
      <c r="AE4754" s="110"/>
      <c r="AF4754" s="110"/>
      <c r="AG4754" s="110"/>
      <c r="AH4754" s="110"/>
      <c r="AI4754" s="110"/>
      <c r="AJ4754" s="110"/>
      <c r="AK4754" s="110"/>
      <c r="AL4754" s="110"/>
      <c r="AM4754" s="110"/>
      <c r="AN4754" s="110"/>
      <c r="AO4754" s="110"/>
      <c r="AP4754" s="110"/>
      <c r="AQ4754" s="110"/>
      <c r="AR4754" s="110"/>
      <c r="AS4754" s="110"/>
      <c r="AT4754" s="110"/>
      <c r="AU4754" s="110"/>
      <c r="AV4754" s="110"/>
      <c r="AW4754" s="110"/>
      <c r="AX4754" s="110"/>
      <c r="AY4754" s="110"/>
      <c r="AZ4754" s="110"/>
      <c r="BA4754" s="110"/>
      <c r="BB4754" s="110"/>
      <c r="BC4754" s="110"/>
      <c r="BD4754" s="110"/>
      <c r="BE4754" s="110"/>
      <c r="BF4754" s="110"/>
      <c r="BG4754" s="110"/>
      <c r="BH4754" s="110"/>
    </row>
    <row r="4755" spans="30:60" x14ac:dyDescent="0.2">
      <c r="AD4755" s="110"/>
      <c r="AE4755" s="110"/>
      <c r="AF4755" s="110"/>
      <c r="AG4755" s="110"/>
      <c r="AH4755" s="110"/>
      <c r="AI4755" s="110"/>
      <c r="AJ4755" s="110"/>
      <c r="AK4755" s="110"/>
      <c r="AL4755" s="110"/>
      <c r="AM4755" s="110"/>
      <c r="AN4755" s="110"/>
      <c r="AO4755" s="110"/>
      <c r="AP4755" s="110"/>
      <c r="AQ4755" s="110"/>
      <c r="AR4755" s="110"/>
      <c r="AS4755" s="110"/>
      <c r="AT4755" s="110"/>
      <c r="AU4755" s="110"/>
      <c r="AV4755" s="110"/>
      <c r="AW4755" s="110"/>
      <c r="AX4755" s="110"/>
      <c r="AY4755" s="110"/>
      <c r="AZ4755" s="110"/>
      <c r="BA4755" s="110"/>
      <c r="BB4755" s="110"/>
      <c r="BC4755" s="110"/>
      <c r="BD4755" s="110"/>
      <c r="BE4755" s="110"/>
      <c r="BF4755" s="110"/>
      <c r="BG4755" s="110"/>
      <c r="BH4755" s="110"/>
    </row>
    <row r="4756" spans="30:60" x14ac:dyDescent="0.2">
      <c r="AD4756" s="110"/>
      <c r="AE4756" s="110"/>
      <c r="AF4756" s="110"/>
      <c r="AG4756" s="110"/>
      <c r="AH4756" s="110"/>
      <c r="AI4756" s="110"/>
      <c r="AJ4756" s="110"/>
      <c r="AK4756" s="110"/>
      <c r="AL4756" s="110"/>
      <c r="AM4756" s="110"/>
      <c r="AN4756" s="110"/>
      <c r="AO4756" s="110"/>
      <c r="AP4756" s="110"/>
      <c r="AQ4756" s="110"/>
      <c r="AR4756" s="110"/>
      <c r="AS4756" s="110"/>
      <c r="AT4756" s="110"/>
      <c r="AU4756" s="110"/>
      <c r="AV4756" s="110"/>
      <c r="AW4756" s="110"/>
      <c r="AX4756" s="110"/>
      <c r="AY4756" s="110"/>
      <c r="AZ4756" s="110"/>
      <c r="BA4756" s="110"/>
      <c r="BB4756" s="110"/>
      <c r="BC4756" s="110"/>
      <c r="BD4756" s="110"/>
      <c r="BE4756" s="110"/>
      <c r="BF4756" s="110"/>
      <c r="BG4756" s="110"/>
      <c r="BH4756" s="110"/>
    </row>
    <row r="4757" spans="30:60" x14ac:dyDescent="0.2">
      <c r="AD4757" s="110"/>
      <c r="AE4757" s="110"/>
      <c r="AF4757" s="110"/>
      <c r="AG4757" s="110"/>
      <c r="AH4757" s="110"/>
      <c r="AI4757" s="110"/>
      <c r="AJ4757" s="110"/>
      <c r="AK4757" s="110"/>
      <c r="AL4757" s="110"/>
      <c r="AM4757" s="110"/>
      <c r="AN4757" s="110"/>
      <c r="AO4757" s="110"/>
      <c r="AP4757" s="110"/>
      <c r="AQ4757" s="110"/>
      <c r="AR4757" s="110"/>
      <c r="AS4757" s="110"/>
      <c r="AT4757" s="110"/>
      <c r="AU4757" s="110"/>
      <c r="AV4757" s="110"/>
      <c r="AW4757" s="110"/>
      <c r="AX4757" s="110"/>
      <c r="AY4757" s="110"/>
      <c r="AZ4757" s="110"/>
      <c r="BA4757" s="110"/>
      <c r="BB4757" s="110"/>
      <c r="BC4757" s="110"/>
      <c r="BD4757" s="110"/>
      <c r="BE4757" s="110"/>
      <c r="BF4757" s="110"/>
      <c r="BG4757" s="110"/>
      <c r="BH4757" s="110"/>
    </row>
    <row r="4758" spans="30:60" x14ac:dyDescent="0.2">
      <c r="AD4758" s="110"/>
      <c r="AE4758" s="110"/>
      <c r="AF4758" s="110"/>
      <c r="AG4758" s="110"/>
      <c r="AH4758" s="110"/>
      <c r="AI4758" s="110"/>
      <c r="AJ4758" s="110"/>
      <c r="AK4758" s="110"/>
      <c r="AL4758" s="110"/>
      <c r="AM4758" s="110"/>
      <c r="AN4758" s="110"/>
      <c r="AO4758" s="110"/>
      <c r="AP4758" s="110"/>
      <c r="AQ4758" s="110"/>
      <c r="AR4758" s="110"/>
      <c r="AS4758" s="110"/>
      <c r="AT4758" s="110"/>
      <c r="AU4758" s="110"/>
      <c r="AV4758" s="110"/>
      <c r="AW4758" s="110"/>
      <c r="AX4758" s="110"/>
      <c r="AY4758" s="110"/>
      <c r="AZ4758" s="110"/>
      <c r="BA4758" s="110"/>
      <c r="BB4758" s="110"/>
      <c r="BC4758" s="110"/>
      <c r="BD4758" s="110"/>
      <c r="BE4758" s="110"/>
      <c r="BF4758" s="110"/>
      <c r="BG4758" s="110"/>
      <c r="BH4758" s="110"/>
    </row>
    <row r="4759" spans="30:60" x14ac:dyDescent="0.2">
      <c r="AD4759" s="110"/>
      <c r="AE4759" s="110"/>
      <c r="AF4759" s="110"/>
      <c r="AG4759" s="110"/>
      <c r="AH4759" s="110"/>
      <c r="AI4759" s="110"/>
      <c r="AJ4759" s="110"/>
      <c r="AK4759" s="110"/>
      <c r="AL4759" s="110"/>
      <c r="AM4759" s="110"/>
      <c r="AN4759" s="110"/>
      <c r="AO4759" s="110"/>
      <c r="AP4759" s="110"/>
      <c r="AQ4759" s="110"/>
      <c r="AR4759" s="110"/>
      <c r="AS4759" s="110"/>
      <c r="AT4759" s="110"/>
      <c r="AU4759" s="110"/>
      <c r="AV4759" s="110"/>
      <c r="AW4759" s="110"/>
      <c r="AX4759" s="110"/>
      <c r="AY4759" s="110"/>
      <c r="AZ4759" s="110"/>
      <c r="BA4759" s="110"/>
      <c r="BB4759" s="110"/>
      <c r="BC4759" s="110"/>
      <c r="BD4759" s="110"/>
      <c r="BE4759" s="110"/>
      <c r="BF4759" s="110"/>
      <c r="BG4759" s="110"/>
      <c r="BH4759" s="110"/>
    </row>
    <row r="4760" spans="30:60" x14ac:dyDescent="0.2">
      <c r="AD4760" s="110"/>
      <c r="AE4760" s="110"/>
      <c r="AF4760" s="110"/>
      <c r="AG4760" s="110"/>
      <c r="AH4760" s="110"/>
      <c r="AI4760" s="110"/>
      <c r="AJ4760" s="110"/>
      <c r="AK4760" s="110"/>
      <c r="AL4760" s="110"/>
      <c r="AM4760" s="110"/>
      <c r="AN4760" s="110"/>
      <c r="AO4760" s="110"/>
      <c r="AP4760" s="110"/>
      <c r="AQ4760" s="110"/>
      <c r="AR4760" s="110"/>
      <c r="AS4760" s="110"/>
      <c r="AT4760" s="110"/>
      <c r="AU4760" s="110"/>
      <c r="AV4760" s="110"/>
      <c r="AW4760" s="110"/>
      <c r="AX4760" s="110"/>
      <c r="AY4760" s="110"/>
      <c r="AZ4760" s="110"/>
      <c r="BA4760" s="110"/>
      <c r="BB4760" s="110"/>
      <c r="BC4760" s="110"/>
      <c r="BD4760" s="110"/>
      <c r="BE4760" s="110"/>
      <c r="BF4760" s="110"/>
      <c r="BG4760" s="110"/>
      <c r="BH4760" s="110"/>
    </row>
    <row r="4761" spans="30:60" x14ac:dyDescent="0.2">
      <c r="AD4761" s="110"/>
      <c r="AE4761" s="110"/>
      <c r="AF4761" s="110"/>
      <c r="AG4761" s="110"/>
      <c r="AH4761" s="110"/>
      <c r="AI4761" s="110"/>
      <c r="AJ4761" s="110"/>
      <c r="AK4761" s="110"/>
      <c r="AL4761" s="110"/>
      <c r="AM4761" s="110"/>
      <c r="AN4761" s="110"/>
      <c r="AO4761" s="110"/>
      <c r="AP4761" s="110"/>
      <c r="AQ4761" s="110"/>
      <c r="AR4761" s="110"/>
      <c r="AS4761" s="110"/>
      <c r="AT4761" s="110"/>
      <c r="AU4761" s="110"/>
      <c r="AV4761" s="110"/>
      <c r="AW4761" s="110"/>
      <c r="AX4761" s="110"/>
      <c r="AY4761" s="110"/>
      <c r="AZ4761" s="110"/>
      <c r="BA4761" s="110"/>
      <c r="BB4761" s="110"/>
      <c r="BC4761" s="110"/>
      <c r="BD4761" s="110"/>
      <c r="BE4761" s="110"/>
      <c r="BF4761" s="110"/>
      <c r="BG4761" s="110"/>
      <c r="BH4761" s="110"/>
    </row>
    <row r="4762" spans="30:60" x14ac:dyDescent="0.2">
      <c r="AD4762" s="110"/>
      <c r="AE4762" s="110"/>
      <c r="AF4762" s="110"/>
      <c r="AG4762" s="110"/>
      <c r="AH4762" s="110"/>
      <c r="AI4762" s="110"/>
      <c r="AJ4762" s="110"/>
      <c r="AK4762" s="110"/>
      <c r="AL4762" s="110"/>
      <c r="AM4762" s="110"/>
      <c r="AN4762" s="110"/>
      <c r="AO4762" s="110"/>
      <c r="AP4762" s="110"/>
      <c r="AQ4762" s="110"/>
      <c r="AR4762" s="110"/>
      <c r="AS4762" s="110"/>
      <c r="AT4762" s="110"/>
      <c r="AU4762" s="110"/>
      <c r="AV4762" s="110"/>
      <c r="AW4762" s="110"/>
      <c r="AX4762" s="110"/>
      <c r="AY4762" s="110"/>
      <c r="AZ4762" s="110"/>
      <c r="BA4762" s="110"/>
      <c r="BB4762" s="110"/>
      <c r="BC4762" s="110"/>
      <c r="BD4762" s="110"/>
      <c r="BE4762" s="110"/>
      <c r="BF4762" s="110"/>
      <c r="BG4762" s="110"/>
      <c r="BH4762" s="110"/>
    </row>
    <row r="4763" spans="30:60" x14ac:dyDescent="0.2">
      <c r="AD4763" s="110"/>
      <c r="AE4763" s="110"/>
      <c r="AF4763" s="110"/>
      <c r="AG4763" s="110"/>
      <c r="AH4763" s="110"/>
      <c r="AI4763" s="110"/>
      <c r="AJ4763" s="110"/>
      <c r="AK4763" s="110"/>
      <c r="AL4763" s="110"/>
      <c r="AM4763" s="110"/>
      <c r="AN4763" s="110"/>
      <c r="AO4763" s="110"/>
      <c r="AP4763" s="110"/>
      <c r="AQ4763" s="110"/>
      <c r="AR4763" s="110"/>
      <c r="AS4763" s="110"/>
      <c r="AT4763" s="110"/>
      <c r="AU4763" s="110"/>
      <c r="AV4763" s="110"/>
      <c r="AW4763" s="110"/>
      <c r="AX4763" s="110"/>
      <c r="AY4763" s="110"/>
      <c r="AZ4763" s="110"/>
      <c r="BA4763" s="110"/>
      <c r="BB4763" s="110"/>
      <c r="BC4763" s="110"/>
      <c r="BD4763" s="110"/>
      <c r="BE4763" s="110"/>
      <c r="BF4763" s="110"/>
      <c r="BG4763" s="110"/>
      <c r="BH4763" s="110"/>
    </row>
    <row r="4764" spans="30:60" x14ac:dyDescent="0.2">
      <c r="AD4764" s="110"/>
      <c r="AE4764" s="110"/>
      <c r="AF4764" s="110"/>
      <c r="AG4764" s="110"/>
      <c r="AH4764" s="110"/>
      <c r="AI4764" s="110"/>
      <c r="AJ4764" s="110"/>
      <c r="AK4764" s="110"/>
      <c r="AL4764" s="110"/>
      <c r="AM4764" s="110"/>
      <c r="AN4764" s="110"/>
      <c r="AO4764" s="110"/>
      <c r="AP4764" s="110"/>
      <c r="AQ4764" s="110"/>
      <c r="AR4764" s="110"/>
      <c r="AS4764" s="110"/>
      <c r="AT4764" s="110"/>
      <c r="AU4764" s="110"/>
      <c r="AV4764" s="110"/>
      <c r="AW4764" s="110"/>
      <c r="AX4764" s="110"/>
      <c r="AY4764" s="110"/>
      <c r="AZ4764" s="110"/>
      <c r="BA4764" s="110"/>
      <c r="BB4764" s="110"/>
      <c r="BC4764" s="110"/>
      <c r="BD4764" s="110"/>
      <c r="BE4764" s="110"/>
      <c r="BF4764" s="110"/>
      <c r="BG4764" s="110"/>
      <c r="BH4764" s="110"/>
    </row>
    <row r="4765" spans="30:60" x14ac:dyDescent="0.2">
      <c r="AD4765" s="110"/>
      <c r="AE4765" s="110"/>
      <c r="AF4765" s="110"/>
      <c r="AG4765" s="110"/>
      <c r="AH4765" s="110"/>
      <c r="AI4765" s="110"/>
      <c r="AJ4765" s="110"/>
      <c r="AK4765" s="110"/>
      <c r="AL4765" s="110"/>
      <c r="AM4765" s="110"/>
      <c r="AN4765" s="110"/>
      <c r="AO4765" s="110"/>
      <c r="AP4765" s="110"/>
      <c r="AQ4765" s="110"/>
      <c r="AR4765" s="110"/>
      <c r="AS4765" s="110"/>
      <c r="AT4765" s="110"/>
      <c r="AU4765" s="110"/>
      <c r="AV4765" s="110"/>
      <c r="AW4765" s="110"/>
      <c r="AX4765" s="110"/>
      <c r="AY4765" s="110"/>
      <c r="AZ4765" s="110"/>
      <c r="BA4765" s="110"/>
      <c r="BB4765" s="110"/>
      <c r="BC4765" s="110"/>
      <c r="BD4765" s="110"/>
      <c r="BE4765" s="110"/>
      <c r="BF4765" s="110"/>
      <c r="BG4765" s="110"/>
      <c r="BH4765" s="110"/>
    </row>
    <row r="4766" spans="30:60" x14ac:dyDescent="0.2">
      <c r="AD4766" s="110"/>
      <c r="AE4766" s="110"/>
      <c r="AF4766" s="110"/>
      <c r="AG4766" s="110"/>
      <c r="AH4766" s="110"/>
      <c r="AI4766" s="110"/>
      <c r="AJ4766" s="110"/>
      <c r="AK4766" s="110"/>
      <c r="AL4766" s="110"/>
      <c r="AM4766" s="110"/>
      <c r="AN4766" s="110"/>
      <c r="AO4766" s="110"/>
      <c r="AP4766" s="110"/>
      <c r="AQ4766" s="110"/>
      <c r="AR4766" s="110"/>
      <c r="AS4766" s="110"/>
      <c r="AT4766" s="110"/>
      <c r="AU4766" s="110"/>
      <c r="AV4766" s="110"/>
      <c r="AW4766" s="110"/>
      <c r="AX4766" s="110"/>
      <c r="AY4766" s="110"/>
      <c r="AZ4766" s="110"/>
      <c r="BA4766" s="110"/>
      <c r="BB4766" s="110"/>
      <c r="BC4766" s="110"/>
      <c r="BD4766" s="110"/>
      <c r="BE4766" s="110"/>
      <c r="BF4766" s="110"/>
      <c r="BG4766" s="110"/>
      <c r="BH4766" s="110"/>
    </row>
    <row r="4767" spans="30:60" x14ac:dyDescent="0.2">
      <c r="AD4767" s="110"/>
      <c r="AE4767" s="110"/>
      <c r="AF4767" s="110"/>
      <c r="AG4767" s="110"/>
      <c r="AH4767" s="110"/>
      <c r="AI4767" s="110"/>
      <c r="AJ4767" s="110"/>
      <c r="AK4767" s="110"/>
      <c r="AL4767" s="110"/>
      <c r="AM4767" s="110"/>
      <c r="AN4767" s="110"/>
      <c r="AO4767" s="110"/>
      <c r="AP4767" s="110"/>
      <c r="AQ4767" s="110"/>
      <c r="AR4767" s="110"/>
      <c r="AS4767" s="110"/>
      <c r="AT4767" s="110"/>
      <c r="AU4767" s="110"/>
      <c r="AV4767" s="110"/>
      <c r="AW4767" s="110"/>
      <c r="AX4767" s="110"/>
      <c r="AY4767" s="110"/>
      <c r="AZ4767" s="110"/>
      <c r="BA4767" s="110"/>
      <c r="BB4767" s="110"/>
      <c r="BC4767" s="110"/>
      <c r="BD4767" s="110"/>
      <c r="BE4767" s="110"/>
      <c r="BF4767" s="110"/>
      <c r="BG4767" s="110"/>
      <c r="BH4767" s="110"/>
    </row>
    <row r="4768" spans="30:60" x14ac:dyDescent="0.2">
      <c r="AD4768" s="110"/>
      <c r="AE4768" s="110"/>
      <c r="AF4768" s="110"/>
      <c r="AG4768" s="110"/>
      <c r="AH4768" s="110"/>
      <c r="AI4768" s="110"/>
      <c r="AJ4768" s="110"/>
      <c r="AK4768" s="110"/>
      <c r="AL4768" s="110"/>
      <c r="AM4768" s="110"/>
      <c r="AN4768" s="110"/>
      <c r="AO4768" s="110"/>
      <c r="AP4768" s="110"/>
      <c r="AQ4768" s="110"/>
      <c r="AR4768" s="110"/>
      <c r="AS4768" s="110"/>
      <c r="AT4768" s="110"/>
      <c r="AU4768" s="110"/>
      <c r="AV4768" s="110"/>
      <c r="AW4768" s="110"/>
      <c r="AX4768" s="110"/>
      <c r="AY4768" s="110"/>
      <c r="AZ4768" s="110"/>
      <c r="BA4768" s="110"/>
      <c r="BB4768" s="110"/>
      <c r="BC4768" s="110"/>
      <c r="BD4768" s="110"/>
      <c r="BE4768" s="110"/>
      <c r="BF4768" s="110"/>
      <c r="BG4768" s="110"/>
      <c r="BH4768" s="110"/>
    </row>
    <row r="4769" spans="30:60" x14ac:dyDescent="0.2">
      <c r="AD4769" s="110"/>
      <c r="AE4769" s="110"/>
      <c r="AF4769" s="110"/>
      <c r="AG4769" s="110"/>
      <c r="AH4769" s="110"/>
      <c r="AI4769" s="110"/>
      <c r="AJ4769" s="110"/>
      <c r="AK4769" s="110"/>
      <c r="AL4769" s="110"/>
      <c r="AM4769" s="110"/>
      <c r="AN4769" s="110"/>
      <c r="AO4769" s="110"/>
      <c r="AP4769" s="110"/>
      <c r="AQ4769" s="110"/>
      <c r="AR4769" s="110"/>
      <c r="AS4769" s="110"/>
      <c r="AT4769" s="110"/>
      <c r="AU4769" s="110"/>
      <c r="AV4769" s="110"/>
      <c r="AW4769" s="110"/>
      <c r="AX4769" s="110"/>
      <c r="AY4769" s="110"/>
      <c r="AZ4769" s="110"/>
      <c r="BA4769" s="110"/>
      <c r="BB4769" s="110"/>
      <c r="BC4769" s="110"/>
      <c r="BD4769" s="110"/>
      <c r="BE4769" s="110"/>
      <c r="BF4769" s="110"/>
      <c r="BG4769" s="110"/>
      <c r="BH4769" s="110"/>
    </row>
    <row r="4770" spans="30:60" x14ac:dyDescent="0.2">
      <c r="AD4770" s="110"/>
      <c r="AE4770" s="110"/>
      <c r="AF4770" s="110"/>
      <c r="AG4770" s="110"/>
      <c r="AH4770" s="110"/>
      <c r="AI4770" s="110"/>
      <c r="AJ4770" s="110"/>
      <c r="AK4770" s="110"/>
      <c r="AL4770" s="110"/>
      <c r="AM4770" s="110"/>
      <c r="AN4770" s="110"/>
      <c r="AO4770" s="110"/>
      <c r="AP4770" s="110"/>
      <c r="AQ4770" s="110"/>
      <c r="AR4770" s="110"/>
      <c r="AS4770" s="110"/>
      <c r="AT4770" s="110"/>
      <c r="AU4770" s="110"/>
      <c r="AV4770" s="110"/>
      <c r="AW4770" s="110"/>
      <c r="AX4770" s="110"/>
      <c r="AY4770" s="110"/>
      <c r="AZ4770" s="110"/>
      <c r="BA4770" s="110"/>
      <c r="BB4770" s="110"/>
      <c r="BC4770" s="110"/>
      <c r="BD4770" s="110"/>
      <c r="BE4770" s="110"/>
      <c r="BF4770" s="110"/>
      <c r="BG4770" s="110"/>
      <c r="BH4770" s="110"/>
    </row>
    <row r="4771" spans="30:60" x14ac:dyDescent="0.2">
      <c r="AD4771" s="110"/>
      <c r="AE4771" s="110"/>
      <c r="AF4771" s="110"/>
      <c r="AG4771" s="110"/>
      <c r="AH4771" s="110"/>
      <c r="AI4771" s="110"/>
      <c r="AJ4771" s="110"/>
      <c r="AK4771" s="110"/>
      <c r="AL4771" s="110"/>
      <c r="AM4771" s="110"/>
      <c r="AN4771" s="110"/>
      <c r="AO4771" s="110"/>
      <c r="AP4771" s="110"/>
      <c r="AQ4771" s="110"/>
      <c r="AR4771" s="110"/>
      <c r="AS4771" s="110"/>
      <c r="AT4771" s="110"/>
      <c r="AU4771" s="110"/>
      <c r="AV4771" s="110"/>
      <c r="AW4771" s="110"/>
      <c r="AX4771" s="110"/>
      <c r="AY4771" s="110"/>
      <c r="AZ4771" s="110"/>
      <c r="BA4771" s="110"/>
      <c r="BB4771" s="110"/>
      <c r="BC4771" s="110"/>
      <c r="BD4771" s="110"/>
      <c r="BE4771" s="110"/>
      <c r="BF4771" s="110"/>
      <c r="BG4771" s="110"/>
      <c r="BH4771" s="110"/>
    </row>
    <row r="4772" spans="30:60" x14ac:dyDescent="0.2">
      <c r="AD4772" s="110"/>
      <c r="AE4772" s="110"/>
      <c r="AF4772" s="110"/>
      <c r="AG4772" s="110"/>
      <c r="AH4772" s="110"/>
      <c r="AI4772" s="110"/>
      <c r="AJ4772" s="110"/>
      <c r="AK4772" s="110"/>
      <c r="AL4772" s="110"/>
      <c r="AM4772" s="110"/>
      <c r="AN4772" s="110"/>
      <c r="AO4772" s="110"/>
      <c r="AP4772" s="110"/>
      <c r="AQ4772" s="110"/>
      <c r="AR4772" s="110"/>
      <c r="AS4772" s="110"/>
      <c r="AT4772" s="110"/>
      <c r="AU4772" s="110"/>
      <c r="AV4772" s="110"/>
      <c r="AW4772" s="110"/>
      <c r="AX4772" s="110"/>
      <c r="AY4772" s="110"/>
      <c r="AZ4772" s="110"/>
      <c r="BA4772" s="110"/>
      <c r="BB4772" s="110"/>
      <c r="BC4772" s="110"/>
      <c r="BD4772" s="110"/>
      <c r="BE4772" s="110"/>
      <c r="BF4772" s="110"/>
      <c r="BG4772" s="110"/>
      <c r="BH4772" s="110"/>
    </row>
    <row r="4773" spans="30:60" x14ac:dyDescent="0.2">
      <c r="AD4773" s="110"/>
      <c r="AE4773" s="110"/>
      <c r="AF4773" s="110"/>
      <c r="AG4773" s="110"/>
      <c r="AH4773" s="110"/>
      <c r="AI4773" s="110"/>
      <c r="AJ4773" s="110"/>
      <c r="AK4773" s="110"/>
      <c r="AL4773" s="110"/>
      <c r="AM4773" s="110"/>
      <c r="AN4773" s="110"/>
      <c r="AO4773" s="110"/>
      <c r="AP4773" s="110"/>
      <c r="AQ4773" s="110"/>
      <c r="AR4773" s="110"/>
      <c r="AS4773" s="110"/>
      <c r="AT4773" s="110"/>
      <c r="AU4773" s="110"/>
      <c r="AV4773" s="110"/>
      <c r="AW4773" s="110"/>
      <c r="AX4773" s="110"/>
      <c r="AY4773" s="110"/>
      <c r="AZ4773" s="110"/>
      <c r="BA4773" s="110"/>
      <c r="BB4773" s="110"/>
      <c r="BC4773" s="110"/>
      <c r="BD4773" s="110"/>
      <c r="BE4773" s="110"/>
      <c r="BF4773" s="110"/>
      <c r="BG4773" s="110"/>
      <c r="BH4773" s="110"/>
    </row>
    <row r="4774" spans="30:60" x14ac:dyDescent="0.2">
      <c r="AD4774" s="110"/>
      <c r="AE4774" s="110"/>
      <c r="AF4774" s="110"/>
      <c r="AG4774" s="110"/>
      <c r="AH4774" s="110"/>
      <c r="AI4774" s="110"/>
      <c r="AJ4774" s="110"/>
      <c r="AK4774" s="110"/>
      <c r="AL4774" s="110"/>
      <c r="AM4774" s="110"/>
      <c r="AN4774" s="110"/>
      <c r="AO4774" s="110"/>
      <c r="AP4774" s="110"/>
      <c r="AQ4774" s="110"/>
      <c r="AR4774" s="110"/>
      <c r="AS4774" s="110"/>
      <c r="AT4774" s="110"/>
      <c r="AU4774" s="110"/>
      <c r="AV4774" s="110"/>
      <c r="AW4774" s="110"/>
      <c r="AX4774" s="110"/>
      <c r="AY4774" s="110"/>
      <c r="AZ4774" s="110"/>
      <c r="BA4774" s="110"/>
      <c r="BB4774" s="110"/>
      <c r="BC4774" s="110"/>
      <c r="BD4774" s="110"/>
      <c r="BE4774" s="110"/>
      <c r="BF4774" s="110"/>
      <c r="BG4774" s="110"/>
      <c r="BH4774" s="110"/>
    </row>
    <row r="4775" spans="30:60" x14ac:dyDescent="0.2">
      <c r="AD4775" s="110"/>
      <c r="AE4775" s="110"/>
      <c r="AF4775" s="110"/>
      <c r="AG4775" s="110"/>
      <c r="AH4775" s="110"/>
      <c r="AI4775" s="110"/>
      <c r="AJ4775" s="110"/>
      <c r="AK4775" s="110"/>
      <c r="AL4775" s="110"/>
      <c r="AM4775" s="110"/>
      <c r="AN4775" s="110"/>
      <c r="AO4775" s="110"/>
      <c r="AP4775" s="110"/>
      <c r="AQ4775" s="110"/>
      <c r="AR4775" s="110"/>
      <c r="AS4775" s="110"/>
      <c r="AT4775" s="110"/>
      <c r="AU4775" s="110"/>
      <c r="AV4775" s="110"/>
      <c r="AW4775" s="110"/>
      <c r="AX4775" s="110"/>
      <c r="AY4775" s="110"/>
      <c r="AZ4775" s="110"/>
      <c r="BA4775" s="110"/>
      <c r="BB4775" s="110"/>
      <c r="BC4775" s="110"/>
      <c r="BD4775" s="110"/>
      <c r="BE4775" s="110"/>
      <c r="BF4775" s="110"/>
      <c r="BG4775" s="110"/>
      <c r="BH4775" s="110"/>
    </row>
    <row r="4776" spans="30:60" x14ac:dyDescent="0.2">
      <c r="AD4776" s="110"/>
      <c r="AE4776" s="110"/>
      <c r="AF4776" s="110"/>
      <c r="AG4776" s="110"/>
      <c r="AH4776" s="110"/>
      <c r="AI4776" s="110"/>
      <c r="AJ4776" s="110"/>
      <c r="AK4776" s="110"/>
      <c r="AL4776" s="110"/>
      <c r="AM4776" s="110"/>
      <c r="AN4776" s="110"/>
      <c r="AO4776" s="110"/>
      <c r="AP4776" s="110"/>
      <c r="AQ4776" s="110"/>
      <c r="AR4776" s="110"/>
      <c r="AS4776" s="110"/>
      <c r="AT4776" s="110"/>
      <c r="AU4776" s="110"/>
      <c r="AV4776" s="110"/>
      <c r="AW4776" s="110"/>
      <c r="AX4776" s="110"/>
      <c r="AY4776" s="110"/>
      <c r="AZ4776" s="110"/>
      <c r="BA4776" s="110"/>
      <c r="BB4776" s="110"/>
      <c r="BC4776" s="110"/>
      <c r="BD4776" s="110"/>
      <c r="BE4776" s="110"/>
      <c r="BF4776" s="110"/>
      <c r="BG4776" s="110"/>
      <c r="BH4776" s="110"/>
    </row>
    <row r="4777" spans="30:60" x14ac:dyDescent="0.2">
      <c r="AD4777" s="110"/>
      <c r="AE4777" s="110"/>
      <c r="AF4777" s="110"/>
      <c r="AG4777" s="110"/>
      <c r="AH4777" s="110"/>
      <c r="AI4777" s="110"/>
      <c r="AJ4777" s="110"/>
      <c r="AK4777" s="110"/>
      <c r="AL4777" s="110"/>
      <c r="AM4777" s="110"/>
      <c r="AN4777" s="110"/>
      <c r="AO4777" s="110"/>
      <c r="AP4777" s="110"/>
      <c r="AQ4777" s="110"/>
      <c r="AR4777" s="110"/>
      <c r="AS4777" s="110"/>
      <c r="AT4777" s="110"/>
      <c r="AU4777" s="110"/>
      <c r="AV4777" s="110"/>
      <c r="AW4777" s="110"/>
      <c r="AX4777" s="110"/>
      <c r="AY4777" s="110"/>
      <c r="AZ4777" s="110"/>
      <c r="BA4777" s="110"/>
      <c r="BB4777" s="110"/>
      <c r="BC4777" s="110"/>
      <c r="BD4777" s="110"/>
      <c r="BE4777" s="110"/>
      <c r="BF4777" s="110"/>
      <c r="BG4777" s="110"/>
      <c r="BH4777" s="110"/>
    </row>
    <row r="4778" spans="30:60" x14ac:dyDescent="0.2">
      <c r="AD4778" s="110"/>
      <c r="AE4778" s="110"/>
      <c r="AF4778" s="110"/>
      <c r="AG4778" s="110"/>
      <c r="AH4778" s="110"/>
      <c r="AI4778" s="110"/>
      <c r="AJ4778" s="110"/>
      <c r="AK4778" s="110"/>
      <c r="AL4778" s="110"/>
      <c r="AM4778" s="110"/>
      <c r="AN4778" s="110"/>
      <c r="AO4778" s="110"/>
      <c r="AP4778" s="110"/>
      <c r="AQ4778" s="110"/>
      <c r="AR4778" s="110"/>
      <c r="AS4778" s="110"/>
      <c r="AT4778" s="110"/>
      <c r="AU4778" s="110"/>
      <c r="AV4778" s="110"/>
      <c r="AW4778" s="110"/>
      <c r="AX4778" s="110"/>
      <c r="AY4778" s="110"/>
      <c r="AZ4778" s="110"/>
      <c r="BA4778" s="110"/>
      <c r="BB4778" s="110"/>
      <c r="BC4778" s="110"/>
      <c r="BD4778" s="110"/>
      <c r="BE4778" s="110"/>
      <c r="BF4778" s="110"/>
      <c r="BG4778" s="110"/>
      <c r="BH4778" s="110"/>
    </row>
    <row r="4779" spans="30:60" x14ac:dyDescent="0.2">
      <c r="AD4779" s="110"/>
      <c r="AE4779" s="110"/>
      <c r="AF4779" s="110"/>
      <c r="AG4779" s="110"/>
      <c r="AH4779" s="110"/>
      <c r="AI4779" s="110"/>
      <c r="AJ4779" s="110"/>
      <c r="AK4779" s="110"/>
      <c r="AL4779" s="110"/>
      <c r="AM4779" s="110"/>
      <c r="AN4779" s="110"/>
      <c r="AO4779" s="110"/>
      <c r="AP4779" s="110"/>
      <c r="AQ4779" s="110"/>
      <c r="AR4779" s="110"/>
      <c r="AS4779" s="110"/>
      <c r="AT4779" s="110"/>
      <c r="AU4779" s="110"/>
      <c r="AV4779" s="110"/>
      <c r="AW4779" s="110"/>
      <c r="AX4779" s="110"/>
      <c r="AY4779" s="110"/>
      <c r="AZ4779" s="110"/>
      <c r="BA4779" s="110"/>
      <c r="BB4779" s="110"/>
      <c r="BC4779" s="110"/>
      <c r="BD4779" s="110"/>
      <c r="BE4779" s="110"/>
      <c r="BF4779" s="110"/>
      <c r="BG4779" s="110"/>
      <c r="BH4779" s="110"/>
    </row>
    <row r="4780" spans="30:60" x14ac:dyDescent="0.2">
      <c r="AD4780" s="110"/>
      <c r="AE4780" s="110"/>
      <c r="AF4780" s="110"/>
      <c r="AG4780" s="110"/>
      <c r="AH4780" s="110"/>
      <c r="AI4780" s="110"/>
      <c r="AJ4780" s="110"/>
      <c r="AK4780" s="110"/>
      <c r="AL4780" s="110"/>
      <c r="AM4780" s="110"/>
      <c r="AN4780" s="110"/>
      <c r="AO4780" s="110"/>
      <c r="AP4780" s="110"/>
      <c r="AQ4780" s="110"/>
      <c r="AR4780" s="110"/>
      <c r="AS4780" s="110"/>
      <c r="AT4780" s="110"/>
      <c r="AU4780" s="110"/>
      <c r="AV4780" s="110"/>
      <c r="AW4780" s="110"/>
      <c r="AX4780" s="110"/>
      <c r="AY4780" s="110"/>
      <c r="AZ4780" s="110"/>
      <c r="BA4780" s="110"/>
      <c r="BB4780" s="110"/>
      <c r="BC4780" s="110"/>
      <c r="BD4780" s="110"/>
      <c r="BE4780" s="110"/>
      <c r="BF4780" s="110"/>
      <c r="BG4780" s="110"/>
      <c r="BH4780" s="110"/>
    </row>
    <row r="4781" spans="30:60" x14ac:dyDescent="0.2">
      <c r="AD4781" s="110"/>
      <c r="AE4781" s="110"/>
      <c r="AF4781" s="110"/>
      <c r="AG4781" s="110"/>
      <c r="AH4781" s="110"/>
      <c r="AI4781" s="110"/>
      <c r="AJ4781" s="110"/>
      <c r="AK4781" s="110"/>
      <c r="AL4781" s="110"/>
      <c r="AM4781" s="110"/>
      <c r="AN4781" s="110"/>
      <c r="AO4781" s="110"/>
      <c r="AP4781" s="110"/>
      <c r="AQ4781" s="110"/>
      <c r="AR4781" s="110"/>
      <c r="AS4781" s="110"/>
      <c r="AT4781" s="110"/>
      <c r="AU4781" s="110"/>
      <c r="AV4781" s="110"/>
      <c r="AW4781" s="110"/>
      <c r="AX4781" s="110"/>
      <c r="AY4781" s="110"/>
      <c r="AZ4781" s="110"/>
      <c r="BA4781" s="110"/>
      <c r="BB4781" s="110"/>
      <c r="BC4781" s="110"/>
      <c r="BD4781" s="110"/>
      <c r="BE4781" s="110"/>
      <c r="BF4781" s="110"/>
      <c r="BG4781" s="110"/>
      <c r="BH4781" s="110"/>
    </row>
    <row r="4782" spans="30:60" x14ac:dyDescent="0.2">
      <c r="AD4782" s="110"/>
      <c r="AE4782" s="110"/>
      <c r="AF4782" s="110"/>
      <c r="AG4782" s="110"/>
      <c r="AH4782" s="110"/>
      <c r="AI4782" s="110"/>
      <c r="AJ4782" s="110"/>
      <c r="AK4782" s="110"/>
      <c r="AL4782" s="110"/>
      <c r="AM4782" s="110"/>
      <c r="AN4782" s="110"/>
      <c r="AO4782" s="110"/>
      <c r="AP4782" s="110"/>
      <c r="AQ4782" s="110"/>
      <c r="AR4782" s="110"/>
      <c r="AS4782" s="110"/>
      <c r="AT4782" s="110"/>
      <c r="AU4782" s="110"/>
      <c r="AV4782" s="110"/>
      <c r="AW4782" s="110"/>
      <c r="AX4782" s="110"/>
      <c r="AY4782" s="110"/>
      <c r="AZ4782" s="110"/>
      <c r="BA4782" s="110"/>
      <c r="BB4782" s="110"/>
      <c r="BC4782" s="110"/>
      <c r="BD4782" s="110"/>
      <c r="BE4782" s="110"/>
      <c r="BF4782" s="110"/>
      <c r="BG4782" s="110"/>
      <c r="BH4782" s="110"/>
    </row>
    <row r="4783" spans="30:60" x14ac:dyDescent="0.2">
      <c r="AD4783" s="110"/>
      <c r="AE4783" s="110"/>
      <c r="AF4783" s="110"/>
      <c r="AG4783" s="110"/>
      <c r="AH4783" s="110"/>
      <c r="AI4783" s="110"/>
      <c r="AJ4783" s="110"/>
      <c r="AK4783" s="110"/>
      <c r="AL4783" s="110"/>
      <c r="AM4783" s="110"/>
      <c r="AN4783" s="110"/>
      <c r="AO4783" s="110"/>
      <c r="AP4783" s="110"/>
      <c r="AQ4783" s="110"/>
      <c r="AR4783" s="110"/>
      <c r="AS4783" s="110"/>
      <c r="AT4783" s="110"/>
      <c r="AU4783" s="110"/>
      <c r="AV4783" s="110"/>
      <c r="AW4783" s="110"/>
      <c r="AX4783" s="110"/>
      <c r="AY4783" s="110"/>
      <c r="AZ4783" s="110"/>
      <c r="BA4783" s="110"/>
      <c r="BB4783" s="110"/>
      <c r="BC4783" s="110"/>
      <c r="BD4783" s="110"/>
      <c r="BE4783" s="110"/>
      <c r="BF4783" s="110"/>
      <c r="BG4783" s="110"/>
      <c r="BH4783" s="110"/>
    </row>
    <row r="4784" spans="30:60" x14ac:dyDescent="0.2">
      <c r="AD4784" s="110"/>
      <c r="AE4784" s="110"/>
      <c r="AF4784" s="110"/>
      <c r="AG4784" s="110"/>
      <c r="AH4784" s="110"/>
      <c r="AI4784" s="110"/>
      <c r="AJ4784" s="110"/>
      <c r="AK4784" s="110"/>
      <c r="AL4784" s="110"/>
      <c r="AM4784" s="110"/>
      <c r="AN4784" s="110"/>
      <c r="AO4784" s="110"/>
      <c r="AP4784" s="110"/>
      <c r="AQ4784" s="110"/>
      <c r="AR4784" s="110"/>
      <c r="AS4784" s="110"/>
      <c r="AT4784" s="110"/>
      <c r="AU4784" s="110"/>
      <c r="AV4784" s="110"/>
      <c r="AW4784" s="110"/>
      <c r="AX4784" s="110"/>
      <c r="AY4784" s="110"/>
      <c r="AZ4784" s="110"/>
      <c r="BA4784" s="110"/>
      <c r="BB4784" s="110"/>
      <c r="BC4784" s="110"/>
      <c r="BD4784" s="110"/>
      <c r="BE4784" s="110"/>
      <c r="BF4784" s="110"/>
      <c r="BG4784" s="110"/>
      <c r="BH4784" s="110"/>
    </row>
    <row r="4785" spans="30:60" x14ac:dyDescent="0.2">
      <c r="AD4785" s="110"/>
      <c r="AE4785" s="110"/>
      <c r="AF4785" s="110"/>
      <c r="AG4785" s="110"/>
      <c r="AH4785" s="110"/>
      <c r="AI4785" s="110"/>
      <c r="AJ4785" s="110"/>
      <c r="AK4785" s="110"/>
      <c r="AL4785" s="110"/>
      <c r="AM4785" s="110"/>
      <c r="AN4785" s="110"/>
      <c r="AO4785" s="110"/>
      <c r="AP4785" s="110"/>
      <c r="AQ4785" s="110"/>
      <c r="AR4785" s="110"/>
      <c r="AS4785" s="110"/>
      <c r="AT4785" s="110"/>
      <c r="AU4785" s="110"/>
      <c r="AV4785" s="110"/>
      <c r="AW4785" s="110"/>
      <c r="AX4785" s="110"/>
      <c r="AY4785" s="110"/>
      <c r="AZ4785" s="110"/>
      <c r="BA4785" s="110"/>
      <c r="BB4785" s="110"/>
      <c r="BC4785" s="110"/>
      <c r="BD4785" s="110"/>
      <c r="BE4785" s="110"/>
      <c r="BF4785" s="110"/>
      <c r="BG4785" s="110"/>
      <c r="BH4785" s="110"/>
    </row>
    <row r="4786" spans="30:60" x14ac:dyDescent="0.2">
      <c r="AD4786" s="110"/>
      <c r="AE4786" s="110"/>
      <c r="AF4786" s="110"/>
      <c r="AG4786" s="110"/>
      <c r="AH4786" s="110"/>
      <c r="AI4786" s="110"/>
      <c r="AJ4786" s="110"/>
      <c r="AK4786" s="110"/>
      <c r="AL4786" s="110"/>
      <c r="AM4786" s="110"/>
      <c r="AN4786" s="110"/>
      <c r="AO4786" s="110"/>
      <c r="AP4786" s="110"/>
      <c r="AQ4786" s="110"/>
      <c r="AR4786" s="110"/>
      <c r="AS4786" s="110"/>
      <c r="AT4786" s="110"/>
      <c r="AU4786" s="110"/>
      <c r="AV4786" s="110"/>
      <c r="AW4786" s="110"/>
      <c r="AX4786" s="110"/>
      <c r="AY4786" s="110"/>
      <c r="AZ4786" s="110"/>
      <c r="BA4786" s="110"/>
      <c r="BB4786" s="110"/>
      <c r="BC4786" s="110"/>
      <c r="BD4786" s="110"/>
      <c r="BE4786" s="110"/>
      <c r="BF4786" s="110"/>
      <c r="BG4786" s="110"/>
      <c r="BH4786" s="110"/>
    </row>
    <row r="4787" spans="30:60" x14ac:dyDescent="0.2">
      <c r="AD4787" s="110"/>
      <c r="AE4787" s="110"/>
      <c r="AF4787" s="110"/>
      <c r="AG4787" s="110"/>
      <c r="AH4787" s="110"/>
      <c r="AI4787" s="110"/>
      <c r="AJ4787" s="110"/>
      <c r="AK4787" s="110"/>
      <c r="AL4787" s="110"/>
      <c r="AM4787" s="110"/>
      <c r="AN4787" s="110"/>
      <c r="AO4787" s="110"/>
      <c r="AP4787" s="110"/>
      <c r="AQ4787" s="110"/>
      <c r="AR4787" s="110"/>
      <c r="AS4787" s="110"/>
      <c r="AT4787" s="110"/>
      <c r="AU4787" s="110"/>
      <c r="AV4787" s="110"/>
      <c r="AW4787" s="110"/>
      <c r="AX4787" s="110"/>
      <c r="AY4787" s="110"/>
      <c r="AZ4787" s="110"/>
      <c r="BA4787" s="110"/>
      <c r="BB4787" s="110"/>
      <c r="BC4787" s="110"/>
      <c r="BD4787" s="110"/>
      <c r="BE4787" s="110"/>
      <c r="BF4787" s="110"/>
      <c r="BG4787" s="110"/>
      <c r="BH4787" s="110"/>
    </row>
    <row r="4788" spans="30:60" x14ac:dyDescent="0.2">
      <c r="AD4788" s="110"/>
      <c r="AE4788" s="110"/>
      <c r="AF4788" s="110"/>
      <c r="AG4788" s="110"/>
      <c r="AH4788" s="110"/>
      <c r="AI4788" s="110"/>
      <c r="AJ4788" s="110"/>
      <c r="AK4788" s="110"/>
      <c r="AL4788" s="110"/>
      <c r="AM4788" s="110"/>
      <c r="AN4788" s="110"/>
      <c r="AO4788" s="110"/>
      <c r="AP4788" s="110"/>
      <c r="AQ4788" s="110"/>
      <c r="AR4788" s="110"/>
      <c r="AS4788" s="110"/>
      <c r="AT4788" s="110"/>
      <c r="AU4788" s="110"/>
      <c r="AV4788" s="110"/>
      <c r="AW4788" s="110"/>
      <c r="AX4788" s="110"/>
      <c r="AY4788" s="110"/>
      <c r="AZ4788" s="110"/>
      <c r="BA4788" s="110"/>
      <c r="BB4788" s="110"/>
      <c r="BC4788" s="110"/>
      <c r="BD4788" s="110"/>
      <c r="BE4788" s="110"/>
      <c r="BF4788" s="110"/>
      <c r="BG4788" s="110"/>
      <c r="BH4788" s="110"/>
    </row>
    <row r="4789" spans="30:60" x14ac:dyDescent="0.2">
      <c r="AD4789" s="110"/>
      <c r="AE4789" s="110"/>
      <c r="AF4789" s="110"/>
      <c r="AG4789" s="110"/>
      <c r="AH4789" s="110"/>
      <c r="AI4789" s="110"/>
      <c r="AJ4789" s="110"/>
      <c r="AK4789" s="110"/>
      <c r="AL4789" s="110"/>
      <c r="AM4789" s="110"/>
      <c r="AN4789" s="110"/>
      <c r="AO4789" s="110"/>
      <c r="AP4789" s="110"/>
      <c r="AQ4789" s="110"/>
      <c r="AR4789" s="110"/>
      <c r="AS4789" s="110"/>
      <c r="AT4789" s="110"/>
      <c r="AU4789" s="110"/>
      <c r="AV4789" s="110"/>
      <c r="AW4789" s="110"/>
      <c r="AX4789" s="110"/>
      <c r="AY4789" s="110"/>
      <c r="AZ4789" s="110"/>
      <c r="BA4789" s="110"/>
      <c r="BB4789" s="110"/>
      <c r="BC4789" s="110"/>
      <c r="BD4789" s="110"/>
      <c r="BE4789" s="110"/>
      <c r="BF4789" s="110"/>
      <c r="BG4789" s="110"/>
      <c r="BH4789" s="110"/>
    </row>
    <row r="4790" spans="30:60" x14ac:dyDescent="0.2">
      <c r="AD4790" s="110"/>
      <c r="AE4790" s="110"/>
      <c r="AF4790" s="110"/>
      <c r="AG4790" s="110"/>
      <c r="AH4790" s="110"/>
      <c r="AI4790" s="110"/>
      <c r="AJ4790" s="110"/>
      <c r="AK4790" s="110"/>
      <c r="AL4790" s="110"/>
      <c r="AM4790" s="110"/>
      <c r="AN4790" s="110"/>
      <c r="AO4790" s="110"/>
      <c r="AP4790" s="110"/>
      <c r="AQ4790" s="110"/>
      <c r="AR4790" s="110"/>
      <c r="AS4790" s="110"/>
      <c r="AT4790" s="110"/>
      <c r="AU4790" s="110"/>
      <c r="AV4790" s="110"/>
      <c r="AW4790" s="110"/>
      <c r="AX4790" s="110"/>
      <c r="AY4790" s="110"/>
      <c r="AZ4790" s="110"/>
      <c r="BA4790" s="110"/>
      <c r="BB4790" s="110"/>
      <c r="BC4790" s="110"/>
      <c r="BD4790" s="110"/>
      <c r="BE4790" s="110"/>
      <c r="BF4790" s="110"/>
      <c r="BG4790" s="110"/>
      <c r="BH4790" s="110"/>
    </row>
    <row r="4791" spans="30:60" x14ac:dyDescent="0.2">
      <c r="AD4791" s="110"/>
      <c r="AE4791" s="110"/>
      <c r="AF4791" s="110"/>
      <c r="AG4791" s="110"/>
      <c r="AH4791" s="110"/>
      <c r="AI4791" s="110"/>
      <c r="AJ4791" s="110"/>
      <c r="AK4791" s="110"/>
      <c r="AL4791" s="110"/>
      <c r="AM4791" s="110"/>
      <c r="AN4791" s="110"/>
      <c r="AO4791" s="110"/>
      <c r="AP4791" s="110"/>
      <c r="AQ4791" s="110"/>
      <c r="AR4791" s="110"/>
      <c r="AS4791" s="110"/>
      <c r="AT4791" s="110"/>
      <c r="AU4791" s="110"/>
      <c r="AV4791" s="110"/>
      <c r="AW4791" s="110"/>
      <c r="AX4791" s="110"/>
      <c r="AY4791" s="110"/>
      <c r="AZ4791" s="110"/>
      <c r="BA4791" s="110"/>
      <c r="BB4791" s="110"/>
      <c r="BC4791" s="110"/>
      <c r="BD4791" s="110"/>
      <c r="BE4791" s="110"/>
      <c r="BF4791" s="110"/>
      <c r="BG4791" s="110"/>
      <c r="BH4791" s="110"/>
    </row>
    <row r="4792" spans="30:60" x14ac:dyDescent="0.2">
      <c r="AD4792" s="110"/>
      <c r="AE4792" s="110"/>
      <c r="AF4792" s="110"/>
      <c r="AG4792" s="110"/>
      <c r="AH4792" s="110"/>
      <c r="AI4792" s="110"/>
      <c r="AJ4792" s="110"/>
      <c r="AK4792" s="110"/>
      <c r="AL4792" s="110"/>
      <c r="AM4792" s="110"/>
      <c r="AN4792" s="110"/>
      <c r="AO4792" s="110"/>
      <c r="AP4792" s="110"/>
      <c r="AQ4792" s="110"/>
      <c r="AR4792" s="110"/>
      <c r="AS4792" s="110"/>
      <c r="AT4792" s="110"/>
      <c r="AU4792" s="110"/>
      <c r="AV4792" s="110"/>
      <c r="AW4792" s="110"/>
      <c r="AX4792" s="110"/>
      <c r="AY4792" s="110"/>
      <c r="AZ4792" s="110"/>
      <c r="BA4792" s="110"/>
      <c r="BB4792" s="110"/>
      <c r="BC4792" s="110"/>
      <c r="BD4792" s="110"/>
      <c r="BE4792" s="110"/>
      <c r="BF4792" s="110"/>
      <c r="BG4792" s="110"/>
      <c r="BH4792" s="110"/>
    </row>
    <row r="4793" spans="30:60" x14ac:dyDescent="0.2">
      <c r="AD4793" s="110"/>
      <c r="AE4793" s="110"/>
      <c r="AF4793" s="110"/>
      <c r="AG4793" s="110"/>
      <c r="AH4793" s="110"/>
      <c r="AI4793" s="110"/>
      <c r="AJ4793" s="110"/>
      <c r="AK4793" s="110"/>
      <c r="AL4793" s="110"/>
      <c r="AM4793" s="110"/>
      <c r="AN4793" s="110"/>
      <c r="AO4793" s="110"/>
      <c r="AP4793" s="110"/>
      <c r="AQ4793" s="110"/>
      <c r="AR4793" s="110"/>
      <c r="AS4793" s="110"/>
      <c r="AT4793" s="110"/>
      <c r="AU4793" s="110"/>
      <c r="AV4793" s="110"/>
      <c r="AW4793" s="110"/>
      <c r="AX4793" s="110"/>
      <c r="AY4793" s="110"/>
      <c r="AZ4793" s="110"/>
      <c r="BA4793" s="110"/>
      <c r="BB4793" s="110"/>
      <c r="BC4793" s="110"/>
      <c r="BD4793" s="110"/>
      <c r="BE4793" s="110"/>
      <c r="BF4793" s="110"/>
      <c r="BG4793" s="110"/>
      <c r="BH4793" s="110"/>
    </row>
    <row r="4794" spans="30:60" x14ac:dyDescent="0.2">
      <c r="AD4794" s="110"/>
      <c r="AE4794" s="110"/>
      <c r="AF4794" s="110"/>
      <c r="AG4794" s="110"/>
      <c r="AH4794" s="110"/>
      <c r="AI4794" s="110"/>
      <c r="AJ4794" s="110"/>
      <c r="AK4794" s="110"/>
      <c r="AL4794" s="110"/>
      <c r="AM4794" s="110"/>
      <c r="AN4794" s="110"/>
      <c r="AO4794" s="110"/>
      <c r="AP4794" s="110"/>
      <c r="AQ4794" s="110"/>
      <c r="AR4794" s="110"/>
      <c r="AS4794" s="110"/>
      <c r="AT4794" s="110"/>
      <c r="AU4794" s="110"/>
      <c r="AV4794" s="110"/>
      <c r="AW4794" s="110"/>
      <c r="AX4794" s="110"/>
      <c r="AY4794" s="110"/>
      <c r="AZ4794" s="110"/>
      <c r="BA4794" s="110"/>
      <c r="BB4794" s="110"/>
      <c r="BC4794" s="110"/>
      <c r="BD4794" s="110"/>
      <c r="BE4794" s="110"/>
      <c r="BF4794" s="110"/>
      <c r="BG4794" s="110"/>
      <c r="BH4794" s="110"/>
    </row>
    <row r="4795" spans="30:60" x14ac:dyDescent="0.2">
      <c r="AD4795" s="110"/>
      <c r="AE4795" s="110"/>
      <c r="AF4795" s="110"/>
      <c r="AG4795" s="110"/>
      <c r="AH4795" s="110"/>
      <c r="AI4795" s="110"/>
      <c r="AJ4795" s="110"/>
      <c r="AK4795" s="110"/>
      <c r="AL4795" s="110"/>
      <c r="AM4795" s="110"/>
      <c r="AN4795" s="110"/>
      <c r="AO4795" s="110"/>
      <c r="AP4795" s="110"/>
      <c r="AQ4795" s="110"/>
      <c r="AR4795" s="110"/>
      <c r="AS4795" s="110"/>
      <c r="AT4795" s="110"/>
      <c r="AU4795" s="110"/>
      <c r="AV4795" s="110"/>
      <c r="AW4795" s="110"/>
      <c r="AX4795" s="110"/>
      <c r="AY4795" s="110"/>
      <c r="AZ4795" s="110"/>
      <c r="BA4795" s="110"/>
      <c r="BB4795" s="110"/>
      <c r="BC4795" s="110"/>
      <c r="BD4795" s="110"/>
      <c r="BE4795" s="110"/>
      <c r="BF4795" s="110"/>
      <c r="BG4795" s="110"/>
      <c r="BH4795" s="110"/>
    </row>
    <row r="4796" spans="30:60" x14ac:dyDescent="0.2">
      <c r="AD4796" s="110"/>
      <c r="AE4796" s="110"/>
      <c r="AF4796" s="110"/>
      <c r="AG4796" s="110"/>
      <c r="AH4796" s="110"/>
      <c r="AI4796" s="110"/>
      <c r="AJ4796" s="110"/>
      <c r="AK4796" s="110"/>
      <c r="AL4796" s="110"/>
      <c r="AM4796" s="110"/>
      <c r="AN4796" s="110"/>
      <c r="AO4796" s="110"/>
      <c r="AP4796" s="110"/>
      <c r="AQ4796" s="110"/>
      <c r="AR4796" s="110"/>
      <c r="AS4796" s="110"/>
      <c r="AT4796" s="110"/>
      <c r="AU4796" s="110"/>
      <c r="AV4796" s="110"/>
      <c r="AW4796" s="110"/>
      <c r="AX4796" s="110"/>
      <c r="AY4796" s="110"/>
      <c r="AZ4796" s="110"/>
      <c r="BA4796" s="110"/>
      <c r="BB4796" s="110"/>
      <c r="BC4796" s="110"/>
      <c r="BD4796" s="110"/>
      <c r="BE4796" s="110"/>
      <c r="BF4796" s="110"/>
      <c r="BG4796" s="110"/>
      <c r="BH4796" s="110"/>
    </row>
    <row r="4797" spans="30:60" x14ac:dyDescent="0.2">
      <c r="AD4797" s="110"/>
      <c r="AE4797" s="110"/>
      <c r="AF4797" s="110"/>
      <c r="AG4797" s="110"/>
      <c r="AH4797" s="110"/>
      <c r="AI4797" s="110"/>
      <c r="AJ4797" s="110"/>
      <c r="AK4797" s="110"/>
      <c r="AL4797" s="110"/>
      <c r="AM4797" s="110"/>
      <c r="AN4797" s="110"/>
      <c r="AO4797" s="110"/>
      <c r="AP4797" s="110"/>
      <c r="AQ4797" s="110"/>
      <c r="AR4797" s="110"/>
      <c r="AS4797" s="110"/>
      <c r="AT4797" s="110"/>
      <c r="AU4797" s="110"/>
      <c r="AV4797" s="110"/>
      <c r="AW4797" s="110"/>
      <c r="AX4797" s="110"/>
      <c r="AY4797" s="110"/>
      <c r="AZ4797" s="110"/>
      <c r="BA4797" s="110"/>
      <c r="BB4797" s="110"/>
      <c r="BC4797" s="110"/>
      <c r="BD4797" s="110"/>
      <c r="BE4797" s="110"/>
      <c r="BF4797" s="110"/>
      <c r="BG4797" s="110"/>
      <c r="BH4797" s="110"/>
    </row>
    <row r="4798" spans="30:60" x14ac:dyDescent="0.2">
      <c r="AD4798" s="110"/>
      <c r="AE4798" s="110"/>
      <c r="AF4798" s="110"/>
      <c r="AG4798" s="110"/>
      <c r="AH4798" s="110"/>
      <c r="AI4798" s="110"/>
      <c r="AJ4798" s="110"/>
      <c r="AK4798" s="110"/>
      <c r="AL4798" s="110"/>
      <c r="AM4798" s="110"/>
      <c r="AN4798" s="110"/>
      <c r="AO4798" s="110"/>
      <c r="AP4798" s="110"/>
      <c r="AQ4798" s="110"/>
      <c r="AR4798" s="110"/>
      <c r="AS4798" s="110"/>
      <c r="AT4798" s="110"/>
      <c r="AU4798" s="110"/>
      <c r="AV4798" s="110"/>
      <c r="AW4798" s="110"/>
      <c r="AX4798" s="110"/>
      <c r="AY4798" s="110"/>
      <c r="AZ4798" s="110"/>
      <c r="BA4798" s="110"/>
      <c r="BB4798" s="110"/>
      <c r="BC4798" s="110"/>
      <c r="BD4798" s="110"/>
      <c r="BE4798" s="110"/>
      <c r="BF4798" s="110"/>
      <c r="BG4798" s="110"/>
      <c r="BH4798" s="110"/>
    </row>
    <row r="4799" spans="30:60" x14ac:dyDescent="0.2">
      <c r="AD4799" s="110"/>
      <c r="AE4799" s="110"/>
      <c r="AF4799" s="110"/>
      <c r="AG4799" s="110"/>
      <c r="AH4799" s="110"/>
      <c r="AI4799" s="110"/>
      <c r="AJ4799" s="110"/>
      <c r="AK4799" s="110"/>
      <c r="AL4799" s="110"/>
      <c r="AM4799" s="110"/>
      <c r="AN4799" s="110"/>
      <c r="AO4799" s="110"/>
      <c r="AP4799" s="110"/>
      <c r="AQ4799" s="110"/>
      <c r="AR4799" s="110"/>
      <c r="AS4799" s="110"/>
      <c r="AT4799" s="110"/>
      <c r="AU4799" s="110"/>
      <c r="AV4799" s="110"/>
      <c r="AW4799" s="110"/>
      <c r="AX4799" s="110"/>
      <c r="AY4799" s="110"/>
      <c r="AZ4799" s="110"/>
      <c r="BA4799" s="110"/>
      <c r="BB4799" s="110"/>
      <c r="BC4799" s="110"/>
      <c r="BD4799" s="110"/>
      <c r="BE4799" s="110"/>
      <c r="BF4799" s="110"/>
      <c r="BG4799" s="110"/>
      <c r="BH4799" s="110"/>
    </row>
    <row r="4800" spans="30:60" x14ac:dyDescent="0.2">
      <c r="AD4800" s="110"/>
      <c r="AE4800" s="110"/>
      <c r="AF4800" s="110"/>
      <c r="AG4800" s="110"/>
      <c r="AH4800" s="110"/>
      <c r="AI4800" s="110"/>
      <c r="AJ4800" s="110"/>
      <c r="AK4800" s="110"/>
      <c r="AL4800" s="110"/>
      <c r="AM4800" s="110"/>
      <c r="AN4800" s="110"/>
      <c r="AO4800" s="110"/>
      <c r="AP4800" s="110"/>
      <c r="AQ4800" s="110"/>
      <c r="AR4800" s="110"/>
      <c r="AS4800" s="110"/>
      <c r="AT4800" s="110"/>
      <c r="AU4800" s="110"/>
      <c r="AV4800" s="110"/>
      <c r="AW4800" s="110"/>
      <c r="AX4800" s="110"/>
      <c r="AY4800" s="110"/>
      <c r="AZ4800" s="110"/>
      <c r="BA4800" s="110"/>
      <c r="BB4800" s="110"/>
      <c r="BC4800" s="110"/>
      <c r="BD4800" s="110"/>
      <c r="BE4800" s="110"/>
      <c r="BF4800" s="110"/>
      <c r="BG4800" s="110"/>
      <c r="BH4800" s="110"/>
    </row>
    <row r="4801" spans="30:60" x14ac:dyDescent="0.2">
      <c r="AD4801" s="110"/>
      <c r="AE4801" s="110"/>
      <c r="AF4801" s="110"/>
      <c r="AG4801" s="110"/>
      <c r="AH4801" s="110"/>
      <c r="AI4801" s="110"/>
      <c r="AJ4801" s="110"/>
      <c r="AK4801" s="110"/>
      <c r="AL4801" s="110"/>
      <c r="AM4801" s="110"/>
      <c r="AN4801" s="110"/>
      <c r="AO4801" s="110"/>
      <c r="AP4801" s="110"/>
      <c r="AQ4801" s="110"/>
      <c r="AR4801" s="110"/>
      <c r="AS4801" s="110"/>
      <c r="AT4801" s="110"/>
      <c r="AU4801" s="110"/>
      <c r="AV4801" s="110"/>
      <c r="AW4801" s="110"/>
      <c r="AX4801" s="110"/>
      <c r="AY4801" s="110"/>
      <c r="AZ4801" s="110"/>
      <c r="BA4801" s="110"/>
      <c r="BB4801" s="110"/>
      <c r="BC4801" s="110"/>
      <c r="BD4801" s="110"/>
      <c r="BE4801" s="110"/>
      <c r="BF4801" s="110"/>
      <c r="BG4801" s="110"/>
      <c r="BH4801" s="110"/>
    </row>
    <row r="4802" spans="30:60" x14ac:dyDescent="0.2">
      <c r="AD4802" s="110"/>
      <c r="AE4802" s="110"/>
      <c r="AF4802" s="110"/>
      <c r="AG4802" s="110"/>
      <c r="AH4802" s="110"/>
      <c r="AI4802" s="110"/>
      <c r="AJ4802" s="110"/>
      <c r="AK4802" s="110"/>
      <c r="AL4802" s="110"/>
      <c r="AM4802" s="110"/>
      <c r="AN4802" s="110"/>
      <c r="AO4802" s="110"/>
      <c r="AP4802" s="110"/>
      <c r="AQ4802" s="110"/>
      <c r="AR4802" s="110"/>
      <c r="AS4802" s="110"/>
      <c r="AT4802" s="110"/>
      <c r="AU4802" s="110"/>
      <c r="AV4802" s="110"/>
      <c r="AW4802" s="110"/>
      <c r="AX4802" s="110"/>
      <c r="AY4802" s="110"/>
      <c r="AZ4802" s="110"/>
      <c r="BA4802" s="110"/>
      <c r="BB4802" s="110"/>
      <c r="BC4802" s="110"/>
      <c r="BD4802" s="110"/>
      <c r="BE4802" s="110"/>
      <c r="BF4802" s="110"/>
      <c r="BG4802" s="110"/>
      <c r="BH4802" s="110"/>
    </row>
    <row r="4803" spans="30:60" x14ac:dyDescent="0.2">
      <c r="AD4803" s="110"/>
      <c r="AE4803" s="110"/>
      <c r="AF4803" s="110"/>
      <c r="AG4803" s="110"/>
      <c r="AH4803" s="110"/>
      <c r="AI4803" s="110"/>
      <c r="AJ4803" s="110"/>
      <c r="AK4803" s="110"/>
      <c r="AL4803" s="110"/>
      <c r="AM4803" s="110"/>
      <c r="AN4803" s="110"/>
      <c r="AO4803" s="110"/>
      <c r="AP4803" s="110"/>
      <c r="AQ4803" s="110"/>
      <c r="AR4803" s="110"/>
      <c r="AS4803" s="110"/>
      <c r="AT4803" s="110"/>
      <c r="AU4803" s="110"/>
      <c r="AV4803" s="110"/>
      <c r="AW4803" s="110"/>
      <c r="AX4803" s="110"/>
      <c r="AY4803" s="110"/>
      <c r="AZ4803" s="110"/>
      <c r="BA4803" s="110"/>
      <c r="BB4803" s="110"/>
      <c r="BC4803" s="110"/>
      <c r="BD4803" s="110"/>
      <c r="BE4803" s="110"/>
      <c r="BF4803" s="110"/>
      <c r="BG4803" s="110"/>
      <c r="BH4803" s="110"/>
    </row>
    <row r="4804" spans="30:60" x14ac:dyDescent="0.2">
      <c r="AD4804" s="110"/>
      <c r="AE4804" s="110"/>
      <c r="AF4804" s="110"/>
      <c r="AG4804" s="110"/>
      <c r="AH4804" s="110"/>
      <c r="AI4804" s="110"/>
      <c r="AJ4804" s="110"/>
      <c r="AK4804" s="110"/>
      <c r="AL4804" s="110"/>
      <c r="AM4804" s="110"/>
      <c r="AN4804" s="110"/>
      <c r="AO4804" s="110"/>
      <c r="AP4804" s="110"/>
      <c r="AQ4804" s="110"/>
      <c r="AR4804" s="110"/>
      <c r="AS4804" s="110"/>
      <c r="AT4804" s="110"/>
      <c r="AU4804" s="110"/>
      <c r="AV4804" s="110"/>
      <c r="AW4804" s="110"/>
      <c r="AX4804" s="110"/>
      <c r="AY4804" s="110"/>
      <c r="AZ4804" s="110"/>
      <c r="BA4804" s="110"/>
      <c r="BB4804" s="110"/>
      <c r="BC4804" s="110"/>
      <c r="BD4804" s="110"/>
      <c r="BE4804" s="110"/>
      <c r="BF4804" s="110"/>
      <c r="BG4804" s="110"/>
      <c r="BH4804" s="110"/>
    </row>
    <row r="4805" spans="30:60" x14ac:dyDescent="0.2">
      <c r="AD4805" s="110"/>
      <c r="AE4805" s="110"/>
      <c r="AF4805" s="110"/>
      <c r="AG4805" s="110"/>
      <c r="AH4805" s="110"/>
      <c r="AI4805" s="110"/>
      <c r="AJ4805" s="110"/>
      <c r="AK4805" s="110"/>
      <c r="AL4805" s="110"/>
      <c r="AM4805" s="110"/>
      <c r="AN4805" s="110"/>
      <c r="AO4805" s="110"/>
      <c r="AP4805" s="110"/>
      <c r="AQ4805" s="110"/>
      <c r="AR4805" s="110"/>
      <c r="AS4805" s="110"/>
      <c r="AT4805" s="110"/>
      <c r="AU4805" s="110"/>
      <c r="AV4805" s="110"/>
      <c r="AW4805" s="110"/>
      <c r="AX4805" s="110"/>
      <c r="AY4805" s="110"/>
      <c r="AZ4805" s="110"/>
      <c r="BA4805" s="110"/>
      <c r="BB4805" s="110"/>
      <c r="BC4805" s="110"/>
      <c r="BD4805" s="110"/>
      <c r="BE4805" s="110"/>
      <c r="BF4805" s="110"/>
      <c r="BG4805" s="110"/>
      <c r="BH4805" s="110"/>
    </row>
    <row r="4806" spans="30:60" x14ac:dyDescent="0.2">
      <c r="AD4806" s="110"/>
      <c r="AE4806" s="110"/>
      <c r="AF4806" s="110"/>
      <c r="AG4806" s="110"/>
      <c r="AH4806" s="110"/>
      <c r="AI4806" s="110"/>
      <c r="AJ4806" s="110"/>
      <c r="AK4806" s="110"/>
      <c r="AL4806" s="110"/>
      <c r="AM4806" s="110"/>
      <c r="AN4806" s="110"/>
      <c r="AO4806" s="110"/>
      <c r="AP4806" s="110"/>
      <c r="AQ4806" s="110"/>
      <c r="AR4806" s="110"/>
      <c r="AS4806" s="110"/>
      <c r="AT4806" s="110"/>
      <c r="AU4806" s="110"/>
      <c r="AV4806" s="110"/>
      <c r="AW4806" s="110"/>
      <c r="AX4806" s="110"/>
      <c r="AY4806" s="110"/>
      <c r="AZ4806" s="110"/>
      <c r="BA4806" s="110"/>
      <c r="BB4806" s="110"/>
      <c r="BC4806" s="110"/>
      <c r="BD4806" s="110"/>
      <c r="BE4806" s="110"/>
      <c r="BF4806" s="110"/>
      <c r="BG4806" s="110"/>
      <c r="BH4806" s="110"/>
    </row>
    <row r="4807" spans="30:60" x14ac:dyDescent="0.2">
      <c r="AD4807" s="110"/>
      <c r="AE4807" s="110"/>
      <c r="AF4807" s="110"/>
      <c r="AG4807" s="110"/>
      <c r="AH4807" s="110"/>
      <c r="AI4807" s="110"/>
      <c r="AJ4807" s="110"/>
      <c r="AK4807" s="110"/>
      <c r="AL4807" s="110"/>
      <c r="AM4807" s="110"/>
      <c r="AN4807" s="110"/>
      <c r="AO4807" s="110"/>
      <c r="AP4807" s="110"/>
      <c r="AQ4807" s="110"/>
      <c r="AR4807" s="110"/>
      <c r="AS4807" s="110"/>
      <c r="AT4807" s="110"/>
      <c r="AU4807" s="110"/>
      <c r="AV4807" s="110"/>
      <c r="AW4807" s="110"/>
      <c r="AX4807" s="110"/>
      <c r="AY4807" s="110"/>
      <c r="AZ4807" s="110"/>
      <c r="BA4807" s="110"/>
      <c r="BB4807" s="110"/>
      <c r="BC4807" s="110"/>
      <c r="BD4807" s="110"/>
      <c r="BE4807" s="110"/>
      <c r="BF4807" s="110"/>
      <c r="BG4807" s="110"/>
      <c r="BH4807" s="110"/>
    </row>
    <row r="4808" spans="30:60" x14ac:dyDescent="0.2">
      <c r="AD4808" s="110"/>
      <c r="AE4808" s="110"/>
      <c r="AF4808" s="110"/>
      <c r="AG4808" s="110"/>
      <c r="AH4808" s="110"/>
      <c r="AI4808" s="110"/>
      <c r="AJ4808" s="110"/>
      <c r="AK4808" s="110"/>
      <c r="AL4808" s="110"/>
      <c r="AM4808" s="110"/>
      <c r="AN4808" s="110"/>
      <c r="AO4808" s="110"/>
      <c r="AP4808" s="110"/>
      <c r="AQ4808" s="110"/>
      <c r="AR4808" s="110"/>
      <c r="AS4808" s="110"/>
      <c r="AT4808" s="110"/>
      <c r="AU4808" s="110"/>
      <c r="AV4808" s="110"/>
      <c r="AW4808" s="110"/>
      <c r="AX4808" s="110"/>
      <c r="AY4808" s="110"/>
      <c r="AZ4808" s="110"/>
      <c r="BA4808" s="110"/>
      <c r="BB4808" s="110"/>
      <c r="BC4808" s="110"/>
      <c r="BD4808" s="110"/>
      <c r="BE4808" s="110"/>
      <c r="BF4808" s="110"/>
      <c r="BG4808" s="110"/>
      <c r="BH4808" s="110"/>
    </row>
    <row r="4809" spans="30:60" x14ac:dyDescent="0.2">
      <c r="AD4809" s="110"/>
      <c r="AE4809" s="110"/>
      <c r="AF4809" s="110"/>
      <c r="AG4809" s="110"/>
      <c r="AH4809" s="110"/>
      <c r="AI4809" s="110"/>
      <c r="AJ4809" s="110"/>
      <c r="AK4809" s="110"/>
      <c r="AL4809" s="110"/>
      <c r="AM4809" s="110"/>
      <c r="AN4809" s="110"/>
      <c r="AO4809" s="110"/>
      <c r="AP4809" s="110"/>
      <c r="AQ4809" s="110"/>
      <c r="AR4809" s="110"/>
      <c r="AS4809" s="110"/>
      <c r="AT4809" s="110"/>
      <c r="AU4809" s="110"/>
      <c r="AV4809" s="110"/>
      <c r="AW4809" s="110"/>
      <c r="AX4809" s="110"/>
      <c r="AY4809" s="110"/>
      <c r="AZ4809" s="110"/>
      <c r="BA4809" s="110"/>
      <c r="BB4809" s="110"/>
      <c r="BC4809" s="110"/>
      <c r="BD4809" s="110"/>
      <c r="BE4809" s="110"/>
      <c r="BF4809" s="110"/>
      <c r="BG4809" s="110"/>
      <c r="BH4809" s="110"/>
    </row>
    <row r="4810" spans="30:60" x14ac:dyDescent="0.2">
      <c r="AD4810" s="110"/>
      <c r="AE4810" s="110"/>
      <c r="AF4810" s="110"/>
      <c r="AG4810" s="110"/>
      <c r="AH4810" s="110"/>
      <c r="AI4810" s="110"/>
      <c r="AJ4810" s="110"/>
      <c r="AK4810" s="110"/>
      <c r="AL4810" s="110"/>
      <c r="AM4810" s="110"/>
      <c r="AN4810" s="110"/>
      <c r="AO4810" s="110"/>
      <c r="AP4810" s="110"/>
      <c r="AQ4810" s="110"/>
      <c r="AR4810" s="110"/>
      <c r="AS4810" s="110"/>
      <c r="AT4810" s="110"/>
      <c r="AU4810" s="110"/>
      <c r="AV4810" s="110"/>
      <c r="AW4810" s="110"/>
      <c r="AX4810" s="110"/>
      <c r="AY4810" s="110"/>
      <c r="AZ4810" s="110"/>
      <c r="BA4810" s="110"/>
      <c r="BB4810" s="110"/>
      <c r="BC4810" s="110"/>
      <c r="BD4810" s="110"/>
      <c r="BE4810" s="110"/>
      <c r="BF4810" s="110"/>
      <c r="BG4810" s="110"/>
      <c r="BH4810" s="110"/>
    </row>
    <row r="4811" spans="30:60" x14ac:dyDescent="0.2">
      <c r="AD4811" s="110"/>
      <c r="AE4811" s="110"/>
      <c r="AF4811" s="110"/>
      <c r="AG4811" s="110"/>
      <c r="AH4811" s="110"/>
      <c r="AI4811" s="110"/>
      <c r="AJ4811" s="110"/>
      <c r="AK4811" s="110"/>
      <c r="AL4811" s="110"/>
      <c r="AM4811" s="110"/>
      <c r="AN4811" s="110"/>
      <c r="AO4811" s="110"/>
      <c r="AP4811" s="110"/>
      <c r="AQ4811" s="110"/>
      <c r="AR4811" s="110"/>
      <c r="AS4811" s="110"/>
      <c r="AT4811" s="110"/>
      <c r="AU4811" s="110"/>
      <c r="AV4811" s="110"/>
      <c r="AW4811" s="110"/>
      <c r="AX4811" s="110"/>
      <c r="AY4811" s="110"/>
      <c r="AZ4811" s="110"/>
      <c r="BA4811" s="110"/>
      <c r="BB4811" s="110"/>
      <c r="BC4811" s="110"/>
      <c r="BD4811" s="110"/>
      <c r="BE4811" s="110"/>
      <c r="BF4811" s="110"/>
      <c r="BG4811" s="110"/>
      <c r="BH4811" s="110"/>
    </row>
    <row r="4812" spans="30:60" x14ac:dyDescent="0.2">
      <c r="AD4812" s="110"/>
      <c r="AE4812" s="110"/>
      <c r="AF4812" s="110"/>
      <c r="AG4812" s="110"/>
      <c r="AH4812" s="110"/>
      <c r="AI4812" s="110"/>
      <c r="AJ4812" s="110"/>
      <c r="AK4812" s="110"/>
      <c r="AL4812" s="110"/>
      <c r="AM4812" s="110"/>
      <c r="AN4812" s="110"/>
      <c r="AO4812" s="110"/>
      <c r="AP4812" s="110"/>
      <c r="AQ4812" s="110"/>
      <c r="AR4812" s="110"/>
      <c r="AS4812" s="110"/>
      <c r="AT4812" s="110"/>
      <c r="AU4812" s="110"/>
      <c r="AV4812" s="110"/>
      <c r="AW4812" s="110"/>
      <c r="AX4812" s="110"/>
      <c r="AY4812" s="110"/>
      <c r="AZ4812" s="110"/>
      <c r="BA4812" s="110"/>
      <c r="BB4812" s="110"/>
      <c r="BC4812" s="110"/>
      <c r="BD4812" s="110"/>
      <c r="BE4812" s="110"/>
      <c r="BF4812" s="110"/>
      <c r="BG4812" s="110"/>
      <c r="BH4812" s="110"/>
    </row>
    <row r="4813" spans="30:60" x14ac:dyDescent="0.2">
      <c r="AD4813" s="110"/>
      <c r="AE4813" s="110"/>
      <c r="AF4813" s="110"/>
      <c r="AG4813" s="110"/>
      <c r="AH4813" s="110"/>
      <c r="AI4813" s="110"/>
      <c r="AJ4813" s="110"/>
      <c r="AK4813" s="110"/>
      <c r="AL4813" s="110"/>
      <c r="AM4813" s="110"/>
      <c r="AN4813" s="110"/>
      <c r="AO4813" s="110"/>
      <c r="AP4813" s="110"/>
      <c r="AQ4813" s="110"/>
      <c r="AR4813" s="110"/>
      <c r="AS4813" s="110"/>
      <c r="AT4813" s="110"/>
      <c r="AU4813" s="110"/>
      <c r="AV4813" s="110"/>
      <c r="AW4813" s="110"/>
      <c r="AX4813" s="110"/>
      <c r="AY4813" s="110"/>
      <c r="AZ4813" s="110"/>
      <c r="BA4813" s="110"/>
      <c r="BB4813" s="110"/>
      <c r="BC4813" s="110"/>
      <c r="BD4813" s="110"/>
      <c r="BE4813" s="110"/>
      <c r="BF4813" s="110"/>
      <c r="BG4813" s="110"/>
      <c r="BH4813" s="110"/>
    </row>
    <row r="4814" spans="30:60" x14ac:dyDescent="0.2">
      <c r="AD4814" s="110"/>
      <c r="AE4814" s="110"/>
      <c r="AF4814" s="110"/>
      <c r="AG4814" s="110"/>
      <c r="AH4814" s="110"/>
      <c r="AI4814" s="110"/>
      <c r="AJ4814" s="110"/>
      <c r="AK4814" s="110"/>
      <c r="AL4814" s="110"/>
      <c r="AM4814" s="110"/>
      <c r="AN4814" s="110"/>
      <c r="AO4814" s="110"/>
      <c r="AP4814" s="110"/>
      <c r="AQ4814" s="110"/>
      <c r="AR4814" s="110"/>
      <c r="AS4814" s="110"/>
      <c r="AT4814" s="110"/>
      <c r="AU4814" s="110"/>
      <c r="AV4814" s="110"/>
      <c r="AW4814" s="110"/>
      <c r="AX4814" s="110"/>
      <c r="AY4814" s="110"/>
      <c r="AZ4814" s="110"/>
      <c r="BA4814" s="110"/>
      <c r="BB4814" s="110"/>
      <c r="BC4814" s="110"/>
      <c r="BD4814" s="110"/>
      <c r="BE4814" s="110"/>
      <c r="BF4814" s="110"/>
      <c r="BG4814" s="110"/>
      <c r="BH4814" s="110"/>
    </row>
    <row r="4815" spans="30:60" x14ac:dyDescent="0.2">
      <c r="AD4815" s="110"/>
      <c r="AE4815" s="110"/>
      <c r="AF4815" s="110"/>
      <c r="AG4815" s="110"/>
      <c r="AH4815" s="110"/>
      <c r="AI4815" s="110"/>
      <c r="AJ4815" s="110"/>
      <c r="AK4815" s="110"/>
      <c r="AL4815" s="110"/>
      <c r="AM4815" s="110"/>
      <c r="AN4815" s="110"/>
      <c r="AO4815" s="110"/>
      <c r="AP4815" s="110"/>
      <c r="AQ4815" s="110"/>
      <c r="AR4815" s="110"/>
      <c r="AS4815" s="110"/>
      <c r="AT4815" s="110"/>
      <c r="AU4815" s="110"/>
      <c r="AV4815" s="110"/>
      <c r="AW4815" s="110"/>
      <c r="AX4815" s="110"/>
      <c r="AY4815" s="110"/>
      <c r="AZ4815" s="110"/>
      <c r="BA4815" s="110"/>
      <c r="BB4815" s="110"/>
      <c r="BC4815" s="110"/>
      <c r="BD4815" s="110"/>
      <c r="BE4815" s="110"/>
      <c r="BF4815" s="110"/>
      <c r="BG4815" s="110"/>
      <c r="BH4815" s="110"/>
    </row>
    <row r="4816" spans="30:60" x14ac:dyDescent="0.2">
      <c r="AD4816" s="110"/>
      <c r="AE4816" s="110"/>
      <c r="AF4816" s="110"/>
      <c r="AG4816" s="110"/>
      <c r="AH4816" s="110"/>
      <c r="AI4816" s="110"/>
      <c r="AJ4816" s="110"/>
      <c r="AK4816" s="110"/>
      <c r="AL4816" s="110"/>
      <c r="AM4816" s="110"/>
      <c r="AN4816" s="110"/>
      <c r="AO4816" s="110"/>
      <c r="AP4816" s="110"/>
      <c r="AQ4816" s="110"/>
      <c r="AR4816" s="110"/>
      <c r="AS4816" s="110"/>
      <c r="AT4816" s="110"/>
      <c r="AU4816" s="110"/>
      <c r="AV4816" s="110"/>
      <c r="AW4816" s="110"/>
      <c r="AX4816" s="110"/>
      <c r="AY4816" s="110"/>
      <c r="AZ4816" s="110"/>
      <c r="BA4816" s="110"/>
      <c r="BB4816" s="110"/>
      <c r="BC4816" s="110"/>
      <c r="BD4816" s="110"/>
      <c r="BE4816" s="110"/>
      <c r="BF4816" s="110"/>
      <c r="BG4816" s="110"/>
      <c r="BH4816" s="110"/>
    </row>
    <row r="4817" spans="30:60" x14ac:dyDescent="0.2">
      <c r="AD4817" s="110"/>
      <c r="AE4817" s="110"/>
      <c r="AF4817" s="110"/>
      <c r="AG4817" s="110"/>
      <c r="AH4817" s="110"/>
      <c r="AI4817" s="110"/>
      <c r="AJ4817" s="110"/>
      <c r="AK4817" s="110"/>
      <c r="AL4817" s="110"/>
      <c r="AM4817" s="110"/>
      <c r="AN4817" s="110"/>
      <c r="AO4817" s="110"/>
      <c r="AP4817" s="110"/>
      <c r="AQ4817" s="110"/>
      <c r="AR4817" s="110"/>
      <c r="AS4817" s="110"/>
      <c r="AT4817" s="110"/>
      <c r="AU4817" s="110"/>
      <c r="AV4817" s="110"/>
      <c r="AW4817" s="110"/>
      <c r="AX4817" s="110"/>
      <c r="AY4817" s="110"/>
      <c r="AZ4817" s="110"/>
      <c r="BA4817" s="110"/>
      <c r="BB4817" s="110"/>
      <c r="BC4817" s="110"/>
      <c r="BD4817" s="110"/>
      <c r="BE4817" s="110"/>
      <c r="BF4817" s="110"/>
      <c r="BG4817" s="110"/>
      <c r="BH4817" s="110"/>
    </row>
    <row r="4818" spans="30:60" x14ac:dyDescent="0.2">
      <c r="AD4818" s="110"/>
      <c r="AE4818" s="110"/>
      <c r="AF4818" s="110"/>
      <c r="AG4818" s="110"/>
      <c r="AH4818" s="110"/>
      <c r="AI4818" s="110"/>
      <c r="AJ4818" s="110"/>
      <c r="AK4818" s="110"/>
      <c r="AL4818" s="110"/>
      <c r="AM4818" s="110"/>
      <c r="AN4818" s="110"/>
      <c r="AO4818" s="110"/>
      <c r="AP4818" s="110"/>
      <c r="AQ4818" s="110"/>
      <c r="AR4818" s="110"/>
      <c r="AS4818" s="110"/>
      <c r="AT4818" s="110"/>
      <c r="AU4818" s="110"/>
      <c r="AV4818" s="110"/>
      <c r="AW4818" s="110"/>
      <c r="AX4818" s="110"/>
      <c r="AY4818" s="110"/>
      <c r="AZ4818" s="110"/>
      <c r="BA4818" s="110"/>
      <c r="BB4818" s="110"/>
      <c r="BC4818" s="110"/>
      <c r="BD4818" s="110"/>
      <c r="BE4818" s="110"/>
      <c r="BF4818" s="110"/>
      <c r="BG4818" s="110"/>
      <c r="BH4818" s="110"/>
    </row>
    <row r="4819" spans="30:60" x14ac:dyDescent="0.2">
      <c r="AD4819" s="110"/>
      <c r="AE4819" s="110"/>
      <c r="AF4819" s="110"/>
      <c r="AG4819" s="110"/>
      <c r="AH4819" s="110"/>
      <c r="AI4819" s="110"/>
      <c r="AJ4819" s="110"/>
      <c r="AK4819" s="110"/>
      <c r="AL4819" s="110"/>
      <c r="AM4819" s="110"/>
      <c r="AN4819" s="110"/>
      <c r="AO4819" s="110"/>
      <c r="AP4819" s="110"/>
      <c r="AQ4819" s="110"/>
      <c r="AR4819" s="110"/>
      <c r="AS4819" s="110"/>
      <c r="AT4819" s="110"/>
      <c r="AU4819" s="110"/>
      <c r="AV4819" s="110"/>
      <c r="AW4819" s="110"/>
      <c r="AX4819" s="110"/>
      <c r="AY4819" s="110"/>
      <c r="AZ4819" s="110"/>
      <c r="BA4819" s="110"/>
      <c r="BB4819" s="110"/>
      <c r="BC4819" s="110"/>
      <c r="BD4819" s="110"/>
      <c r="BE4819" s="110"/>
      <c r="BF4819" s="110"/>
      <c r="BG4819" s="110"/>
      <c r="BH4819" s="110"/>
    </row>
    <row r="4820" spans="30:60" x14ac:dyDescent="0.2">
      <c r="AD4820" s="110"/>
      <c r="AE4820" s="110"/>
      <c r="AF4820" s="110"/>
      <c r="AG4820" s="110"/>
      <c r="AH4820" s="110"/>
      <c r="AI4820" s="110"/>
      <c r="AJ4820" s="110"/>
      <c r="AK4820" s="110"/>
      <c r="AL4820" s="110"/>
      <c r="AM4820" s="110"/>
      <c r="AN4820" s="110"/>
      <c r="AO4820" s="110"/>
      <c r="AP4820" s="110"/>
      <c r="AQ4820" s="110"/>
      <c r="AR4820" s="110"/>
      <c r="AS4820" s="110"/>
      <c r="AT4820" s="110"/>
      <c r="AU4820" s="110"/>
      <c r="AV4820" s="110"/>
      <c r="AW4820" s="110"/>
      <c r="AX4820" s="110"/>
      <c r="AY4820" s="110"/>
      <c r="AZ4820" s="110"/>
      <c r="BA4820" s="110"/>
      <c r="BB4820" s="110"/>
      <c r="BC4820" s="110"/>
      <c r="BD4820" s="110"/>
      <c r="BE4820" s="110"/>
      <c r="BF4820" s="110"/>
      <c r="BG4820" s="110"/>
      <c r="BH4820" s="110"/>
    </row>
    <row r="4821" spans="30:60" x14ac:dyDescent="0.2">
      <c r="AD4821" s="110"/>
      <c r="AE4821" s="110"/>
      <c r="AF4821" s="110"/>
      <c r="AG4821" s="110"/>
      <c r="AH4821" s="110"/>
      <c r="AI4821" s="110"/>
      <c r="AJ4821" s="110"/>
      <c r="AK4821" s="110"/>
      <c r="AL4821" s="110"/>
      <c r="AM4821" s="110"/>
      <c r="AN4821" s="110"/>
      <c r="AO4821" s="110"/>
      <c r="AP4821" s="110"/>
      <c r="AQ4821" s="110"/>
      <c r="AR4821" s="110"/>
      <c r="AS4821" s="110"/>
      <c r="AT4821" s="110"/>
      <c r="AU4821" s="110"/>
      <c r="AV4821" s="110"/>
      <c r="AW4821" s="110"/>
      <c r="AX4821" s="110"/>
      <c r="AY4821" s="110"/>
      <c r="AZ4821" s="110"/>
      <c r="BA4821" s="110"/>
      <c r="BB4821" s="110"/>
      <c r="BC4821" s="110"/>
      <c r="BD4821" s="110"/>
      <c r="BE4821" s="110"/>
      <c r="BF4821" s="110"/>
      <c r="BG4821" s="110"/>
      <c r="BH4821" s="110"/>
    </row>
    <row r="4822" spans="30:60" x14ac:dyDescent="0.2">
      <c r="AD4822" s="110"/>
      <c r="AE4822" s="110"/>
      <c r="AF4822" s="110"/>
      <c r="AG4822" s="110"/>
      <c r="AH4822" s="110"/>
      <c r="AI4822" s="110"/>
      <c r="AJ4822" s="110"/>
      <c r="AK4822" s="110"/>
      <c r="AL4822" s="110"/>
      <c r="AM4822" s="110"/>
      <c r="AN4822" s="110"/>
      <c r="AO4822" s="110"/>
      <c r="AP4822" s="110"/>
      <c r="AQ4822" s="110"/>
      <c r="AR4822" s="110"/>
      <c r="AS4822" s="110"/>
      <c r="AT4822" s="110"/>
      <c r="AU4822" s="110"/>
      <c r="AV4822" s="110"/>
      <c r="AW4822" s="110"/>
      <c r="AX4822" s="110"/>
      <c r="AY4822" s="110"/>
      <c r="AZ4822" s="110"/>
      <c r="BA4822" s="110"/>
      <c r="BB4822" s="110"/>
      <c r="BC4822" s="110"/>
      <c r="BD4822" s="110"/>
      <c r="BE4822" s="110"/>
      <c r="BF4822" s="110"/>
      <c r="BG4822" s="110"/>
      <c r="BH4822" s="110"/>
    </row>
    <row r="4823" spans="30:60" x14ac:dyDescent="0.2">
      <c r="AD4823" s="110"/>
      <c r="AE4823" s="110"/>
      <c r="AF4823" s="110"/>
      <c r="AG4823" s="110"/>
      <c r="AH4823" s="110"/>
      <c r="AI4823" s="110"/>
      <c r="AJ4823" s="110"/>
      <c r="AK4823" s="110"/>
      <c r="AL4823" s="110"/>
      <c r="AM4823" s="110"/>
      <c r="AN4823" s="110"/>
      <c r="AO4823" s="110"/>
      <c r="AP4823" s="110"/>
      <c r="AQ4823" s="110"/>
      <c r="AR4823" s="110"/>
      <c r="AS4823" s="110"/>
      <c r="AT4823" s="110"/>
      <c r="AU4823" s="110"/>
      <c r="AV4823" s="110"/>
      <c r="AW4823" s="110"/>
      <c r="AX4823" s="110"/>
      <c r="AY4823" s="110"/>
      <c r="AZ4823" s="110"/>
      <c r="BA4823" s="110"/>
      <c r="BB4823" s="110"/>
      <c r="BC4823" s="110"/>
      <c r="BD4823" s="110"/>
      <c r="BE4823" s="110"/>
      <c r="BF4823" s="110"/>
      <c r="BG4823" s="110"/>
      <c r="BH4823" s="110"/>
    </row>
    <row r="4824" spans="30:60" x14ac:dyDescent="0.2">
      <c r="AD4824" s="110"/>
      <c r="AE4824" s="110"/>
      <c r="AF4824" s="110"/>
      <c r="AG4824" s="110"/>
      <c r="AH4824" s="110"/>
      <c r="AI4824" s="110"/>
      <c r="AJ4824" s="110"/>
      <c r="AK4824" s="110"/>
      <c r="AL4824" s="110"/>
      <c r="AM4824" s="110"/>
      <c r="AN4824" s="110"/>
      <c r="AO4824" s="110"/>
      <c r="AP4824" s="110"/>
      <c r="AQ4824" s="110"/>
      <c r="AR4824" s="110"/>
      <c r="AS4824" s="110"/>
      <c r="AT4824" s="110"/>
      <c r="AU4824" s="110"/>
      <c r="AV4824" s="110"/>
      <c r="AW4824" s="110"/>
      <c r="AX4824" s="110"/>
      <c r="AY4824" s="110"/>
      <c r="AZ4824" s="110"/>
      <c r="BA4824" s="110"/>
      <c r="BB4824" s="110"/>
      <c r="BC4824" s="110"/>
      <c r="BD4824" s="110"/>
      <c r="BE4824" s="110"/>
      <c r="BF4824" s="110"/>
      <c r="BG4824" s="110"/>
      <c r="BH4824" s="110"/>
    </row>
    <row r="4825" spans="30:60" x14ac:dyDescent="0.2">
      <c r="AD4825" s="110"/>
      <c r="AE4825" s="110"/>
      <c r="AF4825" s="110"/>
      <c r="AG4825" s="110"/>
      <c r="AH4825" s="110"/>
      <c r="AI4825" s="110"/>
      <c r="AJ4825" s="110"/>
      <c r="AK4825" s="110"/>
      <c r="AL4825" s="110"/>
      <c r="AM4825" s="110"/>
      <c r="AN4825" s="110"/>
      <c r="AO4825" s="110"/>
      <c r="AP4825" s="110"/>
      <c r="AQ4825" s="110"/>
      <c r="AR4825" s="110"/>
      <c r="AS4825" s="110"/>
      <c r="AT4825" s="110"/>
      <c r="AU4825" s="110"/>
      <c r="AV4825" s="110"/>
      <c r="AW4825" s="110"/>
      <c r="AX4825" s="110"/>
      <c r="AY4825" s="110"/>
      <c r="AZ4825" s="110"/>
      <c r="BA4825" s="110"/>
      <c r="BB4825" s="110"/>
      <c r="BC4825" s="110"/>
      <c r="BD4825" s="110"/>
      <c r="BE4825" s="110"/>
      <c r="BF4825" s="110"/>
      <c r="BG4825" s="110"/>
      <c r="BH4825" s="110"/>
    </row>
    <row r="4826" spans="30:60" x14ac:dyDescent="0.2">
      <c r="AD4826" s="110"/>
      <c r="AE4826" s="110"/>
      <c r="AF4826" s="110"/>
      <c r="AG4826" s="110"/>
      <c r="AH4826" s="110"/>
      <c r="AI4826" s="110"/>
      <c r="AJ4826" s="110"/>
      <c r="AK4826" s="110"/>
      <c r="AL4826" s="110"/>
      <c r="AM4826" s="110"/>
      <c r="AN4826" s="110"/>
      <c r="AO4826" s="110"/>
      <c r="AP4826" s="110"/>
      <c r="AQ4826" s="110"/>
      <c r="AR4826" s="110"/>
      <c r="AS4826" s="110"/>
      <c r="AT4826" s="110"/>
      <c r="AU4826" s="110"/>
      <c r="AV4826" s="110"/>
      <c r="AW4826" s="110"/>
      <c r="AX4826" s="110"/>
      <c r="AY4826" s="110"/>
      <c r="AZ4826" s="110"/>
      <c r="BA4826" s="110"/>
      <c r="BB4826" s="110"/>
      <c r="BC4826" s="110"/>
      <c r="BD4826" s="110"/>
      <c r="BE4826" s="110"/>
      <c r="BF4826" s="110"/>
      <c r="BG4826" s="110"/>
      <c r="BH4826" s="110"/>
    </row>
    <row r="4827" spans="30:60" x14ac:dyDescent="0.2">
      <c r="AD4827" s="110"/>
      <c r="AE4827" s="110"/>
      <c r="AF4827" s="110"/>
      <c r="AG4827" s="110"/>
      <c r="AH4827" s="110"/>
      <c r="AI4827" s="110"/>
      <c r="AJ4827" s="110"/>
      <c r="AK4827" s="110"/>
      <c r="AL4827" s="110"/>
      <c r="AM4827" s="110"/>
      <c r="AN4827" s="110"/>
      <c r="AO4827" s="110"/>
      <c r="AP4827" s="110"/>
      <c r="AQ4827" s="110"/>
      <c r="AR4827" s="110"/>
      <c r="AS4827" s="110"/>
      <c r="AT4827" s="110"/>
      <c r="AU4827" s="110"/>
      <c r="AV4827" s="110"/>
      <c r="AW4827" s="110"/>
      <c r="AX4827" s="110"/>
      <c r="AY4827" s="110"/>
      <c r="AZ4827" s="110"/>
      <c r="BA4827" s="110"/>
      <c r="BB4827" s="110"/>
      <c r="BC4827" s="110"/>
      <c r="BD4827" s="110"/>
      <c r="BE4827" s="110"/>
      <c r="BF4827" s="110"/>
      <c r="BG4827" s="110"/>
      <c r="BH4827" s="110"/>
    </row>
    <row r="4828" spans="30:60" x14ac:dyDescent="0.2">
      <c r="AD4828" s="110"/>
      <c r="AE4828" s="110"/>
      <c r="AF4828" s="110"/>
      <c r="AG4828" s="110"/>
      <c r="AH4828" s="110"/>
      <c r="AI4828" s="110"/>
      <c r="AJ4828" s="110"/>
      <c r="AK4828" s="110"/>
      <c r="AL4828" s="110"/>
      <c r="AM4828" s="110"/>
      <c r="AN4828" s="110"/>
      <c r="AO4828" s="110"/>
      <c r="AP4828" s="110"/>
      <c r="AQ4828" s="110"/>
      <c r="AR4828" s="110"/>
      <c r="AS4828" s="110"/>
      <c r="AT4828" s="110"/>
      <c r="AU4828" s="110"/>
      <c r="AV4828" s="110"/>
      <c r="AW4828" s="110"/>
      <c r="AX4828" s="110"/>
      <c r="AY4828" s="110"/>
      <c r="AZ4828" s="110"/>
      <c r="BA4828" s="110"/>
      <c r="BB4828" s="110"/>
      <c r="BC4828" s="110"/>
      <c r="BD4828" s="110"/>
      <c r="BE4828" s="110"/>
      <c r="BF4828" s="110"/>
      <c r="BG4828" s="110"/>
      <c r="BH4828" s="110"/>
    </row>
    <row r="4829" spans="30:60" x14ac:dyDescent="0.2">
      <c r="AD4829" s="110"/>
      <c r="AE4829" s="110"/>
      <c r="AF4829" s="110"/>
      <c r="AG4829" s="110"/>
      <c r="AH4829" s="110"/>
      <c r="AI4829" s="110"/>
      <c r="AJ4829" s="110"/>
      <c r="AK4829" s="110"/>
      <c r="AL4829" s="110"/>
      <c r="AM4829" s="110"/>
      <c r="AN4829" s="110"/>
      <c r="AO4829" s="110"/>
      <c r="AP4829" s="110"/>
      <c r="AQ4829" s="110"/>
      <c r="AR4829" s="110"/>
      <c r="AS4829" s="110"/>
      <c r="AT4829" s="110"/>
      <c r="AU4829" s="110"/>
      <c r="AV4829" s="110"/>
      <c r="AW4829" s="110"/>
      <c r="AX4829" s="110"/>
      <c r="AY4829" s="110"/>
      <c r="AZ4829" s="110"/>
      <c r="BA4829" s="110"/>
      <c r="BB4829" s="110"/>
      <c r="BC4829" s="110"/>
      <c r="BD4829" s="110"/>
      <c r="BE4829" s="110"/>
      <c r="BF4829" s="110"/>
      <c r="BG4829" s="110"/>
      <c r="BH4829" s="110"/>
    </row>
    <row r="4830" spans="30:60" x14ac:dyDescent="0.2">
      <c r="AD4830" s="110"/>
      <c r="AE4830" s="110"/>
      <c r="AF4830" s="110"/>
      <c r="AG4830" s="110"/>
      <c r="AH4830" s="110"/>
      <c r="AI4830" s="110"/>
      <c r="AJ4830" s="110"/>
      <c r="AK4830" s="110"/>
      <c r="AL4830" s="110"/>
      <c r="AM4830" s="110"/>
      <c r="AN4830" s="110"/>
      <c r="AO4830" s="110"/>
      <c r="AP4830" s="110"/>
      <c r="AQ4830" s="110"/>
      <c r="AR4830" s="110"/>
      <c r="AS4830" s="110"/>
      <c r="AT4830" s="110"/>
      <c r="AU4830" s="110"/>
      <c r="AV4830" s="110"/>
      <c r="AW4830" s="110"/>
      <c r="AX4830" s="110"/>
      <c r="AY4830" s="110"/>
      <c r="AZ4830" s="110"/>
      <c r="BA4830" s="110"/>
      <c r="BB4830" s="110"/>
      <c r="BC4830" s="110"/>
      <c r="BD4830" s="110"/>
      <c r="BE4830" s="110"/>
      <c r="BF4830" s="110"/>
      <c r="BG4830" s="110"/>
      <c r="BH4830" s="110"/>
    </row>
    <row r="4831" spans="30:60" x14ac:dyDescent="0.2">
      <c r="AD4831" s="110"/>
      <c r="AE4831" s="110"/>
      <c r="AF4831" s="110"/>
      <c r="AG4831" s="110"/>
      <c r="AH4831" s="110"/>
      <c r="AI4831" s="110"/>
      <c r="AJ4831" s="110"/>
      <c r="AK4831" s="110"/>
      <c r="AL4831" s="110"/>
      <c r="AM4831" s="110"/>
      <c r="AN4831" s="110"/>
      <c r="AO4831" s="110"/>
      <c r="AP4831" s="110"/>
      <c r="AQ4831" s="110"/>
      <c r="AR4831" s="110"/>
      <c r="AS4831" s="110"/>
      <c r="AT4831" s="110"/>
      <c r="AU4831" s="110"/>
      <c r="AV4831" s="110"/>
      <c r="AW4831" s="110"/>
      <c r="AX4831" s="110"/>
      <c r="AY4831" s="110"/>
      <c r="AZ4831" s="110"/>
      <c r="BA4831" s="110"/>
      <c r="BB4831" s="110"/>
      <c r="BC4831" s="110"/>
      <c r="BD4831" s="110"/>
      <c r="BE4831" s="110"/>
      <c r="BF4831" s="110"/>
      <c r="BG4831" s="110"/>
      <c r="BH4831" s="110"/>
    </row>
    <row r="4832" spans="30:60" x14ac:dyDescent="0.2">
      <c r="AD4832" s="110"/>
      <c r="AE4832" s="110"/>
      <c r="AF4832" s="110"/>
      <c r="AG4832" s="110"/>
      <c r="AH4832" s="110"/>
      <c r="AI4832" s="110"/>
      <c r="AJ4832" s="110"/>
      <c r="AK4832" s="110"/>
      <c r="AL4832" s="110"/>
      <c r="AM4832" s="110"/>
      <c r="AN4832" s="110"/>
      <c r="AO4832" s="110"/>
      <c r="AP4832" s="110"/>
      <c r="AQ4832" s="110"/>
      <c r="AR4832" s="110"/>
      <c r="AS4832" s="110"/>
      <c r="AT4832" s="110"/>
      <c r="AU4832" s="110"/>
      <c r="AV4832" s="110"/>
      <c r="AW4832" s="110"/>
      <c r="AX4832" s="110"/>
      <c r="AY4832" s="110"/>
      <c r="AZ4832" s="110"/>
      <c r="BA4832" s="110"/>
      <c r="BB4832" s="110"/>
      <c r="BC4832" s="110"/>
      <c r="BD4832" s="110"/>
      <c r="BE4832" s="110"/>
      <c r="BF4832" s="110"/>
      <c r="BG4832" s="110"/>
      <c r="BH4832" s="110"/>
    </row>
    <row r="4833" spans="30:60" x14ac:dyDescent="0.2">
      <c r="AD4833" s="110"/>
      <c r="AE4833" s="110"/>
      <c r="AF4833" s="110"/>
      <c r="AG4833" s="110"/>
      <c r="AH4833" s="110"/>
      <c r="AI4833" s="110"/>
      <c r="AJ4833" s="110"/>
      <c r="AK4833" s="110"/>
      <c r="AL4833" s="110"/>
      <c r="AM4833" s="110"/>
      <c r="AN4833" s="110"/>
      <c r="AO4833" s="110"/>
      <c r="AP4833" s="110"/>
      <c r="AQ4833" s="110"/>
      <c r="AR4833" s="110"/>
      <c r="AS4833" s="110"/>
      <c r="AT4833" s="110"/>
      <c r="AU4833" s="110"/>
      <c r="AV4833" s="110"/>
      <c r="AW4833" s="110"/>
      <c r="AX4833" s="110"/>
      <c r="AY4833" s="110"/>
      <c r="AZ4833" s="110"/>
      <c r="BA4833" s="110"/>
      <c r="BB4833" s="110"/>
      <c r="BC4833" s="110"/>
      <c r="BD4833" s="110"/>
      <c r="BE4833" s="110"/>
      <c r="BF4833" s="110"/>
      <c r="BG4833" s="110"/>
      <c r="BH4833" s="110"/>
    </row>
    <row r="4834" spans="30:60" x14ac:dyDescent="0.2">
      <c r="AD4834" s="110"/>
      <c r="AE4834" s="110"/>
      <c r="AF4834" s="110"/>
      <c r="AG4834" s="110"/>
      <c r="AH4834" s="110"/>
      <c r="AI4834" s="110"/>
      <c r="AJ4834" s="110"/>
      <c r="AK4834" s="110"/>
      <c r="AL4834" s="110"/>
      <c r="AM4834" s="110"/>
      <c r="AN4834" s="110"/>
      <c r="AO4834" s="110"/>
      <c r="AP4834" s="110"/>
      <c r="AQ4834" s="110"/>
      <c r="AR4834" s="110"/>
      <c r="AS4834" s="110"/>
      <c r="AT4834" s="110"/>
      <c r="AU4834" s="110"/>
      <c r="AV4834" s="110"/>
      <c r="AW4834" s="110"/>
      <c r="AX4834" s="110"/>
      <c r="AY4834" s="110"/>
      <c r="AZ4834" s="110"/>
      <c r="BA4834" s="110"/>
      <c r="BB4834" s="110"/>
      <c r="BC4834" s="110"/>
      <c r="BD4834" s="110"/>
      <c r="BE4834" s="110"/>
      <c r="BF4834" s="110"/>
      <c r="BG4834" s="110"/>
      <c r="BH4834" s="110"/>
    </row>
    <row r="4835" spans="30:60" x14ac:dyDescent="0.2">
      <c r="AD4835" s="110"/>
      <c r="AE4835" s="110"/>
      <c r="AF4835" s="110"/>
      <c r="AG4835" s="110"/>
      <c r="AH4835" s="110"/>
      <c r="AI4835" s="110"/>
      <c r="AJ4835" s="110"/>
      <c r="AK4835" s="110"/>
      <c r="AL4835" s="110"/>
      <c r="AM4835" s="110"/>
      <c r="AN4835" s="110"/>
      <c r="AO4835" s="110"/>
      <c r="AP4835" s="110"/>
      <c r="AQ4835" s="110"/>
      <c r="AR4835" s="110"/>
      <c r="AS4835" s="110"/>
      <c r="AT4835" s="110"/>
      <c r="AU4835" s="110"/>
      <c r="AV4835" s="110"/>
      <c r="AW4835" s="110"/>
      <c r="AX4835" s="110"/>
      <c r="AY4835" s="110"/>
      <c r="AZ4835" s="110"/>
      <c r="BA4835" s="110"/>
      <c r="BB4835" s="110"/>
      <c r="BC4835" s="110"/>
      <c r="BD4835" s="110"/>
      <c r="BE4835" s="110"/>
      <c r="BF4835" s="110"/>
      <c r="BG4835" s="110"/>
      <c r="BH4835" s="110"/>
    </row>
    <row r="4836" spans="30:60" x14ac:dyDescent="0.2">
      <c r="AD4836" s="110"/>
      <c r="AE4836" s="110"/>
      <c r="AF4836" s="110"/>
      <c r="AG4836" s="110"/>
      <c r="AH4836" s="110"/>
      <c r="AI4836" s="110"/>
      <c r="AJ4836" s="110"/>
      <c r="AK4836" s="110"/>
      <c r="AL4836" s="110"/>
      <c r="AM4836" s="110"/>
      <c r="AN4836" s="110"/>
      <c r="AO4836" s="110"/>
      <c r="AP4836" s="110"/>
      <c r="AQ4836" s="110"/>
      <c r="AR4836" s="110"/>
      <c r="AS4836" s="110"/>
      <c r="AT4836" s="110"/>
      <c r="AU4836" s="110"/>
      <c r="AV4836" s="110"/>
      <c r="AW4836" s="110"/>
      <c r="AX4836" s="110"/>
      <c r="AY4836" s="110"/>
      <c r="AZ4836" s="110"/>
      <c r="BA4836" s="110"/>
      <c r="BB4836" s="110"/>
      <c r="BC4836" s="110"/>
      <c r="BD4836" s="110"/>
      <c r="BE4836" s="110"/>
      <c r="BF4836" s="110"/>
      <c r="BG4836" s="110"/>
      <c r="BH4836" s="110"/>
    </row>
    <row r="4837" spans="30:60" x14ac:dyDescent="0.2">
      <c r="AD4837" s="110"/>
      <c r="AE4837" s="110"/>
      <c r="AF4837" s="110"/>
      <c r="AG4837" s="110"/>
      <c r="AH4837" s="110"/>
      <c r="AI4837" s="110"/>
      <c r="AJ4837" s="110"/>
      <c r="AK4837" s="110"/>
      <c r="AL4837" s="110"/>
      <c r="AM4837" s="110"/>
      <c r="AN4837" s="110"/>
      <c r="AO4837" s="110"/>
      <c r="AP4837" s="110"/>
      <c r="AQ4837" s="110"/>
      <c r="AR4837" s="110"/>
      <c r="AS4837" s="110"/>
      <c r="AT4837" s="110"/>
      <c r="AU4837" s="110"/>
      <c r="AV4837" s="110"/>
      <c r="AW4837" s="110"/>
      <c r="AX4837" s="110"/>
      <c r="AY4837" s="110"/>
      <c r="AZ4837" s="110"/>
      <c r="BA4837" s="110"/>
      <c r="BB4837" s="110"/>
      <c r="BC4837" s="110"/>
      <c r="BD4837" s="110"/>
      <c r="BE4837" s="110"/>
      <c r="BF4837" s="110"/>
      <c r="BG4837" s="110"/>
      <c r="BH4837" s="110"/>
    </row>
    <row r="4838" spans="30:60" x14ac:dyDescent="0.2">
      <c r="AD4838" s="110"/>
      <c r="AE4838" s="110"/>
      <c r="AF4838" s="110"/>
      <c r="AG4838" s="110"/>
      <c r="AH4838" s="110"/>
      <c r="AI4838" s="110"/>
      <c r="AJ4838" s="110"/>
      <c r="AK4838" s="110"/>
      <c r="AL4838" s="110"/>
      <c r="AM4838" s="110"/>
      <c r="AN4838" s="110"/>
      <c r="AO4838" s="110"/>
      <c r="AP4838" s="110"/>
      <c r="AQ4838" s="110"/>
      <c r="AR4838" s="110"/>
      <c r="AS4838" s="110"/>
      <c r="AT4838" s="110"/>
      <c r="AU4838" s="110"/>
      <c r="AV4838" s="110"/>
      <c r="AW4838" s="110"/>
      <c r="AX4838" s="110"/>
      <c r="AY4838" s="110"/>
      <c r="AZ4838" s="110"/>
      <c r="BA4838" s="110"/>
      <c r="BB4838" s="110"/>
      <c r="BC4838" s="110"/>
      <c r="BD4838" s="110"/>
      <c r="BE4838" s="110"/>
      <c r="BF4838" s="110"/>
      <c r="BG4838" s="110"/>
      <c r="BH4838" s="110"/>
    </row>
    <row r="4839" spans="30:60" x14ac:dyDescent="0.2">
      <c r="AD4839" s="110"/>
      <c r="AE4839" s="110"/>
      <c r="AF4839" s="110"/>
      <c r="AG4839" s="110"/>
      <c r="AH4839" s="110"/>
      <c r="AI4839" s="110"/>
      <c r="AJ4839" s="110"/>
      <c r="AK4839" s="110"/>
      <c r="AL4839" s="110"/>
      <c r="AM4839" s="110"/>
      <c r="AN4839" s="110"/>
      <c r="AO4839" s="110"/>
      <c r="AP4839" s="110"/>
      <c r="AQ4839" s="110"/>
      <c r="AR4839" s="110"/>
      <c r="AS4839" s="110"/>
      <c r="AT4839" s="110"/>
      <c r="AU4839" s="110"/>
      <c r="AV4839" s="110"/>
      <c r="AW4839" s="110"/>
      <c r="AX4839" s="110"/>
      <c r="AY4839" s="110"/>
      <c r="AZ4839" s="110"/>
      <c r="BA4839" s="110"/>
      <c r="BB4839" s="110"/>
      <c r="BC4839" s="110"/>
      <c r="BD4839" s="110"/>
      <c r="BE4839" s="110"/>
      <c r="BF4839" s="110"/>
      <c r="BG4839" s="110"/>
      <c r="BH4839" s="110"/>
    </row>
    <row r="4840" spans="30:60" x14ac:dyDescent="0.2">
      <c r="AD4840" s="110"/>
      <c r="AE4840" s="110"/>
      <c r="AF4840" s="110"/>
      <c r="AG4840" s="110"/>
      <c r="AH4840" s="110"/>
      <c r="AI4840" s="110"/>
      <c r="AJ4840" s="110"/>
      <c r="AK4840" s="110"/>
      <c r="AL4840" s="110"/>
      <c r="AM4840" s="110"/>
      <c r="AN4840" s="110"/>
      <c r="AO4840" s="110"/>
      <c r="AP4840" s="110"/>
      <c r="AQ4840" s="110"/>
      <c r="AR4840" s="110"/>
      <c r="AS4840" s="110"/>
      <c r="AT4840" s="110"/>
      <c r="AU4840" s="110"/>
      <c r="AV4840" s="110"/>
      <c r="AW4840" s="110"/>
      <c r="AX4840" s="110"/>
      <c r="AY4840" s="110"/>
      <c r="AZ4840" s="110"/>
      <c r="BA4840" s="110"/>
      <c r="BB4840" s="110"/>
      <c r="BC4840" s="110"/>
      <c r="BD4840" s="110"/>
      <c r="BE4840" s="110"/>
      <c r="BF4840" s="110"/>
      <c r="BG4840" s="110"/>
      <c r="BH4840" s="110"/>
    </row>
    <row r="4841" spans="30:60" x14ac:dyDescent="0.2">
      <c r="AD4841" s="110"/>
      <c r="AE4841" s="110"/>
      <c r="AF4841" s="110"/>
      <c r="AG4841" s="110"/>
      <c r="AH4841" s="110"/>
      <c r="AI4841" s="110"/>
      <c r="AJ4841" s="110"/>
      <c r="AK4841" s="110"/>
      <c r="AL4841" s="110"/>
      <c r="AM4841" s="110"/>
      <c r="AN4841" s="110"/>
      <c r="AO4841" s="110"/>
      <c r="AP4841" s="110"/>
      <c r="AQ4841" s="110"/>
      <c r="AR4841" s="110"/>
      <c r="AS4841" s="110"/>
      <c r="AT4841" s="110"/>
      <c r="AU4841" s="110"/>
      <c r="AV4841" s="110"/>
      <c r="AW4841" s="110"/>
      <c r="AX4841" s="110"/>
      <c r="AY4841" s="110"/>
      <c r="AZ4841" s="110"/>
      <c r="BA4841" s="110"/>
      <c r="BB4841" s="110"/>
      <c r="BC4841" s="110"/>
      <c r="BD4841" s="110"/>
      <c r="BE4841" s="110"/>
      <c r="BF4841" s="110"/>
      <c r="BG4841" s="110"/>
      <c r="BH4841" s="110"/>
    </row>
    <row r="4842" spans="30:60" x14ac:dyDescent="0.2">
      <c r="AD4842" s="110"/>
      <c r="AE4842" s="110"/>
      <c r="AF4842" s="110"/>
      <c r="AG4842" s="110"/>
      <c r="AH4842" s="110"/>
      <c r="AI4842" s="110"/>
      <c r="AJ4842" s="110"/>
      <c r="AK4842" s="110"/>
      <c r="AL4842" s="110"/>
      <c r="AM4842" s="110"/>
      <c r="AN4842" s="110"/>
      <c r="AO4842" s="110"/>
      <c r="AP4842" s="110"/>
      <c r="AQ4842" s="110"/>
      <c r="AR4842" s="110"/>
      <c r="AS4842" s="110"/>
      <c r="AT4842" s="110"/>
      <c r="AU4842" s="110"/>
      <c r="AV4842" s="110"/>
      <c r="AW4842" s="110"/>
      <c r="AX4842" s="110"/>
      <c r="AY4842" s="110"/>
      <c r="AZ4842" s="110"/>
      <c r="BA4842" s="110"/>
      <c r="BB4842" s="110"/>
      <c r="BC4842" s="110"/>
      <c r="BD4842" s="110"/>
      <c r="BE4842" s="110"/>
      <c r="BF4842" s="110"/>
      <c r="BG4842" s="110"/>
      <c r="BH4842" s="110"/>
    </row>
    <row r="4843" spans="30:60" x14ac:dyDescent="0.2">
      <c r="AD4843" s="110"/>
      <c r="AE4843" s="110"/>
      <c r="AF4843" s="110"/>
      <c r="AG4843" s="110"/>
      <c r="AH4843" s="110"/>
      <c r="AI4843" s="110"/>
      <c r="AJ4843" s="110"/>
      <c r="AK4843" s="110"/>
      <c r="AL4843" s="110"/>
      <c r="AM4843" s="110"/>
      <c r="AN4843" s="110"/>
      <c r="AO4843" s="110"/>
      <c r="AP4843" s="110"/>
      <c r="AQ4843" s="110"/>
      <c r="AR4843" s="110"/>
      <c r="AS4843" s="110"/>
      <c r="AT4843" s="110"/>
      <c r="AU4843" s="110"/>
      <c r="AV4843" s="110"/>
      <c r="AW4843" s="110"/>
      <c r="AX4843" s="110"/>
      <c r="AY4843" s="110"/>
      <c r="AZ4843" s="110"/>
      <c r="BA4843" s="110"/>
      <c r="BB4843" s="110"/>
      <c r="BC4843" s="110"/>
      <c r="BD4843" s="110"/>
      <c r="BE4843" s="110"/>
      <c r="BF4843" s="110"/>
      <c r="BG4843" s="110"/>
      <c r="BH4843" s="110"/>
    </row>
    <row r="4844" spans="30:60" x14ac:dyDescent="0.2">
      <c r="AD4844" s="110"/>
      <c r="AE4844" s="110"/>
      <c r="AF4844" s="110"/>
      <c r="AG4844" s="110"/>
      <c r="AH4844" s="110"/>
      <c r="AI4844" s="110"/>
      <c r="AJ4844" s="110"/>
      <c r="AK4844" s="110"/>
      <c r="AL4844" s="110"/>
      <c r="AM4844" s="110"/>
      <c r="AN4844" s="110"/>
      <c r="AO4844" s="110"/>
      <c r="AP4844" s="110"/>
      <c r="AQ4844" s="110"/>
      <c r="AR4844" s="110"/>
      <c r="AS4844" s="110"/>
      <c r="AT4844" s="110"/>
      <c r="AU4844" s="110"/>
      <c r="AV4844" s="110"/>
      <c r="AW4844" s="110"/>
      <c r="AX4844" s="110"/>
      <c r="AY4844" s="110"/>
      <c r="AZ4844" s="110"/>
      <c r="BA4844" s="110"/>
      <c r="BB4844" s="110"/>
      <c r="BC4844" s="110"/>
      <c r="BD4844" s="110"/>
      <c r="BE4844" s="110"/>
      <c r="BF4844" s="110"/>
      <c r="BG4844" s="110"/>
      <c r="BH4844" s="110"/>
    </row>
    <row r="4845" spans="30:60" x14ac:dyDescent="0.2">
      <c r="AD4845" s="110"/>
      <c r="AE4845" s="110"/>
      <c r="AF4845" s="110"/>
      <c r="AG4845" s="110"/>
      <c r="AH4845" s="110"/>
      <c r="AI4845" s="110"/>
      <c r="AJ4845" s="110"/>
      <c r="AK4845" s="110"/>
      <c r="AL4845" s="110"/>
      <c r="AM4845" s="110"/>
      <c r="AN4845" s="110"/>
      <c r="AO4845" s="110"/>
      <c r="AP4845" s="110"/>
      <c r="AQ4845" s="110"/>
      <c r="AR4845" s="110"/>
      <c r="AS4845" s="110"/>
      <c r="AT4845" s="110"/>
      <c r="AU4845" s="110"/>
      <c r="AV4845" s="110"/>
      <c r="AW4845" s="110"/>
      <c r="AX4845" s="110"/>
      <c r="AY4845" s="110"/>
      <c r="AZ4845" s="110"/>
      <c r="BA4845" s="110"/>
      <c r="BB4845" s="110"/>
      <c r="BC4845" s="110"/>
      <c r="BD4845" s="110"/>
      <c r="BE4845" s="110"/>
      <c r="BF4845" s="110"/>
      <c r="BG4845" s="110"/>
      <c r="BH4845" s="110"/>
    </row>
    <row r="4846" spans="30:60" x14ac:dyDescent="0.2">
      <c r="AD4846" s="110"/>
      <c r="AE4846" s="110"/>
      <c r="AF4846" s="110"/>
      <c r="AG4846" s="110"/>
      <c r="AH4846" s="110"/>
      <c r="AI4846" s="110"/>
      <c r="AJ4846" s="110"/>
      <c r="AK4846" s="110"/>
      <c r="AL4846" s="110"/>
      <c r="AM4846" s="110"/>
      <c r="AN4846" s="110"/>
      <c r="AO4846" s="110"/>
      <c r="AP4846" s="110"/>
      <c r="AQ4846" s="110"/>
      <c r="AR4846" s="110"/>
      <c r="AS4846" s="110"/>
      <c r="AT4846" s="110"/>
      <c r="AU4846" s="110"/>
      <c r="AV4846" s="110"/>
      <c r="AW4846" s="110"/>
      <c r="AX4846" s="110"/>
      <c r="AY4846" s="110"/>
      <c r="AZ4846" s="110"/>
      <c r="BA4846" s="110"/>
      <c r="BB4846" s="110"/>
      <c r="BC4846" s="110"/>
      <c r="BD4846" s="110"/>
      <c r="BE4846" s="110"/>
      <c r="BF4846" s="110"/>
      <c r="BG4846" s="110"/>
      <c r="BH4846" s="110"/>
    </row>
    <row r="4847" spans="30:60" x14ac:dyDescent="0.2">
      <c r="AD4847" s="110"/>
      <c r="AE4847" s="110"/>
      <c r="AF4847" s="110"/>
      <c r="AG4847" s="110"/>
      <c r="AH4847" s="110"/>
      <c r="AI4847" s="110"/>
      <c r="AJ4847" s="110"/>
      <c r="AK4847" s="110"/>
      <c r="AL4847" s="110"/>
      <c r="AM4847" s="110"/>
      <c r="AN4847" s="110"/>
      <c r="AO4847" s="110"/>
      <c r="AP4847" s="110"/>
      <c r="AQ4847" s="110"/>
      <c r="AR4847" s="110"/>
      <c r="AS4847" s="110"/>
      <c r="AT4847" s="110"/>
      <c r="AU4847" s="110"/>
      <c r="AV4847" s="110"/>
      <c r="AW4847" s="110"/>
      <c r="AX4847" s="110"/>
      <c r="AY4847" s="110"/>
      <c r="AZ4847" s="110"/>
      <c r="BA4847" s="110"/>
      <c r="BB4847" s="110"/>
      <c r="BC4847" s="110"/>
      <c r="BD4847" s="110"/>
      <c r="BE4847" s="110"/>
      <c r="BF4847" s="110"/>
      <c r="BG4847" s="110"/>
      <c r="BH4847" s="110"/>
    </row>
    <row r="4848" spans="30:60" x14ac:dyDescent="0.2">
      <c r="AD4848" s="110"/>
      <c r="AE4848" s="110"/>
      <c r="AF4848" s="110"/>
      <c r="AG4848" s="110"/>
      <c r="AH4848" s="110"/>
      <c r="AI4848" s="110"/>
      <c r="AJ4848" s="110"/>
      <c r="AK4848" s="110"/>
      <c r="AL4848" s="110"/>
      <c r="AM4848" s="110"/>
      <c r="AN4848" s="110"/>
      <c r="AO4848" s="110"/>
      <c r="AP4848" s="110"/>
      <c r="AQ4848" s="110"/>
      <c r="AR4848" s="110"/>
      <c r="AS4848" s="110"/>
      <c r="AT4848" s="110"/>
      <c r="AU4848" s="110"/>
      <c r="AV4848" s="110"/>
      <c r="AW4848" s="110"/>
      <c r="AX4848" s="110"/>
      <c r="AY4848" s="110"/>
      <c r="AZ4848" s="110"/>
      <c r="BA4848" s="110"/>
      <c r="BB4848" s="110"/>
      <c r="BC4848" s="110"/>
      <c r="BD4848" s="110"/>
      <c r="BE4848" s="110"/>
      <c r="BF4848" s="110"/>
      <c r="BG4848" s="110"/>
      <c r="BH4848" s="110"/>
    </row>
    <row r="4849" spans="30:60" x14ac:dyDescent="0.2">
      <c r="AD4849" s="110"/>
      <c r="AE4849" s="110"/>
      <c r="AF4849" s="110"/>
      <c r="AG4849" s="110"/>
      <c r="AH4849" s="110"/>
      <c r="AI4849" s="110"/>
      <c r="AJ4849" s="110"/>
      <c r="AK4849" s="110"/>
      <c r="AL4849" s="110"/>
      <c r="AM4849" s="110"/>
      <c r="AN4849" s="110"/>
      <c r="AO4849" s="110"/>
      <c r="AP4849" s="110"/>
      <c r="AQ4849" s="110"/>
      <c r="AR4849" s="110"/>
      <c r="AS4849" s="110"/>
      <c r="AT4849" s="110"/>
      <c r="AU4849" s="110"/>
      <c r="AV4849" s="110"/>
      <c r="AW4849" s="110"/>
      <c r="AX4849" s="110"/>
      <c r="AY4849" s="110"/>
      <c r="AZ4849" s="110"/>
      <c r="BA4849" s="110"/>
      <c r="BB4849" s="110"/>
      <c r="BC4849" s="110"/>
      <c r="BD4849" s="110"/>
      <c r="BE4849" s="110"/>
      <c r="BF4849" s="110"/>
      <c r="BG4849" s="110"/>
      <c r="BH4849" s="110"/>
    </row>
    <row r="4850" spans="30:60" x14ac:dyDescent="0.2">
      <c r="AD4850" s="110"/>
      <c r="AE4850" s="110"/>
      <c r="AF4850" s="110"/>
      <c r="AG4850" s="110"/>
      <c r="AH4850" s="110"/>
      <c r="AI4850" s="110"/>
      <c r="AJ4850" s="110"/>
      <c r="AK4850" s="110"/>
      <c r="AL4850" s="110"/>
      <c r="AM4850" s="110"/>
      <c r="AN4850" s="110"/>
      <c r="AO4850" s="110"/>
      <c r="AP4850" s="110"/>
      <c r="AQ4850" s="110"/>
      <c r="AR4850" s="110"/>
      <c r="AS4850" s="110"/>
      <c r="AT4850" s="110"/>
      <c r="AU4850" s="110"/>
      <c r="AV4850" s="110"/>
      <c r="AW4850" s="110"/>
      <c r="AX4850" s="110"/>
      <c r="AY4850" s="110"/>
      <c r="AZ4850" s="110"/>
      <c r="BA4850" s="110"/>
      <c r="BB4850" s="110"/>
      <c r="BC4850" s="110"/>
      <c r="BD4850" s="110"/>
      <c r="BE4850" s="110"/>
      <c r="BF4850" s="110"/>
      <c r="BG4850" s="110"/>
      <c r="BH4850" s="110"/>
    </row>
    <row r="4851" spans="30:60" x14ac:dyDescent="0.2">
      <c r="AD4851" s="110"/>
      <c r="AE4851" s="110"/>
      <c r="AF4851" s="110"/>
      <c r="AG4851" s="110"/>
      <c r="AH4851" s="110"/>
      <c r="AI4851" s="110"/>
      <c r="AJ4851" s="110"/>
      <c r="AK4851" s="110"/>
      <c r="AL4851" s="110"/>
      <c r="AM4851" s="110"/>
      <c r="AN4851" s="110"/>
      <c r="AO4851" s="110"/>
      <c r="AP4851" s="110"/>
      <c r="AQ4851" s="110"/>
      <c r="AR4851" s="110"/>
      <c r="AS4851" s="110"/>
      <c r="AT4851" s="110"/>
      <c r="AU4851" s="110"/>
      <c r="AV4851" s="110"/>
      <c r="AW4851" s="110"/>
      <c r="AX4851" s="110"/>
      <c r="AY4851" s="110"/>
      <c r="AZ4851" s="110"/>
      <c r="BA4851" s="110"/>
      <c r="BB4851" s="110"/>
      <c r="BC4851" s="110"/>
      <c r="BD4851" s="110"/>
      <c r="BE4851" s="110"/>
      <c r="BF4851" s="110"/>
      <c r="BG4851" s="110"/>
      <c r="BH4851" s="110"/>
    </row>
    <row r="4852" spans="30:60" x14ac:dyDescent="0.2">
      <c r="AD4852" s="110"/>
      <c r="AE4852" s="110"/>
      <c r="AF4852" s="110"/>
      <c r="AG4852" s="110"/>
      <c r="AH4852" s="110"/>
      <c r="AI4852" s="110"/>
      <c r="AJ4852" s="110"/>
      <c r="AK4852" s="110"/>
      <c r="AL4852" s="110"/>
      <c r="AM4852" s="110"/>
      <c r="AN4852" s="110"/>
      <c r="AO4852" s="110"/>
      <c r="AP4852" s="110"/>
      <c r="AQ4852" s="110"/>
      <c r="AR4852" s="110"/>
      <c r="AS4852" s="110"/>
      <c r="AT4852" s="110"/>
      <c r="AU4852" s="110"/>
      <c r="AV4852" s="110"/>
      <c r="AW4852" s="110"/>
      <c r="AX4852" s="110"/>
      <c r="AY4852" s="110"/>
      <c r="AZ4852" s="110"/>
      <c r="BA4852" s="110"/>
      <c r="BB4852" s="110"/>
      <c r="BC4852" s="110"/>
      <c r="BD4852" s="110"/>
      <c r="BE4852" s="110"/>
      <c r="BF4852" s="110"/>
      <c r="BG4852" s="110"/>
      <c r="BH4852" s="110"/>
    </row>
    <row r="4853" spans="30:60" x14ac:dyDescent="0.2">
      <c r="AD4853" s="110"/>
      <c r="AE4853" s="110"/>
      <c r="AF4853" s="110"/>
      <c r="AG4853" s="110"/>
      <c r="AH4853" s="110"/>
      <c r="AI4853" s="110"/>
      <c r="AJ4853" s="110"/>
      <c r="AK4853" s="110"/>
      <c r="AL4853" s="110"/>
      <c r="AM4853" s="110"/>
      <c r="AN4853" s="110"/>
      <c r="AO4853" s="110"/>
      <c r="AP4853" s="110"/>
      <c r="AQ4853" s="110"/>
      <c r="AR4853" s="110"/>
      <c r="AS4853" s="110"/>
      <c r="AT4853" s="110"/>
      <c r="AU4853" s="110"/>
      <c r="AV4853" s="110"/>
      <c r="AW4853" s="110"/>
      <c r="AX4853" s="110"/>
      <c r="AY4853" s="110"/>
      <c r="AZ4853" s="110"/>
      <c r="BA4853" s="110"/>
      <c r="BB4853" s="110"/>
      <c r="BC4853" s="110"/>
      <c r="BD4853" s="110"/>
      <c r="BE4853" s="110"/>
      <c r="BF4853" s="110"/>
      <c r="BG4853" s="110"/>
      <c r="BH4853" s="110"/>
    </row>
    <row r="4854" spans="30:60" x14ac:dyDescent="0.2">
      <c r="AD4854" s="110"/>
      <c r="AE4854" s="110"/>
      <c r="AF4854" s="110"/>
      <c r="AG4854" s="110"/>
      <c r="AH4854" s="110"/>
      <c r="AI4854" s="110"/>
      <c r="AJ4854" s="110"/>
      <c r="AK4854" s="110"/>
      <c r="AL4854" s="110"/>
      <c r="AM4854" s="110"/>
      <c r="AN4854" s="110"/>
      <c r="AO4854" s="110"/>
      <c r="AP4854" s="110"/>
      <c r="AQ4854" s="110"/>
      <c r="AR4854" s="110"/>
      <c r="AS4854" s="110"/>
      <c r="AT4854" s="110"/>
      <c r="AU4854" s="110"/>
      <c r="AV4854" s="110"/>
      <c r="AW4854" s="110"/>
      <c r="AX4854" s="110"/>
      <c r="AY4854" s="110"/>
      <c r="AZ4854" s="110"/>
      <c r="BA4854" s="110"/>
      <c r="BB4854" s="110"/>
      <c r="BC4854" s="110"/>
      <c r="BD4854" s="110"/>
      <c r="BE4854" s="110"/>
      <c r="BF4854" s="110"/>
      <c r="BG4854" s="110"/>
      <c r="BH4854" s="110"/>
    </row>
    <row r="4855" spans="30:60" x14ac:dyDescent="0.2">
      <c r="AD4855" s="110"/>
      <c r="AE4855" s="110"/>
      <c r="AF4855" s="110"/>
      <c r="AG4855" s="110"/>
      <c r="AH4855" s="110"/>
      <c r="AI4855" s="110"/>
      <c r="AJ4855" s="110"/>
      <c r="AK4855" s="110"/>
      <c r="AL4855" s="110"/>
      <c r="AM4855" s="110"/>
      <c r="AN4855" s="110"/>
      <c r="AO4855" s="110"/>
      <c r="AP4855" s="110"/>
      <c r="AQ4855" s="110"/>
      <c r="AR4855" s="110"/>
      <c r="AS4855" s="110"/>
      <c r="AT4855" s="110"/>
      <c r="AU4855" s="110"/>
      <c r="AV4855" s="110"/>
      <c r="AW4855" s="110"/>
      <c r="AX4855" s="110"/>
      <c r="AY4855" s="110"/>
      <c r="AZ4855" s="110"/>
      <c r="BA4855" s="110"/>
      <c r="BB4855" s="110"/>
      <c r="BC4855" s="110"/>
      <c r="BD4855" s="110"/>
      <c r="BE4855" s="110"/>
      <c r="BF4855" s="110"/>
      <c r="BG4855" s="110"/>
      <c r="BH4855" s="110"/>
    </row>
    <row r="4856" spans="30:60" x14ac:dyDescent="0.2">
      <c r="AD4856" s="110"/>
      <c r="AE4856" s="110"/>
      <c r="AF4856" s="110"/>
      <c r="AG4856" s="110"/>
      <c r="AH4856" s="110"/>
      <c r="AI4856" s="110"/>
      <c r="AJ4856" s="110"/>
      <c r="AK4856" s="110"/>
      <c r="AL4856" s="110"/>
      <c r="AM4856" s="110"/>
      <c r="AN4856" s="110"/>
      <c r="AO4856" s="110"/>
      <c r="AP4856" s="110"/>
      <c r="AQ4856" s="110"/>
      <c r="AR4856" s="110"/>
      <c r="AS4856" s="110"/>
      <c r="AT4856" s="110"/>
      <c r="AU4856" s="110"/>
      <c r="AV4856" s="110"/>
      <c r="AW4856" s="110"/>
      <c r="AX4856" s="110"/>
      <c r="AY4856" s="110"/>
      <c r="AZ4856" s="110"/>
      <c r="BA4856" s="110"/>
      <c r="BB4856" s="110"/>
      <c r="BC4856" s="110"/>
      <c r="BD4856" s="110"/>
      <c r="BE4856" s="110"/>
      <c r="BF4856" s="110"/>
      <c r="BG4856" s="110"/>
      <c r="BH4856" s="110"/>
    </row>
    <row r="4857" spans="30:60" x14ac:dyDescent="0.2">
      <c r="AD4857" s="110"/>
      <c r="AE4857" s="110"/>
      <c r="AF4857" s="110"/>
      <c r="AG4857" s="110"/>
      <c r="AH4857" s="110"/>
      <c r="AI4857" s="110"/>
      <c r="AJ4857" s="110"/>
      <c r="AK4857" s="110"/>
      <c r="AL4857" s="110"/>
      <c r="AM4857" s="110"/>
      <c r="AN4857" s="110"/>
      <c r="AO4857" s="110"/>
      <c r="AP4857" s="110"/>
      <c r="AQ4857" s="110"/>
      <c r="AR4857" s="110"/>
      <c r="AS4857" s="110"/>
      <c r="AT4857" s="110"/>
      <c r="AU4857" s="110"/>
      <c r="AV4857" s="110"/>
      <c r="AW4857" s="110"/>
      <c r="AX4857" s="110"/>
      <c r="AY4857" s="110"/>
      <c r="AZ4857" s="110"/>
      <c r="BA4857" s="110"/>
      <c r="BB4857" s="110"/>
      <c r="BC4857" s="110"/>
      <c r="BD4857" s="110"/>
      <c r="BE4857" s="110"/>
      <c r="BF4857" s="110"/>
      <c r="BG4857" s="110"/>
      <c r="BH4857" s="110"/>
    </row>
    <row r="4858" spans="30:60" x14ac:dyDescent="0.2">
      <c r="AD4858" s="110"/>
      <c r="AE4858" s="110"/>
      <c r="AF4858" s="110"/>
      <c r="AG4858" s="110"/>
      <c r="AH4858" s="110"/>
      <c r="AI4858" s="110"/>
      <c r="AJ4858" s="110"/>
      <c r="AK4858" s="110"/>
      <c r="AL4858" s="110"/>
      <c r="AM4858" s="110"/>
      <c r="AN4858" s="110"/>
      <c r="AO4858" s="110"/>
      <c r="AP4858" s="110"/>
      <c r="AQ4858" s="110"/>
      <c r="AR4858" s="110"/>
      <c r="AS4858" s="110"/>
      <c r="AT4858" s="110"/>
      <c r="AU4858" s="110"/>
      <c r="AV4858" s="110"/>
      <c r="AW4858" s="110"/>
      <c r="AX4858" s="110"/>
      <c r="AY4858" s="110"/>
      <c r="AZ4858" s="110"/>
      <c r="BA4858" s="110"/>
      <c r="BB4858" s="110"/>
      <c r="BC4858" s="110"/>
      <c r="BD4858" s="110"/>
      <c r="BE4858" s="110"/>
      <c r="BF4858" s="110"/>
      <c r="BG4858" s="110"/>
      <c r="BH4858" s="110"/>
    </row>
    <row r="4859" spans="30:60" x14ac:dyDescent="0.2">
      <c r="AD4859" s="110"/>
      <c r="AE4859" s="110"/>
      <c r="AF4859" s="110"/>
      <c r="AG4859" s="110"/>
      <c r="AH4859" s="110"/>
      <c r="AI4859" s="110"/>
      <c r="AJ4859" s="110"/>
      <c r="AK4859" s="110"/>
      <c r="AL4859" s="110"/>
      <c r="AM4859" s="110"/>
      <c r="AN4859" s="110"/>
      <c r="AO4859" s="110"/>
      <c r="AP4859" s="110"/>
      <c r="AQ4859" s="110"/>
      <c r="AR4859" s="110"/>
      <c r="AS4859" s="110"/>
      <c r="AT4859" s="110"/>
      <c r="AU4859" s="110"/>
      <c r="AV4859" s="110"/>
      <c r="AW4859" s="110"/>
      <c r="AX4859" s="110"/>
      <c r="AY4859" s="110"/>
      <c r="AZ4859" s="110"/>
      <c r="BA4859" s="110"/>
      <c r="BB4859" s="110"/>
      <c r="BC4859" s="110"/>
      <c r="BD4859" s="110"/>
      <c r="BE4859" s="110"/>
      <c r="BF4859" s="110"/>
      <c r="BG4859" s="110"/>
      <c r="BH4859" s="110"/>
    </row>
    <row r="4860" spans="30:60" x14ac:dyDescent="0.2">
      <c r="AD4860" s="110"/>
      <c r="AE4860" s="110"/>
      <c r="AF4860" s="110"/>
      <c r="AG4860" s="110"/>
      <c r="AH4860" s="110"/>
      <c r="AI4860" s="110"/>
      <c r="AJ4860" s="110"/>
      <c r="AK4860" s="110"/>
      <c r="AL4860" s="110"/>
      <c r="AM4860" s="110"/>
      <c r="AN4860" s="110"/>
      <c r="AO4860" s="110"/>
      <c r="AP4860" s="110"/>
      <c r="AQ4860" s="110"/>
      <c r="AR4860" s="110"/>
      <c r="AS4860" s="110"/>
      <c r="AT4860" s="110"/>
      <c r="AU4860" s="110"/>
      <c r="AV4860" s="110"/>
      <c r="AW4860" s="110"/>
      <c r="AX4860" s="110"/>
      <c r="AY4860" s="110"/>
      <c r="AZ4860" s="110"/>
      <c r="BA4860" s="110"/>
      <c r="BB4860" s="110"/>
      <c r="BC4860" s="110"/>
      <c r="BD4860" s="110"/>
      <c r="BE4860" s="110"/>
      <c r="BF4860" s="110"/>
      <c r="BG4860" s="110"/>
      <c r="BH4860" s="110"/>
    </row>
    <row r="4861" spans="30:60" x14ac:dyDescent="0.2">
      <c r="AD4861" s="110"/>
      <c r="AE4861" s="110"/>
      <c r="AF4861" s="110"/>
      <c r="AG4861" s="110"/>
      <c r="AH4861" s="110"/>
      <c r="AI4861" s="110"/>
      <c r="AJ4861" s="110"/>
      <c r="AK4861" s="110"/>
      <c r="AL4861" s="110"/>
      <c r="AM4861" s="110"/>
      <c r="AN4861" s="110"/>
      <c r="AO4861" s="110"/>
      <c r="AP4861" s="110"/>
      <c r="AQ4861" s="110"/>
      <c r="AR4861" s="110"/>
      <c r="AS4861" s="110"/>
      <c r="AT4861" s="110"/>
      <c r="AU4861" s="110"/>
      <c r="AV4861" s="110"/>
      <c r="AW4861" s="110"/>
      <c r="AX4861" s="110"/>
      <c r="AY4861" s="110"/>
      <c r="AZ4861" s="110"/>
      <c r="BA4861" s="110"/>
      <c r="BB4861" s="110"/>
      <c r="BC4861" s="110"/>
      <c r="BD4861" s="110"/>
      <c r="BE4861" s="110"/>
      <c r="BF4861" s="110"/>
      <c r="BG4861" s="110"/>
      <c r="BH4861" s="110"/>
    </row>
    <row r="4862" spans="30:60" x14ac:dyDescent="0.2">
      <c r="AD4862" s="110"/>
      <c r="AE4862" s="110"/>
      <c r="AF4862" s="110"/>
      <c r="AG4862" s="110"/>
      <c r="AH4862" s="110"/>
      <c r="AI4862" s="110"/>
      <c r="AJ4862" s="110"/>
      <c r="AK4862" s="110"/>
      <c r="AL4862" s="110"/>
      <c r="AM4862" s="110"/>
      <c r="AN4862" s="110"/>
      <c r="AO4862" s="110"/>
      <c r="AP4862" s="110"/>
      <c r="AQ4862" s="110"/>
      <c r="AR4862" s="110"/>
      <c r="AS4862" s="110"/>
      <c r="AT4862" s="110"/>
      <c r="AU4862" s="110"/>
      <c r="AV4862" s="110"/>
      <c r="AW4862" s="110"/>
      <c r="AX4862" s="110"/>
      <c r="AY4862" s="110"/>
      <c r="AZ4862" s="110"/>
      <c r="BA4862" s="110"/>
      <c r="BB4862" s="110"/>
      <c r="BC4862" s="110"/>
      <c r="BD4862" s="110"/>
      <c r="BE4862" s="110"/>
      <c r="BF4862" s="110"/>
      <c r="BG4862" s="110"/>
      <c r="BH4862" s="110"/>
    </row>
    <row r="4863" spans="30:60" x14ac:dyDescent="0.2">
      <c r="AD4863" s="110"/>
      <c r="AE4863" s="110"/>
      <c r="AF4863" s="110"/>
      <c r="AG4863" s="110"/>
      <c r="AH4863" s="110"/>
      <c r="AI4863" s="110"/>
      <c r="AJ4863" s="110"/>
      <c r="AK4863" s="110"/>
      <c r="AL4863" s="110"/>
      <c r="AM4863" s="110"/>
      <c r="AN4863" s="110"/>
      <c r="AO4863" s="110"/>
      <c r="AP4863" s="110"/>
      <c r="AQ4863" s="110"/>
      <c r="AR4863" s="110"/>
      <c r="AS4863" s="110"/>
      <c r="AT4863" s="110"/>
      <c r="AU4863" s="110"/>
      <c r="AV4863" s="110"/>
      <c r="AW4863" s="110"/>
      <c r="AX4863" s="110"/>
      <c r="AY4863" s="110"/>
      <c r="AZ4863" s="110"/>
      <c r="BA4863" s="110"/>
      <c r="BB4863" s="110"/>
      <c r="BC4863" s="110"/>
      <c r="BD4863" s="110"/>
      <c r="BE4863" s="110"/>
      <c r="BF4863" s="110"/>
      <c r="BG4863" s="110"/>
      <c r="BH4863" s="110"/>
    </row>
    <row r="4864" spans="30:60" x14ac:dyDescent="0.2">
      <c r="AD4864" s="110"/>
      <c r="AE4864" s="110"/>
      <c r="AF4864" s="110"/>
      <c r="AG4864" s="110"/>
      <c r="AH4864" s="110"/>
      <c r="AI4864" s="110"/>
      <c r="AJ4864" s="110"/>
      <c r="AK4864" s="110"/>
      <c r="AL4864" s="110"/>
      <c r="AM4864" s="110"/>
      <c r="AN4864" s="110"/>
      <c r="AO4864" s="110"/>
      <c r="AP4864" s="110"/>
      <c r="AQ4864" s="110"/>
      <c r="AR4864" s="110"/>
      <c r="AS4864" s="110"/>
      <c r="AT4864" s="110"/>
      <c r="AU4864" s="110"/>
      <c r="AV4864" s="110"/>
      <c r="AW4864" s="110"/>
      <c r="AX4864" s="110"/>
      <c r="AY4864" s="110"/>
      <c r="AZ4864" s="110"/>
      <c r="BA4864" s="110"/>
      <c r="BB4864" s="110"/>
      <c r="BC4864" s="110"/>
      <c r="BD4864" s="110"/>
      <c r="BE4864" s="110"/>
      <c r="BF4864" s="110"/>
      <c r="BG4864" s="110"/>
      <c r="BH4864" s="110"/>
    </row>
    <row r="4865" spans="30:60" x14ac:dyDescent="0.2">
      <c r="AD4865" s="110"/>
      <c r="AE4865" s="110"/>
      <c r="AF4865" s="110"/>
      <c r="AG4865" s="110"/>
      <c r="AH4865" s="110"/>
      <c r="AI4865" s="110"/>
      <c r="AJ4865" s="110"/>
      <c r="AK4865" s="110"/>
      <c r="AL4865" s="110"/>
      <c r="AM4865" s="110"/>
      <c r="AN4865" s="110"/>
      <c r="AO4865" s="110"/>
      <c r="AP4865" s="110"/>
      <c r="AQ4865" s="110"/>
      <c r="AR4865" s="110"/>
      <c r="AS4865" s="110"/>
      <c r="AT4865" s="110"/>
      <c r="AU4865" s="110"/>
      <c r="AV4865" s="110"/>
      <c r="AW4865" s="110"/>
      <c r="AX4865" s="110"/>
      <c r="AY4865" s="110"/>
      <c r="AZ4865" s="110"/>
      <c r="BA4865" s="110"/>
      <c r="BB4865" s="110"/>
      <c r="BC4865" s="110"/>
      <c r="BD4865" s="110"/>
      <c r="BE4865" s="110"/>
      <c r="BF4865" s="110"/>
      <c r="BG4865" s="110"/>
      <c r="BH4865" s="110"/>
    </row>
    <row r="4866" spans="30:60" x14ac:dyDescent="0.2">
      <c r="AD4866" s="110"/>
      <c r="AE4866" s="110"/>
      <c r="AF4866" s="110"/>
      <c r="AG4866" s="110"/>
      <c r="AH4866" s="110"/>
      <c r="AI4866" s="110"/>
      <c r="AJ4866" s="110"/>
      <c r="AK4866" s="110"/>
      <c r="AL4866" s="110"/>
      <c r="AM4866" s="110"/>
      <c r="AN4866" s="110"/>
      <c r="AO4866" s="110"/>
      <c r="AP4866" s="110"/>
      <c r="AQ4866" s="110"/>
      <c r="AR4866" s="110"/>
      <c r="AS4866" s="110"/>
      <c r="AT4866" s="110"/>
      <c r="AU4866" s="110"/>
      <c r="AV4866" s="110"/>
      <c r="AW4866" s="110"/>
      <c r="AX4866" s="110"/>
      <c r="AY4866" s="110"/>
      <c r="AZ4866" s="110"/>
      <c r="BA4866" s="110"/>
      <c r="BB4866" s="110"/>
      <c r="BC4866" s="110"/>
      <c r="BD4866" s="110"/>
      <c r="BE4866" s="110"/>
      <c r="BF4866" s="110"/>
      <c r="BG4866" s="110"/>
      <c r="BH4866" s="110"/>
    </row>
    <row r="4867" spans="30:60" x14ac:dyDescent="0.2">
      <c r="AD4867" s="110"/>
      <c r="AE4867" s="110"/>
      <c r="AF4867" s="110"/>
      <c r="AG4867" s="110"/>
      <c r="AH4867" s="110"/>
      <c r="AI4867" s="110"/>
      <c r="AJ4867" s="110"/>
      <c r="AK4867" s="110"/>
      <c r="AL4867" s="110"/>
      <c r="AM4867" s="110"/>
      <c r="AN4867" s="110"/>
      <c r="AO4867" s="110"/>
      <c r="AP4867" s="110"/>
      <c r="AQ4867" s="110"/>
      <c r="AR4867" s="110"/>
      <c r="AS4867" s="110"/>
      <c r="AT4867" s="110"/>
      <c r="AU4867" s="110"/>
      <c r="AV4867" s="110"/>
      <c r="AW4867" s="110"/>
      <c r="AX4867" s="110"/>
      <c r="AY4867" s="110"/>
      <c r="AZ4867" s="110"/>
      <c r="BA4867" s="110"/>
      <c r="BB4867" s="110"/>
      <c r="BC4867" s="110"/>
      <c r="BD4867" s="110"/>
      <c r="BE4867" s="110"/>
      <c r="BF4867" s="110"/>
      <c r="BG4867" s="110"/>
      <c r="BH4867" s="110"/>
    </row>
    <row r="4868" spans="30:60" x14ac:dyDescent="0.2">
      <c r="AD4868" s="110"/>
      <c r="AE4868" s="110"/>
      <c r="AF4868" s="110"/>
      <c r="AG4868" s="110"/>
      <c r="AH4868" s="110"/>
      <c r="AI4868" s="110"/>
      <c r="AJ4868" s="110"/>
      <c r="AK4868" s="110"/>
      <c r="AL4868" s="110"/>
      <c r="AM4868" s="110"/>
      <c r="AN4868" s="110"/>
      <c r="AO4868" s="110"/>
      <c r="AP4868" s="110"/>
      <c r="AQ4868" s="110"/>
      <c r="AR4868" s="110"/>
      <c r="AS4868" s="110"/>
      <c r="AT4868" s="110"/>
      <c r="AU4868" s="110"/>
      <c r="AV4868" s="110"/>
      <c r="AW4868" s="110"/>
      <c r="AX4868" s="110"/>
      <c r="AY4868" s="110"/>
      <c r="AZ4868" s="110"/>
      <c r="BA4868" s="110"/>
      <c r="BB4868" s="110"/>
      <c r="BC4868" s="110"/>
      <c r="BD4868" s="110"/>
      <c r="BE4868" s="110"/>
      <c r="BF4868" s="110"/>
      <c r="BG4868" s="110"/>
      <c r="BH4868" s="110"/>
    </row>
    <row r="4869" spans="30:60" x14ac:dyDescent="0.2">
      <c r="AD4869" s="110"/>
      <c r="AE4869" s="110"/>
      <c r="AF4869" s="110"/>
      <c r="AG4869" s="110"/>
      <c r="AH4869" s="110"/>
      <c r="AI4869" s="110"/>
      <c r="AJ4869" s="110"/>
      <c r="AK4869" s="110"/>
      <c r="AL4869" s="110"/>
      <c r="AM4869" s="110"/>
      <c r="AN4869" s="110"/>
      <c r="AO4869" s="110"/>
      <c r="AP4869" s="110"/>
      <c r="AQ4869" s="110"/>
      <c r="AR4869" s="110"/>
      <c r="AS4869" s="110"/>
      <c r="AT4869" s="110"/>
      <c r="AU4869" s="110"/>
      <c r="AV4869" s="110"/>
      <c r="AW4869" s="110"/>
      <c r="AX4869" s="110"/>
      <c r="AY4869" s="110"/>
      <c r="AZ4869" s="110"/>
      <c r="BA4869" s="110"/>
      <c r="BB4869" s="110"/>
      <c r="BC4869" s="110"/>
      <c r="BD4869" s="110"/>
      <c r="BE4869" s="110"/>
      <c r="BF4869" s="110"/>
      <c r="BG4869" s="110"/>
      <c r="BH4869" s="110"/>
    </row>
    <row r="4870" spans="30:60" x14ac:dyDescent="0.2">
      <c r="AD4870" s="110"/>
      <c r="AE4870" s="110"/>
      <c r="AF4870" s="110"/>
      <c r="AG4870" s="110"/>
      <c r="AH4870" s="110"/>
      <c r="AI4870" s="110"/>
      <c r="AJ4870" s="110"/>
      <c r="AK4870" s="110"/>
      <c r="AL4870" s="110"/>
      <c r="AM4870" s="110"/>
      <c r="AN4870" s="110"/>
      <c r="AO4870" s="110"/>
      <c r="AP4870" s="110"/>
      <c r="AQ4870" s="110"/>
      <c r="AR4870" s="110"/>
      <c r="AS4870" s="110"/>
      <c r="AT4870" s="110"/>
      <c r="AU4870" s="110"/>
      <c r="AV4870" s="110"/>
      <c r="AW4870" s="110"/>
      <c r="AX4870" s="110"/>
      <c r="AY4870" s="110"/>
      <c r="AZ4870" s="110"/>
      <c r="BA4870" s="110"/>
      <c r="BB4870" s="110"/>
      <c r="BC4870" s="110"/>
      <c r="BD4870" s="110"/>
      <c r="BE4870" s="110"/>
      <c r="BF4870" s="110"/>
      <c r="BG4870" s="110"/>
      <c r="BH4870" s="110"/>
    </row>
    <row r="4871" spans="30:60" x14ac:dyDescent="0.2">
      <c r="AD4871" s="110"/>
      <c r="AE4871" s="110"/>
      <c r="AF4871" s="110"/>
      <c r="AG4871" s="110"/>
      <c r="AH4871" s="110"/>
      <c r="AI4871" s="110"/>
      <c r="AJ4871" s="110"/>
      <c r="AK4871" s="110"/>
      <c r="AL4871" s="110"/>
      <c r="AM4871" s="110"/>
      <c r="AN4871" s="110"/>
      <c r="AO4871" s="110"/>
      <c r="AP4871" s="110"/>
      <c r="AQ4871" s="110"/>
      <c r="AR4871" s="110"/>
      <c r="AS4871" s="110"/>
      <c r="AT4871" s="110"/>
      <c r="AU4871" s="110"/>
      <c r="AV4871" s="110"/>
      <c r="AW4871" s="110"/>
      <c r="AX4871" s="110"/>
      <c r="AY4871" s="110"/>
      <c r="AZ4871" s="110"/>
      <c r="BA4871" s="110"/>
      <c r="BB4871" s="110"/>
      <c r="BC4871" s="110"/>
      <c r="BD4871" s="110"/>
      <c r="BE4871" s="110"/>
      <c r="BF4871" s="110"/>
      <c r="BG4871" s="110"/>
      <c r="BH4871" s="110"/>
    </row>
    <row r="4872" spans="30:60" x14ac:dyDescent="0.2">
      <c r="AD4872" s="110"/>
      <c r="AE4872" s="110"/>
      <c r="AF4872" s="110"/>
      <c r="AG4872" s="110"/>
      <c r="AH4872" s="110"/>
      <c r="AI4872" s="110"/>
      <c r="AJ4872" s="110"/>
      <c r="AK4872" s="110"/>
      <c r="AL4872" s="110"/>
      <c r="AM4872" s="110"/>
      <c r="AN4872" s="110"/>
      <c r="AO4872" s="110"/>
      <c r="AP4872" s="110"/>
      <c r="AQ4872" s="110"/>
      <c r="AR4872" s="110"/>
      <c r="AS4872" s="110"/>
      <c r="AT4872" s="110"/>
      <c r="AU4872" s="110"/>
      <c r="AV4872" s="110"/>
      <c r="AW4872" s="110"/>
      <c r="AX4872" s="110"/>
      <c r="AY4872" s="110"/>
      <c r="AZ4872" s="110"/>
      <c r="BA4872" s="110"/>
      <c r="BB4872" s="110"/>
      <c r="BC4872" s="110"/>
      <c r="BD4872" s="110"/>
      <c r="BE4872" s="110"/>
      <c r="BF4872" s="110"/>
      <c r="BG4872" s="110"/>
      <c r="BH4872" s="110"/>
    </row>
    <row r="4873" spans="30:60" x14ac:dyDescent="0.2">
      <c r="AD4873" s="110"/>
      <c r="AE4873" s="110"/>
      <c r="AF4873" s="110"/>
      <c r="AG4873" s="110"/>
      <c r="AH4873" s="110"/>
      <c r="AI4873" s="110"/>
      <c r="AJ4873" s="110"/>
      <c r="AK4873" s="110"/>
      <c r="AL4873" s="110"/>
      <c r="AM4873" s="110"/>
      <c r="AN4873" s="110"/>
      <c r="AO4873" s="110"/>
      <c r="AP4873" s="110"/>
      <c r="AQ4873" s="110"/>
      <c r="AR4873" s="110"/>
      <c r="AS4873" s="110"/>
      <c r="AT4873" s="110"/>
      <c r="AU4873" s="110"/>
      <c r="AV4873" s="110"/>
      <c r="AW4873" s="110"/>
      <c r="AX4873" s="110"/>
      <c r="AY4873" s="110"/>
      <c r="AZ4873" s="110"/>
      <c r="BA4873" s="110"/>
      <c r="BB4873" s="110"/>
      <c r="BC4873" s="110"/>
      <c r="BD4873" s="110"/>
      <c r="BE4873" s="110"/>
      <c r="BF4873" s="110"/>
      <c r="BG4873" s="110"/>
      <c r="BH4873" s="110"/>
    </row>
    <row r="4874" spans="30:60" x14ac:dyDescent="0.2">
      <c r="AD4874" s="110"/>
      <c r="AE4874" s="110"/>
      <c r="AF4874" s="110"/>
      <c r="AG4874" s="110"/>
      <c r="AH4874" s="110"/>
      <c r="AI4874" s="110"/>
      <c r="AJ4874" s="110"/>
      <c r="AK4874" s="110"/>
      <c r="AL4874" s="110"/>
      <c r="AM4874" s="110"/>
      <c r="AN4874" s="110"/>
      <c r="AO4874" s="110"/>
      <c r="AP4874" s="110"/>
      <c r="AQ4874" s="110"/>
      <c r="AR4874" s="110"/>
      <c r="AS4874" s="110"/>
      <c r="AT4874" s="110"/>
      <c r="AU4874" s="110"/>
      <c r="AV4874" s="110"/>
      <c r="AW4874" s="110"/>
      <c r="AX4874" s="110"/>
      <c r="AY4874" s="110"/>
      <c r="AZ4874" s="110"/>
      <c r="BA4874" s="110"/>
      <c r="BB4874" s="110"/>
      <c r="BC4874" s="110"/>
      <c r="BD4874" s="110"/>
      <c r="BE4874" s="110"/>
      <c r="BF4874" s="110"/>
      <c r="BG4874" s="110"/>
      <c r="BH4874" s="110"/>
    </row>
    <row r="4875" spans="30:60" x14ac:dyDescent="0.2">
      <c r="AD4875" s="110"/>
      <c r="AE4875" s="110"/>
      <c r="AF4875" s="110"/>
      <c r="AG4875" s="110"/>
      <c r="AH4875" s="110"/>
      <c r="AI4875" s="110"/>
      <c r="AJ4875" s="110"/>
      <c r="AK4875" s="110"/>
      <c r="AL4875" s="110"/>
      <c r="AM4875" s="110"/>
      <c r="AN4875" s="110"/>
      <c r="AO4875" s="110"/>
      <c r="AP4875" s="110"/>
      <c r="AQ4875" s="110"/>
      <c r="AR4875" s="110"/>
      <c r="AS4875" s="110"/>
      <c r="AT4875" s="110"/>
      <c r="AU4875" s="110"/>
      <c r="AV4875" s="110"/>
      <c r="AW4875" s="110"/>
      <c r="AX4875" s="110"/>
      <c r="AY4875" s="110"/>
      <c r="AZ4875" s="110"/>
      <c r="BA4875" s="110"/>
      <c r="BB4875" s="110"/>
      <c r="BC4875" s="110"/>
      <c r="BD4875" s="110"/>
      <c r="BE4875" s="110"/>
      <c r="BF4875" s="110"/>
      <c r="BG4875" s="110"/>
      <c r="BH4875" s="110"/>
    </row>
    <row r="4876" spans="30:60" x14ac:dyDescent="0.2">
      <c r="AD4876" s="110"/>
      <c r="AE4876" s="110"/>
      <c r="AF4876" s="110"/>
      <c r="AG4876" s="110"/>
      <c r="AH4876" s="110"/>
      <c r="AI4876" s="110"/>
      <c r="AJ4876" s="110"/>
      <c r="AK4876" s="110"/>
      <c r="AL4876" s="110"/>
      <c r="AM4876" s="110"/>
      <c r="AN4876" s="110"/>
      <c r="AO4876" s="110"/>
      <c r="AP4876" s="110"/>
      <c r="AQ4876" s="110"/>
      <c r="AR4876" s="110"/>
      <c r="AS4876" s="110"/>
      <c r="AT4876" s="110"/>
      <c r="AU4876" s="110"/>
      <c r="AV4876" s="110"/>
      <c r="AW4876" s="110"/>
      <c r="AX4876" s="110"/>
      <c r="AY4876" s="110"/>
      <c r="AZ4876" s="110"/>
      <c r="BA4876" s="110"/>
      <c r="BB4876" s="110"/>
      <c r="BC4876" s="110"/>
      <c r="BD4876" s="110"/>
      <c r="BE4876" s="110"/>
      <c r="BF4876" s="110"/>
      <c r="BG4876" s="110"/>
      <c r="BH4876" s="110"/>
    </row>
    <row r="4877" spans="30:60" x14ac:dyDescent="0.2">
      <c r="AD4877" s="110"/>
      <c r="AE4877" s="110"/>
      <c r="AF4877" s="110"/>
      <c r="AG4877" s="110"/>
      <c r="AH4877" s="110"/>
      <c r="AI4877" s="110"/>
      <c r="AJ4877" s="110"/>
      <c r="AK4877" s="110"/>
      <c r="AL4877" s="110"/>
      <c r="AM4877" s="110"/>
      <c r="AN4877" s="110"/>
      <c r="AO4877" s="110"/>
      <c r="AP4877" s="110"/>
      <c r="AQ4877" s="110"/>
      <c r="AR4877" s="110"/>
      <c r="AS4877" s="110"/>
      <c r="AT4877" s="110"/>
      <c r="AU4877" s="110"/>
      <c r="AV4877" s="110"/>
      <c r="AW4877" s="110"/>
      <c r="AX4877" s="110"/>
      <c r="AY4877" s="110"/>
      <c r="AZ4877" s="110"/>
      <c r="BA4877" s="110"/>
      <c r="BB4877" s="110"/>
      <c r="BC4877" s="110"/>
      <c r="BD4877" s="110"/>
      <c r="BE4877" s="110"/>
      <c r="BF4877" s="110"/>
      <c r="BG4877" s="110"/>
      <c r="BH4877" s="110"/>
    </row>
    <row r="4878" spans="30:60" x14ac:dyDescent="0.2">
      <c r="AD4878" s="110"/>
      <c r="AE4878" s="110"/>
      <c r="AF4878" s="110"/>
      <c r="AG4878" s="110"/>
      <c r="AH4878" s="110"/>
      <c r="AI4878" s="110"/>
      <c r="AJ4878" s="110"/>
      <c r="AK4878" s="110"/>
      <c r="AL4878" s="110"/>
      <c r="AM4878" s="110"/>
      <c r="AN4878" s="110"/>
      <c r="AO4878" s="110"/>
      <c r="AP4878" s="110"/>
      <c r="AQ4878" s="110"/>
      <c r="AR4878" s="110"/>
      <c r="AS4878" s="110"/>
      <c r="AT4878" s="110"/>
      <c r="AU4878" s="110"/>
      <c r="AV4878" s="110"/>
      <c r="AW4878" s="110"/>
      <c r="AX4878" s="110"/>
      <c r="AY4878" s="110"/>
      <c r="AZ4878" s="110"/>
      <c r="BA4878" s="110"/>
      <c r="BB4878" s="110"/>
      <c r="BC4878" s="110"/>
      <c r="BD4878" s="110"/>
      <c r="BE4878" s="110"/>
      <c r="BF4878" s="110"/>
      <c r="BG4878" s="110"/>
      <c r="BH4878" s="110"/>
    </row>
    <row r="4879" spans="30:60" x14ac:dyDescent="0.2">
      <c r="AD4879" s="110"/>
      <c r="AE4879" s="110"/>
      <c r="AF4879" s="110"/>
      <c r="AG4879" s="110"/>
      <c r="AH4879" s="110"/>
      <c r="AI4879" s="110"/>
      <c r="AJ4879" s="110"/>
      <c r="AK4879" s="110"/>
      <c r="AL4879" s="110"/>
      <c r="AM4879" s="110"/>
      <c r="AN4879" s="110"/>
      <c r="AO4879" s="110"/>
      <c r="AP4879" s="110"/>
      <c r="AQ4879" s="110"/>
      <c r="AR4879" s="110"/>
      <c r="AS4879" s="110"/>
      <c r="AT4879" s="110"/>
      <c r="AU4879" s="110"/>
      <c r="AV4879" s="110"/>
      <c r="AW4879" s="110"/>
      <c r="AX4879" s="110"/>
      <c r="AY4879" s="110"/>
      <c r="AZ4879" s="110"/>
      <c r="BA4879" s="110"/>
      <c r="BB4879" s="110"/>
      <c r="BC4879" s="110"/>
      <c r="BD4879" s="110"/>
      <c r="BE4879" s="110"/>
      <c r="BF4879" s="110"/>
      <c r="BG4879" s="110"/>
      <c r="BH4879" s="110"/>
    </row>
    <row r="4880" spans="30:60" x14ac:dyDescent="0.2">
      <c r="AD4880" s="110"/>
      <c r="AE4880" s="110"/>
      <c r="AF4880" s="110"/>
      <c r="AG4880" s="110"/>
      <c r="AH4880" s="110"/>
      <c r="AI4880" s="110"/>
      <c r="AJ4880" s="110"/>
      <c r="AK4880" s="110"/>
      <c r="AL4880" s="110"/>
      <c r="AM4880" s="110"/>
      <c r="AN4880" s="110"/>
      <c r="AO4880" s="110"/>
      <c r="AP4880" s="110"/>
      <c r="AQ4880" s="110"/>
      <c r="AR4880" s="110"/>
      <c r="AS4880" s="110"/>
      <c r="AT4880" s="110"/>
      <c r="AU4880" s="110"/>
      <c r="AV4880" s="110"/>
      <c r="AW4880" s="110"/>
      <c r="AX4880" s="110"/>
      <c r="AY4880" s="110"/>
      <c r="AZ4880" s="110"/>
      <c r="BA4880" s="110"/>
      <c r="BB4880" s="110"/>
      <c r="BC4880" s="110"/>
      <c r="BD4880" s="110"/>
      <c r="BE4880" s="110"/>
      <c r="BF4880" s="110"/>
      <c r="BG4880" s="110"/>
      <c r="BH4880" s="110"/>
    </row>
    <row r="4881" spans="30:60" x14ac:dyDescent="0.2">
      <c r="AD4881" s="110"/>
      <c r="AE4881" s="110"/>
      <c r="AF4881" s="110"/>
      <c r="AG4881" s="110"/>
      <c r="AH4881" s="110"/>
      <c r="AI4881" s="110"/>
      <c r="AJ4881" s="110"/>
      <c r="AK4881" s="110"/>
      <c r="AL4881" s="110"/>
      <c r="AM4881" s="110"/>
      <c r="AN4881" s="110"/>
      <c r="AO4881" s="110"/>
      <c r="AP4881" s="110"/>
      <c r="AQ4881" s="110"/>
      <c r="AR4881" s="110"/>
      <c r="AS4881" s="110"/>
      <c r="AT4881" s="110"/>
      <c r="AU4881" s="110"/>
      <c r="AV4881" s="110"/>
      <c r="AW4881" s="110"/>
      <c r="AX4881" s="110"/>
      <c r="AY4881" s="110"/>
      <c r="AZ4881" s="110"/>
      <c r="BA4881" s="110"/>
      <c r="BB4881" s="110"/>
      <c r="BC4881" s="110"/>
      <c r="BD4881" s="110"/>
      <c r="BE4881" s="110"/>
      <c r="BF4881" s="110"/>
      <c r="BG4881" s="110"/>
      <c r="BH4881" s="110"/>
    </row>
    <row r="4882" spans="30:60" x14ac:dyDescent="0.2">
      <c r="AD4882" s="110"/>
      <c r="AE4882" s="110"/>
      <c r="AF4882" s="110"/>
      <c r="AG4882" s="110"/>
      <c r="AH4882" s="110"/>
      <c r="AI4882" s="110"/>
      <c r="AJ4882" s="110"/>
      <c r="AK4882" s="110"/>
      <c r="AL4882" s="110"/>
      <c r="AM4882" s="110"/>
      <c r="AN4882" s="110"/>
      <c r="AO4882" s="110"/>
      <c r="AP4882" s="110"/>
      <c r="AQ4882" s="110"/>
      <c r="AR4882" s="110"/>
      <c r="AS4882" s="110"/>
      <c r="AT4882" s="110"/>
      <c r="AU4882" s="110"/>
      <c r="AV4882" s="110"/>
      <c r="AW4882" s="110"/>
      <c r="AX4882" s="110"/>
      <c r="AY4882" s="110"/>
      <c r="AZ4882" s="110"/>
      <c r="BA4882" s="110"/>
      <c r="BB4882" s="110"/>
      <c r="BC4882" s="110"/>
      <c r="BD4882" s="110"/>
      <c r="BE4882" s="110"/>
      <c r="BF4882" s="110"/>
      <c r="BG4882" s="110"/>
      <c r="BH4882" s="110"/>
    </row>
    <row r="4883" spans="30:60" x14ac:dyDescent="0.2">
      <c r="AD4883" s="110"/>
      <c r="AE4883" s="110"/>
      <c r="AF4883" s="110"/>
      <c r="AG4883" s="110"/>
      <c r="AH4883" s="110"/>
      <c r="AI4883" s="110"/>
      <c r="AJ4883" s="110"/>
      <c r="AK4883" s="110"/>
      <c r="AL4883" s="110"/>
      <c r="AM4883" s="110"/>
      <c r="AN4883" s="110"/>
      <c r="AO4883" s="110"/>
      <c r="AP4883" s="110"/>
      <c r="AQ4883" s="110"/>
      <c r="AR4883" s="110"/>
      <c r="AS4883" s="110"/>
      <c r="AT4883" s="110"/>
      <c r="AU4883" s="110"/>
      <c r="AV4883" s="110"/>
      <c r="AW4883" s="110"/>
      <c r="AX4883" s="110"/>
      <c r="AY4883" s="110"/>
      <c r="AZ4883" s="110"/>
      <c r="BA4883" s="110"/>
      <c r="BB4883" s="110"/>
      <c r="BC4883" s="110"/>
      <c r="BD4883" s="110"/>
      <c r="BE4883" s="110"/>
      <c r="BF4883" s="110"/>
      <c r="BG4883" s="110"/>
      <c r="BH4883" s="110"/>
    </row>
    <row r="4884" spans="30:60" x14ac:dyDescent="0.2">
      <c r="AD4884" s="110"/>
      <c r="AE4884" s="110"/>
      <c r="AF4884" s="110"/>
      <c r="AG4884" s="110"/>
      <c r="AH4884" s="110"/>
      <c r="AI4884" s="110"/>
      <c r="AJ4884" s="110"/>
      <c r="AK4884" s="110"/>
      <c r="AL4884" s="110"/>
      <c r="AM4884" s="110"/>
      <c r="AN4884" s="110"/>
      <c r="AO4884" s="110"/>
      <c r="AP4884" s="110"/>
      <c r="AQ4884" s="110"/>
      <c r="AR4884" s="110"/>
      <c r="AS4884" s="110"/>
      <c r="AT4884" s="110"/>
      <c r="AU4884" s="110"/>
      <c r="AV4884" s="110"/>
      <c r="AW4884" s="110"/>
      <c r="AX4884" s="110"/>
      <c r="AY4884" s="110"/>
      <c r="AZ4884" s="110"/>
      <c r="BA4884" s="110"/>
      <c r="BB4884" s="110"/>
      <c r="BC4884" s="110"/>
      <c r="BD4884" s="110"/>
      <c r="BE4884" s="110"/>
      <c r="BF4884" s="110"/>
      <c r="BG4884" s="110"/>
      <c r="BH4884" s="110"/>
    </row>
    <row r="4885" spans="30:60" x14ac:dyDescent="0.2">
      <c r="AD4885" s="110"/>
      <c r="AE4885" s="110"/>
      <c r="AF4885" s="110"/>
      <c r="AG4885" s="110"/>
      <c r="AH4885" s="110"/>
      <c r="AI4885" s="110"/>
      <c r="AJ4885" s="110"/>
      <c r="AK4885" s="110"/>
      <c r="AL4885" s="110"/>
      <c r="AM4885" s="110"/>
      <c r="AN4885" s="110"/>
      <c r="AO4885" s="110"/>
      <c r="AP4885" s="110"/>
      <c r="AQ4885" s="110"/>
      <c r="AR4885" s="110"/>
      <c r="AS4885" s="110"/>
      <c r="AT4885" s="110"/>
      <c r="AU4885" s="110"/>
      <c r="AV4885" s="110"/>
      <c r="AW4885" s="110"/>
      <c r="AX4885" s="110"/>
      <c r="AY4885" s="110"/>
      <c r="AZ4885" s="110"/>
      <c r="BA4885" s="110"/>
      <c r="BB4885" s="110"/>
      <c r="BC4885" s="110"/>
      <c r="BD4885" s="110"/>
      <c r="BE4885" s="110"/>
      <c r="BF4885" s="110"/>
      <c r="BG4885" s="110"/>
      <c r="BH4885" s="110"/>
    </row>
    <row r="4886" spans="30:60" x14ac:dyDescent="0.2">
      <c r="AD4886" s="110"/>
      <c r="AE4886" s="110"/>
      <c r="AF4886" s="110"/>
      <c r="AG4886" s="110"/>
      <c r="AH4886" s="110"/>
      <c r="AI4886" s="110"/>
      <c r="AJ4886" s="110"/>
      <c r="AK4886" s="110"/>
      <c r="AL4886" s="110"/>
      <c r="AM4886" s="110"/>
      <c r="AN4886" s="110"/>
      <c r="AO4886" s="110"/>
      <c r="AP4886" s="110"/>
      <c r="AQ4886" s="110"/>
      <c r="AR4886" s="110"/>
      <c r="AS4886" s="110"/>
      <c r="AT4886" s="110"/>
      <c r="AU4886" s="110"/>
      <c r="AV4886" s="110"/>
      <c r="AW4886" s="110"/>
      <c r="AX4886" s="110"/>
      <c r="AY4886" s="110"/>
      <c r="AZ4886" s="110"/>
      <c r="BA4886" s="110"/>
      <c r="BB4886" s="110"/>
      <c r="BC4886" s="110"/>
      <c r="BD4886" s="110"/>
      <c r="BE4886" s="110"/>
      <c r="BF4886" s="110"/>
      <c r="BG4886" s="110"/>
      <c r="BH4886" s="110"/>
    </row>
    <row r="4887" spans="30:60" x14ac:dyDescent="0.2">
      <c r="AD4887" s="110"/>
      <c r="AE4887" s="110"/>
      <c r="AF4887" s="110"/>
      <c r="AG4887" s="110"/>
      <c r="AH4887" s="110"/>
      <c r="AI4887" s="110"/>
      <c r="AJ4887" s="110"/>
      <c r="AK4887" s="110"/>
      <c r="AL4887" s="110"/>
      <c r="AM4887" s="110"/>
      <c r="AN4887" s="110"/>
      <c r="AO4887" s="110"/>
      <c r="AP4887" s="110"/>
      <c r="AQ4887" s="110"/>
      <c r="AR4887" s="110"/>
      <c r="AS4887" s="110"/>
      <c r="AT4887" s="110"/>
      <c r="AU4887" s="110"/>
      <c r="AV4887" s="110"/>
      <c r="AW4887" s="110"/>
      <c r="AX4887" s="110"/>
      <c r="AY4887" s="110"/>
      <c r="AZ4887" s="110"/>
      <c r="BA4887" s="110"/>
      <c r="BB4887" s="110"/>
      <c r="BC4887" s="110"/>
      <c r="BD4887" s="110"/>
      <c r="BE4887" s="110"/>
      <c r="BF4887" s="110"/>
      <c r="BG4887" s="110"/>
      <c r="BH4887" s="110"/>
    </row>
    <row r="4888" spans="30:60" x14ac:dyDescent="0.2">
      <c r="AD4888" s="110"/>
      <c r="AE4888" s="110"/>
      <c r="AF4888" s="110"/>
      <c r="AG4888" s="110"/>
      <c r="AH4888" s="110"/>
      <c r="AI4888" s="110"/>
      <c r="AJ4888" s="110"/>
      <c r="AK4888" s="110"/>
      <c r="AL4888" s="110"/>
      <c r="AM4888" s="110"/>
      <c r="AN4888" s="110"/>
      <c r="AO4888" s="110"/>
      <c r="AP4888" s="110"/>
      <c r="AQ4888" s="110"/>
      <c r="AR4888" s="110"/>
      <c r="AS4888" s="110"/>
      <c r="AT4888" s="110"/>
      <c r="AU4888" s="110"/>
      <c r="AV4888" s="110"/>
      <c r="AW4888" s="110"/>
      <c r="AX4888" s="110"/>
      <c r="AY4888" s="110"/>
      <c r="AZ4888" s="110"/>
      <c r="BA4888" s="110"/>
      <c r="BB4888" s="110"/>
      <c r="BC4888" s="110"/>
      <c r="BD4888" s="110"/>
      <c r="BE4888" s="110"/>
      <c r="BF4888" s="110"/>
      <c r="BG4888" s="110"/>
      <c r="BH4888" s="110"/>
    </row>
    <row r="4889" spans="30:60" x14ac:dyDescent="0.2">
      <c r="AD4889" s="110"/>
      <c r="AE4889" s="110"/>
      <c r="AF4889" s="110"/>
      <c r="AG4889" s="110"/>
      <c r="AH4889" s="110"/>
      <c r="AI4889" s="110"/>
      <c r="AJ4889" s="110"/>
      <c r="AK4889" s="110"/>
      <c r="AL4889" s="110"/>
      <c r="AM4889" s="110"/>
      <c r="AN4889" s="110"/>
      <c r="AO4889" s="110"/>
      <c r="AP4889" s="110"/>
      <c r="AQ4889" s="110"/>
      <c r="AR4889" s="110"/>
      <c r="AS4889" s="110"/>
      <c r="AT4889" s="110"/>
      <c r="AU4889" s="110"/>
      <c r="AV4889" s="110"/>
      <c r="AW4889" s="110"/>
      <c r="AX4889" s="110"/>
      <c r="AY4889" s="110"/>
      <c r="AZ4889" s="110"/>
      <c r="BA4889" s="110"/>
      <c r="BB4889" s="110"/>
      <c r="BC4889" s="110"/>
      <c r="BD4889" s="110"/>
      <c r="BE4889" s="110"/>
      <c r="BF4889" s="110"/>
      <c r="BG4889" s="110"/>
      <c r="BH4889" s="110"/>
    </row>
    <row r="4890" spans="30:60" x14ac:dyDescent="0.2">
      <c r="AD4890" s="110"/>
      <c r="AE4890" s="110"/>
      <c r="AF4890" s="110"/>
      <c r="AG4890" s="110"/>
      <c r="AH4890" s="110"/>
      <c r="AI4890" s="110"/>
      <c r="AJ4890" s="110"/>
      <c r="AK4890" s="110"/>
      <c r="AL4890" s="110"/>
      <c r="AM4890" s="110"/>
      <c r="AN4890" s="110"/>
      <c r="AO4890" s="110"/>
      <c r="AP4890" s="110"/>
      <c r="AQ4890" s="110"/>
      <c r="AR4890" s="110"/>
      <c r="AS4890" s="110"/>
      <c r="AT4890" s="110"/>
      <c r="AU4890" s="110"/>
      <c r="AV4890" s="110"/>
      <c r="AW4890" s="110"/>
      <c r="AX4890" s="110"/>
      <c r="AY4890" s="110"/>
      <c r="AZ4890" s="110"/>
      <c r="BA4890" s="110"/>
      <c r="BB4890" s="110"/>
      <c r="BC4890" s="110"/>
      <c r="BD4890" s="110"/>
      <c r="BE4890" s="110"/>
      <c r="BF4890" s="110"/>
      <c r="BG4890" s="110"/>
      <c r="BH4890" s="110"/>
    </row>
    <row r="4891" spans="30:60" x14ac:dyDescent="0.2">
      <c r="AD4891" s="110"/>
      <c r="AE4891" s="110"/>
      <c r="AF4891" s="110"/>
      <c r="AG4891" s="110"/>
      <c r="AH4891" s="110"/>
      <c r="AI4891" s="110"/>
      <c r="AJ4891" s="110"/>
      <c r="AK4891" s="110"/>
      <c r="AL4891" s="110"/>
      <c r="AM4891" s="110"/>
      <c r="AN4891" s="110"/>
      <c r="AO4891" s="110"/>
      <c r="AP4891" s="110"/>
      <c r="AQ4891" s="110"/>
      <c r="AR4891" s="110"/>
      <c r="AS4891" s="110"/>
      <c r="AT4891" s="110"/>
      <c r="AU4891" s="110"/>
      <c r="AV4891" s="110"/>
      <c r="AW4891" s="110"/>
      <c r="AX4891" s="110"/>
      <c r="AY4891" s="110"/>
      <c r="AZ4891" s="110"/>
      <c r="BA4891" s="110"/>
      <c r="BB4891" s="110"/>
      <c r="BC4891" s="110"/>
      <c r="BD4891" s="110"/>
      <c r="BE4891" s="110"/>
      <c r="BF4891" s="110"/>
      <c r="BG4891" s="110"/>
      <c r="BH4891" s="110"/>
    </row>
    <row r="4892" spans="30:60" x14ac:dyDescent="0.2">
      <c r="AD4892" s="110"/>
      <c r="AE4892" s="110"/>
      <c r="AF4892" s="110"/>
      <c r="AG4892" s="110"/>
      <c r="AH4892" s="110"/>
      <c r="AI4892" s="110"/>
      <c r="AJ4892" s="110"/>
      <c r="AK4892" s="110"/>
      <c r="AL4892" s="110"/>
      <c r="AM4892" s="110"/>
      <c r="AN4892" s="110"/>
      <c r="AO4892" s="110"/>
      <c r="AP4892" s="110"/>
      <c r="AQ4892" s="110"/>
      <c r="AR4892" s="110"/>
      <c r="AS4892" s="110"/>
      <c r="AT4892" s="110"/>
      <c r="AU4892" s="110"/>
      <c r="AV4892" s="110"/>
      <c r="AW4892" s="110"/>
      <c r="AX4892" s="110"/>
      <c r="AY4892" s="110"/>
      <c r="AZ4892" s="110"/>
      <c r="BA4892" s="110"/>
      <c r="BB4892" s="110"/>
      <c r="BC4892" s="110"/>
      <c r="BD4892" s="110"/>
      <c r="BE4892" s="110"/>
      <c r="BF4892" s="110"/>
      <c r="BG4892" s="110"/>
      <c r="BH4892" s="110"/>
    </row>
    <row r="4893" spans="30:60" x14ac:dyDescent="0.2">
      <c r="AD4893" s="110"/>
      <c r="AE4893" s="110"/>
      <c r="AF4893" s="110"/>
      <c r="AG4893" s="110"/>
      <c r="AH4893" s="110"/>
      <c r="AI4893" s="110"/>
      <c r="AJ4893" s="110"/>
      <c r="AK4893" s="110"/>
      <c r="AL4893" s="110"/>
      <c r="AM4893" s="110"/>
      <c r="AN4893" s="110"/>
      <c r="AO4893" s="110"/>
      <c r="AP4893" s="110"/>
      <c r="AQ4893" s="110"/>
      <c r="AR4893" s="110"/>
      <c r="AS4893" s="110"/>
      <c r="AT4893" s="110"/>
      <c r="AU4893" s="110"/>
      <c r="AV4893" s="110"/>
      <c r="AW4893" s="110"/>
      <c r="AX4893" s="110"/>
      <c r="AY4893" s="110"/>
      <c r="AZ4893" s="110"/>
      <c r="BA4893" s="110"/>
      <c r="BB4893" s="110"/>
      <c r="BC4893" s="110"/>
      <c r="BD4893" s="110"/>
      <c r="BE4893" s="110"/>
      <c r="BF4893" s="110"/>
      <c r="BG4893" s="110"/>
      <c r="BH4893" s="110"/>
    </row>
    <row r="4894" spans="30:60" x14ac:dyDescent="0.2">
      <c r="AD4894" s="110"/>
      <c r="AE4894" s="110"/>
      <c r="AF4894" s="110"/>
      <c r="AG4894" s="110"/>
      <c r="AH4894" s="110"/>
      <c r="AI4894" s="110"/>
      <c r="AJ4894" s="110"/>
      <c r="AK4894" s="110"/>
      <c r="AL4894" s="110"/>
      <c r="AM4894" s="110"/>
      <c r="AN4894" s="110"/>
      <c r="AO4894" s="110"/>
      <c r="AP4894" s="110"/>
      <c r="AQ4894" s="110"/>
      <c r="AR4894" s="110"/>
      <c r="AS4894" s="110"/>
      <c r="AT4894" s="110"/>
      <c r="AU4894" s="110"/>
      <c r="AV4894" s="110"/>
      <c r="AW4894" s="110"/>
      <c r="AX4894" s="110"/>
      <c r="AY4894" s="110"/>
      <c r="AZ4894" s="110"/>
      <c r="BA4894" s="110"/>
      <c r="BB4894" s="110"/>
      <c r="BC4894" s="110"/>
      <c r="BD4894" s="110"/>
      <c r="BE4894" s="110"/>
      <c r="BF4894" s="110"/>
      <c r="BG4894" s="110"/>
      <c r="BH4894" s="110"/>
    </row>
    <row r="4895" spans="30:60" x14ac:dyDescent="0.2">
      <c r="AD4895" s="110"/>
      <c r="AE4895" s="110"/>
      <c r="AF4895" s="110"/>
      <c r="AG4895" s="110"/>
      <c r="AH4895" s="110"/>
      <c r="AI4895" s="110"/>
      <c r="AJ4895" s="110"/>
      <c r="AK4895" s="110"/>
      <c r="AL4895" s="110"/>
      <c r="AM4895" s="110"/>
      <c r="AN4895" s="110"/>
      <c r="AO4895" s="110"/>
      <c r="AP4895" s="110"/>
      <c r="AQ4895" s="110"/>
      <c r="AR4895" s="110"/>
      <c r="AS4895" s="110"/>
      <c r="AT4895" s="110"/>
      <c r="AU4895" s="110"/>
      <c r="AV4895" s="110"/>
      <c r="AW4895" s="110"/>
      <c r="AX4895" s="110"/>
      <c r="AY4895" s="110"/>
      <c r="AZ4895" s="110"/>
      <c r="BA4895" s="110"/>
      <c r="BB4895" s="110"/>
      <c r="BC4895" s="110"/>
      <c r="BD4895" s="110"/>
      <c r="BE4895" s="110"/>
      <c r="BF4895" s="110"/>
      <c r="BG4895" s="110"/>
      <c r="BH4895" s="110"/>
    </row>
    <row r="4896" spans="30:60" x14ac:dyDescent="0.2">
      <c r="AD4896" s="110"/>
      <c r="AE4896" s="110"/>
      <c r="AF4896" s="110"/>
      <c r="AG4896" s="110"/>
      <c r="AH4896" s="110"/>
      <c r="AI4896" s="110"/>
      <c r="AJ4896" s="110"/>
      <c r="AK4896" s="110"/>
      <c r="AL4896" s="110"/>
      <c r="AM4896" s="110"/>
      <c r="AN4896" s="110"/>
      <c r="AO4896" s="110"/>
      <c r="AP4896" s="110"/>
      <c r="AQ4896" s="110"/>
      <c r="AR4896" s="110"/>
      <c r="AS4896" s="110"/>
      <c r="AT4896" s="110"/>
      <c r="AU4896" s="110"/>
      <c r="AV4896" s="110"/>
      <c r="AW4896" s="110"/>
      <c r="AX4896" s="110"/>
      <c r="AY4896" s="110"/>
      <c r="AZ4896" s="110"/>
      <c r="BA4896" s="110"/>
      <c r="BB4896" s="110"/>
      <c r="BC4896" s="110"/>
      <c r="BD4896" s="110"/>
      <c r="BE4896" s="110"/>
      <c r="BF4896" s="110"/>
      <c r="BG4896" s="110"/>
      <c r="BH4896" s="110"/>
    </row>
    <row r="4897" spans="30:60" x14ac:dyDescent="0.2">
      <c r="AD4897" s="110"/>
      <c r="AE4897" s="110"/>
      <c r="AF4897" s="110"/>
      <c r="AG4897" s="110"/>
      <c r="AH4897" s="110"/>
      <c r="AI4897" s="110"/>
      <c r="AJ4897" s="110"/>
      <c r="AK4897" s="110"/>
      <c r="AL4897" s="110"/>
      <c r="AM4897" s="110"/>
      <c r="AN4897" s="110"/>
      <c r="AO4897" s="110"/>
      <c r="AP4897" s="110"/>
      <c r="AQ4897" s="110"/>
      <c r="AR4897" s="110"/>
      <c r="AS4897" s="110"/>
      <c r="AT4897" s="110"/>
      <c r="AU4897" s="110"/>
      <c r="AV4897" s="110"/>
      <c r="AW4897" s="110"/>
      <c r="AX4897" s="110"/>
      <c r="AY4897" s="110"/>
      <c r="AZ4897" s="110"/>
      <c r="BA4897" s="110"/>
      <c r="BB4897" s="110"/>
      <c r="BC4897" s="110"/>
      <c r="BD4897" s="110"/>
      <c r="BE4897" s="110"/>
      <c r="BF4897" s="110"/>
      <c r="BG4897" s="110"/>
      <c r="BH4897" s="110"/>
    </row>
    <row r="4898" spans="30:60" x14ac:dyDescent="0.2">
      <c r="AD4898" s="110"/>
      <c r="AE4898" s="110"/>
      <c r="AF4898" s="110"/>
      <c r="AG4898" s="110"/>
      <c r="AH4898" s="110"/>
      <c r="AI4898" s="110"/>
      <c r="AJ4898" s="110"/>
      <c r="AK4898" s="110"/>
      <c r="AL4898" s="110"/>
      <c r="AM4898" s="110"/>
      <c r="AN4898" s="110"/>
      <c r="AO4898" s="110"/>
      <c r="AP4898" s="110"/>
      <c r="AQ4898" s="110"/>
      <c r="AR4898" s="110"/>
      <c r="AS4898" s="110"/>
      <c r="AT4898" s="110"/>
      <c r="AU4898" s="110"/>
      <c r="AV4898" s="110"/>
      <c r="AW4898" s="110"/>
      <c r="AX4898" s="110"/>
      <c r="AY4898" s="110"/>
      <c r="AZ4898" s="110"/>
      <c r="BA4898" s="110"/>
      <c r="BB4898" s="110"/>
      <c r="BC4898" s="110"/>
      <c r="BD4898" s="110"/>
      <c r="BE4898" s="110"/>
      <c r="BF4898" s="110"/>
      <c r="BG4898" s="110"/>
      <c r="BH4898" s="110"/>
    </row>
    <row r="4899" spans="30:60" x14ac:dyDescent="0.2">
      <c r="AD4899" s="110"/>
      <c r="AE4899" s="110"/>
      <c r="AF4899" s="110"/>
      <c r="AG4899" s="110"/>
      <c r="AH4899" s="110"/>
      <c r="AI4899" s="110"/>
      <c r="AJ4899" s="110"/>
      <c r="AK4899" s="110"/>
      <c r="AL4899" s="110"/>
      <c r="AM4899" s="110"/>
      <c r="AN4899" s="110"/>
      <c r="AO4899" s="110"/>
      <c r="AP4899" s="110"/>
      <c r="AQ4899" s="110"/>
      <c r="AR4899" s="110"/>
      <c r="AS4899" s="110"/>
      <c r="AT4899" s="110"/>
      <c r="AU4899" s="110"/>
      <c r="AV4899" s="110"/>
      <c r="AW4899" s="110"/>
      <c r="AX4899" s="110"/>
      <c r="AY4899" s="110"/>
      <c r="AZ4899" s="110"/>
      <c r="BA4899" s="110"/>
      <c r="BB4899" s="110"/>
      <c r="BC4899" s="110"/>
      <c r="BD4899" s="110"/>
      <c r="BE4899" s="110"/>
      <c r="BF4899" s="110"/>
      <c r="BG4899" s="110"/>
      <c r="BH4899" s="110"/>
    </row>
    <row r="4900" spans="30:60" x14ac:dyDescent="0.2">
      <c r="AD4900" s="110"/>
      <c r="AE4900" s="110"/>
      <c r="AF4900" s="110"/>
      <c r="AG4900" s="110"/>
      <c r="AH4900" s="110"/>
      <c r="AI4900" s="110"/>
      <c r="AJ4900" s="110"/>
      <c r="AK4900" s="110"/>
      <c r="AL4900" s="110"/>
      <c r="AM4900" s="110"/>
      <c r="AN4900" s="110"/>
      <c r="AO4900" s="110"/>
      <c r="AP4900" s="110"/>
      <c r="AQ4900" s="110"/>
      <c r="AR4900" s="110"/>
      <c r="AS4900" s="110"/>
      <c r="AT4900" s="110"/>
      <c r="AU4900" s="110"/>
      <c r="AV4900" s="110"/>
      <c r="AW4900" s="110"/>
      <c r="AX4900" s="110"/>
      <c r="AY4900" s="110"/>
      <c r="AZ4900" s="110"/>
      <c r="BA4900" s="110"/>
      <c r="BB4900" s="110"/>
      <c r="BC4900" s="110"/>
      <c r="BD4900" s="110"/>
      <c r="BE4900" s="110"/>
      <c r="BF4900" s="110"/>
      <c r="BG4900" s="110"/>
      <c r="BH4900" s="110"/>
    </row>
    <row r="4901" spans="30:60" x14ac:dyDescent="0.2">
      <c r="AD4901" s="110"/>
      <c r="AE4901" s="110"/>
      <c r="AF4901" s="110"/>
      <c r="AG4901" s="110"/>
      <c r="AH4901" s="110"/>
      <c r="AI4901" s="110"/>
      <c r="AJ4901" s="110"/>
      <c r="AK4901" s="110"/>
      <c r="AL4901" s="110"/>
      <c r="AM4901" s="110"/>
      <c r="AN4901" s="110"/>
      <c r="AO4901" s="110"/>
      <c r="AP4901" s="110"/>
      <c r="AQ4901" s="110"/>
      <c r="AR4901" s="110"/>
      <c r="AS4901" s="110"/>
      <c r="AT4901" s="110"/>
      <c r="AU4901" s="110"/>
      <c r="AV4901" s="110"/>
      <c r="AW4901" s="110"/>
      <c r="AX4901" s="110"/>
      <c r="AY4901" s="110"/>
      <c r="AZ4901" s="110"/>
      <c r="BA4901" s="110"/>
      <c r="BB4901" s="110"/>
      <c r="BC4901" s="110"/>
      <c r="BD4901" s="110"/>
      <c r="BE4901" s="110"/>
      <c r="BF4901" s="110"/>
      <c r="BG4901" s="110"/>
      <c r="BH4901" s="110"/>
    </row>
    <row r="4902" spans="30:60" x14ac:dyDescent="0.2">
      <c r="AD4902" s="110"/>
      <c r="AE4902" s="110"/>
      <c r="AF4902" s="110"/>
      <c r="AG4902" s="110"/>
      <c r="AH4902" s="110"/>
      <c r="AI4902" s="110"/>
      <c r="AJ4902" s="110"/>
      <c r="AK4902" s="110"/>
      <c r="AL4902" s="110"/>
      <c r="AM4902" s="110"/>
      <c r="AN4902" s="110"/>
      <c r="AO4902" s="110"/>
      <c r="AP4902" s="110"/>
      <c r="AQ4902" s="110"/>
      <c r="AR4902" s="110"/>
      <c r="AS4902" s="110"/>
      <c r="AT4902" s="110"/>
      <c r="AU4902" s="110"/>
      <c r="AV4902" s="110"/>
      <c r="AW4902" s="110"/>
      <c r="AX4902" s="110"/>
      <c r="AY4902" s="110"/>
      <c r="AZ4902" s="110"/>
      <c r="BA4902" s="110"/>
      <c r="BB4902" s="110"/>
      <c r="BC4902" s="110"/>
      <c r="BD4902" s="110"/>
      <c r="BE4902" s="110"/>
      <c r="BF4902" s="110"/>
      <c r="BG4902" s="110"/>
      <c r="BH4902" s="110"/>
    </row>
    <row r="4903" spans="30:60" x14ac:dyDescent="0.2">
      <c r="AD4903" s="110"/>
      <c r="AE4903" s="110"/>
      <c r="AF4903" s="110"/>
      <c r="AG4903" s="110"/>
      <c r="AH4903" s="110"/>
      <c r="AI4903" s="110"/>
      <c r="AJ4903" s="110"/>
      <c r="AK4903" s="110"/>
      <c r="AL4903" s="110"/>
      <c r="AM4903" s="110"/>
      <c r="AN4903" s="110"/>
      <c r="AO4903" s="110"/>
      <c r="AP4903" s="110"/>
      <c r="AQ4903" s="110"/>
      <c r="AR4903" s="110"/>
      <c r="AS4903" s="110"/>
      <c r="AT4903" s="110"/>
      <c r="AU4903" s="110"/>
      <c r="AV4903" s="110"/>
      <c r="AW4903" s="110"/>
      <c r="AX4903" s="110"/>
      <c r="AY4903" s="110"/>
      <c r="AZ4903" s="110"/>
      <c r="BA4903" s="110"/>
      <c r="BB4903" s="110"/>
      <c r="BC4903" s="110"/>
      <c r="BD4903" s="110"/>
      <c r="BE4903" s="110"/>
      <c r="BF4903" s="110"/>
      <c r="BG4903" s="110"/>
      <c r="BH4903" s="110"/>
    </row>
    <row r="4904" spans="30:60" x14ac:dyDescent="0.2">
      <c r="AD4904" s="110"/>
      <c r="AE4904" s="110"/>
      <c r="AF4904" s="110"/>
      <c r="AG4904" s="110"/>
      <c r="AH4904" s="110"/>
      <c r="AI4904" s="110"/>
      <c r="AJ4904" s="110"/>
      <c r="AK4904" s="110"/>
      <c r="AL4904" s="110"/>
      <c r="AM4904" s="110"/>
      <c r="AN4904" s="110"/>
      <c r="AO4904" s="110"/>
      <c r="AP4904" s="110"/>
      <c r="AQ4904" s="110"/>
      <c r="AR4904" s="110"/>
      <c r="AS4904" s="110"/>
      <c r="AT4904" s="110"/>
      <c r="AU4904" s="110"/>
      <c r="AV4904" s="110"/>
      <c r="AW4904" s="110"/>
      <c r="AX4904" s="110"/>
      <c r="AY4904" s="110"/>
      <c r="AZ4904" s="110"/>
      <c r="BA4904" s="110"/>
      <c r="BB4904" s="110"/>
      <c r="BC4904" s="110"/>
      <c r="BD4904" s="110"/>
      <c r="BE4904" s="110"/>
      <c r="BF4904" s="110"/>
      <c r="BG4904" s="110"/>
      <c r="BH4904" s="110"/>
    </row>
    <row r="4905" spans="30:60" x14ac:dyDescent="0.2">
      <c r="AD4905" s="110"/>
      <c r="AE4905" s="110"/>
      <c r="AF4905" s="110"/>
      <c r="AG4905" s="110"/>
      <c r="AH4905" s="110"/>
      <c r="AI4905" s="110"/>
      <c r="AJ4905" s="110"/>
      <c r="AK4905" s="110"/>
      <c r="AL4905" s="110"/>
      <c r="AM4905" s="110"/>
      <c r="AN4905" s="110"/>
      <c r="AO4905" s="110"/>
      <c r="AP4905" s="110"/>
      <c r="AQ4905" s="110"/>
      <c r="AR4905" s="110"/>
      <c r="AS4905" s="110"/>
      <c r="AT4905" s="110"/>
      <c r="AU4905" s="110"/>
      <c r="AV4905" s="110"/>
      <c r="AW4905" s="110"/>
      <c r="AX4905" s="110"/>
      <c r="AY4905" s="110"/>
      <c r="AZ4905" s="110"/>
      <c r="BA4905" s="110"/>
      <c r="BB4905" s="110"/>
      <c r="BC4905" s="110"/>
      <c r="BD4905" s="110"/>
      <c r="BE4905" s="110"/>
      <c r="BF4905" s="110"/>
      <c r="BG4905" s="110"/>
      <c r="BH4905" s="110"/>
    </row>
    <row r="4906" spans="30:60" x14ac:dyDescent="0.2">
      <c r="AD4906" s="110"/>
      <c r="AE4906" s="110"/>
      <c r="AF4906" s="110"/>
      <c r="AG4906" s="110"/>
      <c r="AH4906" s="110"/>
      <c r="AI4906" s="110"/>
      <c r="AJ4906" s="110"/>
      <c r="AK4906" s="110"/>
      <c r="AL4906" s="110"/>
      <c r="AM4906" s="110"/>
      <c r="AN4906" s="110"/>
      <c r="AO4906" s="110"/>
      <c r="AP4906" s="110"/>
      <c r="AQ4906" s="110"/>
      <c r="AR4906" s="110"/>
      <c r="AS4906" s="110"/>
      <c r="AT4906" s="110"/>
      <c r="AU4906" s="110"/>
      <c r="AV4906" s="110"/>
      <c r="AW4906" s="110"/>
      <c r="AX4906" s="110"/>
      <c r="AY4906" s="110"/>
      <c r="AZ4906" s="110"/>
      <c r="BA4906" s="110"/>
      <c r="BB4906" s="110"/>
      <c r="BC4906" s="110"/>
      <c r="BD4906" s="110"/>
      <c r="BE4906" s="110"/>
      <c r="BF4906" s="110"/>
      <c r="BG4906" s="110"/>
      <c r="BH4906" s="110"/>
    </row>
    <row r="4907" spans="30:60" x14ac:dyDescent="0.2">
      <c r="AD4907" s="110"/>
      <c r="AE4907" s="110"/>
      <c r="AF4907" s="110"/>
      <c r="AG4907" s="110"/>
      <c r="AH4907" s="110"/>
      <c r="AI4907" s="110"/>
      <c r="AJ4907" s="110"/>
      <c r="AK4907" s="110"/>
      <c r="AL4907" s="110"/>
      <c r="AM4907" s="110"/>
      <c r="AN4907" s="110"/>
      <c r="AO4907" s="110"/>
      <c r="AP4907" s="110"/>
      <c r="AQ4907" s="110"/>
      <c r="AR4907" s="110"/>
      <c r="AS4907" s="110"/>
      <c r="AT4907" s="110"/>
      <c r="AU4907" s="110"/>
      <c r="AV4907" s="110"/>
      <c r="AW4907" s="110"/>
      <c r="AX4907" s="110"/>
      <c r="AY4907" s="110"/>
      <c r="AZ4907" s="110"/>
      <c r="BA4907" s="110"/>
      <c r="BB4907" s="110"/>
      <c r="BC4907" s="110"/>
      <c r="BD4907" s="110"/>
      <c r="BE4907" s="110"/>
      <c r="BF4907" s="110"/>
      <c r="BG4907" s="110"/>
      <c r="BH4907" s="110"/>
    </row>
    <row r="4908" spans="30:60" x14ac:dyDescent="0.2">
      <c r="AD4908" s="110"/>
      <c r="AE4908" s="110"/>
      <c r="AF4908" s="110"/>
      <c r="AG4908" s="110"/>
      <c r="AH4908" s="110"/>
      <c r="AI4908" s="110"/>
      <c r="AJ4908" s="110"/>
      <c r="AK4908" s="110"/>
      <c r="AL4908" s="110"/>
      <c r="AM4908" s="110"/>
      <c r="AN4908" s="110"/>
      <c r="AO4908" s="110"/>
      <c r="AP4908" s="110"/>
      <c r="AQ4908" s="110"/>
      <c r="AR4908" s="110"/>
      <c r="AS4908" s="110"/>
      <c r="AT4908" s="110"/>
      <c r="AU4908" s="110"/>
      <c r="AV4908" s="110"/>
      <c r="AW4908" s="110"/>
      <c r="AX4908" s="110"/>
      <c r="AY4908" s="110"/>
      <c r="AZ4908" s="110"/>
      <c r="BA4908" s="110"/>
      <c r="BB4908" s="110"/>
      <c r="BC4908" s="110"/>
      <c r="BD4908" s="110"/>
      <c r="BE4908" s="110"/>
      <c r="BF4908" s="110"/>
      <c r="BG4908" s="110"/>
      <c r="BH4908" s="110"/>
    </row>
    <row r="4909" spans="30:60" x14ac:dyDescent="0.2">
      <c r="AD4909" s="110"/>
      <c r="AE4909" s="110"/>
      <c r="AF4909" s="110"/>
      <c r="AG4909" s="110"/>
      <c r="AH4909" s="110"/>
      <c r="AI4909" s="110"/>
      <c r="AJ4909" s="110"/>
      <c r="AK4909" s="110"/>
      <c r="AL4909" s="110"/>
      <c r="AM4909" s="110"/>
      <c r="AN4909" s="110"/>
      <c r="AO4909" s="110"/>
      <c r="AP4909" s="110"/>
      <c r="AQ4909" s="110"/>
      <c r="AR4909" s="110"/>
      <c r="AS4909" s="110"/>
      <c r="AT4909" s="110"/>
      <c r="AU4909" s="110"/>
      <c r="AV4909" s="110"/>
      <c r="AW4909" s="110"/>
      <c r="AX4909" s="110"/>
      <c r="AY4909" s="110"/>
      <c r="AZ4909" s="110"/>
      <c r="BA4909" s="110"/>
      <c r="BB4909" s="110"/>
      <c r="BC4909" s="110"/>
      <c r="BD4909" s="110"/>
      <c r="BE4909" s="110"/>
      <c r="BF4909" s="110"/>
      <c r="BG4909" s="110"/>
      <c r="BH4909" s="110"/>
    </row>
    <row r="4910" spans="30:60" x14ac:dyDescent="0.2">
      <c r="AD4910" s="110"/>
      <c r="AE4910" s="110"/>
      <c r="AF4910" s="110"/>
      <c r="AG4910" s="110"/>
      <c r="AH4910" s="110"/>
      <c r="AI4910" s="110"/>
      <c r="AJ4910" s="110"/>
      <c r="AK4910" s="110"/>
      <c r="AL4910" s="110"/>
      <c r="AM4910" s="110"/>
      <c r="AN4910" s="110"/>
      <c r="AO4910" s="110"/>
      <c r="AP4910" s="110"/>
      <c r="AQ4910" s="110"/>
      <c r="AR4910" s="110"/>
      <c r="AS4910" s="110"/>
      <c r="AT4910" s="110"/>
      <c r="AU4910" s="110"/>
      <c r="AV4910" s="110"/>
      <c r="AW4910" s="110"/>
      <c r="AX4910" s="110"/>
      <c r="AY4910" s="110"/>
      <c r="AZ4910" s="110"/>
      <c r="BA4910" s="110"/>
      <c r="BB4910" s="110"/>
      <c r="BC4910" s="110"/>
      <c r="BD4910" s="110"/>
      <c r="BE4910" s="110"/>
      <c r="BF4910" s="110"/>
      <c r="BG4910" s="110"/>
      <c r="BH4910" s="110"/>
    </row>
    <row r="4911" spans="30:60" x14ac:dyDescent="0.2">
      <c r="AD4911" s="110"/>
      <c r="AE4911" s="110"/>
      <c r="AF4911" s="110"/>
      <c r="AG4911" s="110"/>
      <c r="AH4911" s="110"/>
      <c r="AI4911" s="110"/>
      <c r="AJ4911" s="110"/>
      <c r="AK4911" s="110"/>
      <c r="AL4911" s="110"/>
      <c r="AM4911" s="110"/>
      <c r="AN4911" s="110"/>
      <c r="AO4911" s="110"/>
      <c r="AP4911" s="110"/>
      <c r="AQ4911" s="110"/>
      <c r="AR4911" s="110"/>
      <c r="AS4911" s="110"/>
      <c r="AT4911" s="110"/>
      <c r="AU4911" s="110"/>
      <c r="AV4911" s="110"/>
      <c r="AW4911" s="110"/>
      <c r="AX4911" s="110"/>
      <c r="AY4911" s="110"/>
      <c r="AZ4911" s="110"/>
      <c r="BA4911" s="110"/>
      <c r="BB4911" s="110"/>
      <c r="BC4911" s="110"/>
      <c r="BD4911" s="110"/>
      <c r="BE4911" s="110"/>
      <c r="BF4911" s="110"/>
      <c r="BG4911" s="110"/>
      <c r="BH4911" s="110"/>
    </row>
    <row r="4912" spans="30:60" x14ac:dyDescent="0.2">
      <c r="AD4912" s="110"/>
      <c r="AE4912" s="110"/>
      <c r="AF4912" s="110"/>
      <c r="AG4912" s="110"/>
      <c r="AH4912" s="110"/>
      <c r="AI4912" s="110"/>
      <c r="AJ4912" s="110"/>
      <c r="AK4912" s="110"/>
      <c r="AL4912" s="110"/>
      <c r="AM4912" s="110"/>
      <c r="AN4912" s="110"/>
      <c r="AO4912" s="110"/>
      <c r="AP4912" s="110"/>
      <c r="AQ4912" s="110"/>
      <c r="AR4912" s="110"/>
      <c r="AS4912" s="110"/>
      <c r="AT4912" s="110"/>
      <c r="AU4912" s="110"/>
      <c r="AV4912" s="110"/>
      <c r="AW4912" s="110"/>
      <c r="AX4912" s="110"/>
      <c r="AY4912" s="110"/>
      <c r="AZ4912" s="110"/>
      <c r="BA4912" s="110"/>
      <c r="BB4912" s="110"/>
      <c r="BC4912" s="110"/>
      <c r="BD4912" s="110"/>
      <c r="BE4912" s="110"/>
      <c r="BF4912" s="110"/>
      <c r="BG4912" s="110"/>
      <c r="BH4912" s="110"/>
    </row>
    <row r="4913" spans="30:60" x14ac:dyDescent="0.2">
      <c r="AD4913" s="110"/>
      <c r="AE4913" s="110"/>
      <c r="AF4913" s="110"/>
      <c r="AG4913" s="110"/>
      <c r="AH4913" s="110"/>
      <c r="AI4913" s="110"/>
      <c r="AJ4913" s="110"/>
      <c r="AK4913" s="110"/>
      <c r="AL4913" s="110"/>
      <c r="AM4913" s="110"/>
      <c r="AN4913" s="110"/>
      <c r="AO4913" s="110"/>
      <c r="AP4913" s="110"/>
      <c r="AQ4913" s="110"/>
      <c r="AR4913" s="110"/>
      <c r="AS4913" s="110"/>
      <c r="AT4913" s="110"/>
      <c r="AU4913" s="110"/>
      <c r="AV4913" s="110"/>
      <c r="AW4913" s="110"/>
      <c r="AX4913" s="110"/>
      <c r="AY4913" s="110"/>
      <c r="AZ4913" s="110"/>
      <c r="BA4913" s="110"/>
      <c r="BB4913" s="110"/>
      <c r="BC4913" s="110"/>
      <c r="BD4913" s="110"/>
      <c r="BE4913" s="110"/>
      <c r="BF4913" s="110"/>
      <c r="BG4913" s="110"/>
      <c r="BH4913" s="110"/>
    </row>
    <row r="4914" spans="30:60" x14ac:dyDescent="0.2">
      <c r="AD4914" s="110"/>
      <c r="AE4914" s="110"/>
      <c r="AF4914" s="110"/>
      <c r="AG4914" s="110"/>
      <c r="AH4914" s="110"/>
      <c r="AI4914" s="110"/>
      <c r="AJ4914" s="110"/>
      <c r="AK4914" s="110"/>
      <c r="AL4914" s="110"/>
      <c r="AM4914" s="110"/>
      <c r="AN4914" s="110"/>
      <c r="AO4914" s="110"/>
      <c r="AP4914" s="110"/>
      <c r="AQ4914" s="110"/>
      <c r="AR4914" s="110"/>
      <c r="AS4914" s="110"/>
      <c r="AT4914" s="110"/>
      <c r="AU4914" s="110"/>
      <c r="AV4914" s="110"/>
      <c r="AW4914" s="110"/>
      <c r="AX4914" s="110"/>
      <c r="AY4914" s="110"/>
      <c r="AZ4914" s="110"/>
      <c r="BA4914" s="110"/>
      <c r="BB4914" s="110"/>
      <c r="BC4914" s="110"/>
      <c r="BD4914" s="110"/>
      <c r="BE4914" s="110"/>
      <c r="BF4914" s="110"/>
      <c r="BG4914" s="110"/>
      <c r="BH4914" s="110"/>
    </row>
    <row r="4915" spans="30:60" x14ac:dyDescent="0.2">
      <c r="AD4915" s="110"/>
      <c r="AE4915" s="110"/>
      <c r="AF4915" s="110"/>
      <c r="AG4915" s="110"/>
      <c r="AH4915" s="110"/>
      <c r="AI4915" s="110"/>
      <c r="AJ4915" s="110"/>
      <c r="AK4915" s="110"/>
      <c r="AL4915" s="110"/>
      <c r="AM4915" s="110"/>
      <c r="AN4915" s="110"/>
      <c r="AO4915" s="110"/>
      <c r="AP4915" s="110"/>
      <c r="AQ4915" s="110"/>
      <c r="AR4915" s="110"/>
      <c r="AS4915" s="110"/>
      <c r="AT4915" s="110"/>
      <c r="AU4915" s="110"/>
      <c r="AV4915" s="110"/>
      <c r="AW4915" s="110"/>
      <c r="AX4915" s="110"/>
      <c r="AY4915" s="110"/>
      <c r="AZ4915" s="110"/>
      <c r="BA4915" s="110"/>
      <c r="BB4915" s="110"/>
      <c r="BC4915" s="110"/>
      <c r="BD4915" s="110"/>
      <c r="BE4915" s="110"/>
      <c r="BF4915" s="110"/>
      <c r="BG4915" s="110"/>
      <c r="BH4915" s="110"/>
    </row>
    <row r="4916" spans="30:60" x14ac:dyDescent="0.2">
      <c r="AD4916" s="110"/>
      <c r="AE4916" s="110"/>
      <c r="AF4916" s="110"/>
      <c r="AG4916" s="110"/>
      <c r="AH4916" s="110"/>
      <c r="AI4916" s="110"/>
      <c r="AJ4916" s="110"/>
      <c r="AK4916" s="110"/>
      <c r="AL4916" s="110"/>
      <c r="AM4916" s="110"/>
      <c r="AN4916" s="110"/>
      <c r="AO4916" s="110"/>
      <c r="AP4916" s="110"/>
      <c r="AQ4916" s="110"/>
      <c r="AR4916" s="110"/>
      <c r="AS4916" s="110"/>
      <c r="AT4916" s="110"/>
      <c r="AU4916" s="110"/>
      <c r="AV4916" s="110"/>
      <c r="AW4916" s="110"/>
      <c r="AX4916" s="110"/>
      <c r="AY4916" s="110"/>
      <c r="AZ4916" s="110"/>
      <c r="BA4916" s="110"/>
      <c r="BB4916" s="110"/>
      <c r="BC4916" s="110"/>
      <c r="BD4916" s="110"/>
      <c r="BE4916" s="110"/>
      <c r="BF4916" s="110"/>
      <c r="BG4916" s="110"/>
      <c r="BH4916" s="110"/>
    </row>
    <row r="4917" spans="30:60" x14ac:dyDescent="0.2">
      <c r="AD4917" s="110"/>
      <c r="AE4917" s="110"/>
      <c r="AF4917" s="110"/>
      <c r="AG4917" s="110"/>
      <c r="AH4917" s="110"/>
      <c r="AI4917" s="110"/>
      <c r="AJ4917" s="110"/>
      <c r="AK4917" s="110"/>
      <c r="AL4917" s="110"/>
      <c r="AM4917" s="110"/>
      <c r="AN4917" s="110"/>
      <c r="AO4917" s="110"/>
      <c r="AP4917" s="110"/>
      <c r="AQ4917" s="110"/>
      <c r="AR4917" s="110"/>
      <c r="AS4917" s="110"/>
      <c r="AT4917" s="110"/>
      <c r="AU4917" s="110"/>
      <c r="AV4917" s="110"/>
      <c r="AW4917" s="110"/>
      <c r="AX4917" s="110"/>
      <c r="AY4917" s="110"/>
      <c r="AZ4917" s="110"/>
      <c r="BA4917" s="110"/>
      <c r="BB4917" s="110"/>
      <c r="BC4917" s="110"/>
      <c r="BD4917" s="110"/>
      <c r="BE4917" s="110"/>
      <c r="BF4917" s="110"/>
      <c r="BG4917" s="110"/>
      <c r="BH4917" s="110"/>
    </row>
    <row r="4918" spans="30:60" x14ac:dyDescent="0.2">
      <c r="AD4918" s="110"/>
      <c r="AE4918" s="110"/>
      <c r="AF4918" s="110"/>
      <c r="AG4918" s="110"/>
      <c r="AH4918" s="110"/>
      <c r="AI4918" s="110"/>
      <c r="AJ4918" s="110"/>
      <c r="AK4918" s="110"/>
      <c r="AL4918" s="110"/>
      <c r="AM4918" s="110"/>
      <c r="AN4918" s="110"/>
      <c r="AO4918" s="110"/>
      <c r="AP4918" s="110"/>
      <c r="AQ4918" s="110"/>
      <c r="AR4918" s="110"/>
      <c r="AS4918" s="110"/>
      <c r="AT4918" s="110"/>
      <c r="AU4918" s="110"/>
      <c r="AV4918" s="110"/>
      <c r="AW4918" s="110"/>
      <c r="AX4918" s="110"/>
      <c r="AY4918" s="110"/>
      <c r="AZ4918" s="110"/>
      <c r="BA4918" s="110"/>
      <c r="BB4918" s="110"/>
      <c r="BC4918" s="110"/>
      <c r="BD4918" s="110"/>
      <c r="BE4918" s="110"/>
      <c r="BF4918" s="110"/>
      <c r="BG4918" s="110"/>
      <c r="BH4918" s="110"/>
    </row>
    <row r="4919" spans="30:60" x14ac:dyDescent="0.2">
      <c r="AD4919" s="110"/>
      <c r="AE4919" s="110"/>
      <c r="AF4919" s="110"/>
      <c r="AG4919" s="110"/>
      <c r="AH4919" s="110"/>
      <c r="AI4919" s="110"/>
      <c r="AJ4919" s="110"/>
      <c r="AK4919" s="110"/>
      <c r="AL4919" s="110"/>
      <c r="AM4919" s="110"/>
      <c r="AN4919" s="110"/>
      <c r="AO4919" s="110"/>
      <c r="AP4919" s="110"/>
      <c r="AQ4919" s="110"/>
      <c r="AR4919" s="110"/>
      <c r="AS4919" s="110"/>
      <c r="AT4919" s="110"/>
      <c r="AU4919" s="110"/>
      <c r="AV4919" s="110"/>
      <c r="AW4919" s="110"/>
      <c r="AX4919" s="110"/>
      <c r="AY4919" s="110"/>
      <c r="AZ4919" s="110"/>
      <c r="BA4919" s="110"/>
      <c r="BB4919" s="110"/>
      <c r="BC4919" s="110"/>
      <c r="BD4919" s="110"/>
      <c r="BE4919" s="110"/>
      <c r="BF4919" s="110"/>
      <c r="BG4919" s="110"/>
      <c r="BH4919" s="110"/>
    </row>
    <row r="4920" spans="30:60" x14ac:dyDescent="0.2">
      <c r="AD4920" s="110"/>
      <c r="AE4920" s="110"/>
      <c r="AF4920" s="110"/>
      <c r="AG4920" s="110"/>
      <c r="AH4920" s="110"/>
      <c r="AI4920" s="110"/>
      <c r="AJ4920" s="110"/>
      <c r="AK4920" s="110"/>
      <c r="AL4920" s="110"/>
      <c r="AM4920" s="110"/>
      <c r="AN4920" s="110"/>
      <c r="AO4920" s="110"/>
      <c r="AP4920" s="110"/>
      <c r="AQ4920" s="110"/>
      <c r="AR4920" s="110"/>
      <c r="AS4920" s="110"/>
      <c r="AT4920" s="110"/>
      <c r="AU4920" s="110"/>
      <c r="AV4920" s="110"/>
      <c r="AW4920" s="110"/>
      <c r="AX4920" s="110"/>
      <c r="AY4920" s="110"/>
      <c r="AZ4920" s="110"/>
      <c r="BA4920" s="110"/>
      <c r="BB4920" s="110"/>
      <c r="BC4920" s="110"/>
      <c r="BD4920" s="110"/>
      <c r="BE4920" s="110"/>
      <c r="BF4920" s="110"/>
      <c r="BG4920" s="110"/>
      <c r="BH4920" s="110"/>
    </row>
    <row r="4921" spans="30:60" x14ac:dyDescent="0.2">
      <c r="AD4921" s="110"/>
      <c r="AE4921" s="110"/>
      <c r="AF4921" s="110"/>
      <c r="AG4921" s="110"/>
      <c r="AH4921" s="110"/>
      <c r="AI4921" s="110"/>
      <c r="AJ4921" s="110"/>
      <c r="AK4921" s="110"/>
      <c r="AL4921" s="110"/>
      <c r="AM4921" s="110"/>
      <c r="AN4921" s="110"/>
      <c r="AO4921" s="110"/>
      <c r="AP4921" s="110"/>
      <c r="AQ4921" s="110"/>
      <c r="AR4921" s="110"/>
      <c r="AS4921" s="110"/>
      <c r="AT4921" s="110"/>
      <c r="AU4921" s="110"/>
      <c r="AV4921" s="110"/>
      <c r="AW4921" s="110"/>
      <c r="AX4921" s="110"/>
      <c r="AY4921" s="110"/>
      <c r="AZ4921" s="110"/>
      <c r="BA4921" s="110"/>
      <c r="BB4921" s="110"/>
      <c r="BC4921" s="110"/>
      <c r="BD4921" s="110"/>
      <c r="BE4921" s="110"/>
      <c r="BF4921" s="110"/>
      <c r="BG4921" s="110"/>
      <c r="BH4921" s="110"/>
    </row>
    <row r="4922" spans="30:60" x14ac:dyDescent="0.2">
      <c r="AD4922" s="110"/>
      <c r="AE4922" s="110"/>
      <c r="AF4922" s="110"/>
      <c r="AG4922" s="110"/>
      <c r="AH4922" s="110"/>
      <c r="AI4922" s="110"/>
      <c r="AJ4922" s="110"/>
      <c r="AK4922" s="110"/>
      <c r="AL4922" s="110"/>
      <c r="AM4922" s="110"/>
      <c r="AN4922" s="110"/>
      <c r="AO4922" s="110"/>
      <c r="AP4922" s="110"/>
      <c r="AQ4922" s="110"/>
      <c r="AR4922" s="110"/>
      <c r="AS4922" s="110"/>
      <c r="AT4922" s="110"/>
      <c r="AU4922" s="110"/>
      <c r="AV4922" s="110"/>
      <c r="AW4922" s="110"/>
      <c r="AX4922" s="110"/>
      <c r="AY4922" s="110"/>
      <c r="AZ4922" s="110"/>
      <c r="BA4922" s="110"/>
      <c r="BB4922" s="110"/>
      <c r="BC4922" s="110"/>
      <c r="BD4922" s="110"/>
      <c r="BE4922" s="110"/>
      <c r="BF4922" s="110"/>
      <c r="BG4922" s="110"/>
      <c r="BH4922" s="110"/>
    </row>
    <row r="4923" spans="30:60" x14ac:dyDescent="0.2">
      <c r="AD4923" s="110"/>
      <c r="AE4923" s="110"/>
      <c r="AF4923" s="110"/>
      <c r="AG4923" s="110"/>
      <c r="AH4923" s="110"/>
      <c r="AI4923" s="110"/>
      <c r="AJ4923" s="110"/>
      <c r="AK4923" s="110"/>
      <c r="AL4923" s="110"/>
      <c r="AM4923" s="110"/>
      <c r="AN4923" s="110"/>
      <c r="AO4923" s="110"/>
      <c r="AP4923" s="110"/>
      <c r="AQ4923" s="110"/>
      <c r="AR4923" s="110"/>
      <c r="AS4923" s="110"/>
      <c r="AT4923" s="110"/>
      <c r="AU4923" s="110"/>
      <c r="AV4923" s="110"/>
      <c r="AW4923" s="110"/>
      <c r="AX4923" s="110"/>
      <c r="AY4923" s="110"/>
      <c r="AZ4923" s="110"/>
      <c r="BA4923" s="110"/>
      <c r="BB4923" s="110"/>
      <c r="BC4923" s="110"/>
      <c r="BD4923" s="110"/>
      <c r="BE4923" s="110"/>
      <c r="BF4923" s="110"/>
      <c r="BG4923" s="110"/>
      <c r="BH4923" s="110"/>
    </row>
    <row r="4924" spans="30:60" x14ac:dyDescent="0.2">
      <c r="AD4924" s="110"/>
      <c r="AE4924" s="110"/>
      <c r="AF4924" s="110"/>
      <c r="AG4924" s="110"/>
      <c r="AH4924" s="110"/>
      <c r="AI4924" s="110"/>
      <c r="AJ4924" s="110"/>
      <c r="AK4924" s="110"/>
      <c r="AL4924" s="110"/>
      <c r="AM4924" s="110"/>
      <c r="AN4924" s="110"/>
      <c r="AO4924" s="110"/>
      <c r="AP4924" s="110"/>
      <c r="AQ4924" s="110"/>
      <c r="AR4924" s="110"/>
      <c r="AS4924" s="110"/>
      <c r="AT4924" s="110"/>
      <c r="AU4924" s="110"/>
      <c r="AV4924" s="110"/>
      <c r="AW4924" s="110"/>
      <c r="AX4924" s="110"/>
      <c r="AY4924" s="110"/>
      <c r="AZ4924" s="110"/>
      <c r="BA4924" s="110"/>
      <c r="BB4924" s="110"/>
      <c r="BC4924" s="110"/>
      <c r="BD4924" s="110"/>
      <c r="BE4924" s="110"/>
      <c r="BF4924" s="110"/>
      <c r="BG4924" s="110"/>
      <c r="BH4924" s="110"/>
    </row>
    <row r="4925" spans="30:60" x14ac:dyDescent="0.2">
      <c r="AD4925" s="110"/>
      <c r="AE4925" s="110"/>
      <c r="AF4925" s="110"/>
      <c r="AG4925" s="110"/>
      <c r="AH4925" s="110"/>
      <c r="AI4925" s="110"/>
      <c r="AJ4925" s="110"/>
      <c r="AK4925" s="110"/>
      <c r="AL4925" s="110"/>
      <c r="AM4925" s="110"/>
      <c r="AN4925" s="110"/>
      <c r="AO4925" s="110"/>
      <c r="AP4925" s="110"/>
      <c r="AQ4925" s="110"/>
      <c r="AR4925" s="110"/>
      <c r="AS4925" s="110"/>
      <c r="AT4925" s="110"/>
      <c r="AU4925" s="110"/>
      <c r="AV4925" s="110"/>
      <c r="AW4925" s="110"/>
      <c r="AX4925" s="110"/>
      <c r="AY4925" s="110"/>
      <c r="AZ4925" s="110"/>
      <c r="BA4925" s="110"/>
      <c r="BB4925" s="110"/>
      <c r="BC4925" s="110"/>
      <c r="BD4925" s="110"/>
      <c r="BE4925" s="110"/>
      <c r="BF4925" s="110"/>
      <c r="BG4925" s="110"/>
      <c r="BH4925" s="110"/>
    </row>
    <row r="4926" spans="30:60" x14ac:dyDescent="0.2">
      <c r="AD4926" s="110"/>
      <c r="AE4926" s="110"/>
      <c r="AF4926" s="110"/>
      <c r="AG4926" s="110"/>
      <c r="AH4926" s="110"/>
      <c r="AI4926" s="110"/>
      <c r="AJ4926" s="110"/>
      <c r="AK4926" s="110"/>
      <c r="AL4926" s="110"/>
      <c r="AM4926" s="110"/>
      <c r="AN4926" s="110"/>
      <c r="AO4926" s="110"/>
      <c r="AP4926" s="110"/>
      <c r="AQ4926" s="110"/>
      <c r="AR4926" s="110"/>
      <c r="AS4926" s="110"/>
      <c r="AT4926" s="110"/>
      <c r="AU4926" s="110"/>
      <c r="AV4926" s="110"/>
      <c r="AW4926" s="110"/>
      <c r="AX4926" s="110"/>
      <c r="AY4926" s="110"/>
      <c r="AZ4926" s="110"/>
      <c r="BA4926" s="110"/>
      <c r="BB4926" s="110"/>
      <c r="BC4926" s="110"/>
      <c r="BD4926" s="110"/>
      <c r="BE4926" s="110"/>
      <c r="BF4926" s="110"/>
      <c r="BG4926" s="110"/>
      <c r="BH4926" s="110"/>
    </row>
    <row r="4927" spans="30:60" x14ac:dyDescent="0.2">
      <c r="AD4927" s="110"/>
      <c r="AE4927" s="110"/>
      <c r="AF4927" s="110"/>
      <c r="AG4927" s="110"/>
      <c r="AH4927" s="110"/>
      <c r="AI4927" s="110"/>
      <c r="AJ4927" s="110"/>
      <c r="AK4927" s="110"/>
      <c r="AL4927" s="110"/>
      <c r="AM4927" s="110"/>
      <c r="AN4927" s="110"/>
      <c r="AO4927" s="110"/>
      <c r="AP4927" s="110"/>
      <c r="AQ4927" s="110"/>
      <c r="AR4927" s="110"/>
      <c r="AS4927" s="110"/>
      <c r="AT4927" s="110"/>
      <c r="AU4927" s="110"/>
      <c r="AV4927" s="110"/>
      <c r="AW4927" s="110"/>
      <c r="AX4927" s="110"/>
      <c r="AY4927" s="110"/>
      <c r="AZ4927" s="110"/>
      <c r="BA4927" s="110"/>
      <c r="BB4927" s="110"/>
      <c r="BC4927" s="110"/>
      <c r="BD4927" s="110"/>
      <c r="BE4927" s="110"/>
      <c r="BF4927" s="110"/>
      <c r="BG4927" s="110"/>
      <c r="BH4927" s="110"/>
    </row>
    <row r="4928" spans="30:60" x14ac:dyDescent="0.2">
      <c r="AD4928" s="110"/>
      <c r="AE4928" s="110"/>
      <c r="AF4928" s="110"/>
      <c r="AG4928" s="110"/>
      <c r="AH4928" s="110"/>
      <c r="AI4928" s="110"/>
      <c r="AJ4928" s="110"/>
      <c r="AK4928" s="110"/>
      <c r="AL4928" s="110"/>
      <c r="AM4928" s="110"/>
      <c r="AN4928" s="110"/>
      <c r="AO4928" s="110"/>
      <c r="AP4928" s="110"/>
      <c r="AQ4928" s="110"/>
      <c r="AR4928" s="110"/>
      <c r="AS4928" s="110"/>
      <c r="AT4928" s="110"/>
      <c r="AU4928" s="110"/>
      <c r="AV4928" s="110"/>
      <c r="AW4928" s="110"/>
      <c r="AX4928" s="110"/>
      <c r="AY4928" s="110"/>
      <c r="AZ4928" s="110"/>
      <c r="BA4928" s="110"/>
      <c r="BB4928" s="110"/>
      <c r="BC4928" s="110"/>
      <c r="BD4928" s="110"/>
      <c r="BE4928" s="110"/>
      <c r="BF4928" s="110"/>
      <c r="BG4928" s="110"/>
      <c r="BH4928" s="110"/>
    </row>
    <row r="4929" spans="30:60" x14ac:dyDescent="0.2">
      <c r="AD4929" s="110"/>
      <c r="AE4929" s="110"/>
      <c r="AF4929" s="110"/>
      <c r="AG4929" s="110"/>
      <c r="AH4929" s="110"/>
      <c r="AI4929" s="110"/>
      <c r="AJ4929" s="110"/>
      <c r="AK4929" s="110"/>
      <c r="AL4929" s="110"/>
      <c r="AM4929" s="110"/>
      <c r="AN4929" s="110"/>
      <c r="AO4929" s="110"/>
      <c r="AP4929" s="110"/>
      <c r="AQ4929" s="110"/>
      <c r="AR4929" s="110"/>
      <c r="AS4929" s="110"/>
      <c r="AT4929" s="110"/>
      <c r="AU4929" s="110"/>
      <c r="AV4929" s="110"/>
      <c r="AW4929" s="110"/>
      <c r="AX4929" s="110"/>
      <c r="AY4929" s="110"/>
      <c r="AZ4929" s="110"/>
      <c r="BA4929" s="110"/>
      <c r="BB4929" s="110"/>
      <c r="BC4929" s="110"/>
      <c r="BD4929" s="110"/>
      <c r="BE4929" s="110"/>
      <c r="BF4929" s="110"/>
      <c r="BG4929" s="110"/>
      <c r="BH4929" s="110"/>
    </row>
    <row r="4930" spans="30:60" x14ac:dyDescent="0.2">
      <c r="AD4930" s="110"/>
      <c r="AE4930" s="110"/>
      <c r="AF4930" s="110"/>
      <c r="AG4930" s="110"/>
      <c r="AH4930" s="110"/>
      <c r="AI4930" s="110"/>
      <c r="AJ4930" s="110"/>
      <c r="AK4930" s="110"/>
      <c r="AL4930" s="110"/>
      <c r="AM4930" s="110"/>
      <c r="AN4930" s="110"/>
      <c r="AO4930" s="110"/>
      <c r="AP4930" s="110"/>
      <c r="AQ4930" s="110"/>
      <c r="AR4930" s="110"/>
      <c r="AS4930" s="110"/>
      <c r="AT4930" s="110"/>
      <c r="AU4930" s="110"/>
      <c r="AV4930" s="110"/>
      <c r="AW4930" s="110"/>
      <c r="AX4930" s="110"/>
      <c r="AY4930" s="110"/>
      <c r="AZ4930" s="110"/>
      <c r="BA4930" s="110"/>
      <c r="BB4930" s="110"/>
      <c r="BC4930" s="110"/>
      <c r="BD4930" s="110"/>
      <c r="BE4930" s="110"/>
      <c r="BF4930" s="110"/>
      <c r="BG4930" s="110"/>
      <c r="BH4930" s="110"/>
    </row>
    <row r="4931" spans="30:60" x14ac:dyDescent="0.2">
      <c r="AD4931" s="110"/>
      <c r="AE4931" s="110"/>
      <c r="AF4931" s="110"/>
      <c r="AG4931" s="110"/>
      <c r="AH4931" s="110"/>
      <c r="AI4931" s="110"/>
      <c r="AJ4931" s="110"/>
      <c r="AK4931" s="110"/>
      <c r="AL4931" s="110"/>
      <c r="AM4931" s="110"/>
      <c r="AN4931" s="110"/>
      <c r="AO4931" s="110"/>
      <c r="AP4931" s="110"/>
      <c r="AQ4931" s="110"/>
      <c r="AR4931" s="110"/>
      <c r="AS4931" s="110"/>
      <c r="AT4931" s="110"/>
      <c r="AU4931" s="110"/>
      <c r="AV4931" s="110"/>
      <c r="AW4931" s="110"/>
      <c r="AX4931" s="110"/>
      <c r="AY4931" s="110"/>
      <c r="AZ4931" s="110"/>
      <c r="BA4931" s="110"/>
      <c r="BB4931" s="110"/>
      <c r="BC4931" s="110"/>
      <c r="BD4931" s="110"/>
      <c r="BE4931" s="110"/>
      <c r="BF4931" s="110"/>
      <c r="BG4931" s="110"/>
      <c r="BH4931" s="110"/>
    </row>
    <row r="4932" spans="30:60" x14ac:dyDescent="0.2">
      <c r="AD4932" s="110"/>
      <c r="AE4932" s="110"/>
      <c r="AF4932" s="110"/>
      <c r="AG4932" s="110"/>
      <c r="AH4932" s="110"/>
      <c r="AI4932" s="110"/>
      <c r="AJ4932" s="110"/>
      <c r="AK4932" s="110"/>
      <c r="AL4932" s="110"/>
      <c r="AM4932" s="110"/>
      <c r="AN4932" s="110"/>
      <c r="AO4932" s="110"/>
      <c r="AP4932" s="110"/>
      <c r="AQ4932" s="110"/>
      <c r="AR4932" s="110"/>
      <c r="AS4932" s="110"/>
      <c r="AT4932" s="110"/>
      <c r="AU4932" s="110"/>
      <c r="AV4932" s="110"/>
      <c r="AW4932" s="110"/>
      <c r="AX4932" s="110"/>
      <c r="AY4932" s="110"/>
      <c r="AZ4932" s="110"/>
      <c r="BA4932" s="110"/>
      <c r="BB4932" s="110"/>
      <c r="BC4932" s="110"/>
      <c r="BD4932" s="110"/>
      <c r="BE4932" s="110"/>
      <c r="BF4932" s="110"/>
      <c r="BG4932" s="110"/>
      <c r="BH4932" s="110"/>
    </row>
    <row r="4933" spans="30:60" x14ac:dyDescent="0.2">
      <c r="AD4933" s="110"/>
      <c r="AE4933" s="110"/>
      <c r="AF4933" s="110"/>
      <c r="AG4933" s="110"/>
      <c r="AH4933" s="110"/>
      <c r="AI4933" s="110"/>
      <c r="AJ4933" s="110"/>
      <c r="AK4933" s="110"/>
      <c r="AL4933" s="110"/>
      <c r="AM4933" s="110"/>
      <c r="AN4933" s="110"/>
      <c r="AO4933" s="110"/>
      <c r="AP4933" s="110"/>
      <c r="AQ4933" s="110"/>
      <c r="AR4933" s="110"/>
      <c r="AS4933" s="110"/>
      <c r="AT4933" s="110"/>
      <c r="AU4933" s="110"/>
      <c r="AV4933" s="110"/>
      <c r="AW4933" s="110"/>
      <c r="AX4933" s="110"/>
      <c r="AY4933" s="110"/>
      <c r="AZ4933" s="110"/>
      <c r="BA4933" s="110"/>
      <c r="BB4933" s="110"/>
      <c r="BC4933" s="110"/>
      <c r="BD4933" s="110"/>
      <c r="BE4933" s="110"/>
      <c r="BF4933" s="110"/>
      <c r="BG4933" s="110"/>
      <c r="BH4933" s="110"/>
    </row>
    <row r="4934" spans="30:60" x14ac:dyDescent="0.2">
      <c r="AD4934" s="110"/>
      <c r="AE4934" s="110"/>
      <c r="AF4934" s="110"/>
      <c r="AG4934" s="110"/>
      <c r="AH4934" s="110"/>
      <c r="AI4934" s="110"/>
      <c r="AJ4934" s="110"/>
      <c r="AK4934" s="110"/>
      <c r="AL4934" s="110"/>
      <c r="AM4934" s="110"/>
      <c r="AN4934" s="110"/>
      <c r="AO4934" s="110"/>
      <c r="AP4934" s="110"/>
      <c r="AQ4934" s="110"/>
      <c r="AR4934" s="110"/>
      <c r="AS4934" s="110"/>
      <c r="AT4934" s="110"/>
      <c r="AU4934" s="110"/>
      <c r="AV4934" s="110"/>
      <c r="AW4934" s="110"/>
      <c r="AX4934" s="110"/>
      <c r="AY4934" s="110"/>
      <c r="AZ4934" s="110"/>
      <c r="BA4934" s="110"/>
      <c r="BB4934" s="110"/>
      <c r="BC4934" s="110"/>
      <c r="BD4934" s="110"/>
      <c r="BE4934" s="110"/>
      <c r="BF4934" s="110"/>
      <c r="BG4934" s="110"/>
      <c r="BH4934" s="110"/>
    </row>
    <row r="4935" spans="30:60" x14ac:dyDescent="0.2">
      <c r="AD4935" s="110"/>
      <c r="AE4935" s="110"/>
      <c r="AF4935" s="110"/>
      <c r="AG4935" s="110"/>
      <c r="AH4935" s="110"/>
      <c r="AI4935" s="110"/>
      <c r="AJ4935" s="110"/>
      <c r="AK4935" s="110"/>
      <c r="AL4935" s="110"/>
      <c r="AM4935" s="110"/>
      <c r="AN4935" s="110"/>
      <c r="AO4935" s="110"/>
      <c r="AP4935" s="110"/>
      <c r="AQ4935" s="110"/>
      <c r="AR4935" s="110"/>
      <c r="AS4935" s="110"/>
      <c r="AT4935" s="110"/>
      <c r="AU4935" s="110"/>
      <c r="AV4935" s="110"/>
      <c r="AW4935" s="110"/>
      <c r="AX4935" s="110"/>
      <c r="AY4935" s="110"/>
      <c r="AZ4935" s="110"/>
      <c r="BA4935" s="110"/>
      <c r="BB4935" s="110"/>
      <c r="BC4935" s="110"/>
      <c r="BD4935" s="110"/>
      <c r="BE4935" s="110"/>
      <c r="BF4935" s="110"/>
      <c r="BG4935" s="110"/>
      <c r="BH4935" s="110"/>
    </row>
    <row r="4936" spans="30:60" x14ac:dyDescent="0.2">
      <c r="AD4936" s="110"/>
      <c r="AE4936" s="110"/>
      <c r="AF4936" s="110"/>
      <c r="AG4936" s="110"/>
      <c r="AH4936" s="110"/>
      <c r="AI4936" s="110"/>
      <c r="AJ4936" s="110"/>
      <c r="AK4936" s="110"/>
      <c r="AL4936" s="110"/>
      <c r="AM4936" s="110"/>
      <c r="AN4936" s="110"/>
      <c r="AO4936" s="110"/>
      <c r="AP4936" s="110"/>
      <c r="AQ4936" s="110"/>
      <c r="AR4936" s="110"/>
      <c r="AS4936" s="110"/>
      <c r="AT4936" s="110"/>
      <c r="AU4936" s="110"/>
      <c r="AV4936" s="110"/>
      <c r="AW4936" s="110"/>
      <c r="AX4936" s="110"/>
      <c r="AY4936" s="110"/>
      <c r="AZ4936" s="110"/>
      <c r="BA4936" s="110"/>
      <c r="BB4936" s="110"/>
      <c r="BC4936" s="110"/>
      <c r="BD4936" s="110"/>
      <c r="BE4936" s="110"/>
      <c r="BF4936" s="110"/>
      <c r="BG4936" s="110"/>
      <c r="BH4936" s="110"/>
    </row>
    <row r="4937" spans="30:60" x14ac:dyDescent="0.2">
      <c r="AD4937" s="110"/>
      <c r="AE4937" s="110"/>
      <c r="AF4937" s="110"/>
      <c r="AG4937" s="110"/>
      <c r="AH4937" s="110"/>
      <c r="AI4937" s="110"/>
      <c r="AJ4937" s="110"/>
      <c r="AK4937" s="110"/>
      <c r="AL4937" s="110"/>
      <c r="AM4937" s="110"/>
      <c r="AN4937" s="110"/>
      <c r="AO4937" s="110"/>
      <c r="AP4937" s="110"/>
      <c r="AQ4937" s="110"/>
      <c r="AR4937" s="110"/>
      <c r="AS4937" s="110"/>
      <c r="AT4937" s="110"/>
      <c r="AU4937" s="110"/>
      <c r="AV4937" s="110"/>
      <c r="AW4937" s="110"/>
      <c r="AX4937" s="110"/>
      <c r="AY4937" s="110"/>
      <c r="AZ4937" s="110"/>
      <c r="BA4937" s="110"/>
      <c r="BB4937" s="110"/>
      <c r="BC4937" s="110"/>
      <c r="BD4937" s="110"/>
      <c r="BE4937" s="110"/>
      <c r="BF4937" s="110"/>
      <c r="BG4937" s="110"/>
      <c r="BH4937" s="110"/>
    </row>
    <row r="4938" spans="30:60" x14ac:dyDescent="0.2">
      <c r="AD4938" s="110"/>
      <c r="AE4938" s="110"/>
      <c r="AF4938" s="110"/>
      <c r="AG4938" s="110"/>
      <c r="AH4938" s="110"/>
      <c r="AI4938" s="110"/>
      <c r="AJ4938" s="110"/>
      <c r="AK4938" s="110"/>
      <c r="AL4938" s="110"/>
      <c r="AM4938" s="110"/>
      <c r="AN4938" s="110"/>
      <c r="AO4938" s="110"/>
      <c r="AP4938" s="110"/>
      <c r="AQ4938" s="110"/>
      <c r="AR4938" s="110"/>
      <c r="AS4938" s="110"/>
      <c r="AT4938" s="110"/>
      <c r="AU4938" s="110"/>
      <c r="AV4938" s="110"/>
      <c r="AW4938" s="110"/>
      <c r="AX4938" s="110"/>
      <c r="AY4938" s="110"/>
      <c r="AZ4938" s="110"/>
      <c r="BA4938" s="110"/>
      <c r="BB4938" s="110"/>
      <c r="BC4938" s="110"/>
      <c r="BD4938" s="110"/>
      <c r="BE4938" s="110"/>
      <c r="BF4938" s="110"/>
      <c r="BG4938" s="110"/>
      <c r="BH4938" s="110"/>
    </row>
    <row r="4939" spans="30:60" x14ac:dyDescent="0.2">
      <c r="AD4939" s="110"/>
      <c r="AE4939" s="110"/>
      <c r="AF4939" s="110"/>
      <c r="AG4939" s="110"/>
      <c r="AH4939" s="110"/>
      <c r="AI4939" s="110"/>
      <c r="AJ4939" s="110"/>
      <c r="AK4939" s="110"/>
      <c r="AL4939" s="110"/>
      <c r="AM4939" s="110"/>
      <c r="AN4939" s="110"/>
      <c r="AO4939" s="110"/>
      <c r="AP4939" s="110"/>
      <c r="AQ4939" s="110"/>
      <c r="AR4939" s="110"/>
      <c r="AS4939" s="110"/>
      <c r="AT4939" s="110"/>
      <c r="AU4939" s="110"/>
      <c r="AV4939" s="110"/>
      <c r="AW4939" s="110"/>
      <c r="AX4939" s="110"/>
      <c r="AY4939" s="110"/>
      <c r="AZ4939" s="110"/>
      <c r="BA4939" s="110"/>
      <c r="BB4939" s="110"/>
      <c r="BC4939" s="110"/>
      <c r="BD4939" s="110"/>
      <c r="BE4939" s="110"/>
      <c r="BF4939" s="110"/>
      <c r="BG4939" s="110"/>
      <c r="BH4939" s="110"/>
    </row>
    <row r="4940" spans="30:60" x14ac:dyDescent="0.2">
      <c r="AD4940" s="110"/>
      <c r="AE4940" s="110"/>
      <c r="AF4940" s="110"/>
      <c r="AG4940" s="110"/>
      <c r="AH4940" s="110"/>
      <c r="AI4940" s="110"/>
      <c r="AJ4940" s="110"/>
      <c r="AK4940" s="110"/>
      <c r="AL4940" s="110"/>
      <c r="AM4940" s="110"/>
      <c r="AN4940" s="110"/>
      <c r="AO4940" s="110"/>
      <c r="AP4940" s="110"/>
      <c r="AQ4940" s="110"/>
      <c r="AR4940" s="110"/>
      <c r="AS4940" s="110"/>
      <c r="AT4940" s="110"/>
      <c r="AU4940" s="110"/>
      <c r="AV4940" s="110"/>
      <c r="AW4940" s="110"/>
      <c r="AX4940" s="110"/>
      <c r="AY4940" s="110"/>
      <c r="AZ4940" s="110"/>
      <c r="BA4940" s="110"/>
      <c r="BB4940" s="110"/>
      <c r="BC4940" s="110"/>
      <c r="BD4940" s="110"/>
      <c r="BE4940" s="110"/>
      <c r="BF4940" s="110"/>
      <c r="BG4940" s="110"/>
      <c r="BH4940" s="110"/>
    </row>
    <row r="4941" spans="30:60" x14ac:dyDescent="0.2">
      <c r="AD4941" s="110"/>
      <c r="AE4941" s="110"/>
      <c r="AF4941" s="110"/>
      <c r="AG4941" s="110"/>
      <c r="AH4941" s="110"/>
      <c r="AI4941" s="110"/>
      <c r="AJ4941" s="110"/>
      <c r="AK4941" s="110"/>
      <c r="AL4941" s="110"/>
      <c r="AM4941" s="110"/>
      <c r="AN4941" s="110"/>
      <c r="AO4941" s="110"/>
      <c r="AP4941" s="110"/>
      <c r="AQ4941" s="110"/>
      <c r="AR4941" s="110"/>
      <c r="AS4941" s="110"/>
      <c r="AT4941" s="110"/>
      <c r="AU4941" s="110"/>
      <c r="AV4941" s="110"/>
      <c r="AW4941" s="110"/>
      <c r="AX4941" s="110"/>
      <c r="AY4941" s="110"/>
      <c r="AZ4941" s="110"/>
      <c r="BA4941" s="110"/>
      <c r="BB4941" s="110"/>
      <c r="BC4941" s="110"/>
      <c r="BD4941" s="110"/>
      <c r="BE4941" s="110"/>
      <c r="BF4941" s="110"/>
      <c r="BG4941" s="110"/>
      <c r="BH4941" s="110"/>
    </row>
    <row r="4942" spans="30:60" x14ac:dyDescent="0.2">
      <c r="AD4942" s="110"/>
      <c r="AE4942" s="110"/>
      <c r="AF4942" s="110"/>
      <c r="AG4942" s="110"/>
      <c r="AH4942" s="110"/>
      <c r="AI4942" s="110"/>
      <c r="AJ4942" s="110"/>
      <c r="AK4942" s="110"/>
      <c r="AL4942" s="110"/>
      <c r="AM4942" s="110"/>
      <c r="AN4942" s="110"/>
      <c r="AO4942" s="110"/>
      <c r="AP4942" s="110"/>
      <c r="AQ4942" s="110"/>
      <c r="AR4942" s="110"/>
      <c r="AS4942" s="110"/>
      <c r="AT4942" s="110"/>
      <c r="AU4942" s="110"/>
      <c r="AV4942" s="110"/>
      <c r="AW4942" s="110"/>
      <c r="AX4942" s="110"/>
      <c r="AY4942" s="110"/>
      <c r="AZ4942" s="110"/>
      <c r="BA4942" s="110"/>
      <c r="BB4942" s="110"/>
      <c r="BC4942" s="110"/>
      <c r="BD4942" s="110"/>
      <c r="BE4942" s="110"/>
      <c r="BF4942" s="110"/>
      <c r="BG4942" s="110"/>
      <c r="BH4942" s="110"/>
    </row>
    <row r="4943" spans="30:60" x14ac:dyDescent="0.2">
      <c r="AD4943" s="110"/>
      <c r="AE4943" s="110"/>
      <c r="AF4943" s="110"/>
      <c r="AG4943" s="110"/>
      <c r="AH4943" s="110"/>
      <c r="AI4943" s="110"/>
      <c r="AJ4943" s="110"/>
      <c r="AK4943" s="110"/>
      <c r="AL4943" s="110"/>
      <c r="AM4943" s="110"/>
      <c r="AN4943" s="110"/>
      <c r="AO4943" s="110"/>
      <c r="AP4943" s="110"/>
      <c r="AQ4943" s="110"/>
      <c r="AR4943" s="110"/>
      <c r="AS4943" s="110"/>
      <c r="AT4943" s="110"/>
      <c r="AU4943" s="110"/>
      <c r="AV4943" s="110"/>
      <c r="AW4943" s="110"/>
      <c r="AX4943" s="110"/>
      <c r="AY4943" s="110"/>
      <c r="AZ4943" s="110"/>
      <c r="BA4943" s="110"/>
      <c r="BB4943" s="110"/>
      <c r="BC4943" s="110"/>
      <c r="BD4943" s="110"/>
      <c r="BE4943" s="110"/>
      <c r="BF4943" s="110"/>
      <c r="BG4943" s="110"/>
      <c r="BH4943" s="110"/>
    </row>
    <row r="4944" spans="30:60" x14ac:dyDescent="0.2">
      <c r="AD4944" s="110"/>
      <c r="AE4944" s="110"/>
      <c r="AF4944" s="110"/>
      <c r="AG4944" s="110"/>
      <c r="AH4944" s="110"/>
      <c r="AI4944" s="110"/>
      <c r="AJ4944" s="110"/>
      <c r="AK4944" s="110"/>
      <c r="AL4944" s="110"/>
      <c r="AM4944" s="110"/>
      <c r="AN4944" s="110"/>
      <c r="AO4944" s="110"/>
      <c r="AP4944" s="110"/>
      <c r="AQ4944" s="110"/>
      <c r="AR4944" s="110"/>
      <c r="AS4944" s="110"/>
      <c r="AT4944" s="110"/>
      <c r="AU4944" s="110"/>
      <c r="AV4944" s="110"/>
      <c r="AW4944" s="110"/>
      <c r="AX4944" s="110"/>
      <c r="AY4944" s="110"/>
      <c r="AZ4944" s="110"/>
      <c r="BA4944" s="110"/>
      <c r="BB4944" s="110"/>
      <c r="BC4944" s="110"/>
      <c r="BD4944" s="110"/>
      <c r="BE4944" s="110"/>
      <c r="BF4944" s="110"/>
      <c r="BG4944" s="110"/>
      <c r="BH4944" s="110"/>
    </row>
    <row r="4945" spans="30:60" x14ac:dyDescent="0.2">
      <c r="AD4945" s="110"/>
      <c r="AE4945" s="110"/>
      <c r="AF4945" s="110"/>
      <c r="AG4945" s="110"/>
      <c r="AH4945" s="110"/>
      <c r="AI4945" s="110"/>
      <c r="AJ4945" s="110"/>
      <c r="AK4945" s="110"/>
      <c r="AL4945" s="110"/>
      <c r="AM4945" s="110"/>
      <c r="AN4945" s="110"/>
      <c r="AO4945" s="110"/>
      <c r="AP4945" s="110"/>
      <c r="AQ4945" s="110"/>
      <c r="AR4945" s="110"/>
      <c r="AS4945" s="110"/>
      <c r="AT4945" s="110"/>
      <c r="AU4945" s="110"/>
      <c r="AV4945" s="110"/>
      <c r="AW4945" s="110"/>
      <c r="AX4945" s="110"/>
      <c r="AY4945" s="110"/>
      <c r="AZ4945" s="110"/>
      <c r="BA4945" s="110"/>
      <c r="BB4945" s="110"/>
      <c r="BC4945" s="110"/>
      <c r="BD4945" s="110"/>
      <c r="BE4945" s="110"/>
      <c r="BF4945" s="110"/>
      <c r="BG4945" s="110"/>
      <c r="BH4945" s="110"/>
    </row>
    <row r="4946" spans="30:60" x14ac:dyDescent="0.2">
      <c r="AD4946" s="110"/>
      <c r="AE4946" s="110"/>
      <c r="AF4946" s="110"/>
      <c r="AG4946" s="110"/>
      <c r="AH4946" s="110"/>
      <c r="AI4946" s="110"/>
      <c r="AJ4946" s="110"/>
      <c r="AK4946" s="110"/>
      <c r="AL4946" s="110"/>
      <c r="AM4946" s="110"/>
      <c r="AN4946" s="110"/>
      <c r="AO4946" s="110"/>
      <c r="AP4946" s="110"/>
      <c r="AQ4946" s="110"/>
      <c r="AR4946" s="110"/>
      <c r="AS4946" s="110"/>
      <c r="AT4946" s="110"/>
      <c r="AU4946" s="110"/>
      <c r="AV4946" s="110"/>
      <c r="AW4946" s="110"/>
      <c r="AX4946" s="110"/>
      <c r="AY4946" s="110"/>
      <c r="AZ4946" s="110"/>
      <c r="BA4946" s="110"/>
      <c r="BB4946" s="110"/>
      <c r="BC4946" s="110"/>
      <c r="BD4946" s="110"/>
      <c r="BE4946" s="110"/>
      <c r="BF4946" s="110"/>
      <c r="BG4946" s="110"/>
      <c r="BH4946" s="110"/>
    </row>
    <row r="4947" spans="30:60" x14ac:dyDescent="0.2">
      <c r="AD4947" s="110"/>
      <c r="AE4947" s="110"/>
      <c r="AF4947" s="110"/>
      <c r="AG4947" s="110"/>
      <c r="AH4947" s="110"/>
      <c r="AI4947" s="110"/>
      <c r="AJ4947" s="110"/>
      <c r="AK4947" s="110"/>
      <c r="AL4947" s="110"/>
      <c r="AM4947" s="110"/>
      <c r="AN4947" s="110"/>
      <c r="AO4947" s="110"/>
      <c r="AP4947" s="110"/>
      <c r="AQ4947" s="110"/>
      <c r="AR4947" s="110"/>
      <c r="AS4947" s="110"/>
      <c r="AT4947" s="110"/>
      <c r="AU4947" s="110"/>
      <c r="AV4947" s="110"/>
      <c r="AW4947" s="110"/>
      <c r="AX4947" s="110"/>
      <c r="AY4947" s="110"/>
      <c r="AZ4947" s="110"/>
      <c r="BA4947" s="110"/>
      <c r="BB4947" s="110"/>
      <c r="BC4947" s="110"/>
      <c r="BD4947" s="110"/>
      <c r="BE4947" s="110"/>
      <c r="BF4947" s="110"/>
      <c r="BG4947" s="110"/>
      <c r="BH4947" s="110"/>
    </row>
    <row r="4948" spans="30:60" x14ac:dyDescent="0.2">
      <c r="AD4948" s="110"/>
      <c r="AE4948" s="110"/>
      <c r="AF4948" s="110"/>
      <c r="AG4948" s="110"/>
      <c r="AH4948" s="110"/>
      <c r="AI4948" s="110"/>
      <c r="AJ4948" s="110"/>
      <c r="AK4948" s="110"/>
      <c r="AL4948" s="110"/>
      <c r="AM4948" s="110"/>
      <c r="AN4948" s="110"/>
      <c r="AO4948" s="110"/>
      <c r="AP4948" s="110"/>
      <c r="AQ4948" s="110"/>
      <c r="AR4948" s="110"/>
      <c r="AS4948" s="110"/>
      <c r="AT4948" s="110"/>
      <c r="AU4948" s="110"/>
      <c r="AV4948" s="110"/>
      <c r="AW4948" s="110"/>
      <c r="AX4948" s="110"/>
      <c r="AY4948" s="110"/>
      <c r="AZ4948" s="110"/>
      <c r="BA4948" s="110"/>
      <c r="BB4948" s="110"/>
      <c r="BC4948" s="110"/>
      <c r="BD4948" s="110"/>
      <c r="BE4948" s="110"/>
      <c r="BF4948" s="110"/>
      <c r="BG4948" s="110"/>
      <c r="BH4948" s="110"/>
    </row>
    <row r="4949" spans="30:60" x14ac:dyDescent="0.2">
      <c r="AD4949" s="110"/>
      <c r="AE4949" s="110"/>
      <c r="AF4949" s="110"/>
      <c r="AG4949" s="110"/>
      <c r="AH4949" s="110"/>
      <c r="AI4949" s="110"/>
      <c r="AJ4949" s="110"/>
      <c r="AK4949" s="110"/>
      <c r="AL4949" s="110"/>
      <c r="AM4949" s="110"/>
      <c r="AN4949" s="110"/>
      <c r="AO4949" s="110"/>
      <c r="AP4949" s="110"/>
      <c r="AQ4949" s="110"/>
      <c r="AR4949" s="110"/>
      <c r="AS4949" s="110"/>
      <c r="AT4949" s="110"/>
      <c r="AU4949" s="110"/>
      <c r="AV4949" s="110"/>
      <c r="AW4949" s="110"/>
      <c r="AX4949" s="110"/>
      <c r="AY4949" s="110"/>
      <c r="AZ4949" s="110"/>
      <c r="BA4949" s="110"/>
      <c r="BB4949" s="110"/>
      <c r="BC4949" s="110"/>
      <c r="BD4949" s="110"/>
      <c r="BE4949" s="110"/>
      <c r="BF4949" s="110"/>
      <c r="BG4949" s="110"/>
      <c r="BH4949" s="110"/>
    </row>
    <row r="4950" spans="30:60" x14ac:dyDescent="0.2">
      <c r="AD4950" s="110"/>
      <c r="AE4950" s="110"/>
      <c r="AF4950" s="110"/>
      <c r="AG4950" s="110"/>
      <c r="AH4950" s="110"/>
      <c r="AI4950" s="110"/>
      <c r="AJ4950" s="110"/>
      <c r="AK4950" s="110"/>
      <c r="AL4950" s="110"/>
      <c r="AM4950" s="110"/>
      <c r="AN4950" s="110"/>
      <c r="AO4950" s="110"/>
      <c r="AP4950" s="110"/>
      <c r="AQ4950" s="110"/>
      <c r="AR4950" s="110"/>
      <c r="AS4950" s="110"/>
      <c r="AT4950" s="110"/>
      <c r="AU4950" s="110"/>
      <c r="AV4950" s="110"/>
      <c r="AW4950" s="110"/>
      <c r="AX4950" s="110"/>
      <c r="AY4950" s="110"/>
      <c r="AZ4950" s="110"/>
      <c r="BA4950" s="110"/>
      <c r="BB4950" s="110"/>
      <c r="BC4950" s="110"/>
      <c r="BD4950" s="110"/>
      <c r="BE4950" s="110"/>
      <c r="BF4950" s="110"/>
      <c r="BG4950" s="110"/>
      <c r="BH4950" s="110"/>
    </row>
    <row r="4951" spans="30:60" x14ac:dyDescent="0.2">
      <c r="AD4951" s="110"/>
      <c r="AE4951" s="110"/>
      <c r="AF4951" s="110"/>
      <c r="AG4951" s="110"/>
      <c r="AH4951" s="110"/>
      <c r="AI4951" s="110"/>
      <c r="AJ4951" s="110"/>
      <c r="AK4951" s="110"/>
      <c r="AL4951" s="110"/>
      <c r="AM4951" s="110"/>
      <c r="AN4951" s="110"/>
      <c r="AO4951" s="110"/>
      <c r="AP4951" s="110"/>
      <c r="AQ4951" s="110"/>
      <c r="AR4951" s="110"/>
      <c r="AS4951" s="110"/>
      <c r="AT4951" s="110"/>
      <c r="AU4951" s="110"/>
      <c r="AV4951" s="110"/>
      <c r="AW4951" s="110"/>
      <c r="AX4951" s="110"/>
      <c r="AY4951" s="110"/>
      <c r="AZ4951" s="110"/>
      <c r="BA4951" s="110"/>
      <c r="BB4951" s="110"/>
      <c r="BC4951" s="110"/>
      <c r="BD4951" s="110"/>
      <c r="BE4951" s="110"/>
      <c r="BF4951" s="110"/>
      <c r="BG4951" s="110"/>
      <c r="BH4951" s="110"/>
    </row>
    <row r="4952" spans="30:60" x14ac:dyDescent="0.2">
      <c r="AD4952" s="110"/>
      <c r="AE4952" s="110"/>
      <c r="AF4952" s="110"/>
      <c r="AG4952" s="110"/>
      <c r="AH4952" s="110"/>
      <c r="AI4952" s="110"/>
      <c r="AJ4952" s="110"/>
      <c r="AK4952" s="110"/>
      <c r="AL4952" s="110"/>
      <c r="AM4952" s="110"/>
      <c r="AN4952" s="110"/>
      <c r="AO4952" s="110"/>
      <c r="AP4952" s="110"/>
      <c r="AQ4952" s="110"/>
      <c r="AR4952" s="110"/>
      <c r="AS4952" s="110"/>
      <c r="AT4952" s="110"/>
      <c r="AU4952" s="110"/>
      <c r="AV4952" s="110"/>
      <c r="AW4952" s="110"/>
      <c r="AX4952" s="110"/>
      <c r="AY4952" s="110"/>
      <c r="AZ4952" s="110"/>
      <c r="BA4952" s="110"/>
      <c r="BB4952" s="110"/>
      <c r="BC4952" s="110"/>
      <c r="BD4952" s="110"/>
      <c r="BE4952" s="110"/>
      <c r="BF4952" s="110"/>
      <c r="BG4952" s="110"/>
      <c r="BH4952" s="110"/>
    </row>
    <row r="4953" spans="30:60" x14ac:dyDescent="0.2">
      <c r="AD4953" s="110"/>
      <c r="AE4953" s="110"/>
      <c r="AF4953" s="110"/>
      <c r="AG4953" s="110"/>
      <c r="AH4953" s="110"/>
      <c r="AI4953" s="110"/>
      <c r="AJ4953" s="110"/>
      <c r="AK4953" s="110"/>
      <c r="AL4953" s="110"/>
      <c r="AM4953" s="110"/>
      <c r="AN4953" s="110"/>
      <c r="AO4953" s="110"/>
      <c r="AP4953" s="110"/>
      <c r="AQ4953" s="110"/>
      <c r="AR4953" s="110"/>
      <c r="AS4953" s="110"/>
      <c r="AT4953" s="110"/>
      <c r="AU4953" s="110"/>
      <c r="AV4953" s="110"/>
      <c r="AW4953" s="110"/>
      <c r="AX4953" s="110"/>
      <c r="AY4953" s="110"/>
      <c r="AZ4953" s="110"/>
      <c r="BA4953" s="110"/>
      <c r="BB4953" s="110"/>
      <c r="BC4953" s="110"/>
      <c r="BD4953" s="110"/>
      <c r="BE4953" s="110"/>
      <c r="BF4953" s="110"/>
      <c r="BG4953" s="110"/>
      <c r="BH4953" s="110"/>
    </row>
    <row r="4954" spans="30:60" x14ac:dyDescent="0.2">
      <c r="AD4954" s="110"/>
      <c r="AE4954" s="110"/>
      <c r="AF4954" s="110"/>
      <c r="AG4954" s="110"/>
      <c r="AH4954" s="110"/>
      <c r="AI4954" s="110"/>
      <c r="AJ4954" s="110"/>
      <c r="AK4954" s="110"/>
      <c r="AL4954" s="110"/>
      <c r="AM4954" s="110"/>
      <c r="AN4954" s="110"/>
      <c r="AO4954" s="110"/>
      <c r="AP4954" s="110"/>
      <c r="AQ4954" s="110"/>
      <c r="AR4954" s="110"/>
      <c r="AS4954" s="110"/>
      <c r="AT4954" s="110"/>
      <c r="AU4954" s="110"/>
      <c r="AV4954" s="110"/>
      <c r="AW4954" s="110"/>
      <c r="AX4954" s="110"/>
      <c r="AY4954" s="110"/>
      <c r="AZ4954" s="110"/>
      <c r="BA4954" s="110"/>
      <c r="BB4954" s="110"/>
      <c r="BC4954" s="110"/>
      <c r="BD4954" s="110"/>
      <c r="BE4954" s="110"/>
      <c r="BF4954" s="110"/>
      <c r="BG4954" s="110"/>
      <c r="BH4954" s="110"/>
    </row>
    <row r="4955" spans="30:60" x14ac:dyDescent="0.2">
      <c r="AD4955" s="110"/>
      <c r="AE4955" s="110"/>
      <c r="AF4955" s="110"/>
      <c r="AG4955" s="110"/>
      <c r="AH4955" s="110"/>
      <c r="AI4955" s="110"/>
      <c r="AJ4955" s="110"/>
      <c r="AK4955" s="110"/>
      <c r="AL4955" s="110"/>
      <c r="AM4955" s="110"/>
      <c r="AN4955" s="110"/>
      <c r="AO4955" s="110"/>
      <c r="AP4955" s="110"/>
      <c r="AQ4955" s="110"/>
      <c r="AR4955" s="110"/>
      <c r="AS4955" s="110"/>
      <c r="AT4955" s="110"/>
      <c r="AU4955" s="110"/>
      <c r="AV4955" s="110"/>
      <c r="AW4955" s="110"/>
      <c r="AX4955" s="110"/>
      <c r="AY4955" s="110"/>
      <c r="AZ4955" s="110"/>
      <c r="BA4955" s="110"/>
      <c r="BB4955" s="110"/>
      <c r="BC4955" s="110"/>
      <c r="BD4955" s="110"/>
      <c r="BE4955" s="110"/>
      <c r="BF4955" s="110"/>
      <c r="BG4955" s="110"/>
      <c r="BH4955" s="110"/>
    </row>
    <row r="4956" spans="30:60" x14ac:dyDescent="0.2">
      <c r="AD4956" s="110"/>
      <c r="AE4956" s="110"/>
      <c r="AF4956" s="110"/>
      <c r="AG4956" s="110"/>
      <c r="AH4956" s="110"/>
      <c r="AI4956" s="110"/>
      <c r="AJ4956" s="110"/>
      <c r="AK4956" s="110"/>
      <c r="AL4956" s="110"/>
      <c r="AM4956" s="110"/>
      <c r="AN4956" s="110"/>
      <c r="AO4956" s="110"/>
      <c r="AP4956" s="110"/>
      <c r="AQ4956" s="110"/>
      <c r="AR4956" s="110"/>
      <c r="AS4956" s="110"/>
      <c r="AT4956" s="110"/>
      <c r="AU4956" s="110"/>
      <c r="AV4956" s="110"/>
      <c r="AW4956" s="110"/>
      <c r="AX4956" s="110"/>
      <c r="AY4956" s="110"/>
      <c r="AZ4956" s="110"/>
      <c r="BA4956" s="110"/>
      <c r="BB4956" s="110"/>
      <c r="BC4956" s="110"/>
      <c r="BD4956" s="110"/>
      <c r="BE4956" s="110"/>
      <c r="BF4956" s="110"/>
      <c r="BG4956" s="110"/>
      <c r="BH4956" s="110"/>
    </row>
    <row r="4957" spans="30:60" x14ac:dyDescent="0.2">
      <c r="AD4957" s="110"/>
      <c r="AE4957" s="110"/>
      <c r="AF4957" s="110"/>
      <c r="AG4957" s="110"/>
      <c r="AH4957" s="110"/>
      <c r="AI4957" s="110"/>
      <c r="AJ4957" s="110"/>
      <c r="AK4957" s="110"/>
      <c r="AL4957" s="110"/>
      <c r="AM4957" s="110"/>
      <c r="AN4957" s="110"/>
      <c r="AO4957" s="110"/>
      <c r="AP4957" s="110"/>
      <c r="AQ4957" s="110"/>
      <c r="AR4957" s="110"/>
      <c r="AS4957" s="110"/>
      <c r="AT4957" s="110"/>
      <c r="AU4957" s="110"/>
      <c r="AV4957" s="110"/>
      <c r="AW4957" s="110"/>
      <c r="AX4957" s="110"/>
      <c r="AY4957" s="110"/>
      <c r="AZ4957" s="110"/>
      <c r="BA4957" s="110"/>
      <c r="BB4957" s="110"/>
      <c r="BC4957" s="110"/>
      <c r="BD4957" s="110"/>
      <c r="BE4957" s="110"/>
      <c r="BF4957" s="110"/>
      <c r="BG4957" s="110"/>
      <c r="BH4957" s="110"/>
    </row>
    <row r="4958" spans="30:60" x14ac:dyDescent="0.2">
      <c r="AD4958" s="110"/>
      <c r="AE4958" s="110"/>
      <c r="AF4958" s="110"/>
      <c r="AG4958" s="110"/>
      <c r="AH4958" s="110"/>
      <c r="AI4958" s="110"/>
      <c r="AJ4958" s="110"/>
      <c r="AK4958" s="110"/>
      <c r="AL4958" s="110"/>
      <c r="AM4958" s="110"/>
      <c r="AN4958" s="110"/>
      <c r="AO4958" s="110"/>
      <c r="AP4958" s="110"/>
      <c r="AQ4958" s="110"/>
      <c r="AR4958" s="110"/>
      <c r="AS4958" s="110"/>
      <c r="AT4958" s="110"/>
      <c r="AU4958" s="110"/>
      <c r="AV4958" s="110"/>
      <c r="AW4958" s="110"/>
      <c r="AX4958" s="110"/>
      <c r="AY4958" s="110"/>
      <c r="AZ4958" s="110"/>
      <c r="BA4958" s="110"/>
      <c r="BB4958" s="110"/>
      <c r="BC4958" s="110"/>
      <c r="BD4958" s="110"/>
      <c r="BE4958" s="110"/>
      <c r="BF4958" s="110"/>
      <c r="BG4958" s="110"/>
      <c r="BH4958" s="110"/>
    </row>
    <row r="4959" spans="30:60" x14ac:dyDescent="0.2">
      <c r="AD4959" s="110"/>
      <c r="AE4959" s="110"/>
      <c r="AF4959" s="110"/>
      <c r="AG4959" s="110"/>
      <c r="AH4959" s="110"/>
      <c r="AI4959" s="110"/>
      <c r="AJ4959" s="110"/>
      <c r="AK4959" s="110"/>
      <c r="AL4959" s="110"/>
      <c r="AM4959" s="110"/>
      <c r="AN4959" s="110"/>
      <c r="AO4959" s="110"/>
      <c r="AP4959" s="110"/>
      <c r="AQ4959" s="110"/>
      <c r="AR4959" s="110"/>
      <c r="AS4959" s="110"/>
      <c r="AT4959" s="110"/>
      <c r="AU4959" s="110"/>
      <c r="AV4959" s="110"/>
      <c r="AW4959" s="110"/>
      <c r="AX4959" s="110"/>
      <c r="AY4959" s="110"/>
      <c r="AZ4959" s="110"/>
      <c r="BA4959" s="110"/>
      <c r="BB4959" s="110"/>
      <c r="BC4959" s="110"/>
      <c r="BD4959" s="110"/>
      <c r="BE4959" s="110"/>
      <c r="BF4959" s="110"/>
      <c r="BG4959" s="110"/>
      <c r="BH4959" s="110"/>
    </row>
    <row r="4960" spans="30:60" x14ac:dyDescent="0.2">
      <c r="AD4960" s="110"/>
      <c r="AE4960" s="110"/>
      <c r="AF4960" s="110"/>
      <c r="AG4960" s="110"/>
      <c r="AH4960" s="110"/>
      <c r="AI4960" s="110"/>
      <c r="AJ4960" s="110"/>
      <c r="AK4960" s="110"/>
      <c r="AL4960" s="110"/>
      <c r="AM4960" s="110"/>
      <c r="AN4960" s="110"/>
      <c r="AO4960" s="110"/>
      <c r="AP4960" s="110"/>
      <c r="AQ4960" s="110"/>
      <c r="AR4960" s="110"/>
      <c r="AS4960" s="110"/>
      <c r="AT4960" s="110"/>
      <c r="AU4960" s="110"/>
      <c r="AV4960" s="110"/>
      <c r="AW4960" s="110"/>
      <c r="AX4960" s="110"/>
      <c r="AY4960" s="110"/>
      <c r="AZ4960" s="110"/>
      <c r="BA4960" s="110"/>
      <c r="BB4960" s="110"/>
      <c r="BC4960" s="110"/>
      <c r="BD4960" s="110"/>
      <c r="BE4960" s="110"/>
      <c r="BF4960" s="110"/>
      <c r="BG4960" s="110"/>
      <c r="BH4960" s="110"/>
    </row>
    <row r="4961" spans="30:60" x14ac:dyDescent="0.2">
      <c r="AD4961" s="110"/>
      <c r="AE4961" s="110"/>
      <c r="AF4961" s="110"/>
      <c r="AG4961" s="110"/>
      <c r="AH4961" s="110"/>
      <c r="AI4961" s="110"/>
      <c r="AJ4961" s="110"/>
      <c r="AK4961" s="110"/>
      <c r="AL4961" s="110"/>
      <c r="AM4961" s="110"/>
      <c r="AN4961" s="110"/>
      <c r="AO4961" s="110"/>
      <c r="AP4961" s="110"/>
      <c r="AQ4961" s="110"/>
      <c r="AR4961" s="110"/>
      <c r="AS4961" s="110"/>
      <c r="AT4961" s="110"/>
      <c r="AU4961" s="110"/>
      <c r="AV4961" s="110"/>
      <c r="AW4961" s="110"/>
      <c r="AX4961" s="110"/>
      <c r="AY4961" s="110"/>
      <c r="AZ4961" s="110"/>
      <c r="BA4961" s="110"/>
      <c r="BB4961" s="110"/>
      <c r="BC4961" s="110"/>
      <c r="BD4961" s="110"/>
      <c r="BE4961" s="110"/>
      <c r="BF4961" s="110"/>
      <c r="BG4961" s="110"/>
      <c r="BH4961" s="110"/>
    </row>
    <row r="4962" spans="30:60" x14ac:dyDescent="0.2">
      <c r="AD4962" s="110"/>
      <c r="AE4962" s="110"/>
      <c r="AF4962" s="110"/>
      <c r="AG4962" s="110"/>
      <c r="AH4962" s="110"/>
      <c r="AI4962" s="110"/>
      <c r="AJ4962" s="110"/>
      <c r="AK4962" s="110"/>
      <c r="AL4962" s="110"/>
      <c r="AM4962" s="110"/>
      <c r="AN4962" s="110"/>
      <c r="AO4962" s="110"/>
      <c r="AP4962" s="110"/>
      <c r="AQ4962" s="110"/>
      <c r="AR4962" s="110"/>
      <c r="AS4962" s="110"/>
      <c r="AT4962" s="110"/>
      <c r="AU4962" s="110"/>
      <c r="AV4962" s="110"/>
      <c r="AW4962" s="110"/>
      <c r="AX4962" s="110"/>
      <c r="AY4962" s="110"/>
      <c r="AZ4962" s="110"/>
      <c r="BA4962" s="110"/>
      <c r="BB4962" s="110"/>
      <c r="BC4962" s="110"/>
      <c r="BD4962" s="110"/>
      <c r="BE4962" s="110"/>
      <c r="BF4962" s="110"/>
      <c r="BG4962" s="110"/>
      <c r="BH4962" s="110"/>
    </row>
    <row r="4963" spans="30:60" x14ac:dyDescent="0.2">
      <c r="AD4963" s="110"/>
      <c r="AE4963" s="110"/>
      <c r="AF4963" s="110"/>
      <c r="AG4963" s="110"/>
      <c r="AH4963" s="110"/>
      <c r="AI4963" s="110"/>
      <c r="AJ4963" s="110"/>
      <c r="AK4963" s="110"/>
      <c r="AL4963" s="110"/>
      <c r="AM4963" s="110"/>
      <c r="AN4963" s="110"/>
      <c r="AO4963" s="110"/>
      <c r="AP4963" s="110"/>
      <c r="AQ4963" s="110"/>
      <c r="AR4963" s="110"/>
      <c r="AS4963" s="110"/>
      <c r="AT4963" s="110"/>
      <c r="AU4963" s="110"/>
      <c r="AV4963" s="110"/>
      <c r="AW4963" s="110"/>
      <c r="AX4963" s="110"/>
      <c r="AY4963" s="110"/>
      <c r="AZ4963" s="110"/>
      <c r="BA4963" s="110"/>
      <c r="BB4963" s="110"/>
      <c r="BC4963" s="110"/>
      <c r="BD4963" s="110"/>
      <c r="BE4963" s="110"/>
      <c r="BF4963" s="110"/>
      <c r="BG4963" s="110"/>
      <c r="BH4963" s="110"/>
    </row>
    <row r="4964" spans="30:60" x14ac:dyDescent="0.2">
      <c r="AD4964" s="110"/>
      <c r="AE4964" s="110"/>
      <c r="AF4964" s="110"/>
      <c r="AG4964" s="110"/>
      <c r="AH4964" s="110"/>
      <c r="AI4964" s="110"/>
      <c r="AJ4964" s="110"/>
      <c r="AK4964" s="110"/>
      <c r="AL4964" s="110"/>
      <c r="AM4964" s="110"/>
      <c r="AN4964" s="110"/>
      <c r="AO4964" s="110"/>
      <c r="AP4964" s="110"/>
      <c r="AQ4964" s="110"/>
      <c r="AR4964" s="110"/>
      <c r="AS4964" s="110"/>
      <c r="AT4964" s="110"/>
      <c r="AU4964" s="110"/>
      <c r="AV4964" s="110"/>
      <c r="AW4964" s="110"/>
      <c r="AX4964" s="110"/>
      <c r="AY4964" s="110"/>
      <c r="AZ4964" s="110"/>
      <c r="BA4964" s="110"/>
      <c r="BB4964" s="110"/>
      <c r="BC4964" s="110"/>
      <c r="BD4964" s="110"/>
      <c r="BE4964" s="110"/>
      <c r="BF4964" s="110"/>
      <c r="BG4964" s="110"/>
      <c r="BH4964" s="110"/>
    </row>
    <row r="4965" spans="30:60" x14ac:dyDescent="0.2">
      <c r="AD4965" s="110"/>
      <c r="AE4965" s="110"/>
      <c r="AF4965" s="110"/>
      <c r="AG4965" s="110"/>
      <c r="AH4965" s="110"/>
      <c r="AI4965" s="110"/>
      <c r="AJ4965" s="110"/>
      <c r="AK4965" s="110"/>
      <c r="AL4965" s="110"/>
      <c r="AM4965" s="110"/>
      <c r="AN4965" s="110"/>
      <c r="AO4965" s="110"/>
      <c r="AP4965" s="110"/>
      <c r="AQ4965" s="110"/>
      <c r="AR4965" s="110"/>
      <c r="AS4965" s="110"/>
      <c r="AT4965" s="110"/>
      <c r="AU4965" s="110"/>
      <c r="AV4965" s="110"/>
      <c r="AW4965" s="110"/>
      <c r="AX4965" s="110"/>
      <c r="AY4965" s="110"/>
      <c r="AZ4965" s="110"/>
      <c r="BA4965" s="110"/>
      <c r="BB4965" s="110"/>
      <c r="BC4965" s="110"/>
      <c r="BD4965" s="110"/>
      <c r="BE4965" s="110"/>
      <c r="BF4965" s="110"/>
      <c r="BG4965" s="110"/>
      <c r="BH4965" s="110"/>
    </row>
    <row r="4966" spans="30:60" x14ac:dyDescent="0.2">
      <c r="AD4966" s="110"/>
      <c r="AE4966" s="110"/>
      <c r="AF4966" s="110"/>
      <c r="AG4966" s="110"/>
      <c r="AH4966" s="110"/>
      <c r="AI4966" s="110"/>
      <c r="AJ4966" s="110"/>
      <c r="AK4966" s="110"/>
      <c r="AL4966" s="110"/>
      <c r="AM4966" s="110"/>
      <c r="AN4966" s="110"/>
      <c r="AO4966" s="110"/>
      <c r="AP4966" s="110"/>
      <c r="AQ4966" s="110"/>
      <c r="AR4966" s="110"/>
      <c r="AS4966" s="110"/>
      <c r="AT4966" s="110"/>
      <c r="AU4966" s="110"/>
      <c r="AV4966" s="110"/>
      <c r="AW4966" s="110"/>
      <c r="AX4966" s="110"/>
      <c r="AY4966" s="110"/>
      <c r="AZ4966" s="110"/>
      <c r="BA4966" s="110"/>
      <c r="BB4966" s="110"/>
      <c r="BC4966" s="110"/>
      <c r="BD4966" s="110"/>
      <c r="BE4966" s="110"/>
      <c r="BF4966" s="110"/>
      <c r="BG4966" s="110"/>
      <c r="BH4966" s="110"/>
    </row>
    <row r="4967" spans="30:60" x14ac:dyDescent="0.2">
      <c r="AD4967" s="110"/>
      <c r="AE4967" s="110"/>
      <c r="AF4967" s="110"/>
      <c r="AG4967" s="110"/>
      <c r="AH4967" s="110"/>
      <c r="AI4967" s="110"/>
      <c r="AJ4967" s="110"/>
      <c r="AK4967" s="110"/>
      <c r="AL4967" s="110"/>
      <c r="AM4967" s="110"/>
      <c r="AN4967" s="110"/>
      <c r="AO4967" s="110"/>
      <c r="AP4967" s="110"/>
      <c r="AQ4967" s="110"/>
      <c r="AR4967" s="110"/>
      <c r="AS4967" s="110"/>
      <c r="AT4967" s="110"/>
      <c r="AU4967" s="110"/>
      <c r="AV4967" s="110"/>
      <c r="AW4967" s="110"/>
      <c r="AX4967" s="110"/>
      <c r="AY4967" s="110"/>
      <c r="AZ4967" s="110"/>
      <c r="BA4967" s="110"/>
      <c r="BB4967" s="110"/>
      <c r="BC4967" s="110"/>
      <c r="BD4967" s="110"/>
      <c r="BE4967" s="110"/>
      <c r="BF4967" s="110"/>
      <c r="BG4967" s="110"/>
      <c r="BH4967" s="110"/>
    </row>
    <row r="4968" spans="30:60" x14ac:dyDescent="0.2">
      <c r="AD4968" s="110"/>
      <c r="AE4968" s="110"/>
      <c r="AF4968" s="110"/>
      <c r="AG4968" s="110"/>
      <c r="AH4968" s="110"/>
      <c r="AI4968" s="110"/>
      <c r="AJ4968" s="110"/>
      <c r="AK4968" s="110"/>
      <c r="AL4968" s="110"/>
      <c r="AM4968" s="110"/>
      <c r="AN4968" s="110"/>
      <c r="AO4968" s="110"/>
      <c r="AP4968" s="110"/>
      <c r="AQ4968" s="110"/>
      <c r="AR4968" s="110"/>
      <c r="AS4968" s="110"/>
      <c r="AT4968" s="110"/>
      <c r="AU4968" s="110"/>
      <c r="AV4968" s="110"/>
      <c r="AW4968" s="110"/>
      <c r="AX4968" s="110"/>
      <c r="AY4968" s="110"/>
      <c r="AZ4968" s="110"/>
      <c r="BA4968" s="110"/>
      <c r="BB4968" s="110"/>
      <c r="BC4968" s="110"/>
      <c r="BD4968" s="110"/>
      <c r="BE4968" s="110"/>
      <c r="BF4968" s="110"/>
      <c r="BG4968" s="110"/>
      <c r="BH4968" s="110"/>
    </row>
    <row r="4969" spans="30:60" x14ac:dyDescent="0.2">
      <c r="AD4969" s="110"/>
      <c r="AE4969" s="110"/>
      <c r="AF4969" s="110"/>
      <c r="AG4969" s="110"/>
      <c r="AH4969" s="110"/>
      <c r="AI4969" s="110"/>
      <c r="AJ4969" s="110"/>
      <c r="AK4969" s="110"/>
      <c r="AL4969" s="110"/>
      <c r="AM4969" s="110"/>
      <c r="AN4969" s="110"/>
      <c r="AO4969" s="110"/>
      <c r="AP4969" s="110"/>
      <c r="AQ4969" s="110"/>
      <c r="AR4969" s="110"/>
      <c r="AS4969" s="110"/>
      <c r="AT4969" s="110"/>
      <c r="AU4969" s="110"/>
      <c r="AV4969" s="110"/>
      <c r="AW4969" s="110"/>
      <c r="AX4969" s="110"/>
      <c r="AY4969" s="110"/>
      <c r="AZ4969" s="110"/>
      <c r="BA4969" s="110"/>
      <c r="BB4969" s="110"/>
      <c r="BC4969" s="110"/>
      <c r="BD4969" s="110"/>
      <c r="BE4969" s="110"/>
      <c r="BF4969" s="110"/>
      <c r="BG4969" s="110"/>
      <c r="BH4969" s="110"/>
    </row>
    <row r="4970" spans="30:60" x14ac:dyDescent="0.2">
      <c r="AD4970" s="110"/>
      <c r="AE4970" s="110"/>
      <c r="AF4970" s="110"/>
      <c r="AG4970" s="110"/>
      <c r="AH4970" s="110"/>
      <c r="AI4970" s="110"/>
      <c r="AJ4970" s="110"/>
      <c r="AK4970" s="110"/>
      <c r="AL4970" s="110"/>
      <c r="AM4970" s="110"/>
      <c r="AN4970" s="110"/>
      <c r="AO4970" s="110"/>
      <c r="AP4970" s="110"/>
      <c r="AQ4970" s="110"/>
      <c r="AR4970" s="110"/>
      <c r="AS4970" s="110"/>
      <c r="AT4970" s="110"/>
      <c r="AU4970" s="110"/>
      <c r="AV4970" s="110"/>
      <c r="AW4970" s="110"/>
      <c r="AX4970" s="110"/>
      <c r="AY4970" s="110"/>
      <c r="AZ4970" s="110"/>
      <c r="BA4970" s="110"/>
      <c r="BB4970" s="110"/>
      <c r="BC4970" s="110"/>
      <c r="BD4970" s="110"/>
      <c r="BE4970" s="110"/>
      <c r="BF4970" s="110"/>
      <c r="BG4970" s="110"/>
      <c r="BH4970" s="110"/>
    </row>
    <row r="4971" spans="30:60" x14ac:dyDescent="0.2">
      <c r="AD4971" s="110"/>
      <c r="AE4971" s="110"/>
      <c r="AF4971" s="110"/>
      <c r="AG4971" s="110"/>
      <c r="AH4971" s="110"/>
      <c r="AI4971" s="110"/>
      <c r="AJ4971" s="110"/>
      <c r="AK4971" s="110"/>
      <c r="AL4971" s="110"/>
      <c r="AM4971" s="110"/>
      <c r="AN4971" s="110"/>
      <c r="AO4971" s="110"/>
      <c r="AP4971" s="110"/>
      <c r="AQ4971" s="110"/>
      <c r="AR4971" s="110"/>
      <c r="AS4971" s="110"/>
      <c r="AT4971" s="110"/>
      <c r="AU4971" s="110"/>
      <c r="AV4971" s="110"/>
      <c r="AW4971" s="110"/>
      <c r="AX4971" s="110"/>
      <c r="AY4971" s="110"/>
      <c r="AZ4971" s="110"/>
      <c r="BA4971" s="110"/>
      <c r="BB4971" s="110"/>
      <c r="BC4971" s="110"/>
      <c r="BD4971" s="110"/>
      <c r="BE4971" s="110"/>
      <c r="BF4971" s="110"/>
      <c r="BG4971" s="110"/>
      <c r="BH4971" s="110"/>
    </row>
    <row r="4972" spans="30:60" x14ac:dyDescent="0.2">
      <c r="AD4972" s="110"/>
      <c r="AE4972" s="110"/>
      <c r="AF4972" s="110"/>
      <c r="AG4972" s="110"/>
      <c r="AH4972" s="110"/>
      <c r="AI4972" s="110"/>
      <c r="AJ4972" s="110"/>
      <c r="AK4972" s="110"/>
      <c r="AL4972" s="110"/>
      <c r="AM4972" s="110"/>
      <c r="AN4972" s="110"/>
      <c r="AO4972" s="110"/>
      <c r="AP4972" s="110"/>
      <c r="AQ4972" s="110"/>
      <c r="AR4972" s="110"/>
      <c r="AS4972" s="110"/>
      <c r="AT4972" s="110"/>
      <c r="AU4972" s="110"/>
      <c r="AV4972" s="110"/>
      <c r="AW4972" s="110"/>
      <c r="AX4972" s="110"/>
      <c r="AY4972" s="110"/>
      <c r="AZ4972" s="110"/>
      <c r="BA4972" s="110"/>
      <c r="BB4972" s="110"/>
      <c r="BC4972" s="110"/>
      <c r="BD4972" s="110"/>
      <c r="BE4972" s="110"/>
      <c r="BF4972" s="110"/>
      <c r="BG4972" s="110"/>
      <c r="BH4972" s="110"/>
    </row>
    <row r="4973" spans="30:60" x14ac:dyDescent="0.2">
      <c r="AD4973" s="110"/>
      <c r="AE4973" s="110"/>
      <c r="AF4973" s="110"/>
      <c r="AG4973" s="110"/>
      <c r="AH4973" s="110"/>
      <c r="AI4973" s="110"/>
      <c r="AJ4973" s="110"/>
      <c r="AK4973" s="110"/>
      <c r="AL4973" s="110"/>
      <c r="AM4973" s="110"/>
      <c r="AN4973" s="110"/>
      <c r="AO4973" s="110"/>
      <c r="AP4973" s="110"/>
      <c r="AQ4973" s="110"/>
      <c r="AR4973" s="110"/>
      <c r="AS4973" s="110"/>
      <c r="AT4973" s="110"/>
      <c r="AU4973" s="110"/>
      <c r="AV4973" s="110"/>
      <c r="AW4973" s="110"/>
      <c r="AX4973" s="110"/>
      <c r="AY4973" s="110"/>
      <c r="AZ4973" s="110"/>
      <c r="BA4973" s="110"/>
      <c r="BB4973" s="110"/>
      <c r="BC4973" s="110"/>
      <c r="BD4973" s="110"/>
      <c r="BE4973" s="110"/>
      <c r="BF4973" s="110"/>
      <c r="BG4973" s="110"/>
      <c r="BH4973" s="110"/>
    </row>
    <row r="4974" spans="30:60" x14ac:dyDescent="0.2">
      <c r="AD4974" s="110"/>
      <c r="AE4974" s="110"/>
      <c r="AF4974" s="110"/>
      <c r="AG4974" s="110"/>
      <c r="AH4974" s="110"/>
      <c r="AI4974" s="110"/>
      <c r="AJ4974" s="110"/>
      <c r="AK4974" s="110"/>
      <c r="AL4974" s="110"/>
      <c r="AM4974" s="110"/>
      <c r="AN4974" s="110"/>
      <c r="AO4974" s="110"/>
      <c r="AP4974" s="110"/>
      <c r="AQ4974" s="110"/>
      <c r="AR4974" s="110"/>
      <c r="AS4974" s="110"/>
      <c r="AT4974" s="110"/>
      <c r="AU4974" s="110"/>
      <c r="AV4974" s="110"/>
      <c r="AW4974" s="110"/>
      <c r="AX4974" s="110"/>
      <c r="AY4974" s="110"/>
      <c r="AZ4974" s="110"/>
      <c r="BA4974" s="110"/>
      <c r="BB4974" s="110"/>
      <c r="BC4974" s="110"/>
      <c r="BD4974" s="110"/>
      <c r="BE4974" s="110"/>
      <c r="BF4974" s="110"/>
      <c r="BG4974" s="110"/>
      <c r="BH4974" s="110"/>
    </row>
    <row r="4975" spans="30:60" x14ac:dyDescent="0.2">
      <c r="AD4975" s="110"/>
      <c r="AE4975" s="110"/>
      <c r="AF4975" s="110"/>
      <c r="AG4975" s="110"/>
      <c r="AH4975" s="110"/>
      <c r="AI4975" s="110"/>
      <c r="AJ4975" s="110"/>
      <c r="AK4975" s="110"/>
      <c r="AL4975" s="110"/>
      <c r="AM4975" s="110"/>
      <c r="AN4975" s="110"/>
      <c r="AO4975" s="110"/>
      <c r="AP4975" s="110"/>
      <c r="AQ4975" s="110"/>
      <c r="AR4975" s="110"/>
      <c r="AS4975" s="110"/>
      <c r="AT4975" s="110"/>
      <c r="AU4975" s="110"/>
      <c r="AV4975" s="110"/>
      <c r="AW4975" s="110"/>
      <c r="AX4975" s="110"/>
      <c r="AY4975" s="110"/>
      <c r="AZ4975" s="110"/>
      <c r="BA4975" s="110"/>
      <c r="BB4975" s="110"/>
      <c r="BC4975" s="110"/>
      <c r="BD4975" s="110"/>
      <c r="BE4975" s="110"/>
      <c r="BF4975" s="110"/>
      <c r="BG4975" s="110"/>
      <c r="BH4975" s="110"/>
    </row>
    <row r="4976" spans="30:60" x14ac:dyDescent="0.2">
      <c r="AD4976" s="110"/>
      <c r="AE4976" s="110"/>
      <c r="AF4976" s="110"/>
      <c r="AG4976" s="110"/>
      <c r="AH4976" s="110"/>
      <c r="AI4976" s="110"/>
      <c r="AJ4976" s="110"/>
      <c r="AK4976" s="110"/>
      <c r="AL4976" s="110"/>
      <c r="AM4976" s="110"/>
      <c r="AN4976" s="110"/>
      <c r="AO4976" s="110"/>
      <c r="AP4976" s="110"/>
      <c r="AQ4976" s="110"/>
      <c r="AR4976" s="110"/>
      <c r="AS4976" s="110"/>
      <c r="AT4976" s="110"/>
      <c r="AU4976" s="110"/>
      <c r="AV4976" s="110"/>
      <c r="AW4976" s="110"/>
      <c r="AX4976" s="110"/>
      <c r="AY4976" s="110"/>
      <c r="AZ4976" s="110"/>
      <c r="BA4976" s="110"/>
      <c r="BB4976" s="110"/>
      <c r="BC4976" s="110"/>
      <c r="BD4976" s="110"/>
      <c r="BE4976" s="110"/>
      <c r="BF4976" s="110"/>
      <c r="BG4976" s="110"/>
      <c r="BH4976" s="110"/>
    </row>
    <row r="4977" spans="30:60" x14ac:dyDescent="0.2">
      <c r="AD4977" s="110"/>
      <c r="AE4977" s="110"/>
      <c r="AF4977" s="110"/>
      <c r="AG4977" s="110"/>
      <c r="AH4977" s="110"/>
      <c r="AI4977" s="110"/>
      <c r="AJ4977" s="110"/>
      <c r="AK4977" s="110"/>
      <c r="AL4977" s="110"/>
      <c r="AM4977" s="110"/>
      <c r="AN4977" s="110"/>
      <c r="AO4977" s="110"/>
      <c r="AP4977" s="110"/>
      <c r="AQ4977" s="110"/>
      <c r="AR4977" s="110"/>
      <c r="AS4977" s="110"/>
      <c r="AT4977" s="110"/>
      <c r="AU4977" s="110"/>
      <c r="AV4977" s="110"/>
      <c r="AW4977" s="110"/>
      <c r="AX4977" s="110"/>
      <c r="AY4977" s="110"/>
      <c r="AZ4977" s="110"/>
      <c r="BA4977" s="110"/>
      <c r="BB4977" s="110"/>
      <c r="BC4977" s="110"/>
      <c r="BD4977" s="110"/>
      <c r="BE4977" s="110"/>
      <c r="BF4977" s="110"/>
      <c r="BG4977" s="110"/>
      <c r="BH4977" s="110"/>
    </row>
    <row r="4978" spans="30:60" x14ac:dyDescent="0.2">
      <c r="AD4978" s="110"/>
      <c r="AE4978" s="110"/>
      <c r="AF4978" s="110"/>
      <c r="AG4978" s="110"/>
      <c r="AH4978" s="110"/>
      <c r="AI4978" s="110"/>
      <c r="AJ4978" s="110"/>
      <c r="AK4978" s="110"/>
      <c r="AL4978" s="110"/>
      <c r="AM4978" s="110"/>
      <c r="AN4978" s="110"/>
      <c r="AO4978" s="110"/>
      <c r="AP4978" s="110"/>
      <c r="AQ4978" s="110"/>
      <c r="AR4978" s="110"/>
      <c r="AS4978" s="110"/>
      <c r="AT4978" s="110"/>
      <c r="AU4978" s="110"/>
      <c r="AV4978" s="110"/>
      <c r="AW4978" s="110"/>
      <c r="AX4978" s="110"/>
      <c r="AY4978" s="110"/>
      <c r="AZ4978" s="110"/>
      <c r="BA4978" s="110"/>
      <c r="BB4978" s="110"/>
      <c r="BC4978" s="110"/>
      <c r="BD4978" s="110"/>
      <c r="BE4978" s="110"/>
      <c r="BF4978" s="110"/>
      <c r="BG4978" s="110"/>
      <c r="BH4978" s="110"/>
    </row>
    <row r="4979" spans="30:60" x14ac:dyDescent="0.2">
      <c r="AD4979" s="110"/>
      <c r="AE4979" s="110"/>
      <c r="AF4979" s="110"/>
      <c r="AG4979" s="110"/>
      <c r="AH4979" s="110"/>
      <c r="AI4979" s="110"/>
      <c r="AJ4979" s="110"/>
      <c r="AK4979" s="110"/>
      <c r="AL4979" s="110"/>
      <c r="AM4979" s="110"/>
      <c r="AN4979" s="110"/>
      <c r="AO4979" s="110"/>
      <c r="AP4979" s="110"/>
      <c r="AQ4979" s="110"/>
      <c r="AR4979" s="110"/>
      <c r="AS4979" s="110"/>
      <c r="AT4979" s="110"/>
      <c r="AU4979" s="110"/>
      <c r="AV4979" s="110"/>
      <c r="AW4979" s="110"/>
      <c r="AX4979" s="110"/>
      <c r="AY4979" s="110"/>
      <c r="AZ4979" s="110"/>
      <c r="BA4979" s="110"/>
      <c r="BB4979" s="110"/>
      <c r="BC4979" s="110"/>
      <c r="BD4979" s="110"/>
      <c r="BE4979" s="110"/>
      <c r="BF4979" s="110"/>
      <c r="BG4979" s="110"/>
      <c r="BH4979" s="110"/>
    </row>
    <row r="4980" spans="30:60" x14ac:dyDescent="0.2">
      <c r="AD4980" s="110"/>
      <c r="AE4980" s="110"/>
      <c r="AF4980" s="110"/>
      <c r="AG4980" s="110"/>
      <c r="AH4980" s="110"/>
      <c r="AI4980" s="110"/>
      <c r="AJ4980" s="110"/>
      <c r="AK4980" s="110"/>
      <c r="AL4980" s="110"/>
      <c r="AM4980" s="110"/>
      <c r="AN4980" s="110"/>
      <c r="AO4980" s="110"/>
      <c r="AP4980" s="110"/>
      <c r="AQ4980" s="110"/>
      <c r="AR4980" s="110"/>
      <c r="AS4980" s="110"/>
      <c r="AT4980" s="110"/>
      <c r="AU4980" s="110"/>
      <c r="AV4980" s="110"/>
      <c r="AW4980" s="110"/>
      <c r="AX4980" s="110"/>
      <c r="AY4980" s="110"/>
      <c r="AZ4980" s="110"/>
      <c r="BA4980" s="110"/>
      <c r="BB4980" s="110"/>
      <c r="BC4980" s="110"/>
      <c r="BD4980" s="110"/>
      <c r="BE4980" s="110"/>
      <c r="BF4980" s="110"/>
      <c r="BG4980" s="110"/>
      <c r="BH4980" s="110"/>
    </row>
    <row r="4981" spans="30:60" x14ac:dyDescent="0.2">
      <c r="AD4981" s="110"/>
      <c r="AE4981" s="110"/>
      <c r="AF4981" s="110"/>
      <c r="AG4981" s="110"/>
      <c r="AH4981" s="110"/>
      <c r="AI4981" s="110"/>
      <c r="AJ4981" s="110"/>
      <c r="AK4981" s="110"/>
      <c r="AL4981" s="110"/>
      <c r="AM4981" s="110"/>
      <c r="AN4981" s="110"/>
      <c r="AO4981" s="110"/>
      <c r="AP4981" s="110"/>
      <c r="AQ4981" s="110"/>
      <c r="AR4981" s="110"/>
      <c r="AS4981" s="110"/>
      <c r="AT4981" s="110"/>
      <c r="AU4981" s="110"/>
      <c r="AV4981" s="110"/>
      <c r="AW4981" s="110"/>
      <c r="AX4981" s="110"/>
      <c r="AY4981" s="110"/>
      <c r="AZ4981" s="110"/>
      <c r="BA4981" s="110"/>
      <c r="BB4981" s="110"/>
      <c r="BC4981" s="110"/>
      <c r="BD4981" s="110"/>
      <c r="BE4981" s="110"/>
      <c r="BF4981" s="110"/>
      <c r="BG4981" s="110"/>
      <c r="BH4981" s="110"/>
    </row>
    <row r="4982" spans="30:60" x14ac:dyDescent="0.2">
      <c r="AD4982" s="110"/>
      <c r="AE4982" s="110"/>
      <c r="AF4982" s="110"/>
      <c r="AG4982" s="110"/>
      <c r="AH4982" s="110"/>
      <c r="AI4982" s="110"/>
      <c r="AJ4982" s="110"/>
      <c r="AK4982" s="110"/>
      <c r="AL4982" s="110"/>
      <c r="AM4982" s="110"/>
      <c r="AN4982" s="110"/>
      <c r="AO4982" s="110"/>
      <c r="AP4982" s="110"/>
      <c r="AQ4982" s="110"/>
      <c r="AR4982" s="110"/>
      <c r="AS4982" s="110"/>
      <c r="AT4982" s="110"/>
      <c r="AU4982" s="110"/>
      <c r="AV4982" s="110"/>
      <c r="AW4982" s="110"/>
      <c r="AX4982" s="110"/>
      <c r="AY4982" s="110"/>
      <c r="AZ4982" s="110"/>
      <c r="BA4982" s="110"/>
      <c r="BB4982" s="110"/>
      <c r="BC4982" s="110"/>
      <c r="BD4982" s="110"/>
      <c r="BE4982" s="110"/>
      <c r="BF4982" s="110"/>
      <c r="BG4982" s="110"/>
      <c r="BH4982" s="110"/>
    </row>
    <row r="4983" spans="30:60" x14ac:dyDescent="0.2">
      <c r="AD4983" s="110"/>
      <c r="AE4983" s="110"/>
      <c r="AF4983" s="110"/>
      <c r="AG4983" s="110"/>
      <c r="AH4983" s="110"/>
      <c r="AI4983" s="110"/>
      <c r="AJ4983" s="110"/>
      <c r="AK4983" s="110"/>
      <c r="AL4983" s="110"/>
      <c r="AM4983" s="110"/>
      <c r="AN4983" s="110"/>
      <c r="AO4983" s="110"/>
      <c r="AP4983" s="110"/>
      <c r="AQ4983" s="110"/>
      <c r="AR4983" s="110"/>
      <c r="AS4983" s="110"/>
      <c r="AT4983" s="110"/>
      <c r="AU4983" s="110"/>
      <c r="AV4983" s="110"/>
      <c r="AW4983" s="110"/>
      <c r="AX4983" s="110"/>
      <c r="AY4983" s="110"/>
      <c r="AZ4983" s="110"/>
      <c r="BA4983" s="110"/>
      <c r="BB4983" s="110"/>
      <c r="BC4983" s="110"/>
      <c r="BD4983" s="110"/>
      <c r="BE4983" s="110"/>
      <c r="BF4983" s="110"/>
      <c r="BG4983" s="110"/>
      <c r="BH4983" s="110"/>
    </row>
    <row r="4984" spans="30:60" x14ac:dyDescent="0.2">
      <c r="AD4984" s="110"/>
      <c r="AE4984" s="110"/>
      <c r="AF4984" s="110"/>
      <c r="AG4984" s="110"/>
      <c r="AH4984" s="110"/>
      <c r="AI4984" s="110"/>
      <c r="AJ4984" s="110"/>
      <c r="AK4984" s="110"/>
      <c r="AL4984" s="110"/>
      <c r="AM4984" s="110"/>
      <c r="AN4984" s="110"/>
      <c r="AO4984" s="110"/>
      <c r="AP4984" s="110"/>
      <c r="AQ4984" s="110"/>
      <c r="AR4984" s="110"/>
      <c r="AS4984" s="110"/>
      <c r="AT4984" s="110"/>
      <c r="AU4984" s="110"/>
      <c r="AV4984" s="110"/>
      <c r="AW4984" s="110"/>
      <c r="AX4984" s="110"/>
      <c r="AY4984" s="110"/>
      <c r="AZ4984" s="110"/>
      <c r="BA4984" s="110"/>
      <c r="BB4984" s="110"/>
      <c r="BC4984" s="110"/>
      <c r="BD4984" s="110"/>
      <c r="BE4984" s="110"/>
      <c r="BF4984" s="110"/>
      <c r="BG4984" s="110"/>
      <c r="BH4984" s="110"/>
    </row>
    <row r="4985" spans="30:60" x14ac:dyDescent="0.2">
      <c r="AD4985" s="110"/>
      <c r="AE4985" s="110"/>
      <c r="AF4985" s="110"/>
      <c r="AG4985" s="110"/>
      <c r="AH4985" s="110"/>
      <c r="AI4985" s="110"/>
      <c r="AJ4985" s="110"/>
      <c r="AK4985" s="110"/>
      <c r="AL4985" s="110"/>
      <c r="AM4985" s="110"/>
      <c r="AN4985" s="110"/>
      <c r="AO4985" s="110"/>
      <c r="AP4985" s="110"/>
      <c r="AQ4985" s="110"/>
      <c r="AR4985" s="110"/>
      <c r="AS4985" s="110"/>
      <c r="AT4985" s="110"/>
      <c r="AU4985" s="110"/>
      <c r="AV4985" s="110"/>
      <c r="AW4985" s="110"/>
      <c r="AX4985" s="110"/>
      <c r="AY4985" s="110"/>
      <c r="AZ4985" s="110"/>
      <c r="BA4985" s="110"/>
      <c r="BB4985" s="110"/>
      <c r="BC4985" s="110"/>
      <c r="BD4985" s="110"/>
      <c r="BE4985" s="110"/>
      <c r="BF4985" s="110"/>
      <c r="BG4985" s="110"/>
      <c r="BH4985" s="110"/>
    </row>
    <row r="4986" spans="30:60" x14ac:dyDescent="0.2">
      <c r="AD4986" s="110"/>
      <c r="AE4986" s="110"/>
      <c r="AF4986" s="110"/>
      <c r="AG4986" s="110"/>
      <c r="AH4986" s="110"/>
      <c r="AI4986" s="110"/>
      <c r="AJ4986" s="110"/>
      <c r="AK4986" s="110"/>
      <c r="AL4986" s="110"/>
      <c r="AM4986" s="110"/>
      <c r="AN4986" s="110"/>
      <c r="AO4986" s="110"/>
      <c r="AP4986" s="110"/>
      <c r="AQ4986" s="110"/>
      <c r="AR4986" s="110"/>
      <c r="AS4986" s="110"/>
      <c r="AT4986" s="110"/>
      <c r="AU4986" s="110"/>
      <c r="AV4986" s="110"/>
      <c r="AW4986" s="110"/>
      <c r="AX4986" s="110"/>
      <c r="AY4986" s="110"/>
      <c r="AZ4986" s="110"/>
      <c r="BA4986" s="110"/>
      <c r="BB4986" s="110"/>
      <c r="BC4986" s="110"/>
      <c r="BD4986" s="110"/>
      <c r="BE4986" s="110"/>
      <c r="BF4986" s="110"/>
      <c r="BG4986" s="110"/>
      <c r="BH4986" s="110"/>
    </row>
    <row r="4987" spans="30:60" x14ac:dyDescent="0.2">
      <c r="AD4987" s="110"/>
      <c r="AE4987" s="110"/>
      <c r="AF4987" s="110"/>
      <c r="AG4987" s="110"/>
      <c r="AH4987" s="110"/>
      <c r="AI4987" s="110"/>
      <c r="AJ4987" s="110"/>
      <c r="AK4987" s="110"/>
      <c r="AL4987" s="110"/>
      <c r="AM4987" s="110"/>
      <c r="AN4987" s="110"/>
      <c r="AO4987" s="110"/>
      <c r="AP4987" s="110"/>
      <c r="AQ4987" s="110"/>
      <c r="AR4987" s="110"/>
      <c r="AS4987" s="110"/>
      <c r="AT4987" s="110"/>
      <c r="AU4987" s="110"/>
      <c r="AV4987" s="110"/>
      <c r="AW4987" s="110"/>
      <c r="AX4987" s="110"/>
      <c r="AY4987" s="110"/>
      <c r="AZ4987" s="110"/>
      <c r="BA4987" s="110"/>
      <c r="BB4987" s="110"/>
      <c r="BC4987" s="110"/>
      <c r="BD4987" s="110"/>
      <c r="BE4987" s="110"/>
      <c r="BF4987" s="110"/>
      <c r="BG4987" s="110"/>
      <c r="BH4987" s="110"/>
    </row>
    <row r="4988" spans="30:60" x14ac:dyDescent="0.2">
      <c r="AD4988" s="110"/>
      <c r="AE4988" s="110"/>
      <c r="AF4988" s="110"/>
      <c r="AG4988" s="110"/>
      <c r="AH4988" s="110"/>
      <c r="AI4988" s="110"/>
      <c r="AJ4988" s="110"/>
      <c r="AK4988" s="110"/>
      <c r="AL4988" s="110"/>
      <c r="AM4988" s="110"/>
      <c r="AN4988" s="110"/>
      <c r="AO4988" s="110"/>
      <c r="AP4988" s="110"/>
      <c r="AQ4988" s="110"/>
      <c r="AR4988" s="110"/>
      <c r="AS4988" s="110"/>
      <c r="AT4988" s="110"/>
      <c r="AU4988" s="110"/>
      <c r="AV4988" s="110"/>
      <c r="AW4988" s="110"/>
      <c r="AX4988" s="110"/>
      <c r="AY4988" s="110"/>
      <c r="AZ4988" s="110"/>
      <c r="BA4988" s="110"/>
      <c r="BB4988" s="110"/>
      <c r="BC4988" s="110"/>
      <c r="BD4988" s="110"/>
      <c r="BE4988" s="110"/>
      <c r="BF4988" s="110"/>
      <c r="BG4988" s="110"/>
      <c r="BH4988" s="110"/>
    </row>
    <row r="4989" spans="30:60" x14ac:dyDescent="0.2">
      <c r="AD4989" s="110"/>
      <c r="AE4989" s="110"/>
      <c r="AF4989" s="110"/>
      <c r="AG4989" s="110"/>
      <c r="AH4989" s="110"/>
      <c r="AI4989" s="110"/>
      <c r="AJ4989" s="110"/>
      <c r="AK4989" s="110"/>
      <c r="AL4989" s="110"/>
      <c r="AM4989" s="110"/>
      <c r="AN4989" s="110"/>
      <c r="AO4989" s="110"/>
      <c r="AP4989" s="110"/>
      <c r="AQ4989" s="110"/>
      <c r="AR4989" s="110"/>
      <c r="AS4989" s="110"/>
      <c r="AT4989" s="110"/>
      <c r="AU4989" s="110"/>
      <c r="AV4989" s="110"/>
      <c r="AW4989" s="110"/>
      <c r="AX4989" s="110"/>
      <c r="AY4989" s="110"/>
      <c r="AZ4989" s="110"/>
      <c r="BA4989" s="110"/>
      <c r="BB4989" s="110"/>
      <c r="BC4989" s="110"/>
      <c r="BD4989" s="110"/>
      <c r="BE4989" s="110"/>
      <c r="BF4989" s="110"/>
      <c r="BG4989" s="110"/>
      <c r="BH4989" s="110"/>
    </row>
    <row r="4990" spans="30:60" x14ac:dyDescent="0.2">
      <c r="AD4990" s="110"/>
      <c r="AE4990" s="110"/>
      <c r="AF4990" s="110"/>
      <c r="AG4990" s="110"/>
      <c r="AH4990" s="110"/>
      <c r="AI4990" s="110"/>
      <c r="AJ4990" s="110"/>
      <c r="AK4990" s="110"/>
      <c r="AL4990" s="110"/>
      <c r="AM4990" s="110"/>
      <c r="AN4990" s="110"/>
      <c r="AO4990" s="110"/>
      <c r="AP4990" s="110"/>
      <c r="AQ4990" s="110"/>
      <c r="AR4990" s="110"/>
      <c r="AS4990" s="110"/>
      <c r="AT4990" s="110"/>
      <c r="AU4990" s="110"/>
      <c r="AV4990" s="110"/>
      <c r="AW4990" s="110"/>
      <c r="AX4990" s="110"/>
      <c r="AY4990" s="110"/>
      <c r="AZ4990" s="110"/>
      <c r="BA4990" s="110"/>
      <c r="BB4990" s="110"/>
      <c r="BC4990" s="110"/>
      <c r="BD4990" s="110"/>
      <c r="BE4990" s="110"/>
      <c r="BF4990" s="110"/>
      <c r="BG4990" s="110"/>
      <c r="BH4990" s="110"/>
    </row>
    <row r="4991" spans="30:60" x14ac:dyDescent="0.2">
      <c r="AD4991" s="110"/>
      <c r="AE4991" s="110"/>
      <c r="AF4991" s="110"/>
      <c r="AG4991" s="110"/>
      <c r="AH4991" s="110"/>
      <c r="AI4991" s="110"/>
      <c r="AJ4991" s="110"/>
      <c r="AK4991" s="110"/>
      <c r="AL4991" s="110"/>
      <c r="AM4991" s="110"/>
      <c r="AN4991" s="110"/>
      <c r="AO4991" s="110"/>
      <c r="AP4991" s="110"/>
      <c r="AQ4991" s="110"/>
      <c r="AR4991" s="110"/>
      <c r="AS4991" s="110"/>
      <c r="AT4991" s="110"/>
      <c r="AU4991" s="110"/>
      <c r="AV4991" s="110"/>
      <c r="AW4991" s="110"/>
      <c r="AX4991" s="110"/>
      <c r="AY4991" s="110"/>
      <c r="AZ4991" s="110"/>
      <c r="BA4991" s="110"/>
      <c r="BB4991" s="110"/>
      <c r="BC4991" s="110"/>
      <c r="BD4991" s="110"/>
      <c r="BE4991" s="110"/>
      <c r="BF4991" s="110"/>
      <c r="BG4991" s="110"/>
      <c r="BH4991" s="110"/>
    </row>
    <row r="4992" spans="30:60" x14ac:dyDescent="0.2">
      <c r="AD4992" s="110"/>
      <c r="AE4992" s="110"/>
      <c r="AF4992" s="110"/>
      <c r="AG4992" s="110"/>
      <c r="AH4992" s="110"/>
      <c r="AI4992" s="110"/>
      <c r="AJ4992" s="110"/>
      <c r="AK4992" s="110"/>
      <c r="AL4992" s="110"/>
      <c r="AM4992" s="110"/>
      <c r="AN4992" s="110"/>
      <c r="AO4992" s="110"/>
      <c r="AP4992" s="110"/>
      <c r="AQ4992" s="110"/>
      <c r="AR4992" s="110"/>
      <c r="AS4992" s="110"/>
      <c r="AT4992" s="110"/>
      <c r="AU4992" s="110"/>
      <c r="AV4992" s="110"/>
      <c r="AW4992" s="110"/>
      <c r="AX4992" s="110"/>
      <c r="AY4992" s="110"/>
      <c r="AZ4992" s="110"/>
      <c r="BA4992" s="110"/>
      <c r="BB4992" s="110"/>
      <c r="BC4992" s="110"/>
      <c r="BD4992" s="110"/>
      <c r="BE4992" s="110"/>
      <c r="BF4992" s="110"/>
      <c r="BG4992" s="110"/>
      <c r="BH4992" s="110"/>
    </row>
    <row r="4993" spans="30:60" x14ac:dyDescent="0.2">
      <c r="AD4993" s="110"/>
      <c r="AE4993" s="110"/>
      <c r="AF4993" s="110"/>
      <c r="AG4993" s="110"/>
      <c r="AH4993" s="110"/>
      <c r="AI4993" s="110"/>
      <c r="AJ4993" s="110"/>
      <c r="AK4993" s="110"/>
      <c r="AL4993" s="110"/>
      <c r="AM4993" s="110"/>
      <c r="AN4993" s="110"/>
      <c r="AO4993" s="110"/>
      <c r="AP4993" s="110"/>
      <c r="AQ4993" s="110"/>
      <c r="AR4993" s="110"/>
      <c r="AS4993" s="110"/>
      <c r="AT4993" s="110"/>
      <c r="AU4993" s="110"/>
      <c r="AV4993" s="110"/>
      <c r="AW4993" s="110"/>
      <c r="AX4993" s="110"/>
      <c r="AY4993" s="110"/>
      <c r="AZ4993" s="110"/>
      <c r="BA4993" s="110"/>
      <c r="BB4993" s="110"/>
      <c r="BC4993" s="110"/>
      <c r="BD4993" s="110"/>
      <c r="BE4993" s="110"/>
      <c r="BF4993" s="110"/>
      <c r="BG4993" s="110"/>
      <c r="BH4993" s="110"/>
    </row>
    <row r="4994" spans="30:60" x14ac:dyDescent="0.2">
      <c r="AD4994" s="110"/>
      <c r="AE4994" s="110"/>
      <c r="AF4994" s="110"/>
      <c r="AG4994" s="110"/>
      <c r="AH4994" s="110"/>
      <c r="AI4994" s="110"/>
      <c r="AJ4994" s="110"/>
      <c r="AK4994" s="110"/>
      <c r="AL4994" s="110"/>
      <c r="AM4994" s="110"/>
      <c r="AN4994" s="110"/>
      <c r="AO4994" s="110"/>
      <c r="AP4994" s="110"/>
      <c r="AQ4994" s="110"/>
      <c r="AR4994" s="110"/>
      <c r="AS4994" s="110"/>
      <c r="AT4994" s="110"/>
      <c r="AU4994" s="110"/>
      <c r="AV4994" s="110"/>
      <c r="AW4994" s="110"/>
      <c r="AX4994" s="110"/>
      <c r="AY4994" s="110"/>
      <c r="AZ4994" s="110"/>
      <c r="BA4994" s="110"/>
      <c r="BB4994" s="110"/>
      <c r="BC4994" s="110"/>
      <c r="BD4994" s="110"/>
      <c r="BE4994" s="110"/>
      <c r="BF4994" s="110"/>
      <c r="BG4994" s="110"/>
      <c r="BH4994" s="110"/>
    </row>
    <row r="4995" spans="30:60" x14ac:dyDescent="0.2">
      <c r="AD4995" s="110"/>
      <c r="AE4995" s="110"/>
      <c r="AF4995" s="110"/>
      <c r="AG4995" s="110"/>
      <c r="AH4995" s="110"/>
      <c r="AI4995" s="110"/>
      <c r="AJ4995" s="110"/>
      <c r="AK4995" s="110"/>
      <c r="AL4995" s="110"/>
      <c r="AM4995" s="110"/>
      <c r="AN4995" s="110"/>
      <c r="AO4995" s="110"/>
      <c r="AP4995" s="110"/>
      <c r="AQ4995" s="110"/>
      <c r="AR4995" s="110"/>
      <c r="AS4995" s="110"/>
      <c r="AT4995" s="110"/>
      <c r="AU4995" s="110"/>
      <c r="AV4995" s="110"/>
      <c r="AW4995" s="110"/>
      <c r="AX4995" s="110"/>
      <c r="AY4995" s="110"/>
      <c r="AZ4995" s="110"/>
      <c r="BA4995" s="110"/>
      <c r="BB4995" s="110"/>
      <c r="BC4995" s="110"/>
      <c r="BD4995" s="110"/>
      <c r="BE4995" s="110"/>
      <c r="BF4995" s="110"/>
      <c r="BG4995" s="110"/>
      <c r="BH4995" s="110"/>
    </row>
    <row r="4996" spans="30:60" x14ac:dyDescent="0.2">
      <c r="AD4996" s="110"/>
      <c r="AE4996" s="110"/>
      <c r="AF4996" s="110"/>
      <c r="AG4996" s="110"/>
      <c r="AH4996" s="110"/>
      <c r="AI4996" s="110"/>
      <c r="AJ4996" s="110"/>
      <c r="AK4996" s="110"/>
      <c r="AL4996" s="110"/>
      <c r="AM4996" s="110"/>
      <c r="AN4996" s="110"/>
      <c r="AO4996" s="110"/>
      <c r="AP4996" s="110"/>
      <c r="AQ4996" s="110"/>
      <c r="AR4996" s="110"/>
      <c r="AS4996" s="110"/>
      <c r="AT4996" s="110"/>
      <c r="AU4996" s="110"/>
      <c r="AV4996" s="110"/>
      <c r="AW4996" s="110"/>
      <c r="AX4996" s="110"/>
      <c r="AY4996" s="110"/>
      <c r="AZ4996" s="110"/>
      <c r="BA4996" s="110"/>
      <c r="BB4996" s="110"/>
      <c r="BC4996" s="110"/>
      <c r="BD4996" s="110"/>
      <c r="BE4996" s="110"/>
      <c r="BF4996" s="110"/>
      <c r="BG4996" s="110"/>
      <c r="BH4996" s="110"/>
    </row>
    <row r="4997" spans="30:60" x14ac:dyDescent="0.2">
      <c r="AD4997" s="110"/>
      <c r="AE4997" s="110"/>
      <c r="AF4997" s="110"/>
      <c r="AG4997" s="110"/>
      <c r="AH4997" s="110"/>
      <c r="AI4997" s="110"/>
      <c r="AJ4997" s="110"/>
      <c r="AK4997" s="110"/>
      <c r="AL4997" s="110"/>
      <c r="AM4997" s="110"/>
      <c r="AN4997" s="110"/>
      <c r="AO4997" s="110"/>
      <c r="AP4997" s="110"/>
      <c r="AQ4997" s="110"/>
      <c r="AR4997" s="110"/>
      <c r="AS4997" s="110"/>
      <c r="AT4997" s="110"/>
      <c r="AU4997" s="110"/>
      <c r="AV4997" s="110"/>
      <c r="AW4997" s="110"/>
      <c r="AX4997" s="110"/>
      <c r="AY4997" s="110"/>
      <c r="AZ4997" s="110"/>
      <c r="BA4997" s="110"/>
      <c r="BB4997" s="110"/>
      <c r="BC4997" s="110"/>
      <c r="BD4997" s="110"/>
      <c r="BE4997" s="110"/>
      <c r="BF4997" s="110"/>
      <c r="BG4997" s="110"/>
      <c r="BH4997" s="110"/>
    </row>
    <row r="4998" spans="30:60" x14ac:dyDescent="0.2">
      <c r="AD4998" s="110"/>
      <c r="AE4998" s="110"/>
      <c r="AF4998" s="110"/>
      <c r="AG4998" s="110"/>
      <c r="AH4998" s="110"/>
      <c r="AI4998" s="110"/>
      <c r="AJ4998" s="110"/>
      <c r="AK4998" s="110"/>
      <c r="AL4998" s="110"/>
      <c r="AM4998" s="110"/>
      <c r="AN4998" s="110"/>
      <c r="AO4998" s="110"/>
      <c r="AP4998" s="110"/>
      <c r="AQ4998" s="110"/>
      <c r="AR4998" s="110"/>
      <c r="AS4998" s="110"/>
      <c r="AT4998" s="110"/>
      <c r="AU4998" s="110"/>
      <c r="AV4998" s="110"/>
      <c r="AW4998" s="110"/>
      <c r="AX4998" s="110"/>
      <c r="AY4998" s="110"/>
      <c r="AZ4998" s="110"/>
      <c r="BA4998" s="110"/>
      <c r="BB4998" s="110"/>
      <c r="BC4998" s="110"/>
      <c r="BD4998" s="110"/>
      <c r="BE4998" s="110"/>
      <c r="BF4998" s="110"/>
      <c r="BG4998" s="110"/>
      <c r="BH4998" s="110"/>
    </row>
    <row r="4999" spans="30:60" x14ac:dyDescent="0.2">
      <c r="AD4999" s="110"/>
      <c r="AE4999" s="110"/>
      <c r="AF4999" s="110"/>
      <c r="AG4999" s="110"/>
      <c r="AH4999" s="110"/>
      <c r="AI4999" s="110"/>
      <c r="AJ4999" s="110"/>
      <c r="AK4999" s="110"/>
      <c r="AL4999" s="110"/>
      <c r="AM4999" s="110"/>
      <c r="AN4999" s="110"/>
      <c r="AO4999" s="110"/>
      <c r="AP4999" s="110"/>
      <c r="AQ4999" s="110"/>
      <c r="AR4999" s="110"/>
      <c r="AS4999" s="110"/>
      <c r="AT4999" s="110"/>
      <c r="AU4999" s="110"/>
      <c r="AV4999" s="110"/>
      <c r="AW4999" s="110"/>
      <c r="AX4999" s="110"/>
      <c r="AY4999" s="110"/>
      <c r="AZ4999" s="110"/>
      <c r="BA4999" s="110"/>
      <c r="BB4999" s="110"/>
      <c r="BC4999" s="110"/>
      <c r="BD4999" s="110"/>
      <c r="BE4999" s="110"/>
      <c r="BF4999" s="110"/>
      <c r="BG4999" s="110"/>
      <c r="BH4999" s="110"/>
    </row>
    <row r="5000" spans="30:60" x14ac:dyDescent="0.2">
      <c r="AD5000" s="110"/>
      <c r="AE5000" s="110"/>
      <c r="AF5000" s="110"/>
      <c r="AG5000" s="110"/>
      <c r="AH5000" s="110"/>
      <c r="AI5000" s="110"/>
      <c r="AJ5000" s="110"/>
      <c r="AK5000" s="110"/>
      <c r="AL5000" s="110"/>
      <c r="AM5000" s="110"/>
      <c r="AN5000" s="110"/>
      <c r="AO5000" s="110"/>
      <c r="AP5000" s="110"/>
      <c r="AQ5000" s="110"/>
      <c r="AR5000" s="110"/>
      <c r="AS5000" s="110"/>
      <c r="AT5000" s="110"/>
      <c r="AU5000" s="110"/>
      <c r="AV5000" s="110"/>
      <c r="AW5000" s="110"/>
      <c r="AX5000" s="110"/>
      <c r="AY5000" s="110"/>
      <c r="AZ5000" s="110"/>
      <c r="BA5000" s="110"/>
      <c r="BB5000" s="110"/>
      <c r="BC5000" s="110"/>
      <c r="BD5000" s="110"/>
      <c r="BE5000" s="110"/>
      <c r="BF5000" s="110"/>
      <c r="BG5000" s="110"/>
      <c r="BH5000" s="110"/>
    </row>
    <row r="5001" spans="30:60" x14ac:dyDescent="0.2">
      <c r="AD5001" s="110"/>
      <c r="AE5001" s="110"/>
      <c r="AF5001" s="110"/>
      <c r="AG5001" s="110"/>
      <c r="AH5001" s="110"/>
      <c r="AI5001" s="110"/>
      <c r="AJ5001" s="110"/>
      <c r="AK5001" s="110"/>
      <c r="AL5001" s="110"/>
      <c r="AM5001" s="110"/>
      <c r="AN5001" s="110"/>
      <c r="AO5001" s="110"/>
      <c r="AP5001" s="110"/>
      <c r="AQ5001" s="110"/>
      <c r="AR5001" s="110"/>
      <c r="AS5001" s="110"/>
      <c r="AT5001" s="110"/>
      <c r="AU5001" s="110"/>
      <c r="AV5001" s="110"/>
      <c r="AW5001" s="110"/>
      <c r="AX5001" s="110"/>
      <c r="AY5001" s="110"/>
      <c r="AZ5001" s="110"/>
      <c r="BA5001" s="110"/>
      <c r="BB5001" s="110"/>
      <c r="BC5001" s="110"/>
      <c r="BD5001" s="110"/>
      <c r="BE5001" s="110"/>
      <c r="BF5001" s="110"/>
      <c r="BG5001" s="110"/>
      <c r="BH5001" s="110"/>
    </row>
    <row r="5002" spans="30:60" x14ac:dyDescent="0.2">
      <c r="AD5002" s="110"/>
      <c r="AE5002" s="110"/>
      <c r="AF5002" s="110"/>
      <c r="AG5002" s="110"/>
      <c r="AH5002" s="110"/>
      <c r="AI5002" s="110"/>
      <c r="AJ5002" s="110"/>
      <c r="AK5002" s="110"/>
      <c r="AL5002" s="110"/>
      <c r="AM5002" s="110"/>
      <c r="AN5002" s="110"/>
      <c r="AO5002" s="110"/>
      <c r="AP5002" s="110"/>
      <c r="AQ5002" s="110"/>
      <c r="AR5002" s="110"/>
      <c r="AS5002" s="110"/>
      <c r="AT5002" s="110"/>
      <c r="AU5002" s="110"/>
      <c r="AV5002" s="110"/>
      <c r="AW5002" s="110"/>
      <c r="AX5002" s="110"/>
      <c r="AY5002" s="110"/>
      <c r="AZ5002" s="110"/>
      <c r="BA5002" s="110"/>
      <c r="BB5002" s="110"/>
      <c r="BC5002" s="110"/>
      <c r="BD5002" s="110"/>
      <c r="BE5002" s="110"/>
      <c r="BF5002" s="110"/>
      <c r="BG5002" s="110"/>
      <c r="BH5002" s="110"/>
    </row>
    <row r="5003" spans="30:60" x14ac:dyDescent="0.2">
      <c r="AD5003" s="110"/>
      <c r="AE5003" s="110"/>
      <c r="AF5003" s="110"/>
      <c r="AG5003" s="110"/>
      <c r="AH5003" s="110"/>
      <c r="AI5003" s="110"/>
      <c r="AJ5003" s="110"/>
      <c r="AK5003" s="110"/>
      <c r="AL5003" s="110"/>
      <c r="AM5003" s="110"/>
      <c r="AN5003" s="110"/>
      <c r="AO5003" s="110"/>
      <c r="AP5003" s="110"/>
      <c r="AQ5003" s="110"/>
      <c r="AR5003" s="110"/>
      <c r="AS5003" s="110"/>
      <c r="AT5003" s="110"/>
      <c r="AU5003" s="110"/>
      <c r="AV5003" s="110"/>
      <c r="AW5003" s="110"/>
      <c r="AX5003" s="110"/>
      <c r="AY5003" s="110"/>
      <c r="AZ5003" s="110"/>
      <c r="BA5003" s="110"/>
      <c r="BB5003" s="110"/>
      <c r="BC5003" s="110"/>
      <c r="BD5003" s="110"/>
      <c r="BE5003" s="110"/>
      <c r="BF5003" s="110"/>
      <c r="BG5003" s="110"/>
      <c r="BH5003" s="110"/>
    </row>
    <row r="5004" spans="30:60" x14ac:dyDescent="0.2">
      <c r="AD5004" s="110"/>
      <c r="AE5004" s="110"/>
      <c r="AF5004" s="110"/>
      <c r="AG5004" s="110"/>
      <c r="AH5004" s="110"/>
      <c r="AI5004" s="110"/>
      <c r="AJ5004" s="110"/>
      <c r="AK5004" s="110"/>
      <c r="AL5004" s="110"/>
      <c r="AM5004" s="110"/>
      <c r="AN5004" s="110"/>
      <c r="AO5004" s="110"/>
      <c r="AP5004" s="110"/>
      <c r="AQ5004" s="110"/>
      <c r="AR5004" s="110"/>
      <c r="AS5004" s="110"/>
      <c r="AT5004" s="110"/>
      <c r="AU5004" s="110"/>
      <c r="AV5004" s="110"/>
      <c r="AW5004" s="110"/>
      <c r="AX5004" s="110"/>
      <c r="AY5004" s="110"/>
      <c r="AZ5004" s="110"/>
      <c r="BA5004" s="110"/>
      <c r="BB5004" s="110"/>
      <c r="BC5004" s="110"/>
      <c r="BD5004" s="110"/>
      <c r="BE5004" s="110"/>
      <c r="BF5004" s="110"/>
      <c r="BG5004" s="110"/>
      <c r="BH5004" s="110"/>
    </row>
    <row r="5005" spans="30:60" x14ac:dyDescent="0.2">
      <c r="AD5005" s="110"/>
      <c r="AE5005" s="110"/>
      <c r="AF5005" s="110"/>
      <c r="AG5005" s="110"/>
      <c r="AH5005" s="110"/>
      <c r="AI5005" s="110"/>
      <c r="AJ5005" s="110"/>
      <c r="AK5005" s="110"/>
      <c r="AL5005" s="110"/>
      <c r="AM5005" s="110"/>
      <c r="AN5005" s="110"/>
      <c r="AO5005" s="110"/>
      <c r="AP5005" s="110"/>
      <c r="AQ5005" s="110"/>
      <c r="AR5005" s="110"/>
      <c r="AS5005" s="110"/>
      <c r="AT5005" s="110"/>
      <c r="AU5005" s="110"/>
      <c r="AV5005" s="110"/>
      <c r="AW5005" s="110"/>
      <c r="AX5005" s="110"/>
      <c r="AY5005" s="110"/>
      <c r="AZ5005" s="110"/>
      <c r="BA5005" s="110"/>
      <c r="BB5005" s="110"/>
      <c r="BC5005" s="110"/>
      <c r="BD5005" s="110"/>
      <c r="BE5005" s="110"/>
      <c r="BF5005" s="110"/>
      <c r="BG5005" s="110"/>
      <c r="BH5005" s="110"/>
    </row>
    <row r="5006" spans="30:60" x14ac:dyDescent="0.2">
      <c r="AD5006" s="110"/>
      <c r="AE5006" s="110"/>
      <c r="AF5006" s="110"/>
      <c r="AG5006" s="110"/>
      <c r="AH5006" s="110"/>
      <c r="AI5006" s="110"/>
      <c r="AJ5006" s="110"/>
      <c r="AK5006" s="110"/>
      <c r="AL5006" s="110"/>
      <c r="AM5006" s="110"/>
      <c r="AN5006" s="110"/>
      <c r="AO5006" s="110"/>
      <c r="AP5006" s="110"/>
      <c r="AQ5006" s="110"/>
      <c r="AR5006" s="110"/>
      <c r="AS5006" s="110"/>
      <c r="AT5006" s="110"/>
      <c r="AU5006" s="110"/>
      <c r="AV5006" s="110"/>
      <c r="AW5006" s="110"/>
      <c r="AX5006" s="110"/>
      <c r="AY5006" s="110"/>
      <c r="AZ5006" s="110"/>
      <c r="BA5006" s="110"/>
      <c r="BB5006" s="110"/>
      <c r="BC5006" s="110"/>
      <c r="BD5006" s="110"/>
      <c r="BE5006" s="110"/>
      <c r="BF5006" s="110"/>
      <c r="BG5006" s="110"/>
      <c r="BH5006" s="110"/>
    </row>
    <row r="5007" spans="30:60" x14ac:dyDescent="0.2">
      <c r="AD5007" s="110"/>
      <c r="AE5007" s="110"/>
      <c r="AF5007" s="110"/>
      <c r="AG5007" s="110"/>
      <c r="AH5007" s="110"/>
      <c r="AI5007" s="110"/>
      <c r="AJ5007" s="110"/>
      <c r="AK5007" s="110"/>
      <c r="AL5007" s="110"/>
      <c r="AM5007" s="110"/>
      <c r="AN5007" s="110"/>
      <c r="AO5007" s="110"/>
      <c r="AP5007" s="110"/>
      <c r="AQ5007" s="110"/>
      <c r="AR5007" s="110"/>
      <c r="AS5007" s="110"/>
      <c r="AT5007" s="110"/>
      <c r="AU5007" s="110"/>
      <c r="AV5007" s="110"/>
      <c r="AW5007" s="110"/>
      <c r="AX5007" s="110"/>
      <c r="AY5007" s="110"/>
      <c r="AZ5007" s="110"/>
      <c r="BA5007" s="110"/>
      <c r="BB5007" s="110"/>
      <c r="BC5007" s="110"/>
      <c r="BD5007" s="110"/>
      <c r="BE5007" s="110"/>
      <c r="BF5007" s="110"/>
      <c r="BG5007" s="110"/>
      <c r="BH5007" s="110"/>
    </row>
    <row r="5008" spans="30:60" x14ac:dyDescent="0.2">
      <c r="AD5008" s="110"/>
      <c r="AE5008" s="110"/>
      <c r="AF5008" s="110"/>
      <c r="AG5008" s="110"/>
      <c r="AH5008" s="110"/>
      <c r="AI5008" s="110"/>
      <c r="AJ5008" s="110"/>
      <c r="AK5008" s="110"/>
      <c r="AL5008" s="110"/>
      <c r="AM5008" s="110"/>
      <c r="AN5008" s="110"/>
      <c r="AO5008" s="110"/>
      <c r="AP5008" s="110"/>
      <c r="AQ5008" s="110"/>
      <c r="AR5008" s="110"/>
      <c r="AS5008" s="110"/>
      <c r="AT5008" s="110"/>
      <c r="AU5008" s="110"/>
      <c r="AV5008" s="110"/>
      <c r="AW5008" s="110"/>
      <c r="AX5008" s="110"/>
      <c r="AY5008" s="110"/>
      <c r="AZ5008" s="110"/>
      <c r="BA5008" s="110"/>
      <c r="BB5008" s="110"/>
      <c r="BC5008" s="110"/>
      <c r="BD5008" s="110"/>
      <c r="BE5008" s="110"/>
      <c r="BF5008" s="110"/>
      <c r="BG5008" s="110"/>
      <c r="BH5008" s="110"/>
    </row>
    <row r="5009" spans="30:60" x14ac:dyDescent="0.2">
      <c r="AD5009" s="110"/>
      <c r="AE5009" s="110"/>
      <c r="AF5009" s="110"/>
      <c r="AG5009" s="110"/>
      <c r="AH5009" s="110"/>
      <c r="AI5009" s="110"/>
      <c r="AJ5009" s="110"/>
      <c r="AK5009" s="110"/>
      <c r="AL5009" s="110"/>
      <c r="AM5009" s="110"/>
      <c r="AN5009" s="110"/>
      <c r="AO5009" s="110"/>
      <c r="AP5009" s="110"/>
      <c r="AQ5009" s="110"/>
      <c r="AR5009" s="110"/>
      <c r="AS5009" s="110"/>
      <c r="AT5009" s="110"/>
      <c r="AU5009" s="110"/>
      <c r="AV5009" s="110"/>
      <c r="AW5009" s="110"/>
      <c r="AX5009" s="110"/>
      <c r="AY5009" s="110"/>
      <c r="AZ5009" s="110"/>
      <c r="BA5009" s="110"/>
      <c r="BB5009" s="110"/>
      <c r="BC5009" s="110"/>
      <c r="BD5009" s="110"/>
      <c r="BE5009" s="110"/>
      <c r="BF5009" s="110"/>
      <c r="BG5009" s="110"/>
      <c r="BH5009" s="110"/>
    </row>
    <row r="5010" spans="30:60" x14ac:dyDescent="0.2">
      <c r="AD5010" s="110"/>
      <c r="AE5010" s="110"/>
      <c r="AF5010" s="110"/>
      <c r="AG5010" s="110"/>
      <c r="AH5010" s="110"/>
      <c r="AI5010" s="110"/>
      <c r="AJ5010" s="110"/>
      <c r="AK5010" s="110"/>
      <c r="AL5010" s="110"/>
      <c r="AM5010" s="110"/>
      <c r="AN5010" s="110"/>
      <c r="AO5010" s="110"/>
      <c r="AP5010" s="110"/>
      <c r="AQ5010" s="110"/>
      <c r="AR5010" s="110"/>
      <c r="AS5010" s="110"/>
      <c r="AT5010" s="110"/>
      <c r="AU5010" s="110"/>
      <c r="AV5010" s="110"/>
      <c r="AW5010" s="110"/>
      <c r="AX5010" s="110"/>
      <c r="AY5010" s="110"/>
      <c r="AZ5010" s="110"/>
      <c r="BA5010" s="110"/>
      <c r="BB5010" s="110"/>
      <c r="BC5010" s="110"/>
      <c r="BD5010" s="110"/>
      <c r="BE5010" s="110"/>
      <c r="BF5010" s="110"/>
      <c r="BG5010" s="110"/>
      <c r="BH5010" s="110"/>
    </row>
    <row r="5011" spans="30:60" x14ac:dyDescent="0.2">
      <c r="AD5011" s="110"/>
      <c r="AE5011" s="110"/>
      <c r="AF5011" s="110"/>
      <c r="AG5011" s="110"/>
      <c r="AH5011" s="110"/>
      <c r="AI5011" s="110"/>
      <c r="AJ5011" s="110"/>
      <c r="AK5011" s="110"/>
      <c r="AL5011" s="110"/>
      <c r="AM5011" s="110"/>
      <c r="AN5011" s="110"/>
      <c r="AO5011" s="110"/>
      <c r="AP5011" s="110"/>
      <c r="AQ5011" s="110"/>
      <c r="AR5011" s="110"/>
      <c r="AS5011" s="110"/>
      <c r="AT5011" s="110"/>
      <c r="AU5011" s="110"/>
      <c r="AV5011" s="110"/>
      <c r="AW5011" s="110"/>
      <c r="AX5011" s="110"/>
      <c r="AY5011" s="110"/>
      <c r="AZ5011" s="110"/>
      <c r="BA5011" s="110"/>
      <c r="BB5011" s="110"/>
      <c r="BC5011" s="110"/>
      <c r="BD5011" s="110"/>
      <c r="BE5011" s="110"/>
      <c r="BF5011" s="110"/>
      <c r="BG5011" s="110"/>
      <c r="BH5011" s="110"/>
    </row>
    <row r="5012" spans="30:60" x14ac:dyDescent="0.2">
      <c r="AD5012" s="110"/>
      <c r="AE5012" s="110"/>
      <c r="AF5012" s="110"/>
      <c r="AG5012" s="110"/>
      <c r="AH5012" s="110"/>
      <c r="AI5012" s="110"/>
      <c r="AJ5012" s="110"/>
      <c r="AK5012" s="110"/>
      <c r="AL5012" s="110"/>
      <c r="AM5012" s="110"/>
      <c r="AN5012" s="110"/>
      <c r="AO5012" s="110"/>
      <c r="AP5012" s="110"/>
      <c r="AQ5012" s="110"/>
      <c r="AR5012" s="110"/>
      <c r="AS5012" s="110"/>
      <c r="AT5012" s="110"/>
      <c r="AU5012" s="110"/>
      <c r="AV5012" s="110"/>
      <c r="AW5012" s="110"/>
      <c r="AX5012" s="110"/>
      <c r="AY5012" s="110"/>
      <c r="AZ5012" s="110"/>
      <c r="BA5012" s="110"/>
      <c r="BB5012" s="110"/>
      <c r="BC5012" s="110"/>
      <c r="BD5012" s="110"/>
      <c r="BE5012" s="110"/>
      <c r="BF5012" s="110"/>
      <c r="BG5012" s="110"/>
      <c r="BH5012" s="110"/>
    </row>
    <row r="5013" spans="30:60" x14ac:dyDescent="0.2">
      <c r="AD5013" s="110"/>
      <c r="AE5013" s="110"/>
      <c r="AF5013" s="110"/>
      <c r="AG5013" s="110"/>
      <c r="AH5013" s="110"/>
      <c r="AI5013" s="110"/>
      <c r="AJ5013" s="110"/>
      <c r="AK5013" s="110"/>
      <c r="AL5013" s="110"/>
      <c r="AM5013" s="110"/>
      <c r="AN5013" s="110"/>
      <c r="AO5013" s="110"/>
      <c r="AP5013" s="110"/>
      <c r="AQ5013" s="110"/>
      <c r="AR5013" s="110"/>
      <c r="AS5013" s="110"/>
      <c r="AT5013" s="110"/>
      <c r="AU5013" s="110"/>
      <c r="AV5013" s="110"/>
      <c r="AW5013" s="110"/>
      <c r="AX5013" s="110"/>
      <c r="AY5013" s="110"/>
      <c r="AZ5013" s="110"/>
      <c r="BA5013" s="110"/>
      <c r="BB5013" s="110"/>
      <c r="BC5013" s="110"/>
      <c r="BD5013" s="110"/>
      <c r="BE5013" s="110"/>
      <c r="BF5013" s="110"/>
      <c r="BG5013" s="110"/>
      <c r="BH5013" s="110"/>
    </row>
    <row r="5014" spans="30:60" x14ac:dyDescent="0.2">
      <c r="AD5014" s="110"/>
      <c r="AE5014" s="110"/>
      <c r="AF5014" s="110"/>
      <c r="AG5014" s="110"/>
      <c r="AH5014" s="110"/>
      <c r="AI5014" s="110"/>
      <c r="AJ5014" s="110"/>
      <c r="AK5014" s="110"/>
      <c r="AL5014" s="110"/>
      <c r="AM5014" s="110"/>
      <c r="AN5014" s="110"/>
      <c r="AO5014" s="110"/>
      <c r="AP5014" s="110"/>
      <c r="AQ5014" s="110"/>
      <c r="AR5014" s="110"/>
      <c r="AS5014" s="110"/>
      <c r="AT5014" s="110"/>
      <c r="AU5014" s="110"/>
      <c r="AV5014" s="110"/>
      <c r="AW5014" s="110"/>
      <c r="AX5014" s="110"/>
      <c r="AY5014" s="110"/>
      <c r="AZ5014" s="110"/>
      <c r="BA5014" s="110"/>
      <c r="BB5014" s="110"/>
      <c r="BC5014" s="110"/>
      <c r="BD5014" s="110"/>
      <c r="BE5014" s="110"/>
      <c r="BF5014" s="110"/>
      <c r="BG5014" s="110"/>
      <c r="BH5014" s="110"/>
    </row>
    <row r="5015" spans="30:60" x14ac:dyDescent="0.2">
      <c r="AD5015" s="110"/>
      <c r="AE5015" s="110"/>
      <c r="AF5015" s="110"/>
      <c r="AG5015" s="110"/>
      <c r="AH5015" s="110"/>
      <c r="AI5015" s="110"/>
      <c r="AJ5015" s="110"/>
      <c r="AK5015" s="110"/>
      <c r="AL5015" s="110"/>
      <c r="AM5015" s="110"/>
      <c r="AN5015" s="110"/>
      <c r="AO5015" s="110"/>
      <c r="AP5015" s="110"/>
      <c r="AQ5015" s="110"/>
      <c r="AR5015" s="110"/>
      <c r="AS5015" s="110"/>
      <c r="AT5015" s="110"/>
      <c r="AU5015" s="110"/>
      <c r="AV5015" s="110"/>
      <c r="AW5015" s="110"/>
      <c r="AX5015" s="110"/>
      <c r="AY5015" s="110"/>
      <c r="AZ5015" s="110"/>
      <c r="BA5015" s="110"/>
      <c r="BB5015" s="110"/>
      <c r="BC5015" s="110"/>
      <c r="BD5015" s="110"/>
      <c r="BE5015" s="110"/>
      <c r="BF5015" s="110"/>
      <c r="BG5015" s="110"/>
      <c r="BH5015" s="110"/>
    </row>
    <row r="5016" spans="30:60" x14ac:dyDescent="0.2">
      <c r="AD5016" s="110"/>
      <c r="AE5016" s="110"/>
      <c r="AF5016" s="110"/>
      <c r="AG5016" s="110"/>
      <c r="AH5016" s="110"/>
      <c r="AI5016" s="110"/>
      <c r="AJ5016" s="110"/>
      <c r="AK5016" s="110"/>
      <c r="AL5016" s="110"/>
      <c r="AM5016" s="110"/>
      <c r="AN5016" s="110"/>
      <c r="AO5016" s="110"/>
      <c r="AP5016" s="110"/>
      <c r="AQ5016" s="110"/>
      <c r="AR5016" s="110"/>
      <c r="AS5016" s="110"/>
      <c r="AT5016" s="110"/>
      <c r="AU5016" s="110"/>
      <c r="AV5016" s="110"/>
      <c r="AW5016" s="110"/>
      <c r="AX5016" s="110"/>
      <c r="AY5016" s="110"/>
      <c r="AZ5016" s="110"/>
      <c r="BA5016" s="110"/>
      <c r="BB5016" s="110"/>
      <c r="BC5016" s="110"/>
      <c r="BD5016" s="110"/>
      <c r="BE5016" s="110"/>
      <c r="BF5016" s="110"/>
      <c r="BG5016" s="110"/>
      <c r="BH5016" s="110"/>
    </row>
    <row r="5017" spans="30:60" x14ac:dyDescent="0.2">
      <c r="AD5017" s="110"/>
      <c r="AE5017" s="110"/>
      <c r="AF5017" s="110"/>
      <c r="AG5017" s="110"/>
      <c r="AH5017" s="110"/>
      <c r="AI5017" s="110"/>
      <c r="AJ5017" s="110"/>
      <c r="AK5017" s="110"/>
      <c r="AL5017" s="110"/>
      <c r="AM5017" s="110"/>
      <c r="AN5017" s="110"/>
      <c r="AO5017" s="110"/>
      <c r="AP5017" s="110"/>
      <c r="AQ5017" s="110"/>
      <c r="AR5017" s="110"/>
      <c r="AS5017" s="110"/>
      <c r="AT5017" s="110"/>
      <c r="AU5017" s="110"/>
      <c r="AV5017" s="110"/>
      <c r="AW5017" s="110"/>
      <c r="AX5017" s="110"/>
      <c r="AY5017" s="110"/>
      <c r="AZ5017" s="110"/>
      <c r="BA5017" s="110"/>
      <c r="BB5017" s="110"/>
      <c r="BC5017" s="110"/>
      <c r="BD5017" s="110"/>
      <c r="BE5017" s="110"/>
      <c r="BF5017" s="110"/>
      <c r="BG5017" s="110"/>
      <c r="BH5017" s="110"/>
    </row>
    <row r="5018" spans="30:60" x14ac:dyDescent="0.2">
      <c r="AD5018" s="110"/>
      <c r="AE5018" s="110"/>
      <c r="AF5018" s="110"/>
      <c r="AG5018" s="110"/>
      <c r="AH5018" s="110"/>
      <c r="AI5018" s="110"/>
      <c r="AJ5018" s="110"/>
      <c r="AK5018" s="110"/>
      <c r="AL5018" s="110"/>
      <c r="AM5018" s="110"/>
      <c r="AN5018" s="110"/>
      <c r="AO5018" s="110"/>
      <c r="AP5018" s="110"/>
      <c r="AQ5018" s="110"/>
      <c r="AR5018" s="110"/>
      <c r="AS5018" s="110"/>
      <c r="AT5018" s="110"/>
      <c r="AU5018" s="110"/>
      <c r="AV5018" s="110"/>
      <c r="AW5018" s="110"/>
      <c r="AX5018" s="110"/>
      <c r="AY5018" s="110"/>
      <c r="AZ5018" s="110"/>
      <c r="BA5018" s="110"/>
      <c r="BB5018" s="110"/>
      <c r="BC5018" s="110"/>
      <c r="BD5018" s="110"/>
      <c r="BE5018" s="110"/>
      <c r="BF5018" s="110"/>
      <c r="BG5018" s="110"/>
      <c r="BH5018" s="110"/>
    </row>
    <row r="5019" spans="30:60" x14ac:dyDescent="0.2">
      <c r="AD5019" s="110"/>
      <c r="AE5019" s="110"/>
      <c r="AF5019" s="110"/>
      <c r="AG5019" s="110"/>
      <c r="AH5019" s="110"/>
      <c r="AI5019" s="110"/>
      <c r="AJ5019" s="110"/>
      <c r="AK5019" s="110"/>
      <c r="AL5019" s="110"/>
      <c r="AM5019" s="110"/>
      <c r="AN5019" s="110"/>
      <c r="AO5019" s="110"/>
      <c r="AP5019" s="110"/>
      <c r="AQ5019" s="110"/>
      <c r="AR5019" s="110"/>
      <c r="AS5019" s="110"/>
      <c r="AT5019" s="110"/>
      <c r="AU5019" s="110"/>
      <c r="AV5019" s="110"/>
      <c r="AW5019" s="110"/>
      <c r="AX5019" s="110"/>
      <c r="AY5019" s="110"/>
      <c r="AZ5019" s="110"/>
      <c r="BA5019" s="110"/>
      <c r="BB5019" s="110"/>
      <c r="BC5019" s="110"/>
      <c r="BD5019" s="110"/>
      <c r="BE5019" s="110"/>
      <c r="BF5019" s="110"/>
      <c r="BG5019" s="110"/>
      <c r="BH5019" s="110"/>
    </row>
    <row r="5020" spans="30:60" x14ac:dyDescent="0.2">
      <c r="AD5020" s="110"/>
      <c r="AE5020" s="110"/>
      <c r="AF5020" s="110"/>
      <c r="AG5020" s="110"/>
      <c r="AH5020" s="110"/>
      <c r="AI5020" s="110"/>
      <c r="AJ5020" s="110"/>
      <c r="AK5020" s="110"/>
      <c r="AL5020" s="110"/>
      <c r="AM5020" s="110"/>
      <c r="AN5020" s="110"/>
      <c r="AO5020" s="110"/>
      <c r="AP5020" s="110"/>
      <c r="AQ5020" s="110"/>
      <c r="AR5020" s="110"/>
      <c r="AS5020" s="110"/>
      <c r="AT5020" s="110"/>
      <c r="AU5020" s="110"/>
      <c r="AV5020" s="110"/>
      <c r="AW5020" s="110"/>
      <c r="AX5020" s="110"/>
      <c r="AY5020" s="110"/>
      <c r="AZ5020" s="110"/>
      <c r="BA5020" s="110"/>
      <c r="BB5020" s="110"/>
      <c r="BC5020" s="110"/>
      <c r="BD5020" s="110"/>
      <c r="BE5020" s="110"/>
      <c r="BF5020" s="110"/>
      <c r="BG5020" s="110"/>
      <c r="BH5020" s="110"/>
    </row>
    <row r="5021" spans="30:60" x14ac:dyDescent="0.2">
      <c r="AD5021" s="110"/>
      <c r="AE5021" s="110"/>
      <c r="AF5021" s="110"/>
      <c r="AG5021" s="110"/>
      <c r="AH5021" s="110"/>
      <c r="AI5021" s="110"/>
      <c r="AJ5021" s="110"/>
      <c r="AK5021" s="110"/>
      <c r="AL5021" s="110"/>
      <c r="AM5021" s="110"/>
      <c r="AN5021" s="110"/>
      <c r="AO5021" s="110"/>
      <c r="AP5021" s="110"/>
      <c r="AQ5021" s="110"/>
      <c r="AR5021" s="110"/>
      <c r="AS5021" s="110"/>
      <c r="AT5021" s="110"/>
      <c r="AU5021" s="110"/>
      <c r="AV5021" s="110"/>
      <c r="AW5021" s="110"/>
      <c r="AX5021" s="110"/>
      <c r="AY5021" s="110"/>
      <c r="AZ5021" s="110"/>
      <c r="BA5021" s="110"/>
      <c r="BB5021" s="110"/>
      <c r="BC5021" s="110"/>
      <c r="BD5021" s="110"/>
      <c r="BE5021" s="110"/>
      <c r="BF5021" s="110"/>
      <c r="BG5021" s="110"/>
      <c r="BH5021" s="110"/>
    </row>
    <row r="5022" spans="30:60" x14ac:dyDescent="0.2">
      <c r="AD5022" s="110"/>
      <c r="AE5022" s="110"/>
      <c r="AF5022" s="110"/>
      <c r="AG5022" s="110"/>
      <c r="AH5022" s="110"/>
      <c r="AI5022" s="110"/>
      <c r="AJ5022" s="110"/>
      <c r="AK5022" s="110"/>
      <c r="AL5022" s="110"/>
      <c r="AM5022" s="110"/>
      <c r="AN5022" s="110"/>
      <c r="AO5022" s="110"/>
      <c r="AP5022" s="110"/>
      <c r="AQ5022" s="110"/>
      <c r="AR5022" s="110"/>
      <c r="AS5022" s="110"/>
      <c r="AT5022" s="110"/>
      <c r="AU5022" s="110"/>
      <c r="AV5022" s="110"/>
      <c r="AW5022" s="110"/>
      <c r="AX5022" s="110"/>
      <c r="AY5022" s="110"/>
      <c r="AZ5022" s="110"/>
      <c r="BA5022" s="110"/>
      <c r="BB5022" s="110"/>
      <c r="BC5022" s="110"/>
      <c r="BD5022" s="110"/>
      <c r="BE5022" s="110"/>
      <c r="BF5022" s="110"/>
      <c r="BG5022" s="110"/>
      <c r="BH5022" s="110"/>
    </row>
    <row r="5023" spans="30:60" x14ac:dyDescent="0.2">
      <c r="AD5023" s="110"/>
      <c r="AE5023" s="110"/>
      <c r="AF5023" s="110"/>
      <c r="AG5023" s="110"/>
      <c r="AH5023" s="110"/>
      <c r="AI5023" s="110"/>
      <c r="AJ5023" s="110"/>
      <c r="AK5023" s="110"/>
      <c r="AL5023" s="110"/>
      <c r="AM5023" s="110"/>
      <c r="AN5023" s="110"/>
      <c r="AO5023" s="110"/>
      <c r="AP5023" s="110"/>
      <c r="AQ5023" s="110"/>
      <c r="AR5023" s="110"/>
      <c r="AS5023" s="110"/>
      <c r="AT5023" s="110"/>
      <c r="AU5023" s="110"/>
      <c r="AV5023" s="110"/>
      <c r="AW5023" s="110"/>
      <c r="AX5023" s="110"/>
      <c r="AY5023" s="110"/>
      <c r="AZ5023" s="110"/>
      <c r="BA5023" s="110"/>
      <c r="BB5023" s="110"/>
      <c r="BC5023" s="110"/>
      <c r="BD5023" s="110"/>
      <c r="BE5023" s="110"/>
      <c r="BF5023" s="110"/>
      <c r="BG5023" s="110"/>
      <c r="BH5023" s="110"/>
    </row>
    <row r="5024" spans="30:60" x14ac:dyDescent="0.2">
      <c r="AD5024" s="110"/>
      <c r="AE5024" s="110"/>
      <c r="AF5024" s="110"/>
      <c r="AG5024" s="110"/>
      <c r="AH5024" s="110"/>
      <c r="AI5024" s="110"/>
      <c r="AJ5024" s="110"/>
      <c r="AK5024" s="110"/>
      <c r="AL5024" s="110"/>
      <c r="AM5024" s="110"/>
      <c r="AN5024" s="110"/>
      <c r="AO5024" s="110"/>
      <c r="AP5024" s="110"/>
      <c r="AQ5024" s="110"/>
      <c r="AR5024" s="110"/>
      <c r="AS5024" s="110"/>
      <c r="AT5024" s="110"/>
      <c r="AU5024" s="110"/>
      <c r="AV5024" s="110"/>
      <c r="AW5024" s="110"/>
      <c r="AX5024" s="110"/>
      <c r="AY5024" s="110"/>
      <c r="AZ5024" s="110"/>
      <c r="BA5024" s="110"/>
      <c r="BB5024" s="110"/>
      <c r="BC5024" s="110"/>
      <c r="BD5024" s="110"/>
      <c r="BE5024" s="110"/>
      <c r="BF5024" s="110"/>
      <c r="BG5024" s="110"/>
      <c r="BH5024" s="110"/>
    </row>
    <row r="5025" spans="30:60" x14ac:dyDescent="0.2">
      <c r="AD5025" s="110"/>
      <c r="AE5025" s="110"/>
      <c r="AF5025" s="110"/>
      <c r="AG5025" s="110"/>
      <c r="AH5025" s="110"/>
      <c r="AI5025" s="110"/>
      <c r="AJ5025" s="110"/>
      <c r="AK5025" s="110"/>
      <c r="AL5025" s="110"/>
      <c r="AM5025" s="110"/>
      <c r="AN5025" s="110"/>
      <c r="AO5025" s="110"/>
      <c r="AP5025" s="110"/>
      <c r="AQ5025" s="110"/>
      <c r="AR5025" s="110"/>
      <c r="AS5025" s="110"/>
      <c r="AT5025" s="110"/>
      <c r="AU5025" s="110"/>
      <c r="AV5025" s="110"/>
      <c r="AW5025" s="110"/>
      <c r="AX5025" s="110"/>
      <c r="AY5025" s="110"/>
      <c r="AZ5025" s="110"/>
      <c r="BA5025" s="110"/>
      <c r="BB5025" s="110"/>
      <c r="BC5025" s="110"/>
      <c r="BD5025" s="110"/>
      <c r="BE5025" s="110"/>
      <c r="BF5025" s="110"/>
      <c r="BG5025" s="110"/>
      <c r="BH5025" s="110"/>
    </row>
    <row r="5026" spans="30:60" x14ac:dyDescent="0.2">
      <c r="AD5026" s="110"/>
      <c r="AE5026" s="110"/>
      <c r="AF5026" s="110"/>
      <c r="AG5026" s="110"/>
      <c r="AH5026" s="110"/>
      <c r="AI5026" s="110"/>
      <c r="AJ5026" s="110"/>
      <c r="AK5026" s="110"/>
      <c r="AL5026" s="110"/>
      <c r="AM5026" s="110"/>
      <c r="AN5026" s="110"/>
      <c r="AO5026" s="110"/>
      <c r="AP5026" s="110"/>
      <c r="AQ5026" s="110"/>
      <c r="AR5026" s="110"/>
      <c r="AS5026" s="110"/>
      <c r="AT5026" s="110"/>
      <c r="AU5026" s="110"/>
      <c r="AV5026" s="110"/>
      <c r="AW5026" s="110"/>
      <c r="AX5026" s="110"/>
      <c r="AY5026" s="110"/>
      <c r="AZ5026" s="110"/>
      <c r="BA5026" s="110"/>
      <c r="BB5026" s="110"/>
      <c r="BC5026" s="110"/>
      <c r="BD5026" s="110"/>
      <c r="BE5026" s="110"/>
      <c r="BF5026" s="110"/>
      <c r="BG5026" s="110"/>
      <c r="BH5026" s="110"/>
    </row>
    <row r="5027" spans="30:60" x14ac:dyDescent="0.2">
      <c r="AD5027" s="110"/>
      <c r="AE5027" s="110"/>
      <c r="AF5027" s="110"/>
      <c r="AG5027" s="110"/>
      <c r="AH5027" s="110"/>
      <c r="AI5027" s="110"/>
      <c r="AJ5027" s="110"/>
      <c r="AK5027" s="110"/>
      <c r="AL5027" s="110"/>
      <c r="AM5027" s="110"/>
      <c r="AN5027" s="110"/>
      <c r="AO5027" s="110"/>
      <c r="AP5027" s="110"/>
      <c r="AQ5027" s="110"/>
      <c r="AR5027" s="110"/>
      <c r="AS5027" s="110"/>
      <c r="AT5027" s="110"/>
      <c r="AU5027" s="110"/>
      <c r="AV5027" s="110"/>
      <c r="AW5027" s="110"/>
      <c r="AX5027" s="110"/>
      <c r="AY5027" s="110"/>
      <c r="AZ5027" s="110"/>
      <c r="BA5027" s="110"/>
      <c r="BB5027" s="110"/>
      <c r="BC5027" s="110"/>
      <c r="BD5027" s="110"/>
      <c r="BE5027" s="110"/>
      <c r="BF5027" s="110"/>
      <c r="BG5027" s="110"/>
      <c r="BH5027" s="110"/>
    </row>
    <row r="5028" spans="30:60" x14ac:dyDescent="0.2">
      <c r="AD5028" s="110"/>
      <c r="AE5028" s="110"/>
      <c r="AF5028" s="110"/>
      <c r="AG5028" s="110"/>
      <c r="AH5028" s="110"/>
      <c r="AI5028" s="110"/>
      <c r="AJ5028" s="110"/>
      <c r="AK5028" s="110"/>
      <c r="AL5028" s="110"/>
      <c r="AM5028" s="110"/>
      <c r="AN5028" s="110"/>
      <c r="AO5028" s="110"/>
      <c r="AP5028" s="110"/>
      <c r="AQ5028" s="110"/>
      <c r="AR5028" s="110"/>
      <c r="AS5028" s="110"/>
      <c r="AT5028" s="110"/>
      <c r="AU5028" s="110"/>
      <c r="AV5028" s="110"/>
      <c r="AW5028" s="110"/>
      <c r="AX5028" s="110"/>
      <c r="AY5028" s="110"/>
      <c r="AZ5028" s="110"/>
      <c r="BA5028" s="110"/>
      <c r="BB5028" s="110"/>
      <c r="BC5028" s="110"/>
      <c r="BD5028" s="110"/>
      <c r="BE5028" s="110"/>
      <c r="BF5028" s="110"/>
      <c r="BG5028" s="110"/>
      <c r="BH5028" s="110"/>
    </row>
    <row r="5029" spans="30:60" x14ac:dyDescent="0.2">
      <c r="AD5029" s="110"/>
      <c r="AE5029" s="110"/>
      <c r="AF5029" s="110"/>
      <c r="AG5029" s="110"/>
      <c r="AH5029" s="110"/>
      <c r="AI5029" s="110"/>
      <c r="AJ5029" s="110"/>
      <c r="AK5029" s="110"/>
      <c r="AL5029" s="110"/>
      <c r="AM5029" s="110"/>
      <c r="AN5029" s="110"/>
      <c r="AO5029" s="110"/>
      <c r="AP5029" s="110"/>
      <c r="AQ5029" s="110"/>
      <c r="AR5029" s="110"/>
      <c r="AS5029" s="110"/>
      <c r="AT5029" s="110"/>
      <c r="AU5029" s="110"/>
      <c r="AV5029" s="110"/>
      <c r="AW5029" s="110"/>
      <c r="AX5029" s="110"/>
      <c r="AY5029" s="110"/>
      <c r="AZ5029" s="110"/>
      <c r="BA5029" s="110"/>
      <c r="BB5029" s="110"/>
      <c r="BC5029" s="110"/>
      <c r="BD5029" s="110"/>
      <c r="BE5029" s="110"/>
      <c r="BF5029" s="110"/>
      <c r="BG5029" s="110"/>
      <c r="BH5029" s="110"/>
    </row>
    <row r="5030" spans="30:60" x14ac:dyDescent="0.2">
      <c r="AD5030" s="110"/>
      <c r="AE5030" s="110"/>
      <c r="AF5030" s="110"/>
      <c r="AG5030" s="110"/>
      <c r="AH5030" s="110"/>
      <c r="AI5030" s="110"/>
      <c r="AJ5030" s="110"/>
      <c r="AK5030" s="110"/>
      <c r="AL5030" s="110"/>
      <c r="AM5030" s="110"/>
      <c r="AN5030" s="110"/>
      <c r="AO5030" s="110"/>
      <c r="AP5030" s="110"/>
      <c r="AQ5030" s="110"/>
      <c r="AR5030" s="110"/>
      <c r="AS5030" s="110"/>
      <c r="AT5030" s="110"/>
      <c r="AU5030" s="110"/>
      <c r="AV5030" s="110"/>
      <c r="AW5030" s="110"/>
      <c r="AX5030" s="110"/>
      <c r="AY5030" s="110"/>
      <c r="AZ5030" s="110"/>
      <c r="BA5030" s="110"/>
      <c r="BB5030" s="110"/>
      <c r="BC5030" s="110"/>
      <c r="BD5030" s="110"/>
      <c r="BE5030" s="110"/>
      <c r="BF5030" s="110"/>
      <c r="BG5030" s="110"/>
      <c r="BH5030" s="110"/>
    </row>
    <row r="5031" spans="30:60" x14ac:dyDescent="0.2">
      <c r="AD5031" s="110"/>
      <c r="AE5031" s="110"/>
      <c r="AF5031" s="110"/>
      <c r="AG5031" s="110"/>
      <c r="AH5031" s="110"/>
      <c r="AI5031" s="110"/>
      <c r="AJ5031" s="110"/>
      <c r="AK5031" s="110"/>
      <c r="AL5031" s="110"/>
      <c r="AM5031" s="110"/>
      <c r="AN5031" s="110"/>
      <c r="AO5031" s="110"/>
      <c r="AP5031" s="110"/>
      <c r="AQ5031" s="110"/>
      <c r="AR5031" s="110"/>
      <c r="AS5031" s="110"/>
      <c r="AT5031" s="110"/>
      <c r="AU5031" s="110"/>
      <c r="AV5031" s="110"/>
      <c r="AW5031" s="110"/>
      <c r="AX5031" s="110"/>
      <c r="AY5031" s="110"/>
      <c r="AZ5031" s="110"/>
      <c r="BA5031" s="110"/>
      <c r="BB5031" s="110"/>
      <c r="BC5031" s="110"/>
      <c r="BD5031" s="110"/>
      <c r="BE5031" s="110"/>
      <c r="BF5031" s="110"/>
      <c r="BG5031" s="110"/>
      <c r="BH5031" s="110"/>
    </row>
    <row r="5032" spans="30:60" x14ac:dyDescent="0.2">
      <c r="AD5032" s="110"/>
      <c r="AE5032" s="110"/>
      <c r="AF5032" s="110"/>
      <c r="AG5032" s="110"/>
      <c r="AH5032" s="110"/>
      <c r="AI5032" s="110"/>
      <c r="AJ5032" s="110"/>
      <c r="AK5032" s="110"/>
      <c r="AL5032" s="110"/>
      <c r="AM5032" s="110"/>
      <c r="AN5032" s="110"/>
      <c r="AO5032" s="110"/>
      <c r="AP5032" s="110"/>
      <c r="AQ5032" s="110"/>
      <c r="AR5032" s="110"/>
      <c r="AS5032" s="110"/>
      <c r="AT5032" s="110"/>
      <c r="AU5032" s="110"/>
      <c r="AV5032" s="110"/>
      <c r="AW5032" s="110"/>
      <c r="AX5032" s="110"/>
      <c r="AY5032" s="110"/>
      <c r="AZ5032" s="110"/>
      <c r="BA5032" s="110"/>
      <c r="BB5032" s="110"/>
      <c r="BC5032" s="110"/>
      <c r="BD5032" s="110"/>
      <c r="BE5032" s="110"/>
      <c r="BF5032" s="110"/>
      <c r="BG5032" s="110"/>
      <c r="BH5032" s="110"/>
    </row>
    <row r="5033" spans="30:60" x14ac:dyDescent="0.2">
      <c r="AD5033" s="110"/>
      <c r="AE5033" s="110"/>
      <c r="AF5033" s="110"/>
      <c r="AG5033" s="110"/>
      <c r="AH5033" s="110"/>
      <c r="AI5033" s="110"/>
      <c r="AJ5033" s="110"/>
      <c r="AK5033" s="110"/>
      <c r="AL5033" s="110"/>
      <c r="AM5033" s="110"/>
      <c r="AN5033" s="110"/>
      <c r="AO5033" s="110"/>
      <c r="AP5033" s="110"/>
      <c r="AQ5033" s="110"/>
      <c r="AR5033" s="110"/>
      <c r="AS5033" s="110"/>
      <c r="AT5033" s="110"/>
      <c r="AU5033" s="110"/>
      <c r="AV5033" s="110"/>
      <c r="AW5033" s="110"/>
      <c r="AX5033" s="110"/>
      <c r="AY5033" s="110"/>
      <c r="AZ5033" s="110"/>
      <c r="BA5033" s="110"/>
      <c r="BB5033" s="110"/>
      <c r="BC5033" s="110"/>
      <c r="BD5033" s="110"/>
      <c r="BE5033" s="110"/>
      <c r="BF5033" s="110"/>
      <c r="BG5033" s="110"/>
      <c r="BH5033" s="110"/>
    </row>
    <row r="5034" spans="30:60" x14ac:dyDescent="0.2">
      <c r="AD5034" s="110"/>
      <c r="AE5034" s="110"/>
      <c r="AF5034" s="110"/>
      <c r="AG5034" s="110"/>
      <c r="AH5034" s="110"/>
      <c r="AI5034" s="110"/>
      <c r="AJ5034" s="110"/>
      <c r="AK5034" s="110"/>
      <c r="AL5034" s="110"/>
      <c r="AM5034" s="110"/>
      <c r="AN5034" s="110"/>
      <c r="AO5034" s="110"/>
      <c r="AP5034" s="110"/>
      <c r="AQ5034" s="110"/>
      <c r="AR5034" s="110"/>
      <c r="AS5034" s="110"/>
      <c r="AT5034" s="110"/>
      <c r="AU5034" s="110"/>
      <c r="AV5034" s="110"/>
      <c r="AW5034" s="110"/>
      <c r="AX5034" s="110"/>
      <c r="AY5034" s="110"/>
      <c r="AZ5034" s="110"/>
      <c r="BA5034" s="110"/>
      <c r="BB5034" s="110"/>
      <c r="BC5034" s="110"/>
      <c r="BD5034" s="110"/>
      <c r="BE5034" s="110"/>
      <c r="BF5034" s="110"/>
      <c r="BG5034" s="110"/>
      <c r="BH5034" s="110"/>
    </row>
    <row r="5035" spans="30:60" x14ac:dyDescent="0.2">
      <c r="AD5035" s="110"/>
      <c r="AE5035" s="110"/>
      <c r="AF5035" s="110"/>
      <c r="AG5035" s="110"/>
      <c r="AH5035" s="110"/>
      <c r="AI5035" s="110"/>
      <c r="AJ5035" s="110"/>
      <c r="AK5035" s="110"/>
      <c r="AL5035" s="110"/>
      <c r="AM5035" s="110"/>
      <c r="AN5035" s="110"/>
      <c r="AO5035" s="110"/>
      <c r="AP5035" s="110"/>
      <c r="AQ5035" s="110"/>
      <c r="AR5035" s="110"/>
      <c r="AS5035" s="110"/>
      <c r="AT5035" s="110"/>
      <c r="AU5035" s="110"/>
      <c r="AV5035" s="110"/>
      <c r="AW5035" s="110"/>
      <c r="AX5035" s="110"/>
      <c r="AY5035" s="110"/>
      <c r="AZ5035" s="110"/>
      <c r="BA5035" s="110"/>
      <c r="BB5035" s="110"/>
      <c r="BC5035" s="110"/>
      <c r="BD5035" s="110"/>
      <c r="BE5035" s="110"/>
      <c r="BF5035" s="110"/>
      <c r="BG5035" s="110"/>
      <c r="BH5035" s="110"/>
    </row>
    <row r="5036" spans="30:60" x14ac:dyDescent="0.2">
      <c r="AD5036" s="110"/>
      <c r="AE5036" s="110"/>
      <c r="AF5036" s="110"/>
      <c r="AG5036" s="110"/>
      <c r="AH5036" s="110"/>
      <c r="AI5036" s="110"/>
      <c r="AJ5036" s="110"/>
      <c r="AK5036" s="110"/>
      <c r="AL5036" s="110"/>
      <c r="AM5036" s="110"/>
      <c r="AN5036" s="110"/>
      <c r="AO5036" s="110"/>
      <c r="AP5036" s="110"/>
      <c r="AQ5036" s="110"/>
      <c r="AR5036" s="110"/>
      <c r="AS5036" s="110"/>
      <c r="AT5036" s="110"/>
      <c r="AU5036" s="110"/>
      <c r="AV5036" s="110"/>
      <c r="AW5036" s="110"/>
      <c r="AX5036" s="110"/>
      <c r="AY5036" s="110"/>
      <c r="AZ5036" s="110"/>
      <c r="BA5036" s="110"/>
      <c r="BB5036" s="110"/>
      <c r="BC5036" s="110"/>
      <c r="BD5036" s="110"/>
      <c r="BE5036" s="110"/>
      <c r="BF5036" s="110"/>
      <c r="BG5036" s="110"/>
      <c r="BH5036" s="110"/>
    </row>
    <row r="5037" spans="30:60" x14ac:dyDescent="0.2">
      <c r="AD5037" s="110"/>
      <c r="AE5037" s="110"/>
      <c r="AF5037" s="110"/>
      <c r="AG5037" s="110"/>
      <c r="AH5037" s="110"/>
      <c r="AI5037" s="110"/>
      <c r="AJ5037" s="110"/>
      <c r="AK5037" s="110"/>
      <c r="AL5037" s="110"/>
      <c r="AM5037" s="110"/>
      <c r="AN5037" s="110"/>
      <c r="AO5037" s="110"/>
      <c r="AP5037" s="110"/>
      <c r="AQ5037" s="110"/>
      <c r="AR5037" s="110"/>
      <c r="AS5037" s="110"/>
      <c r="AT5037" s="110"/>
      <c r="AU5037" s="110"/>
      <c r="AV5037" s="110"/>
      <c r="AW5037" s="110"/>
      <c r="AX5037" s="110"/>
      <c r="AY5037" s="110"/>
      <c r="AZ5037" s="110"/>
      <c r="BA5037" s="110"/>
      <c r="BB5037" s="110"/>
      <c r="BC5037" s="110"/>
      <c r="BD5037" s="110"/>
      <c r="BE5037" s="110"/>
      <c r="BF5037" s="110"/>
      <c r="BG5037" s="110"/>
      <c r="BH5037" s="110"/>
    </row>
    <row r="5038" spans="30:60" x14ac:dyDescent="0.2">
      <c r="AD5038" s="110"/>
      <c r="AE5038" s="110"/>
      <c r="AF5038" s="110"/>
      <c r="AG5038" s="110"/>
      <c r="AH5038" s="110"/>
      <c r="AI5038" s="110"/>
      <c r="AJ5038" s="110"/>
      <c r="AK5038" s="110"/>
      <c r="AL5038" s="110"/>
      <c r="AM5038" s="110"/>
      <c r="AN5038" s="110"/>
      <c r="AO5038" s="110"/>
      <c r="AP5038" s="110"/>
      <c r="AQ5038" s="110"/>
      <c r="AR5038" s="110"/>
      <c r="AS5038" s="110"/>
      <c r="AT5038" s="110"/>
      <c r="AU5038" s="110"/>
      <c r="AV5038" s="110"/>
      <c r="AW5038" s="110"/>
      <c r="AX5038" s="110"/>
      <c r="AY5038" s="110"/>
      <c r="AZ5038" s="110"/>
      <c r="BA5038" s="110"/>
      <c r="BB5038" s="110"/>
      <c r="BC5038" s="110"/>
      <c r="BD5038" s="110"/>
      <c r="BE5038" s="110"/>
      <c r="BF5038" s="110"/>
      <c r="BG5038" s="110"/>
      <c r="BH5038" s="110"/>
    </row>
    <row r="5039" spans="30:60" x14ac:dyDescent="0.2">
      <c r="AD5039" s="110"/>
      <c r="AE5039" s="110"/>
      <c r="AF5039" s="110"/>
      <c r="AG5039" s="110"/>
      <c r="AH5039" s="110"/>
      <c r="AI5039" s="110"/>
      <c r="AJ5039" s="110"/>
      <c r="AK5039" s="110"/>
      <c r="AL5039" s="110"/>
      <c r="AM5039" s="110"/>
      <c r="AN5039" s="110"/>
      <c r="AO5039" s="110"/>
      <c r="AP5039" s="110"/>
      <c r="AQ5039" s="110"/>
      <c r="AR5039" s="110"/>
      <c r="AS5039" s="110"/>
      <c r="AT5039" s="110"/>
      <c r="AU5039" s="110"/>
      <c r="AV5039" s="110"/>
      <c r="AW5039" s="110"/>
      <c r="AX5039" s="110"/>
      <c r="AY5039" s="110"/>
      <c r="AZ5039" s="110"/>
      <c r="BA5039" s="110"/>
      <c r="BB5039" s="110"/>
      <c r="BC5039" s="110"/>
      <c r="BD5039" s="110"/>
      <c r="BE5039" s="110"/>
      <c r="BF5039" s="110"/>
      <c r="BG5039" s="110"/>
      <c r="BH5039" s="110"/>
    </row>
    <row r="5040" spans="30:60" x14ac:dyDescent="0.2">
      <c r="AD5040" s="110"/>
      <c r="AE5040" s="110"/>
      <c r="AF5040" s="110"/>
      <c r="AG5040" s="110"/>
      <c r="AH5040" s="110"/>
      <c r="AI5040" s="110"/>
      <c r="AJ5040" s="110"/>
      <c r="AK5040" s="110"/>
      <c r="AL5040" s="110"/>
      <c r="AM5040" s="110"/>
      <c r="AN5040" s="110"/>
      <c r="AO5040" s="110"/>
      <c r="AP5040" s="110"/>
      <c r="AQ5040" s="110"/>
      <c r="AR5040" s="110"/>
      <c r="AS5040" s="110"/>
      <c r="AT5040" s="110"/>
      <c r="AU5040" s="110"/>
      <c r="AV5040" s="110"/>
      <c r="AW5040" s="110"/>
      <c r="AX5040" s="110"/>
      <c r="AY5040" s="110"/>
      <c r="AZ5040" s="110"/>
      <c r="BA5040" s="110"/>
      <c r="BB5040" s="110"/>
      <c r="BC5040" s="110"/>
      <c r="BD5040" s="110"/>
      <c r="BE5040" s="110"/>
      <c r="BF5040" s="110"/>
      <c r="BG5040" s="110"/>
      <c r="BH5040" s="110"/>
    </row>
    <row r="5041" spans="30:60" x14ac:dyDescent="0.2">
      <c r="AD5041" s="110"/>
      <c r="AE5041" s="110"/>
      <c r="AF5041" s="110"/>
      <c r="AG5041" s="110"/>
      <c r="AH5041" s="110"/>
      <c r="AI5041" s="110"/>
      <c r="AJ5041" s="110"/>
      <c r="AK5041" s="110"/>
      <c r="AL5041" s="110"/>
      <c r="AM5041" s="110"/>
      <c r="AN5041" s="110"/>
      <c r="AO5041" s="110"/>
      <c r="AP5041" s="110"/>
      <c r="AQ5041" s="110"/>
      <c r="AR5041" s="110"/>
      <c r="AS5041" s="110"/>
      <c r="AT5041" s="110"/>
      <c r="AU5041" s="110"/>
      <c r="AV5041" s="110"/>
      <c r="AW5041" s="110"/>
      <c r="AX5041" s="110"/>
      <c r="AY5041" s="110"/>
      <c r="AZ5041" s="110"/>
      <c r="BA5041" s="110"/>
      <c r="BB5041" s="110"/>
      <c r="BC5041" s="110"/>
      <c r="BD5041" s="110"/>
      <c r="BE5041" s="110"/>
      <c r="BF5041" s="110"/>
      <c r="BG5041" s="110"/>
      <c r="BH5041" s="110"/>
    </row>
    <row r="5042" spans="30:60" x14ac:dyDescent="0.2">
      <c r="AD5042" s="110"/>
      <c r="AE5042" s="110"/>
      <c r="AF5042" s="110"/>
      <c r="AG5042" s="110"/>
      <c r="AH5042" s="110"/>
      <c r="AI5042" s="110"/>
      <c r="AJ5042" s="110"/>
      <c r="AK5042" s="110"/>
      <c r="AL5042" s="110"/>
      <c r="AM5042" s="110"/>
      <c r="AN5042" s="110"/>
      <c r="AO5042" s="110"/>
      <c r="AP5042" s="110"/>
      <c r="AQ5042" s="110"/>
      <c r="AR5042" s="110"/>
      <c r="AS5042" s="110"/>
      <c r="AT5042" s="110"/>
      <c r="AU5042" s="110"/>
      <c r="AV5042" s="110"/>
      <c r="AW5042" s="110"/>
      <c r="AX5042" s="110"/>
      <c r="AY5042" s="110"/>
      <c r="AZ5042" s="110"/>
      <c r="BA5042" s="110"/>
      <c r="BB5042" s="110"/>
      <c r="BC5042" s="110"/>
      <c r="BD5042" s="110"/>
      <c r="BE5042" s="110"/>
      <c r="BF5042" s="110"/>
      <c r="BG5042" s="110"/>
      <c r="BH5042" s="110"/>
    </row>
    <row r="5043" spans="30:60" x14ac:dyDescent="0.2">
      <c r="AD5043" s="110"/>
      <c r="AE5043" s="110"/>
      <c r="AF5043" s="110"/>
      <c r="AG5043" s="110"/>
      <c r="AH5043" s="110"/>
      <c r="AI5043" s="110"/>
      <c r="AJ5043" s="110"/>
      <c r="AK5043" s="110"/>
      <c r="AL5043" s="110"/>
      <c r="AM5043" s="110"/>
      <c r="AN5043" s="110"/>
      <c r="AO5043" s="110"/>
      <c r="AP5043" s="110"/>
      <c r="AQ5043" s="110"/>
      <c r="AR5043" s="110"/>
      <c r="AS5043" s="110"/>
      <c r="AT5043" s="110"/>
      <c r="AU5043" s="110"/>
      <c r="AV5043" s="110"/>
      <c r="AW5043" s="110"/>
      <c r="AX5043" s="110"/>
      <c r="AY5043" s="110"/>
      <c r="AZ5043" s="110"/>
      <c r="BA5043" s="110"/>
      <c r="BB5043" s="110"/>
      <c r="BC5043" s="110"/>
      <c r="BD5043" s="110"/>
      <c r="BE5043" s="110"/>
      <c r="BF5043" s="110"/>
      <c r="BG5043" s="110"/>
      <c r="BH5043" s="110"/>
    </row>
    <row r="5044" spans="30:60" x14ac:dyDescent="0.2">
      <c r="AD5044" s="110"/>
      <c r="AE5044" s="110"/>
      <c r="AF5044" s="110"/>
      <c r="AG5044" s="110"/>
      <c r="AH5044" s="110"/>
      <c r="AI5044" s="110"/>
      <c r="AJ5044" s="110"/>
      <c r="AK5044" s="110"/>
      <c r="AL5044" s="110"/>
      <c r="AM5044" s="110"/>
      <c r="AN5044" s="110"/>
      <c r="AO5044" s="110"/>
      <c r="AP5044" s="110"/>
      <c r="AQ5044" s="110"/>
      <c r="AR5044" s="110"/>
      <c r="AS5044" s="110"/>
      <c r="AT5044" s="110"/>
      <c r="AU5044" s="110"/>
      <c r="AV5044" s="110"/>
      <c r="AW5044" s="110"/>
      <c r="AX5044" s="110"/>
      <c r="AY5044" s="110"/>
      <c r="AZ5044" s="110"/>
      <c r="BA5044" s="110"/>
      <c r="BB5044" s="110"/>
      <c r="BC5044" s="110"/>
      <c r="BD5044" s="110"/>
      <c r="BE5044" s="110"/>
      <c r="BF5044" s="110"/>
      <c r="BG5044" s="110"/>
      <c r="BH5044" s="110"/>
    </row>
    <row r="5045" spans="30:60" x14ac:dyDescent="0.2">
      <c r="AD5045" s="110"/>
      <c r="AE5045" s="110"/>
      <c r="AF5045" s="110"/>
      <c r="AG5045" s="110"/>
      <c r="AH5045" s="110"/>
      <c r="AI5045" s="110"/>
      <c r="AJ5045" s="110"/>
      <c r="AK5045" s="110"/>
      <c r="AL5045" s="110"/>
      <c r="AM5045" s="110"/>
      <c r="AN5045" s="110"/>
      <c r="AO5045" s="110"/>
      <c r="AP5045" s="110"/>
      <c r="AQ5045" s="110"/>
      <c r="AR5045" s="110"/>
      <c r="AS5045" s="110"/>
      <c r="AT5045" s="110"/>
      <c r="AU5045" s="110"/>
      <c r="AV5045" s="110"/>
      <c r="AW5045" s="110"/>
      <c r="AX5045" s="110"/>
      <c r="AY5045" s="110"/>
      <c r="AZ5045" s="110"/>
      <c r="BA5045" s="110"/>
      <c r="BB5045" s="110"/>
      <c r="BC5045" s="110"/>
      <c r="BD5045" s="110"/>
      <c r="BE5045" s="110"/>
      <c r="BF5045" s="110"/>
      <c r="BG5045" s="110"/>
      <c r="BH5045" s="110"/>
    </row>
    <row r="5046" spans="30:60" x14ac:dyDescent="0.2">
      <c r="AD5046" s="110"/>
      <c r="AE5046" s="110"/>
      <c r="AF5046" s="110"/>
      <c r="AG5046" s="110"/>
      <c r="AH5046" s="110"/>
      <c r="AI5046" s="110"/>
      <c r="AJ5046" s="110"/>
      <c r="AK5046" s="110"/>
      <c r="AL5046" s="110"/>
      <c r="AM5046" s="110"/>
      <c r="AN5046" s="110"/>
      <c r="AO5046" s="110"/>
      <c r="AP5046" s="110"/>
      <c r="AQ5046" s="110"/>
      <c r="AR5046" s="110"/>
      <c r="AS5046" s="110"/>
      <c r="AT5046" s="110"/>
      <c r="AU5046" s="110"/>
      <c r="AV5046" s="110"/>
      <c r="AW5046" s="110"/>
      <c r="AX5046" s="110"/>
      <c r="AY5046" s="110"/>
      <c r="AZ5046" s="110"/>
      <c r="BA5046" s="110"/>
      <c r="BB5046" s="110"/>
      <c r="BC5046" s="110"/>
      <c r="BD5046" s="110"/>
      <c r="BE5046" s="110"/>
      <c r="BF5046" s="110"/>
      <c r="BG5046" s="110"/>
      <c r="BH5046" s="110"/>
    </row>
    <row r="5047" spans="30:60" x14ac:dyDescent="0.2">
      <c r="AD5047" s="110"/>
      <c r="AE5047" s="110"/>
      <c r="AF5047" s="110"/>
      <c r="AG5047" s="110"/>
      <c r="AH5047" s="110"/>
      <c r="AI5047" s="110"/>
      <c r="AJ5047" s="110"/>
      <c r="AK5047" s="110"/>
      <c r="AL5047" s="110"/>
      <c r="AM5047" s="110"/>
      <c r="AN5047" s="110"/>
      <c r="AO5047" s="110"/>
      <c r="AP5047" s="110"/>
      <c r="AQ5047" s="110"/>
      <c r="AR5047" s="110"/>
      <c r="AS5047" s="110"/>
      <c r="AT5047" s="110"/>
      <c r="AU5047" s="110"/>
      <c r="AV5047" s="110"/>
      <c r="AW5047" s="110"/>
      <c r="AX5047" s="110"/>
      <c r="AY5047" s="110"/>
      <c r="AZ5047" s="110"/>
      <c r="BA5047" s="110"/>
      <c r="BB5047" s="110"/>
      <c r="BC5047" s="110"/>
      <c r="BD5047" s="110"/>
      <c r="BE5047" s="110"/>
      <c r="BF5047" s="110"/>
      <c r="BG5047" s="110"/>
      <c r="BH5047" s="110"/>
    </row>
    <row r="5048" spans="30:60" x14ac:dyDescent="0.2">
      <c r="AD5048" s="110"/>
      <c r="AE5048" s="110"/>
      <c r="AF5048" s="110"/>
      <c r="AG5048" s="110"/>
      <c r="AH5048" s="110"/>
      <c r="AI5048" s="110"/>
      <c r="AJ5048" s="110"/>
      <c r="AK5048" s="110"/>
      <c r="AL5048" s="110"/>
      <c r="AM5048" s="110"/>
      <c r="AN5048" s="110"/>
      <c r="AO5048" s="110"/>
      <c r="AP5048" s="110"/>
      <c r="AQ5048" s="110"/>
      <c r="AR5048" s="110"/>
      <c r="AS5048" s="110"/>
      <c r="AT5048" s="110"/>
      <c r="AU5048" s="110"/>
      <c r="AV5048" s="110"/>
      <c r="AW5048" s="110"/>
      <c r="AX5048" s="110"/>
      <c r="AY5048" s="110"/>
      <c r="AZ5048" s="110"/>
      <c r="BA5048" s="110"/>
      <c r="BB5048" s="110"/>
      <c r="BC5048" s="110"/>
      <c r="BD5048" s="110"/>
      <c r="BE5048" s="110"/>
      <c r="BF5048" s="110"/>
      <c r="BG5048" s="110"/>
      <c r="BH5048" s="110"/>
    </row>
    <row r="5049" spans="30:60" x14ac:dyDescent="0.2">
      <c r="AD5049" s="110"/>
      <c r="AE5049" s="110"/>
      <c r="AF5049" s="110"/>
      <c r="AG5049" s="110"/>
      <c r="AH5049" s="110"/>
      <c r="AI5049" s="110"/>
      <c r="AJ5049" s="110"/>
      <c r="AK5049" s="110"/>
      <c r="AL5049" s="110"/>
      <c r="AM5049" s="110"/>
      <c r="AN5049" s="110"/>
      <c r="AO5049" s="110"/>
      <c r="AP5049" s="110"/>
      <c r="AQ5049" s="110"/>
      <c r="AR5049" s="110"/>
      <c r="AS5049" s="110"/>
      <c r="AT5049" s="110"/>
      <c r="AU5049" s="110"/>
      <c r="AV5049" s="110"/>
      <c r="AW5049" s="110"/>
      <c r="AX5049" s="110"/>
      <c r="AY5049" s="110"/>
      <c r="AZ5049" s="110"/>
      <c r="BA5049" s="110"/>
      <c r="BB5049" s="110"/>
      <c r="BC5049" s="110"/>
      <c r="BD5049" s="110"/>
      <c r="BE5049" s="110"/>
      <c r="BF5049" s="110"/>
      <c r="BG5049" s="110"/>
      <c r="BH5049" s="110"/>
    </row>
    <row r="5050" spans="30:60" x14ac:dyDescent="0.2">
      <c r="AD5050" s="110"/>
      <c r="AE5050" s="110"/>
      <c r="AF5050" s="110"/>
      <c r="AG5050" s="110"/>
      <c r="AH5050" s="110"/>
      <c r="AI5050" s="110"/>
      <c r="AJ5050" s="110"/>
      <c r="AK5050" s="110"/>
      <c r="AL5050" s="110"/>
      <c r="AM5050" s="110"/>
      <c r="AN5050" s="110"/>
      <c r="AO5050" s="110"/>
      <c r="AP5050" s="110"/>
      <c r="AQ5050" s="110"/>
      <c r="AR5050" s="110"/>
      <c r="AS5050" s="110"/>
      <c r="AT5050" s="110"/>
      <c r="AU5050" s="110"/>
      <c r="AV5050" s="110"/>
      <c r="AW5050" s="110"/>
      <c r="AX5050" s="110"/>
      <c r="AY5050" s="110"/>
      <c r="AZ5050" s="110"/>
      <c r="BA5050" s="110"/>
      <c r="BB5050" s="110"/>
      <c r="BC5050" s="110"/>
      <c r="BD5050" s="110"/>
      <c r="BE5050" s="110"/>
      <c r="BF5050" s="110"/>
      <c r="BG5050" s="110"/>
      <c r="BH5050" s="110"/>
    </row>
    <row r="5051" spans="30:60" x14ac:dyDescent="0.2">
      <c r="AD5051" s="110"/>
      <c r="AE5051" s="110"/>
      <c r="AF5051" s="110"/>
      <c r="AG5051" s="110"/>
      <c r="AH5051" s="110"/>
      <c r="AI5051" s="110"/>
      <c r="AJ5051" s="110"/>
      <c r="AK5051" s="110"/>
      <c r="AL5051" s="110"/>
      <c r="AM5051" s="110"/>
      <c r="AN5051" s="110"/>
      <c r="AO5051" s="110"/>
      <c r="AP5051" s="110"/>
      <c r="AQ5051" s="110"/>
      <c r="AR5051" s="110"/>
      <c r="AS5051" s="110"/>
      <c r="AT5051" s="110"/>
      <c r="AU5051" s="110"/>
      <c r="AV5051" s="110"/>
      <c r="AW5051" s="110"/>
      <c r="AX5051" s="110"/>
      <c r="AY5051" s="110"/>
      <c r="AZ5051" s="110"/>
      <c r="BA5051" s="110"/>
      <c r="BB5051" s="110"/>
      <c r="BC5051" s="110"/>
      <c r="BD5051" s="110"/>
      <c r="BE5051" s="110"/>
      <c r="BF5051" s="110"/>
      <c r="BG5051" s="110"/>
      <c r="BH5051" s="110"/>
    </row>
    <row r="5052" spans="30:60" x14ac:dyDescent="0.2">
      <c r="AD5052" s="110"/>
      <c r="AE5052" s="110"/>
      <c r="AF5052" s="110"/>
      <c r="AG5052" s="110"/>
      <c r="AH5052" s="110"/>
      <c r="AI5052" s="110"/>
      <c r="AJ5052" s="110"/>
      <c r="AK5052" s="110"/>
      <c r="AL5052" s="110"/>
      <c r="AM5052" s="110"/>
      <c r="AN5052" s="110"/>
      <c r="AO5052" s="110"/>
      <c r="AP5052" s="110"/>
      <c r="AQ5052" s="110"/>
      <c r="AR5052" s="110"/>
      <c r="AS5052" s="110"/>
      <c r="AT5052" s="110"/>
      <c r="AU5052" s="110"/>
      <c r="AV5052" s="110"/>
      <c r="AW5052" s="110"/>
      <c r="AX5052" s="110"/>
      <c r="AY5052" s="110"/>
      <c r="AZ5052" s="110"/>
      <c r="BA5052" s="110"/>
      <c r="BB5052" s="110"/>
      <c r="BC5052" s="110"/>
      <c r="BD5052" s="110"/>
      <c r="BE5052" s="110"/>
      <c r="BF5052" s="110"/>
      <c r="BG5052" s="110"/>
      <c r="BH5052" s="110"/>
    </row>
    <row r="5053" spans="30:60" x14ac:dyDescent="0.2">
      <c r="AD5053" s="110"/>
      <c r="AE5053" s="110"/>
      <c r="AF5053" s="110"/>
      <c r="AG5053" s="110"/>
      <c r="AH5053" s="110"/>
      <c r="AI5053" s="110"/>
      <c r="AJ5053" s="110"/>
      <c r="AK5053" s="110"/>
      <c r="AL5053" s="110"/>
      <c r="AM5053" s="110"/>
      <c r="AN5053" s="110"/>
      <c r="AO5053" s="110"/>
      <c r="AP5053" s="110"/>
      <c r="AQ5053" s="110"/>
      <c r="AR5053" s="110"/>
      <c r="AS5053" s="110"/>
      <c r="AT5053" s="110"/>
      <c r="AU5053" s="110"/>
      <c r="AV5053" s="110"/>
      <c r="AW5053" s="110"/>
      <c r="AX5053" s="110"/>
      <c r="AY5053" s="110"/>
      <c r="AZ5053" s="110"/>
      <c r="BA5053" s="110"/>
      <c r="BB5053" s="110"/>
      <c r="BC5053" s="110"/>
      <c r="BD5053" s="110"/>
      <c r="BE5053" s="110"/>
      <c r="BF5053" s="110"/>
      <c r="BG5053" s="110"/>
      <c r="BH5053" s="110"/>
    </row>
    <row r="5054" spans="30:60" x14ac:dyDescent="0.2">
      <c r="AD5054" s="110"/>
      <c r="AE5054" s="110"/>
      <c r="AF5054" s="110"/>
      <c r="AG5054" s="110"/>
      <c r="AH5054" s="110"/>
      <c r="AI5054" s="110"/>
      <c r="AJ5054" s="110"/>
      <c r="AK5054" s="110"/>
      <c r="AL5054" s="110"/>
      <c r="AM5054" s="110"/>
      <c r="AN5054" s="110"/>
      <c r="AO5054" s="110"/>
      <c r="AP5054" s="110"/>
      <c r="AQ5054" s="110"/>
      <c r="AR5054" s="110"/>
      <c r="AS5054" s="110"/>
      <c r="AT5054" s="110"/>
      <c r="AU5054" s="110"/>
      <c r="AV5054" s="110"/>
      <c r="AW5054" s="110"/>
      <c r="AX5054" s="110"/>
      <c r="AY5054" s="110"/>
      <c r="AZ5054" s="110"/>
      <c r="BA5054" s="110"/>
      <c r="BB5054" s="110"/>
      <c r="BC5054" s="110"/>
      <c r="BD5054" s="110"/>
      <c r="BE5054" s="110"/>
      <c r="BF5054" s="110"/>
      <c r="BG5054" s="110"/>
      <c r="BH5054" s="110"/>
    </row>
    <row r="5055" spans="30:60" x14ac:dyDescent="0.2">
      <c r="AD5055" s="110"/>
      <c r="AE5055" s="110"/>
      <c r="AF5055" s="110"/>
      <c r="AG5055" s="110"/>
      <c r="AH5055" s="110"/>
      <c r="AI5055" s="110"/>
      <c r="AJ5055" s="110"/>
      <c r="AK5055" s="110"/>
      <c r="AL5055" s="110"/>
      <c r="AM5055" s="110"/>
      <c r="AN5055" s="110"/>
      <c r="AO5055" s="110"/>
      <c r="AP5055" s="110"/>
      <c r="AQ5055" s="110"/>
      <c r="AR5055" s="110"/>
      <c r="AS5055" s="110"/>
      <c r="AT5055" s="110"/>
      <c r="AU5055" s="110"/>
      <c r="AV5055" s="110"/>
      <c r="AW5055" s="110"/>
      <c r="AX5055" s="110"/>
      <c r="AY5055" s="110"/>
      <c r="AZ5055" s="110"/>
      <c r="BA5055" s="110"/>
      <c r="BB5055" s="110"/>
      <c r="BC5055" s="110"/>
      <c r="BD5055" s="110"/>
      <c r="BE5055" s="110"/>
      <c r="BF5055" s="110"/>
      <c r="BG5055" s="110"/>
      <c r="BH5055" s="110"/>
    </row>
    <row r="5056" spans="30:60" x14ac:dyDescent="0.2">
      <c r="AD5056" s="110"/>
      <c r="AE5056" s="110"/>
      <c r="AF5056" s="110"/>
      <c r="AG5056" s="110"/>
      <c r="AH5056" s="110"/>
      <c r="AI5056" s="110"/>
      <c r="AJ5056" s="110"/>
      <c r="AK5056" s="110"/>
      <c r="AL5056" s="110"/>
      <c r="AM5056" s="110"/>
      <c r="AN5056" s="110"/>
      <c r="AO5056" s="110"/>
      <c r="AP5056" s="110"/>
      <c r="AQ5056" s="110"/>
      <c r="AR5056" s="110"/>
      <c r="AS5056" s="110"/>
      <c r="AT5056" s="110"/>
      <c r="AU5056" s="110"/>
      <c r="AV5056" s="110"/>
      <c r="AW5056" s="110"/>
      <c r="AX5056" s="110"/>
      <c r="AY5056" s="110"/>
      <c r="AZ5056" s="110"/>
      <c r="BA5056" s="110"/>
      <c r="BB5056" s="110"/>
      <c r="BC5056" s="110"/>
      <c r="BD5056" s="110"/>
      <c r="BE5056" s="110"/>
      <c r="BF5056" s="110"/>
      <c r="BG5056" s="110"/>
      <c r="BH5056" s="110"/>
    </row>
    <row r="5057" spans="30:60" x14ac:dyDescent="0.2">
      <c r="AD5057" s="110"/>
      <c r="AE5057" s="110"/>
      <c r="AF5057" s="110"/>
      <c r="AG5057" s="110"/>
      <c r="AH5057" s="110"/>
      <c r="AI5057" s="110"/>
      <c r="AJ5057" s="110"/>
      <c r="AK5057" s="110"/>
      <c r="AL5057" s="110"/>
      <c r="AM5057" s="110"/>
      <c r="AN5057" s="110"/>
      <c r="AO5057" s="110"/>
      <c r="AP5057" s="110"/>
      <c r="AQ5057" s="110"/>
      <c r="AR5057" s="110"/>
      <c r="AS5057" s="110"/>
      <c r="AT5057" s="110"/>
      <c r="AU5057" s="110"/>
      <c r="AV5057" s="110"/>
      <c r="AW5057" s="110"/>
      <c r="AX5057" s="110"/>
      <c r="AY5057" s="110"/>
      <c r="AZ5057" s="110"/>
      <c r="BA5057" s="110"/>
      <c r="BB5057" s="110"/>
      <c r="BC5057" s="110"/>
      <c r="BD5057" s="110"/>
      <c r="BE5057" s="110"/>
      <c r="BF5057" s="110"/>
      <c r="BG5057" s="110"/>
      <c r="BH5057" s="110"/>
    </row>
    <row r="5058" spans="30:60" x14ac:dyDescent="0.2">
      <c r="AD5058" s="110"/>
      <c r="AE5058" s="110"/>
      <c r="AF5058" s="110"/>
      <c r="AG5058" s="110"/>
      <c r="AH5058" s="110"/>
      <c r="AI5058" s="110"/>
      <c r="AJ5058" s="110"/>
      <c r="AK5058" s="110"/>
      <c r="AL5058" s="110"/>
      <c r="AM5058" s="110"/>
      <c r="AN5058" s="110"/>
      <c r="AO5058" s="110"/>
      <c r="AP5058" s="110"/>
      <c r="AQ5058" s="110"/>
      <c r="AR5058" s="110"/>
      <c r="AS5058" s="110"/>
      <c r="AT5058" s="110"/>
      <c r="AU5058" s="110"/>
      <c r="AV5058" s="110"/>
      <c r="AW5058" s="110"/>
      <c r="AX5058" s="110"/>
      <c r="AY5058" s="110"/>
      <c r="AZ5058" s="110"/>
      <c r="BA5058" s="110"/>
      <c r="BB5058" s="110"/>
      <c r="BC5058" s="110"/>
      <c r="BD5058" s="110"/>
      <c r="BE5058" s="110"/>
      <c r="BF5058" s="110"/>
      <c r="BG5058" s="110"/>
      <c r="BH5058" s="110"/>
    </row>
    <row r="5059" spans="30:60" x14ac:dyDescent="0.2">
      <c r="AD5059" s="110"/>
      <c r="AE5059" s="110"/>
      <c r="AF5059" s="110"/>
      <c r="AG5059" s="110"/>
      <c r="AH5059" s="110"/>
      <c r="AI5059" s="110"/>
      <c r="AJ5059" s="110"/>
      <c r="AK5059" s="110"/>
      <c r="AL5059" s="110"/>
      <c r="AM5059" s="110"/>
      <c r="AN5059" s="110"/>
      <c r="AO5059" s="110"/>
      <c r="AP5059" s="110"/>
      <c r="AQ5059" s="110"/>
      <c r="AR5059" s="110"/>
      <c r="AS5059" s="110"/>
      <c r="AT5059" s="110"/>
      <c r="AU5059" s="110"/>
      <c r="AV5059" s="110"/>
      <c r="AW5059" s="110"/>
      <c r="AX5059" s="110"/>
      <c r="AY5059" s="110"/>
      <c r="AZ5059" s="110"/>
      <c r="BA5059" s="110"/>
      <c r="BB5059" s="110"/>
      <c r="BC5059" s="110"/>
      <c r="BD5059" s="110"/>
      <c r="BE5059" s="110"/>
      <c r="BF5059" s="110"/>
      <c r="BG5059" s="110"/>
      <c r="BH5059" s="110"/>
    </row>
    <row r="5060" spans="30:60" x14ac:dyDescent="0.2">
      <c r="AD5060" s="110"/>
      <c r="AE5060" s="110"/>
      <c r="AF5060" s="110"/>
      <c r="AG5060" s="110"/>
      <c r="AH5060" s="110"/>
      <c r="AI5060" s="110"/>
      <c r="AJ5060" s="110"/>
      <c r="AK5060" s="110"/>
      <c r="AL5060" s="110"/>
      <c r="AM5060" s="110"/>
      <c r="AN5060" s="110"/>
      <c r="AO5060" s="110"/>
      <c r="AP5060" s="110"/>
      <c r="AQ5060" s="110"/>
      <c r="AR5060" s="110"/>
      <c r="AS5060" s="110"/>
      <c r="AT5060" s="110"/>
      <c r="AU5060" s="110"/>
      <c r="AV5060" s="110"/>
      <c r="AW5060" s="110"/>
      <c r="AX5060" s="110"/>
      <c r="AY5060" s="110"/>
      <c r="AZ5060" s="110"/>
      <c r="BA5060" s="110"/>
      <c r="BB5060" s="110"/>
      <c r="BC5060" s="110"/>
      <c r="BD5060" s="110"/>
      <c r="BE5060" s="110"/>
      <c r="BF5060" s="110"/>
      <c r="BG5060" s="110"/>
      <c r="BH5060" s="110"/>
    </row>
    <row r="5061" spans="30:60" x14ac:dyDescent="0.2">
      <c r="AD5061" s="110"/>
      <c r="AE5061" s="110"/>
      <c r="AF5061" s="110"/>
      <c r="AG5061" s="110"/>
      <c r="AH5061" s="110"/>
      <c r="AI5061" s="110"/>
      <c r="AJ5061" s="110"/>
      <c r="AK5061" s="110"/>
      <c r="AL5061" s="110"/>
      <c r="AM5061" s="110"/>
      <c r="AN5061" s="110"/>
      <c r="AO5061" s="110"/>
      <c r="AP5061" s="110"/>
      <c r="AQ5061" s="110"/>
      <c r="AR5061" s="110"/>
      <c r="AS5061" s="110"/>
      <c r="AT5061" s="110"/>
      <c r="AU5061" s="110"/>
      <c r="AV5061" s="110"/>
      <c r="AW5061" s="110"/>
      <c r="AX5061" s="110"/>
      <c r="AY5061" s="110"/>
      <c r="AZ5061" s="110"/>
      <c r="BA5061" s="110"/>
      <c r="BB5061" s="110"/>
      <c r="BC5061" s="110"/>
      <c r="BD5061" s="110"/>
      <c r="BE5061" s="110"/>
      <c r="BF5061" s="110"/>
      <c r="BG5061" s="110"/>
      <c r="BH5061" s="110"/>
    </row>
    <row r="5062" spans="30:60" x14ac:dyDescent="0.2">
      <c r="AD5062" s="110"/>
      <c r="AE5062" s="110"/>
      <c r="AF5062" s="110"/>
      <c r="AG5062" s="110"/>
      <c r="AH5062" s="110"/>
      <c r="AI5062" s="110"/>
      <c r="AJ5062" s="110"/>
      <c r="AK5062" s="110"/>
      <c r="AL5062" s="110"/>
      <c r="AM5062" s="110"/>
      <c r="AN5062" s="110"/>
      <c r="AO5062" s="110"/>
      <c r="AP5062" s="110"/>
      <c r="AQ5062" s="110"/>
      <c r="AR5062" s="110"/>
      <c r="AS5062" s="110"/>
      <c r="AT5062" s="110"/>
      <c r="AU5062" s="110"/>
      <c r="AV5062" s="110"/>
      <c r="AW5062" s="110"/>
      <c r="AX5062" s="110"/>
      <c r="AY5062" s="110"/>
      <c r="AZ5062" s="110"/>
      <c r="BA5062" s="110"/>
      <c r="BB5062" s="110"/>
      <c r="BC5062" s="110"/>
      <c r="BD5062" s="110"/>
      <c r="BE5062" s="110"/>
      <c r="BF5062" s="110"/>
      <c r="BG5062" s="110"/>
      <c r="BH5062" s="110"/>
    </row>
    <row r="5063" spans="30:60" x14ac:dyDescent="0.2">
      <c r="AD5063" s="110"/>
      <c r="AE5063" s="110"/>
      <c r="AF5063" s="110"/>
      <c r="AG5063" s="110"/>
      <c r="AH5063" s="110"/>
      <c r="AI5063" s="110"/>
      <c r="AJ5063" s="110"/>
      <c r="AK5063" s="110"/>
      <c r="AL5063" s="110"/>
      <c r="AM5063" s="110"/>
      <c r="AN5063" s="110"/>
      <c r="AO5063" s="110"/>
      <c r="AP5063" s="110"/>
      <c r="AQ5063" s="110"/>
      <c r="AR5063" s="110"/>
      <c r="AS5063" s="110"/>
      <c r="AT5063" s="110"/>
      <c r="AU5063" s="110"/>
      <c r="AV5063" s="110"/>
      <c r="AW5063" s="110"/>
      <c r="AX5063" s="110"/>
      <c r="AY5063" s="110"/>
      <c r="AZ5063" s="110"/>
      <c r="BA5063" s="110"/>
      <c r="BB5063" s="110"/>
      <c r="BC5063" s="110"/>
      <c r="BD5063" s="110"/>
      <c r="BE5063" s="110"/>
      <c r="BF5063" s="110"/>
      <c r="BG5063" s="110"/>
      <c r="BH5063" s="110"/>
    </row>
    <row r="5064" spans="30:60" x14ac:dyDescent="0.2">
      <c r="AD5064" s="110"/>
      <c r="AE5064" s="110"/>
      <c r="AF5064" s="110"/>
      <c r="AG5064" s="110"/>
      <c r="AH5064" s="110"/>
      <c r="AI5064" s="110"/>
      <c r="AJ5064" s="110"/>
      <c r="AK5064" s="110"/>
      <c r="AL5064" s="110"/>
      <c r="AM5064" s="110"/>
      <c r="AN5064" s="110"/>
      <c r="AO5064" s="110"/>
      <c r="AP5064" s="110"/>
      <c r="AQ5064" s="110"/>
      <c r="AR5064" s="110"/>
      <c r="AS5064" s="110"/>
      <c r="AT5064" s="110"/>
      <c r="AU5064" s="110"/>
      <c r="AV5064" s="110"/>
      <c r="AW5064" s="110"/>
      <c r="AX5064" s="110"/>
      <c r="AY5064" s="110"/>
      <c r="AZ5064" s="110"/>
      <c r="BA5064" s="110"/>
      <c r="BB5064" s="110"/>
      <c r="BC5064" s="110"/>
      <c r="BD5064" s="110"/>
      <c r="BE5064" s="110"/>
      <c r="BF5064" s="110"/>
      <c r="BG5064" s="110"/>
      <c r="BH5064" s="110"/>
    </row>
    <row r="5065" spans="30:60" x14ac:dyDescent="0.2">
      <c r="AD5065" s="110"/>
      <c r="AE5065" s="110"/>
      <c r="AF5065" s="110"/>
      <c r="AG5065" s="110"/>
      <c r="AH5065" s="110"/>
      <c r="AI5065" s="110"/>
      <c r="AJ5065" s="110"/>
      <c r="AK5065" s="110"/>
      <c r="AL5065" s="110"/>
      <c r="AM5065" s="110"/>
      <c r="AN5065" s="110"/>
      <c r="AO5065" s="110"/>
      <c r="AP5065" s="110"/>
      <c r="AQ5065" s="110"/>
      <c r="AR5065" s="110"/>
      <c r="AS5065" s="110"/>
      <c r="AT5065" s="110"/>
      <c r="AU5065" s="110"/>
      <c r="AV5065" s="110"/>
      <c r="AW5065" s="110"/>
      <c r="AX5065" s="110"/>
      <c r="AY5065" s="110"/>
      <c r="AZ5065" s="110"/>
      <c r="BA5065" s="110"/>
      <c r="BB5065" s="110"/>
      <c r="BC5065" s="110"/>
      <c r="BD5065" s="110"/>
      <c r="BE5065" s="110"/>
      <c r="BF5065" s="110"/>
      <c r="BG5065" s="110"/>
      <c r="BH5065" s="110"/>
    </row>
    <row r="5066" spans="30:60" x14ac:dyDescent="0.2">
      <c r="AD5066" s="110"/>
      <c r="AE5066" s="110"/>
      <c r="AF5066" s="110"/>
      <c r="AG5066" s="110"/>
      <c r="AH5066" s="110"/>
      <c r="AI5066" s="110"/>
      <c r="AJ5066" s="110"/>
      <c r="AK5066" s="110"/>
      <c r="AL5066" s="110"/>
      <c r="AM5066" s="110"/>
      <c r="AN5066" s="110"/>
      <c r="AO5066" s="110"/>
      <c r="AP5066" s="110"/>
      <c r="AQ5066" s="110"/>
      <c r="AR5066" s="110"/>
      <c r="AS5066" s="110"/>
      <c r="AT5066" s="110"/>
      <c r="AU5066" s="110"/>
      <c r="AV5066" s="110"/>
      <c r="AW5066" s="110"/>
      <c r="AX5066" s="110"/>
      <c r="AY5066" s="110"/>
      <c r="AZ5066" s="110"/>
      <c r="BA5066" s="110"/>
      <c r="BB5066" s="110"/>
      <c r="BC5066" s="110"/>
      <c r="BD5066" s="110"/>
      <c r="BE5066" s="110"/>
      <c r="BF5066" s="110"/>
      <c r="BG5066" s="110"/>
      <c r="BH5066" s="110"/>
    </row>
    <row r="5067" spans="30:60" x14ac:dyDescent="0.2">
      <c r="AD5067" s="110"/>
      <c r="AE5067" s="110"/>
      <c r="AF5067" s="110"/>
      <c r="AG5067" s="110"/>
      <c r="AH5067" s="110"/>
      <c r="AI5067" s="110"/>
      <c r="AJ5067" s="110"/>
      <c r="AK5067" s="110"/>
      <c r="AL5067" s="110"/>
      <c r="AM5067" s="110"/>
      <c r="AN5067" s="110"/>
      <c r="AO5067" s="110"/>
      <c r="AP5067" s="110"/>
      <c r="AQ5067" s="110"/>
      <c r="AR5067" s="110"/>
      <c r="AS5067" s="110"/>
      <c r="AT5067" s="110"/>
      <c r="AU5067" s="110"/>
      <c r="AV5067" s="110"/>
      <c r="AW5067" s="110"/>
      <c r="AX5067" s="110"/>
      <c r="AY5067" s="110"/>
      <c r="AZ5067" s="110"/>
      <c r="BA5067" s="110"/>
      <c r="BB5067" s="110"/>
      <c r="BC5067" s="110"/>
      <c r="BD5067" s="110"/>
      <c r="BE5067" s="110"/>
      <c r="BF5067" s="110"/>
      <c r="BG5067" s="110"/>
      <c r="BH5067" s="110"/>
    </row>
    <row r="5068" spans="30:60" x14ac:dyDescent="0.2">
      <c r="AD5068" s="110"/>
      <c r="AE5068" s="110"/>
      <c r="AF5068" s="110"/>
      <c r="AG5068" s="110"/>
      <c r="AH5068" s="110"/>
      <c r="AI5068" s="110"/>
      <c r="AJ5068" s="110"/>
      <c r="AK5068" s="110"/>
      <c r="AL5068" s="110"/>
      <c r="AM5068" s="110"/>
      <c r="AN5068" s="110"/>
      <c r="AO5068" s="110"/>
      <c r="AP5068" s="110"/>
      <c r="AQ5068" s="110"/>
      <c r="AR5068" s="110"/>
      <c r="AS5068" s="110"/>
      <c r="AT5068" s="110"/>
      <c r="AU5068" s="110"/>
      <c r="AV5068" s="110"/>
      <c r="AW5068" s="110"/>
      <c r="AX5068" s="110"/>
      <c r="AY5068" s="110"/>
      <c r="AZ5068" s="110"/>
      <c r="BA5068" s="110"/>
      <c r="BB5068" s="110"/>
      <c r="BC5068" s="110"/>
      <c r="BD5068" s="110"/>
      <c r="BE5068" s="110"/>
      <c r="BF5068" s="110"/>
      <c r="BG5068" s="110"/>
      <c r="BH5068" s="110"/>
    </row>
    <row r="5069" spans="30:60" x14ac:dyDescent="0.2">
      <c r="AD5069" s="110"/>
      <c r="AE5069" s="110"/>
      <c r="AF5069" s="110"/>
      <c r="AG5069" s="110"/>
      <c r="AH5069" s="110"/>
      <c r="AI5069" s="110"/>
      <c r="AJ5069" s="110"/>
      <c r="AK5069" s="110"/>
      <c r="AL5069" s="110"/>
      <c r="AM5069" s="110"/>
      <c r="AN5069" s="110"/>
      <c r="AO5069" s="110"/>
      <c r="AP5069" s="110"/>
      <c r="AQ5069" s="110"/>
      <c r="AR5069" s="110"/>
      <c r="AS5069" s="110"/>
      <c r="AT5069" s="110"/>
      <c r="AU5069" s="110"/>
      <c r="AV5069" s="110"/>
      <c r="AW5069" s="110"/>
      <c r="AX5069" s="110"/>
      <c r="AY5069" s="110"/>
      <c r="AZ5069" s="110"/>
      <c r="BA5069" s="110"/>
      <c r="BB5069" s="110"/>
      <c r="BC5069" s="110"/>
      <c r="BD5069" s="110"/>
      <c r="BE5069" s="110"/>
      <c r="BF5069" s="110"/>
      <c r="BG5069" s="110"/>
      <c r="BH5069" s="110"/>
    </row>
    <row r="5070" spans="30:60" x14ac:dyDescent="0.2">
      <c r="AD5070" s="110"/>
      <c r="AE5070" s="110"/>
      <c r="AF5070" s="110"/>
      <c r="AG5070" s="110"/>
      <c r="AH5070" s="110"/>
      <c r="AI5070" s="110"/>
      <c r="AJ5070" s="110"/>
      <c r="AK5070" s="110"/>
      <c r="AL5070" s="110"/>
      <c r="AM5070" s="110"/>
      <c r="AN5070" s="110"/>
      <c r="AO5070" s="110"/>
      <c r="AP5070" s="110"/>
      <c r="AQ5070" s="110"/>
      <c r="AR5070" s="110"/>
      <c r="AS5070" s="110"/>
      <c r="AT5070" s="110"/>
      <c r="AU5070" s="110"/>
      <c r="AV5070" s="110"/>
      <c r="AW5070" s="110"/>
      <c r="AX5070" s="110"/>
      <c r="AY5070" s="110"/>
      <c r="AZ5070" s="110"/>
      <c r="BA5070" s="110"/>
      <c r="BB5070" s="110"/>
      <c r="BC5070" s="110"/>
      <c r="BD5070" s="110"/>
      <c r="BE5070" s="110"/>
      <c r="BF5070" s="110"/>
      <c r="BG5070" s="110"/>
      <c r="BH5070" s="110"/>
    </row>
    <row r="5071" spans="30:60" x14ac:dyDescent="0.2">
      <c r="AD5071" s="110"/>
      <c r="AE5071" s="110"/>
      <c r="AF5071" s="110"/>
      <c r="AG5071" s="110"/>
      <c r="AH5071" s="110"/>
      <c r="AI5071" s="110"/>
      <c r="AJ5071" s="110"/>
      <c r="AK5071" s="110"/>
      <c r="AL5071" s="110"/>
      <c r="AM5071" s="110"/>
      <c r="AN5071" s="110"/>
      <c r="AO5071" s="110"/>
      <c r="AP5071" s="110"/>
      <c r="AQ5071" s="110"/>
      <c r="AR5071" s="110"/>
      <c r="AS5071" s="110"/>
      <c r="AT5071" s="110"/>
      <c r="AU5071" s="110"/>
      <c r="AV5071" s="110"/>
      <c r="AW5071" s="110"/>
      <c r="AX5071" s="110"/>
      <c r="AY5071" s="110"/>
      <c r="AZ5071" s="110"/>
      <c r="BA5071" s="110"/>
      <c r="BB5071" s="110"/>
      <c r="BC5071" s="110"/>
      <c r="BD5071" s="110"/>
      <c r="BE5071" s="110"/>
      <c r="BF5071" s="110"/>
      <c r="BG5071" s="110"/>
      <c r="BH5071" s="110"/>
    </row>
    <row r="5072" spans="30:60" x14ac:dyDescent="0.2">
      <c r="AD5072" s="110"/>
      <c r="AE5072" s="110"/>
      <c r="AF5072" s="110"/>
      <c r="AG5072" s="110"/>
      <c r="AH5072" s="110"/>
      <c r="AI5072" s="110"/>
      <c r="AJ5072" s="110"/>
      <c r="AK5072" s="110"/>
      <c r="AL5072" s="110"/>
      <c r="AM5072" s="110"/>
      <c r="AN5072" s="110"/>
      <c r="AO5072" s="110"/>
      <c r="AP5072" s="110"/>
      <c r="AQ5072" s="110"/>
      <c r="AR5072" s="110"/>
      <c r="AS5072" s="110"/>
      <c r="AT5072" s="110"/>
      <c r="AU5072" s="110"/>
      <c r="AV5072" s="110"/>
      <c r="AW5072" s="110"/>
      <c r="AX5072" s="110"/>
      <c r="AY5072" s="110"/>
      <c r="AZ5072" s="110"/>
      <c r="BA5072" s="110"/>
      <c r="BB5072" s="110"/>
      <c r="BC5072" s="110"/>
      <c r="BD5072" s="110"/>
      <c r="BE5072" s="110"/>
      <c r="BF5072" s="110"/>
      <c r="BG5072" s="110"/>
      <c r="BH5072" s="110"/>
    </row>
    <row r="5073" spans="30:60" x14ac:dyDescent="0.2">
      <c r="AD5073" s="110"/>
      <c r="AE5073" s="110"/>
      <c r="AF5073" s="110"/>
      <c r="AG5073" s="110"/>
      <c r="AH5073" s="110"/>
      <c r="AI5073" s="110"/>
      <c r="AJ5073" s="110"/>
      <c r="AK5073" s="110"/>
      <c r="AL5073" s="110"/>
      <c r="AM5073" s="110"/>
      <c r="AN5073" s="110"/>
      <c r="AO5073" s="110"/>
      <c r="AP5073" s="110"/>
      <c r="AQ5073" s="110"/>
      <c r="AR5073" s="110"/>
      <c r="AS5073" s="110"/>
      <c r="AT5073" s="110"/>
      <c r="AU5073" s="110"/>
      <c r="AV5073" s="110"/>
      <c r="AW5073" s="110"/>
      <c r="AX5073" s="110"/>
      <c r="AY5073" s="110"/>
      <c r="AZ5073" s="110"/>
      <c r="BA5073" s="110"/>
      <c r="BB5073" s="110"/>
      <c r="BC5073" s="110"/>
      <c r="BD5073" s="110"/>
      <c r="BE5073" s="110"/>
      <c r="BF5073" s="110"/>
      <c r="BG5073" s="110"/>
      <c r="BH5073" s="110"/>
    </row>
    <row r="5074" spans="30:60" x14ac:dyDescent="0.2">
      <c r="AD5074" s="110"/>
      <c r="AE5074" s="110"/>
      <c r="AF5074" s="110"/>
      <c r="AG5074" s="110"/>
      <c r="AH5074" s="110"/>
      <c r="AI5074" s="110"/>
      <c r="AJ5074" s="110"/>
      <c r="AK5074" s="110"/>
      <c r="AL5074" s="110"/>
      <c r="AM5074" s="110"/>
      <c r="AN5074" s="110"/>
      <c r="AO5074" s="110"/>
      <c r="AP5074" s="110"/>
      <c r="AQ5074" s="110"/>
      <c r="AR5074" s="110"/>
      <c r="AS5074" s="110"/>
      <c r="AT5074" s="110"/>
      <c r="AU5074" s="110"/>
      <c r="AV5074" s="110"/>
      <c r="AW5074" s="110"/>
      <c r="AX5074" s="110"/>
      <c r="AY5074" s="110"/>
      <c r="AZ5074" s="110"/>
      <c r="BA5074" s="110"/>
      <c r="BB5074" s="110"/>
      <c r="BC5074" s="110"/>
      <c r="BD5074" s="110"/>
      <c r="BE5074" s="110"/>
      <c r="BF5074" s="110"/>
      <c r="BG5074" s="110"/>
      <c r="BH5074" s="110"/>
    </row>
    <row r="5075" spans="30:60" x14ac:dyDescent="0.2">
      <c r="AD5075" s="110"/>
      <c r="AE5075" s="110"/>
      <c r="AF5075" s="110"/>
      <c r="AG5075" s="110"/>
      <c r="AH5075" s="110"/>
      <c r="AI5075" s="110"/>
      <c r="AJ5075" s="110"/>
      <c r="AK5075" s="110"/>
      <c r="AL5075" s="110"/>
      <c r="AM5075" s="110"/>
      <c r="AN5075" s="110"/>
      <c r="AO5075" s="110"/>
      <c r="AP5075" s="110"/>
      <c r="AQ5075" s="110"/>
      <c r="AR5075" s="110"/>
      <c r="AS5075" s="110"/>
      <c r="AT5075" s="110"/>
      <c r="AU5075" s="110"/>
      <c r="AV5075" s="110"/>
      <c r="AW5075" s="110"/>
      <c r="AX5075" s="110"/>
      <c r="AY5075" s="110"/>
      <c r="AZ5075" s="110"/>
      <c r="BA5075" s="110"/>
      <c r="BB5075" s="110"/>
      <c r="BC5075" s="110"/>
      <c r="BD5075" s="110"/>
      <c r="BE5075" s="110"/>
      <c r="BF5075" s="110"/>
      <c r="BG5075" s="110"/>
      <c r="BH5075" s="110"/>
    </row>
    <row r="5076" spans="30:60" x14ac:dyDescent="0.2">
      <c r="AD5076" s="110"/>
      <c r="AE5076" s="110"/>
      <c r="AF5076" s="110"/>
      <c r="AG5076" s="110"/>
      <c r="AH5076" s="110"/>
      <c r="AI5076" s="110"/>
      <c r="AJ5076" s="110"/>
      <c r="AK5076" s="110"/>
      <c r="AL5076" s="110"/>
      <c r="AM5076" s="110"/>
      <c r="AN5076" s="110"/>
      <c r="AO5076" s="110"/>
      <c r="AP5076" s="110"/>
      <c r="AQ5076" s="110"/>
      <c r="AR5076" s="110"/>
      <c r="AS5076" s="110"/>
      <c r="AT5076" s="110"/>
      <c r="AU5076" s="110"/>
      <c r="AV5076" s="110"/>
      <c r="AW5076" s="110"/>
      <c r="AX5076" s="110"/>
      <c r="AY5076" s="110"/>
      <c r="AZ5076" s="110"/>
      <c r="BA5076" s="110"/>
      <c r="BB5076" s="110"/>
      <c r="BC5076" s="110"/>
      <c r="BD5076" s="110"/>
      <c r="BE5076" s="110"/>
      <c r="BF5076" s="110"/>
      <c r="BG5076" s="110"/>
      <c r="BH5076" s="110"/>
    </row>
    <row r="5077" spans="30:60" x14ac:dyDescent="0.2">
      <c r="AD5077" s="110"/>
      <c r="AE5077" s="110"/>
      <c r="AF5077" s="110"/>
      <c r="AG5077" s="110"/>
      <c r="AH5077" s="110"/>
      <c r="AI5077" s="110"/>
      <c r="AJ5077" s="110"/>
      <c r="AK5077" s="110"/>
      <c r="AL5077" s="110"/>
      <c r="AM5077" s="110"/>
      <c r="AN5077" s="110"/>
      <c r="AO5077" s="110"/>
      <c r="AP5077" s="110"/>
      <c r="AQ5077" s="110"/>
      <c r="AR5077" s="110"/>
      <c r="AS5077" s="110"/>
      <c r="AT5077" s="110"/>
      <c r="AU5077" s="110"/>
      <c r="AV5077" s="110"/>
      <c r="AW5077" s="110"/>
      <c r="AX5077" s="110"/>
      <c r="AY5077" s="110"/>
      <c r="AZ5077" s="110"/>
      <c r="BA5077" s="110"/>
      <c r="BB5077" s="110"/>
      <c r="BC5077" s="110"/>
      <c r="BD5077" s="110"/>
      <c r="BE5077" s="110"/>
      <c r="BF5077" s="110"/>
      <c r="BG5077" s="110"/>
      <c r="BH5077" s="110"/>
    </row>
    <row r="5078" spans="30:60" x14ac:dyDescent="0.2">
      <c r="AD5078" s="110"/>
      <c r="AE5078" s="110"/>
      <c r="AF5078" s="110"/>
      <c r="AG5078" s="110"/>
      <c r="AH5078" s="110"/>
      <c r="AI5078" s="110"/>
      <c r="AJ5078" s="110"/>
      <c r="AK5078" s="110"/>
      <c r="AL5078" s="110"/>
      <c r="AM5078" s="110"/>
      <c r="AN5078" s="110"/>
      <c r="AO5078" s="110"/>
      <c r="AP5078" s="110"/>
      <c r="AQ5078" s="110"/>
      <c r="AR5078" s="110"/>
      <c r="AS5078" s="110"/>
      <c r="AT5078" s="110"/>
      <c r="AU5078" s="110"/>
      <c r="AV5078" s="110"/>
      <c r="AW5078" s="110"/>
      <c r="AX5078" s="110"/>
      <c r="AY5078" s="110"/>
      <c r="AZ5078" s="110"/>
      <c r="BA5078" s="110"/>
      <c r="BB5078" s="110"/>
      <c r="BC5078" s="110"/>
      <c r="BD5078" s="110"/>
      <c r="BE5078" s="110"/>
      <c r="BF5078" s="110"/>
      <c r="BG5078" s="110"/>
      <c r="BH5078" s="110"/>
    </row>
    <row r="5079" spans="30:60" x14ac:dyDescent="0.2">
      <c r="AD5079" s="110"/>
      <c r="AE5079" s="110"/>
      <c r="AF5079" s="110"/>
      <c r="AG5079" s="110"/>
      <c r="AH5079" s="110"/>
      <c r="AI5079" s="110"/>
      <c r="AJ5079" s="110"/>
      <c r="AK5079" s="110"/>
      <c r="AL5079" s="110"/>
      <c r="AM5079" s="110"/>
      <c r="AN5079" s="110"/>
      <c r="AO5079" s="110"/>
      <c r="AP5079" s="110"/>
      <c r="AQ5079" s="110"/>
      <c r="AR5079" s="110"/>
      <c r="AS5079" s="110"/>
      <c r="AT5079" s="110"/>
      <c r="AU5079" s="110"/>
      <c r="AV5079" s="110"/>
      <c r="AW5079" s="110"/>
      <c r="AX5079" s="110"/>
      <c r="AY5079" s="110"/>
      <c r="AZ5079" s="110"/>
      <c r="BA5079" s="110"/>
      <c r="BB5079" s="110"/>
      <c r="BC5079" s="110"/>
      <c r="BD5079" s="110"/>
      <c r="BE5079" s="110"/>
      <c r="BF5079" s="110"/>
      <c r="BG5079" s="110"/>
      <c r="BH5079" s="110"/>
    </row>
    <row r="5080" spans="30:60" x14ac:dyDescent="0.2">
      <c r="AD5080" s="110"/>
      <c r="AE5080" s="110"/>
      <c r="AF5080" s="110"/>
      <c r="AG5080" s="110"/>
      <c r="AH5080" s="110"/>
      <c r="AI5080" s="110"/>
      <c r="AJ5080" s="110"/>
      <c r="AK5080" s="110"/>
      <c r="AL5080" s="110"/>
      <c r="AM5080" s="110"/>
      <c r="AN5080" s="110"/>
      <c r="AO5080" s="110"/>
      <c r="AP5080" s="110"/>
      <c r="AQ5080" s="110"/>
      <c r="AR5080" s="110"/>
      <c r="AS5080" s="110"/>
      <c r="AT5080" s="110"/>
      <c r="AU5080" s="110"/>
      <c r="AV5080" s="110"/>
      <c r="AW5080" s="110"/>
      <c r="AX5080" s="110"/>
      <c r="AY5080" s="110"/>
      <c r="AZ5080" s="110"/>
      <c r="BA5080" s="110"/>
      <c r="BB5080" s="110"/>
      <c r="BC5080" s="110"/>
      <c r="BD5080" s="110"/>
      <c r="BE5080" s="110"/>
      <c r="BF5080" s="110"/>
      <c r="BG5080" s="110"/>
      <c r="BH5080" s="110"/>
    </row>
    <row r="5081" spans="30:60" x14ac:dyDescent="0.2">
      <c r="AD5081" s="110"/>
      <c r="AE5081" s="110"/>
      <c r="AF5081" s="110"/>
      <c r="AG5081" s="110"/>
      <c r="AH5081" s="110"/>
      <c r="AI5081" s="110"/>
      <c r="AJ5081" s="110"/>
      <c r="AK5081" s="110"/>
      <c r="AL5081" s="110"/>
      <c r="AM5081" s="110"/>
      <c r="AN5081" s="110"/>
      <c r="AO5081" s="110"/>
      <c r="AP5081" s="110"/>
      <c r="AQ5081" s="110"/>
      <c r="AR5081" s="110"/>
      <c r="AS5081" s="110"/>
      <c r="AT5081" s="110"/>
      <c r="AU5081" s="110"/>
      <c r="AV5081" s="110"/>
      <c r="AW5081" s="110"/>
      <c r="AX5081" s="110"/>
      <c r="AY5081" s="110"/>
      <c r="AZ5081" s="110"/>
      <c r="BA5081" s="110"/>
      <c r="BB5081" s="110"/>
      <c r="BC5081" s="110"/>
      <c r="BD5081" s="110"/>
      <c r="BE5081" s="110"/>
      <c r="BF5081" s="110"/>
      <c r="BG5081" s="110"/>
      <c r="BH5081" s="110"/>
    </row>
    <row r="5082" spans="30:60" x14ac:dyDescent="0.2">
      <c r="AD5082" s="110"/>
      <c r="AE5082" s="110"/>
      <c r="AF5082" s="110"/>
      <c r="AG5082" s="110"/>
      <c r="AH5082" s="110"/>
      <c r="AI5082" s="110"/>
      <c r="AJ5082" s="110"/>
      <c r="AK5082" s="110"/>
      <c r="AL5082" s="110"/>
      <c r="AM5082" s="110"/>
      <c r="AN5082" s="110"/>
      <c r="AO5082" s="110"/>
      <c r="AP5082" s="110"/>
      <c r="AQ5082" s="110"/>
      <c r="AR5082" s="110"/>
      <c r="AS5082" s="110"/>
      <c r="AT5082" s="110"/>
      <c r="AU5082" s="110"/>
      <c r="AV5082" s="110"/>
      <c r="AW5082" s="110"/>
      <c r="AX5082" s="110"/>
      <c r="AY5082" s="110"/>
      <c r="AZ5082" s="110"/>
      <c r="BA5082" s="110"/>
      <c r="BB5082" s="110"/>
      <c r="BC5082" s="110"/>
      <c r="BD5082" s="110"/>
      <c r="BE5082" s="110"/>
      <c r="BF5082" s="110"/>
      <c r="BG5082" s="110"/>
      <c r="BH5082" s="110"/>
    </row>
    <row r="5083" spans="30:60" x14ac:dyDescent="0.2">
      <c r="AD5083" s="110"/>
      <c r="AE5083" s="110"/>
      <c r="AF5083" s="110"/>
      <c r="AG5083" s="110"/>
      <c r="AH5083" s="110"/>
      <c r="AI5083" s="110"/>
      <c r="AJ5083" s="110"/>
      <c r="AK5083" s="110"/>
      <c r="AL5083" s="110"/>
      <c r="AM5083" s="110"/>
      <c r="AN5083" s="110"/>
      <c r="AO5083" s="110"/>
      <c r="AP5083" s="110"/>
      <c r="AQ5083" s="110"/>
      <c r="AR5083" s="110"/>
      <c r="AS5083" s="110"/>
      <c r="AT5083" s="110"/>
      <c r="AU5083" s="110"/>
      <c r="AV5083" s="110"/>
      <c r="AW5083" s="110"/>
      <c r="AX5083" s="110"/>
      <c r="AY5083" s="110"/>
      <c r="AZ5083" s="110"/>
      <c r="BA5083" s="110"/>
      <c r="BB5083" s="110"/>
      <c r="BC5083" s="110"/>
      <c r="BD5083" s="110"/>
      <c r="BE5083" s="110"/>
      <c r="BF5083" s="110"/>
      <c r="BG5083" s="110"/>
      <c r="BH5083" s="110"/>
    </row>
    <row r="5084" spans="30:60" x14ac:dyDescent="0.2">
      <c r="AD5084" s="110"/>
      <c r="AE5084" s="110"/>
      <c r="AF5084" s="110"/>
      <c r="AG5084" s="110"/>
      <c r="AH5084" s="110"/>
      <c r="AI5084" s="110"/>
      <c r="AJ5084" s="110"/>
      <c r="AK5084" s="110"/>
      <c r="AL5084" s="110"/>
      <c r="AM5084" s="110"/>
      <c r="AN5084" s="110"/>
      <c r="AO5084" s="110"/>
      <c r="AP5084" s="110"/>
      <c r="AQ5084" s="110"/>
      <c r="AR5084" s="110"/>
      <c r="AS5084" s="110"/>
      <c r="AT5084" s="110"/>
      <c r="AU5084" s="110"/>
      <c r="AV5084" s="110"/>
      <c r="AW5084" s="110"/>
      <c r="AX5084" s="110"/>
      <c r="AY5084" s="110"/>
      <c r="AZ5084" s="110"/>
      <c r="BA5084" s="110"/>
      <c r="BB5084" s="110"/>
      <c r="BC5084" s="110"/>
      <c r="BD5084" s="110"/>
      <c r="BE5084" s="110"/>
      <c r="BF5084" s="110"/>
      <c r="BG5084" s="110"/>
      <c r="BH5084" s="110"/>
    </row>
    <row r="5085" spans="30:60" x14ac:dyDescent="0.2">
      <c r="AD5085" s="110"/>
      <c r="AE5085" s="110"/>
      <c r="AF5085" s="110"/>
      <c r="AG5085" s="110"/>
      <c r="AH5085" s="110"/>
      <c r="AI5085" s="110"/>
      <c r="AJ5085" s="110"/>
      <c r="AK5085" s="110"/>
      <c r="AL5085" s="110"/>
      <c r="AM5085" s="110"/>
      <c r="AN5085" s="110"/>
      <c r="AO5085" s="110"/>
      <c r="AP5085" s="110"/>
      <c r="AQ5085" s="110"/>
      <c r="AR5085" s="110"/>
      <c r="AS5085" s="110"/>
      <c r="AT5085" s="110"/>
      <c r="AU5085" s="110"/>
      <c r="AV5085" s="110"/>
      <c r="AW5085" s="110"/>
      <c r="AX5085" s="110"/>
      <c r="AY5085" s="110"/>
      <c r="AZ5085" s="110"/>
      <c r="BA5085" s="110"/>
      <c r="BB5085" s="110"/>
      <c r="BC5085" s="110"/>
      <c r="BD5085" s="110"/>
      <c r="BE5085" s="110"/>
      <c r="BF5085" s="110"/>
      <c r="BG5085" s="110"/>
      <c r="BH5085" s="110"/>
    </row>
    <row r="5086" spans="30:60" x14ac:dyDescent="0.2">
      <c r="AD5086" s="110"/>
      <c r="AE5086" s="110"/>
      <c r="AF5086" s="110"/>
      <c r="AG5086" s="110"/>
      <c r="AH5086" s="110"/>
      <c r="AI5086" s="110"/>
      <c r="AJ5086" s="110"/>
      <c r="AK5086" s="110"/>
      <c r="AL5086" s="110"/>
      <c r="AM5086" s="110"/>
      <c r="AN5086" s="110"/>
      <c r="AO5086" s="110"/>
      <c r="AP5086" s="110"/>
      <c r="AQ5086" s="110"/>
      <c r="AR5086" s="110"/>
      <c r="AS5086" s="110"/>
      <c r="AT5086" s="110"/>
      <c r="AU5086" s="110"/>
      <c r="AV5086" s="110"/>
      <c r="AW5086" s="110"/>
      <c r="AX5086" s="110"/>
      <c r="AY5086" s="110"/>
      <c r="AZ5086" s="110"/>
      <c r="BA5086" s="110"/>
      <c r="BB5086" s="110"/>
      <c r="BC5086" s="110"/>
      <c r="BD5086" s="110"/>
      <c r="BE5086" s="110"/>
      <c r="BF5086" s="110"/>
      <c r="BG5086" s="110"/>
      <c r="BH5086" s="110"/>
    </row>
    <row r="5087" spans="30:60" x14ac:dyDescent="0.2">
      <c r="AD5087" s="110"/>
      <c r="AE5087" s="110"/>
      <c r="AF5087" s="110"/>
      <c r="AG5087" s="110"/>
      <c r="AH5087" s="110"/>
      <c r="AI5087" s="110"/>
      <c r="AJ5087" s="110"/>
      <c r="AK5087" s="110"/>
      <c r="AL5087" s="110"/>
      <c r="AM5087" s="110"/>
      <c r="AN5087" s="110"/>
      <c r="AO5087" s="110"/>
      <c r="AP5087" s="110"/>
      <c r="AQ5087" s="110"/>
      <c r="AR5087" s="110"/>
      <c r="AS5087" s="110"/>
      <c r="AT5087" s="110"/>
      <c r="AU5087" s="110"/>
      <c r="AV5087" s="110"/>
      <c r="AW5087" s="110"/>
      <c r="AX5087" s="110"/>
      <c r="AY5087" s="110"/>
      <c r="AZ5087" s="110"/>
      <c r="BA5087" s="110"/>
      <c r="BB5087" s="110"/>
      <c r="BC5087" s="110"/>
      <c r="BD5087" s="110"/>
      <c r="BE5087" s="110"/>
      <c r="BF5087" s="110"/>
      <c r="BG5087" s="110"/>
      <c r="BH5087" s="110"/>
    </row>
    <row r="5088" spans="30:60" x14ac:dyDescent="0.2">
      <c r="AD5088" s="110"/>
      <c r="AE5088" s="110"/>
      <c r="AF5088" s="110"/>
      <c r="AG5088" s="110"/>
      <c r="AH5088" s="110"/>
      <c r="AI5088" s="110"/>
      <c r="AJ5088" s="110"/>
      <c r="AK5088" s="110"/>
      <c r="AL5088" s="110"/>
      <c r="AM5088" s="110"/>
      <c r="AN5088" s="110"/>
      <c r="AO5088" s="110"/>
      <c r="AP5088" s="110"/>
      <c r="AQ5088" s="110"/>
      <c r="AR5088" s="110"/>
      <c r="AS5088" s="110"/>
      <c r="AT5088" s="110"/>
      <c r="AU5088" s="110"/>
      <c r="AV5088" s="110"/>
      <c r="AW5088" s="110"/>
      <c r="AX5088" s="110"/>
      <c r="AY5088" s="110"/>
      <c r="AZ5088" s="110"/>
      <c r="BA5088" s="110"/>
      <c r="BB5088" s="110"/>
      <c r="BC5088" s="110"/>
      <c r="BD5088" s="110"/>
      <c r="BE5088" s="110"/>
      <c r="BF5088" s="110"/>
      <c r="BG5088" s="110"/>
      <c r="BH5088" s="110"/>
    </row>
    <row r="5089" spans="30:60" x14ac:dyDescent="0.2">
      <c r="AD5089" s="110"/>
      <c r="AE5089" s="110"/>
      <c r="AF5089" s="110"/>
      <c r="AG5089" s="110"/>
      <c r="AH5089" s="110"/>
      <c r="AI5089" s="110"/>
      <c r="AJ5089" s="110"/>
      <c r="AK5089" s="110"/>
      <c r="AL5089" s="110"/>
      <c r="AM5089" s="110"/>
      <c r="AN5089" s="110"/>
      <c r="AO5089" s="110"/>
      <c r="AP5089" s="110"/>
      <c r="AQ5089" s="110"/>
      <c r="AR5089" s="110"/>
      <c r="AS5089" s="110"/>
      <c r="AT5089" s="110"/>
      <c r="AU5089" s="110"/>
      <c r="AV5089" s="110"/>
      <c r="AW5089" s="110"/>
      <c r="AX5089" s="110"/>
      <c r="AY5089" s="110"/>
      <c r="AZ5089" s="110"/>
      <c r="BA5089" s="110"/>
      <c r="BB5089" s="110"/>
      <c r="BC5089" s="110"/>
      <c r="BD5089" s="110"/>
      <c r="BE5089" s="110"/>
      <c r="BF5089" s="110"/>
      <c r="BG5089" s="110"/>
      <c r="BH5089" s="110"/>
    </row>
    <row r="5090" spans="30:60" x14ac:dyDescent="0.2">
      <c r="AD5090" s="110"/>
      <c r="AE5090" s="110"/>
      <c r="AF5090" s="110"/>
      <c r="AG5090" s="110"/>
      <c r="AH5090" s="110"/>
      <c r="AI5090" s="110"/>
      <c r="AJ5090" s="110"/>
      <c r="AK5090" s="110"/>
      <c r="AL5090" s="110"/>
      <c r="AM5090" s="110"/>
      <c r="AN5090" s="110"/>
      <c r="AO5090" s="110"/>
      <c r="AP5090" s="110"/>
      <c r="AQ5090" s="110"/>
      <c r="AR5090" s="110"/>
      <c r="AS5090" s="110"/>
      <c r="AT5090" s="110"/>
      <c r="AU5090" s="110"/>
      <c r="AV5090" s="110"/>
      <c r="AW5090" s="110"/>
      <c r="AX5090" s="110"/>
      <c r="AY5090" s="110"/>
      <c r="AZ5090" s="110"/>
      <c r="BA5090" s="110"/>
      <c r="BB5090" s="110"/>
      <c r="BC5090" s="110"/>
      <c r="BD5090" s="110"/>
      <c r="BE5090" s="110"/>
      <c r="BF5090" s="110"/>
      <c r="BG5090" s="110"/>
      <c r="BH5090" s="110"/>
    </row>
    <row r="5091" spans="30:60" x14ac:dyDescent="0.2">
      <c r="AD5091" s="110"/>
      <c r="AE5091" s="110"/>
      <c r="AF5091" s="110"/>
      <c r="AG5091" s="110"/>
      <c r="AH5091" s="110"/>
      <c r="AI5091" s="110"/>
      <c r="AJ5091" s="110"/>
      <c r="AK5091" s="110"/>
      <c r="AL5091" s="110"/>
      <c r="AM5091" s="110"/>
      <c r="AN5091" s="110"/>
      <c r="AO5091" s="110"/>
      <c r="AP5091" s="110"/>
      <c r="AQ5091" s="110"/>
      <c r="AR5091" s="110"/>
      <c r="AS5091" s="110"/>
      <c r="AT5091" s="110"/>
      <c r="AU5091" s="110"/>
      <c r="AV5091" s="110"/>
      <c r="AW5091" s="110"/>
      <c r="AX5091" s="110"/>
      <c r="AY5091" s="110"/>
      <c r="AZ5091" s="110"/>
      <c r="BA5091" s="110"/>
      <c r="BB5091" s="110"/>
      <c r="BC5091" s="110"/>
      <c r="BD5091" s="110"/>
      <c r="BE5091" s="110"/>
      <c r="BF5091" s="110"/>
      <c r="BG5091" s="110"/>
      <c r="BH5091" s="110"/>
    </row>
    <row r="5092" spans="30:60" x14ac:dyDescent="0.2">
      <c r="AD5092" s="110"/>
      <c r="AE5092" s="110"/>
      <c r="AF5092" s="110"/>
      <c r="AG5092" s="110"/>
      <c r="AH5092" s="110"/>
      <c r="AI5092" s="110"/>
      <c r="AJ5092" s="110"/>
      <c r="AK5092" s="110"/>
      <c r="AL5092" s="110"/>
      <c r="AM5092" s="110"/>
      <c r="AN5092" s="110"/>
      <c r="AO5092" s="110"/>
      <c r="AP5092" s="110"/>
      <c r="AQ5092" s="110"/>
      <c r="AR5092" s="110"/>
      <c r="AS5092" s="110"/>
      <c r="AT5092" s="110"/>
      <c r="AU5092" s="110"/>
      <c r="AV5092" s="110"/>
      <c r="AW5092" s="110"/>
      <c r="AX5092" s="110"/>
      <c r="AY5092" s="110"/>
      <c r="AZ5092" s="110"/>
      <c r="BA5092" s="110"/>
      <c r="BB5092" s="110"/>
      <c r="BC5092" s="110"/>
      <c r="BD5092" s="110"/>
      <c r="BE5092" s="110"/>
      <c r="BF5092" s="110"/>
      <c r="BG5092" s="110"/>
      <c r="BH5092" s="110"/>
    </row>
    <row r="5093" spans="30:60" x14ac:dyDescent="0.2">
      <c r="AD5093" s="110"/>
      <c r="AE5093" s="110"/>
      <c r="AF5093" s="110"/>
      <c r="AG5093" s="110"/>
      <c r="AH5093" s="110"/>
      <c r="AI5093" s="110"/>
      <c r="AJ5093" s="110"/>
      <c r="AK5093" s="110"/>
      <c r="AL5093" s="110"/>
      <c r="AM5093" s="110"/>
      <c r="AN5093" s="110"/>
      <c r="AO5093" s="110"/>
      <c r="AP5093" s="110"/>
      <c r="AQ5093" s="110"/>
      <c r="AR5093" s="110"/>
      <c r="AS5093" s="110"/>
      <c r="AT5093" s="110"/>
      <c r="AU5093" s="110"/>
      <c r="AV5093" s="110"/>
      <c r="AW5093" s="110"/>
      <c r="AX5093" s="110"/>
      <c r="AY5093" s="110"/>
      <c r="AZ5093" s="110"/>
      <c r="BA5093" s="110"/>
      <c r="BB5093" s="110"/>
      <c r="BC5093" s="110"/>
      <c r="BD5093" s="110"/>
      <c r="BE5093" s="110"/>
      <c r="BF5093" s="110"/>
      <c r="BG5093" s="110"/>
      <c r="BH5093" s="110"/>
    </row>
    <row r="5094" spans="30:60" x14ac:dyDescent="0.2">
      <c r="AD5094" s="110"/>
      <c r="AE5094" s="110"/>
      <c r="AF5094" s="110"/>
      <c r="AG5094" s="110"/>
      <c r="AH5094" s="110"/>
      <c r="AI5094" s="110"/>
      <c r="AJ5094" s="110"/>
      <c r="AK5094" s="110"/>
      <c r="AL5094" s="110"/>
      <c r="AM5094" s="110"/>
      <c r="AN5094" s="110"/>
      <c r="AO5094" s="110"/>
      <c r="AP5094" s="110"/>
      <c r="AQ5094" s="110"/>
      <c r="AR5094" s="110"/>
      <c r="AS5094" s="110"/>
      <c r="AT5094" s="110"/>
      <c r="AU5094" s="110"/>
      <c r="AV5094" s="110"/>
      <c r="AW5094" s="110"/>
      <c r="AX5094" s="110"/>
      <c r="AY5094" s="110"/>
      <c r="AZ5094" s="110"/>
      <c r="BA5094" s="110"/>
      <c r="BB5094" s="110"/>
      <c r="BC5094" s="110"/>
      <c r="BD5094" s="110"/>
      <c r="BE5094" s="110"/>
      <c r="BF5094" s="110"/>
      <c r="BG5094" s="110"/>
      <c r="BH5094" s="110"/>
    </row>
    <row r="5095" spans="30:60" x14ac:dyDescent="0.2">
      <c r="AD5095" s="110"/>
      <c r="AE5095" s="110"/>
      <c r="AF5095" s="110"/>
      <c r="AG5095" s="110"/>
      <c r="AH5095" s="110"/>
      <c r="AI5095" s="110"/>
      <c r="AJ5095" s="110"/>
      <c r="AK5095" s="110"/>
      <c r="AL5095" s="110"/>
      <c r="AM5095" s="110"/>
      <c r="AN5095" s="110"/>
      <c r="AO5095" s="110"/>
      <c r="AP5095" s="110"/>
      <c r="AQ5095" s="110"/>
      <c r="AR5095" s="110"/>
      <c r="AS5095" s="110"/>
      <c r="AT5095" s="110"/>
      <c r="AU5095" s="110"/>
      <c r="AV5095" s="110"/>
      <c r="AW5095" s="110"/>
      <c r="AX5095" s="110"/>
      <c r="AY5095" s="110"/>
      <c r="AZ5095" s="110"/>
      <c r="BA5095" s="110"/>
      <c r="BB5095" s="110"/>
      <c r="BC5095" s="110"/>
      <c r="BD5095" s="110"/>
      <c r="BE5095" s="110"/>
      <c r="BF5095" s="110"/>
      <c r="BG5095" s="110"/>
      <c r="BH5095" s="110"/>
    </row>
    <row r="5096" spans="30:60" x14ac:dyDescent="0.2">
      <c r="AD5096" s="110"/>
      <c r="AE5096" s="110"/>
      <c r="AF5096" s="110"/>
      <c r="AG5096" s="110"/>
      <c r="AH5096" s="110"/>
      <c r="AI5096" s="110"/>
      <c r="AJ5096" s="110"/>
      <c r="AK5096" s="110"/>
      <c r="AL5096" s="110"/>
      <c r="AM5096" s="110"/>
      <c r="AN5096" s="110"/>
      <c r="AO5096" s="110"/>
      <c r="AP5096" s="110"/>
      <c r="AQ5096" s="110"/>
      <c r="AR5096" s="110"/>
      <c r="AS5096" s="110"/>
      <c r="AT5096" s="110"/>
      <c r="AU5096" s="110"/>
      <c r="AV5096" s="110"/>
      <c r="AW5096" s="110"/>
      <c r="AX5096" s="110"/>
      <c r="AY5096" s="110"/>
      <c r="AZ5096" s="110"/>
      <c r="BA5096" s="110"/>
      <c r="BB5096" s="110"/>
      <c r="BC5096" s="110"/>
      <c r="BD5096" s="110"/>
      <c r="BE5096" s="110"/>
      <c r="BF5096" s="110"/>
      <c r="BG5096" s="110"/>
      <c r="BH5096" s="110"/>
    </row>
    <row r="5097" spans="30:60" x14ac:dyDescent="0.2">
      <c r="AD5097" s="110"/>
      <c r="AE5097" s="110"/>
      <c r="AF5097" s="110"/>
      <c r="AG5097" s="110"/>
      <c r="AH5097" s="110"/>
      <c r="AI5097" s="110"/>
      <c r="AJ5097" s="110"/>
      <c r="AK5097" s="110"/>
      <c r="AL5097" s="110"/>
      <c r="AM5097" s="110"/>
      <c r="AN5097" s="110"/>
      <c r="AO5097" s="110"/>
      <c r="AP5097" s="110"/>
      <c r="AQ5097" s="110"/>
      <c r="AR5097" s="110"/>
      <c r="AS5097" s="110"/>
      <c r="AT5097" s="110"/>
      <c r="AU5097" s="110"/>
      <c r="AV5097" s="110"/>
      <c r="AW5097" s="110"/>
      <c r="AX5097" s="110"/>
      <c r="AY5097" s="110"/>
      <c r="AZ5097" s="110"/>
      <c r="BA5097" s="110"/>
      <c r="BB5097" s="110"/>
      <c r="BC5097" s="110"/>
      <c r="BD5097" s="110"/>
      <c r="BE5097" s="110"/>
      <c r="BF5097" s="110"/>
      <c r="BG5097" s="110"/>
      <c r="BH5097" s="110"/>
    </row>
    <row r="5098" spans="30:60" x14ac:dyDescent="0.2">
      <c r="AD5098" s="110"/>
      <c r="AE5098" s="110"/>
      <c r="AF5098" s="110"/>
      <c r="AG5098" s="110"/>
      <c r="AH5098" s="110"/>
      <c r="AI5098" s="110"/>
      <c r="AJ5098" s="110"/>
      <c r="AK5098" s="110"/>
      <c r="AL5098" s="110"/>
      <c r="AM5098" s="110"/>
      <c r="AN5098" s="110"/>
      <c r="AO5098" s="110"/>
      <c r="AP5098" s="110"/>
      <c r="AQ5098" s="110"/>
      <c r="AR5098" s="110"/>
      <c r="AS5098" s="110"/>
      <c r="AT5098" s="110"/>
      <c r="AU5098" s="110"/>
      <c r="AV5098" s="110"/>
      <c r="AW5098" s="110"/>
      <c r="AX5098" s="110"/>
      <c r="AY5098" s="110"/>
      <c r="AZ5098" s="110"/>
      <c r="BA5098" s="110"/>
      <c r="BB5098" s="110"/>
      <c r="BC5098" s="110"/>
      <c r="BD5098" s="110"/>
      <c r="BE5098" s="110"/>
      <c r="BF5098" s="110"/>
      <c r="BG5098" s="110"/>
      <c r="BH5098" s="110"/>
    </row>
    <row r="5099" spans="30:60" x14ac:dyDescent="0.2">
      <c r="AD5099" s="110"/>
      <c r="AE5099" s="110"/>
      <c r="AF5099" s="110"/>
      <c r="AG5099" s="110"/>
      <c r="AH5099" s="110"/>
      <c r="AI5099" s="110"/>
      <c r="AJ5099" s="110"/>
      <c r="AK5099" s="110"/>
      <c r="AL5099" s="110"/>
      <c r="AM5099" s="110"/>
      <c r="AN5099" s="110"/>
      <c r="AO5099" s="110"/>
      <c r="AP5099" s="110"/>
      <c r="AQ5099" s="110"/>
      <c r="AR5099" s="110"/>
      <c r="AS5099" s="110"/>
      <c r="AT5099" s="110"/>
      <c r="AU5099" s="110"/>
      <c r="AV5099" s="110"/>
      <c r="AW5099" s="110"/>
      <c r="AX5099" s="110"/>
      <c r="AY5099" s="110"/>
      <c r="AZ5099" s="110"/>
      <c r="BA5099" s="110"/>
      <c r="BB5099" s="110"/>
      <c r="BC5099" s="110"/>
      <c r="BD5099" s="110"/>
      <c r="BE5099" s="110"/>
      <c r="BF5099" s="110"/>
      <c r="BG5099" s="110"/>
      <c r="BH5099" s="110"/>
    </row>
    <row r="5100" spans="30:60" x14ac:dyDescent="0.2">
      <c r="AD5100" s="110"/>
      <c r="AE5100" s="110"/>
      <c r="AF5100" s="110"/>
      <c r="AG5100" s="110"/>
      <c r="AH5100" s="110"/>
      <c r="AI5100" s="110"/>
      <c r="AJ5100" s="110"/>
      <c r="AK5100" s="110"/>
      <c r="AL5100" s="110"/>
      <c r="AM5100" s="110"/>
      <c r="AN5100" s="110"/>
      <c r="AO5100" s="110"/>
      <c r="AP5100" s="110"/>
      <c r="AQ5100" s="110"/>
      <c r="AR5100" s="110"/>
      <c r="AS5100" s="110"/>
      <c r="AT5100" s="110"/>
      <c r="AU5100" s="110"/>
      <c r="AV5100" s="110"/>
      <c r="AW5100" s="110"/>
      <c r="AX5100" s="110"/>
      <c r="AY5100" s="110"/>
      <c r="AZ5100" s="110"/>
      <c r="BA5100" s="110"/>
      <c r="BB5100" s="110"/>
      <c r="BC5100" s="110"/>
      <c r="BD5100" s="110"/>
      <c r="BE5100" s="110"/>
      <c r="BF5100" s="110"/>
      <c r="BG5100" s="110"/>
      <c r="BH5100" s="110"/>
    </row>
    <row r="5101" spans="30:60" x14ac:dyDescent="0.2">
      <c r="AD5101" s="110"/>
      <c r="AE5101" s="110"/>
      <c r="AF5101" s="110"/>
      <c r="AG5101" s="110"/>
      <c r="AH5101" s="110"/>
      <c r="AI5101" s="110"/>
      <c r="AJ5101" s="110"/>
      <c r="AK5101" s="110"/>
      <c r="AL5101" s="110"/>
      <c r="AM5101" s="110"/>
      <c r="AN5101" s="110"/>
      <c r="AO5101" s="110"/>
      <c r="AP5101" s="110"/>
      <c r="AQ5101" s="110"/>
      <c r="AR5101" s="110"/>
      <c r="AS5101" s="110"/>
      <c r="AT5101" s="110"/>
      <c r="AU5101" s="110"/>
      <c r="AV5101" s="110"/>
      <c r="AW5101" s="110"/>
      <c r="AX5101" s="110"/>
      <c r="AY5101" s="110"/>
      <c r="AZ5101" s="110"/>
      <c r="BA5101" s="110"/>
      <c r="BB5101" s="110"/>
      <c r="BC5101" s="110"/>
      <c r="BD5101" s="110"/>
      <c r="BE5101" s="110"/>
      <c r="BF5101" s="110"/>
      <c r="BG5101" s="110"/>
      <c r="BH5101" s="110"/>
    </row>
    <row r="5102" spans="30:60" x14ac:dyDescent="0.2">
      <c r="AD5102" s="110"/>
      <c r="AE5102" s="110"/>
      <c r="AF5102" s="110"/>
      <c r="AG5102" s="110"/>
      <c r="AH5102" s="110"/>
      <c r="AI5102" s="110"/>
      <c r="AJ5102" s="110"/>
      <c r="AK5102" s="110"/>
      <c r="AL5102" s="110"/>
      <c r="AM5102" s="110"/>
      <c r="AN5102" s="110"/>
      <c r="AO5102" s="110"/>
      <c r="AP5102" s="110"/>
      <c r="AQ5102" s="110"/>
      <c r="AR5102" s="110"/>
      <c r="AS5102" s="110"/>
      <c r="AT5102" s="110"/>
      <c r="AU5102" s="110"/>
      <c r="AV5102" s="110"/>
      <c r="AW5102" s="110"/>
      <c r="AX5102" s="110"/>
      <c r="AY5102" s="110"/>
      <c r="AZ5102" s="110"/>
      <c r="BA5102" s="110"/>
      <c r="BB5102" s="110"/>
      <c r="BC5102" s="110"/>
      <c r="BD5102" s="110"/>
      <c r="BE5102" s="110"/>
      <c r="BF5102" s="110"/>
      <c r="BG5102" s="110"/>
      <c r="BH5102" s="110"/>
    </row>
    <row r="5103" spans="30:60" x14ac:dyDescent="0.2">
      <c r="AD5103" s="110"/>
      <c r="AE5103" s="110"/>
      <c r="AF5103" s="110"/>
      <c r="AG5103" s="110"/>
      <c r="AH5103" s="110"/>
      <c r="AI5103" s="110"/>
      <c r="AJ5103" s="110"/>
      <c r="AK5103" s="110"/>
      <c r="AL5103" s="110"/>
      <c r="AM5103" s="110"/>
      <c r="AN5103" s="110"/>
      <c r="AO5103" s="110"/>
      <c r="AP5103" s="110"/>
      <c r="AQ5103" s="110"/>
      <c r="AR5103" s="110"/>
      <c r="AS5103" s="110"/>
      <c r="AT5103" s="110"/>
      <c r="AU5103" s="110"/>
      <c r="AV5103" s="110"/>
      <c r="AW5103" s="110"/>
      <c r="AX5103" s="110"/>
      <c r="AY5103" s="110"/>
      <c r="AZ5103" s="110"/>
      <c r="BA5103" s="110"/>
      <c r="BB5103" s="110"/>
      <c r="BC5103" s="110"/>
      <c r="BD5103" s="110"/>
      <c r="BE5103" s="110"/>
      <c r="BF5103" s="110"/>
      <c r="BG5103" s="110"/>
      <c r="BH5103" s="110"/>
    </row>
    <row r="5104" spans="30:60" x14ac:dyDescent="0.2">
      <c r="AD5104" s="110"/>
      <c r="AE5104" s="110"/>
      <c r="AF5104" s="110"/>
      <c r="AG5104" s="110"/>
      <c r="AH5104" s="110"/>
      <c r="AI5104" s="110"/>
      <c r="AJ5104" s="110"/>
      <c r="AK5104" s="110"/>
      <c r="AL5104" s="110"/>
      <c r="AM5104" s="110"/>
      <c r="AN5104" s="110"/>
      <c r="AO5104" s="110"/>
      <c r="AP5104" s="110"/>
      <c r="AQ5104" s="110"/>
      <c r="AR5104" s="110"/>
      <c r="AS5104" s="110"/>
      <c r="AT5104" s="110"/>
      <c r="AU5104" s="110"/>
      <c r="AV5104" s="110"/>
      <c r="AW5104" s="110"/>
      <c r="AX5104" s="110"/>
      <c r="AY5104" s="110"/>
      <c r="AZ5104" s="110"/>
      <c r="BA5104" s="110"/>
      <c r="BB5104" s="110"/>
      <c r="BC5104" s="110"/>
      <c r="BD5104" s="110"/>
      <c r="BE5104" s="110"/>
      <c r="BF5104" s="110"/>
      <c r="BG5104" s="110"/>
      <c r="BH5104" s="110"/>
    </row>
    <row r="5105" spans="30:60" x14ac:dyDescent="0.2">
      <c r="AD5105" s="110"/>
      <c r="AE5105" s="110"/>
      <c r="AF5105" s="110"/>
      <c r="AG5105" s="110"/>
      <c r="AH5105" s="110"/>
      <c r="AI5105" s="110"/>
      <c r="AJ5105" s="110"/>
      <c r="AK5105" s="110"/>
      <c r="AL5105" s="110"/>
      <c r="AM5105" s="110"/>
      <c r="AN5105" s="110"/>
      <c r="AO5105" s="110"/>
      <c r="AP5105" s="110"/>
      <c r="AQ5105" s="110"/>
      <c r="AR5105" s="110"/>
      <c r="AS5105" s="110"/>
      <c r="AT5105" s="110"/>
      <c r="AU5105" s="110"/>
      <c r="AV5105" s="110"/>
      <c r="AW5105" s="110"/>
      <c r="AX5105" s="110"/>
      <c r="AY5105" s="110"/>
      <c r="AZ5105" s="110"/>
      <c r="BA5105" s="110"/>
      <c r="BB5105" s="110"/>
      <c r="BC5105" s="110"/>
      <c r="BD5105" s="110"/>
      <c r="BE5105" s="110"/>
      <c r="BF5105" s="110"/>
      <c r="BG5105" s="110"/>
      <c r="BH5105" s="110"/>
    </row>
    <row r="5106" spans="30:60" x14ac:dyDescent="0.2">
      <c r="AD5106" s="110"/>
      <c r="AE5106" s="110"/>
      <c r="AF5106" s="110"/>
      <c r="AG5106" s="110"/>
      <c r="AH5106" s="110"/>
      <c r="AI5106" s="110"/>
      <c r="AJ5106" s="110"/>
      <c r="AK5106" s="110"/>
      <c r="AL5106" s="110"/>
      <c r="AM5106" s="110"/>
      <c r="AN5106" s="110"/>
      <c r="AO5106" s="110"/>
      <c r="AP5106" s="110"/>
      <c r="AQ5106" s="110"/>
      <c r="AR5106" s="110"/>
      <c r="AS5106" s="110"/>
      <c r="AT5106" s="110"/>
      <c r="AU5106" s="110"/>
      <c r="AV5106" s="110"/>
      <c r="AW5106" s="110"/>
      <c r="AX5106" s="110"/>
      <c r="AY5106" s="110"/>
      <c r="AZ5106" s="110"/>
      <c r="BA5106" s="110"/>
      <c r="BB5106" s="110"/>
      <c r="BC5106" s="110"/>
      <c r="BD5106" s="110"/>
      <c r="BE5106" s="110"/>
      <c r="BF5106" s="110"/>
      <c r="BG5106" s="110"/>
      <c r="BH5106" s="110"/>
    </row>
    <row r="5107" spans="30:60" x14ac:dyDescent="0.2">
      <c r="AD5107" s="110"/>
      <c r="AE5107" s="110"/>
      <c r="AF5107" s="110"/>
      <c r="AG5107" s="110"/>
      <c r="AH5107" s="110"/>
      <c r="AI5107" s="110"/>
      <c r="AJ5107" s="110"/>
      <c r="AK5107" s="110"/>
      <c r="AL5107" s="110"/>
      <c r="AM5107" s="110"/>
      <c r="AN5107" s="110"/>
      <c r="AO5107" s="110"/>
      <c r="AP5107" s="110"/>
      <c r="AQ5107" s="110"/>
      <c r="AR5107" s="110"/>
      <c r="AS5107" s="110"/>
      <c r="AT5107" s="110"/>
      <c r="AU5107" s="110"/>
      <c r="AV5107" s="110"/>
      <c r="AW5107" s="110"/>
      <c r="AX5107" s="110"/>
      <c r="AY5107" s="110"/>
      <c r="AZ5107" s="110"/>
      <c r="BA5107" s="110"/>
      <c r="BB5107" s="110"/>
      <c r="BC5107" s="110"/>
      <c r="BD5107" s="110"/>
      <c r="BE5107" s="110"/>
      <c r="BF5107" s="110"/>
      <c r="BG5107" s="110"/>
      <c r="BH5107" s="110"/>
    </row>
    <row r="5108" spans="30:60" x14ac:dyDescent="0.2">
      <c r="AD5108" s="110"/>
      <c r="AE5108" s="110"/>
      <c r="AF5108" s="110"/>
      <c r="AG5108" s="110"/>
      <c r="AH5108" s="110"/>
      <c r="AI5108" s="110"/>
      <c r="AJ5108" s="110"/>
      <c r="AK5108" s="110"/>
      <c r="AL5108" s="110"/>
      <c r="AM5108" s="110"/>
      <c r="AN5108" s="110"/>
      <c r="AO5108" s="110"/>
      <c r="AP5108" s="110"/>
      <c r="AQ5108" s="110"/>
      <c r="AR5108" s="110"/>
      <c r="AS5108" s="110"/>
      <c r="AT5108" s="110"/>
      <c r="AU5108" s="110"/>
      <c r="AV5108" s="110"/>
      <c r="AW5108" s="110"/>
      <c r="AX5108" s="110"/>
      <c r="AY5108" s="110"/>
      <c r="AZ5108" s="110"/>
      <c r="BA5108" s="110"/>
      <c r="BB5108" s="110"/>
      <c r="BC5108" s="110"/>
      <c r="BD5108" s="110"/>
      <c r="BE5108" s="110"/>
      <c r="BF5108" s="110"/>
      <c r="BG5108" s="110"/>
      <c r="BH5108" s="110"/>
    </row>
    <row r="5109" spans="30:60" x14ac:dyDescent="0.2">
      <c r="AD5109" s="110"/>
      <c r="AE5109" s="110"/>
      <c r="AF5109" s="110"/>
      <c r="AG5109" s="110"/>
      <c r="AH5109" s="110"/>
      <c r="AI5109" s="110"/>
      <c r="AJ5109" s="110"/>
      <c r="AK5109" s="110"/>
      <c r="AL5109" s="110"/>
      <c r="AM5109" s="110"/>
      <c r="AN5109" s="110"/>
      <c r="AO5109" s="110"/>
      <c r="AP5109" s="110"/>
      <c r="AQ5109" s="110"/>
      <c r="AR5109" s="110"/>
      <c r="AS5109" s="110"/>
      <c r="AT5109" s="110"/>
      <c r="AU5109" s="110"/>
      <c r="AV5109" s="110"/>
      <c r="AW5109" s="110"/>
      <c r="AX5109" s="110"/>
      <c r="AY5109" s="110"/>
      <c r="AZ5109" s="110"/>
      <c r="BA5109" s="110"/>
      <c r="BB5109" s="110"/>
      <c r="BC5109" s="110"/>
      <c r="BD5109" s="110"/>
      <c r="BE5109" s="110"/>
      <c r="BF5109" s="110"/>
      <c r="BG5109" s="110"/>
      <c r="BH5109" s="110"/>
    </row>
    <row r="5110" spans="30:60" x14ac:dyDescent="0.2">
      <c r="AD5110" s="110"/>
      <c r="AE5110" s="110"/>
      <c r="AF5110" s="110"/>
      <c r="AG5110" s="110"/>
      <c r="AH5110" s="110"/>
      <c r="AI5110" s="110"/>
      <c r="AJ5110" s="110"/>
      <c r="AK5110" s="110"/>
      <c r="AL5110" s="110"/>
      <c r="AM5110" s="110"/>
      <c r="AN5110" s="110"/>
      <c r="AO5110" s="110"/>
      <c r="AP5110" s="110"/>
      <c r="AQ5110" s="110"/>
      <c r="AR5110" s="110"/>
      <c r="AS5110" s="110"/>
      <c r="AT5110" s="110"/>
      <c r="AU5110" s="110"/>
      <c r="AV5110" s="110"/>
      <c r="AW5110" s="110"/>
      <c r="AX5110" s="110"/>
      <c r="AY5110" s="110"/>
      <c r="AZ5110" s="110"/>
      <c r="BA5110" s="110"/>
      <c r="BB5110" s="110"/>
      <c r="BC5110" s="110"/>
      <c r="BD5110" s="110"/>
      <c r="BE5110" s="110"/>
      <c r="BF5110" s="110"/>
      <c r="BG5110" s="110"/>
      <c r="BH5110" s="110"/>
    </row>
    <row r="5111" spans="30:60" x14ac:dyDescent="0.2">
      <c r="AD5111" s="110"/>
      <c r="AE5111" s="110"/>
      <c r="AF5111" s="110"/>
      <c r="AG5111" s="110"/>
      <c r="AH5111" s="110"/>
      <c r="AI5111" s="110"/>
      <c r="AJ5111" s="110"/>
      <c r="AK5111" s="110"/>
      <c r="AL5111" s="110"/>
      <c r="AM5111" s="110"/>
      <c r="AN5111" s="110"/>
      <c r="AO5111" s="110"/>
      <c r="AP5111" s="110"/>
      <c r="AQ5111" s="110"/>
      <c r="AR5111" s="110"/>
      <c r="AS5111" s="110"/>
      <c r="AT5111" s="110"/>
      <c r="AU5111" s="110"/>
      <c r="AV5111" s="110"/>
      <c r="AW5111" s="110"/>
      <c r="AX5111" s="110"/>
      <c r="AY5111" s="110"/>
      <c r="AZ5111" s="110"/>
      <c r="BA5111" s="110"/>
      <c r="BB5111" s="110"/>
      <c r="BC5111" s="110"/>
      <c r="BD5111" s="110"/>
      <c r="BE5111" s="110"/>
      <c r="BF5111" s="110"/>
      <c r="BG5111" s="110"/>
      <c r="BH5111" s="110"/>
    </row>
    <row r="5112" spans="30:60" x14ac:dyDescent="0.2">
      <c r="AD5112" s="110"/>
      <c r="AE5112" s="110"/>
      <c r="AF5112" s="110"/>
      <c r="AG5112" s="110"/>
      <c r="AH5112" s="110"/>
      <c r="AI5112" s="110"/>
      <c r="AJ5112" s="110"/>
      <c r="AK5112" s="110"/>
      <c r="AL5112" s="110"/>
      <c r="AM5112" s="110"/>
      <c r="AN5112" s="110"/>
      <c r="AO5112" s="110"/>
      <c r="AP5112" s="110"/>
      <c r="AQ5112" s="110"/>
      <c r="AR5112" s="110"/>
      <c r="AS5112" s="110"/>
      <c r="AT5112" s="110"/>
      <c r="AU5112" s="110"/>
      <c r="AV5112" s="110"/>
      <c r="AW5112" s="110"/>
      <c r="AX5112" s="110"/>
      <c r="AY5112" s="110"/>
      <c r="AZ5112" s="110"/>
      <c r="BA5112" s="110"/>
      <c r="BB5112" s="110"/>
      <c r="BC5112" s="110"/>
      <c r="BD5112" s="110"/>
      <c r="BE5112" s="110"/>
      <c r="BF5112" s="110"/>
      <c r="BG5112" s="110"/>
      <c r="BH5112" s="110"/>
    </row>
    <row r="5113" spans="30:60" x14ac:dyDescent="0.2">
      <c r="AD5113" s="110"/>
      <c r="AE5113" s="110"/>
      <c r="AF5113" s="110"/>
      <c r="AG5113" s="110"/>
      <c r="AH5113" s="110"/>
      <c r="AI5113" s="110"/>
      <c r="AJ5113" s="110"/>
      <c r="AK5113" s="110"/>
      <c r="AL5113" s="110"/>
      <c r="AM5113" s="110"/>
      <c r="AN5113" s="110"/>
      <c r="AO5113" s="110"/>
      <c r="AP5113" s="110"/>
      <c r="AQ5113" s="110"/>
      <c r="AR5113" s="110"/>
      <c r="AS5113" s="110"/>
      <c r="AT5113" s="110"/>
      <c r="AU5113" s="110"/>
      <c r="AV5113" s="110"/>
      <c r="AW5113" s="110"/>
      <c r="AX5113" s="110"/>
      <c r="AY5113" s="110"/>
      <c r="AZ5113" s="110"/>
      <c r="BA5113" s="110"/>
      <c r="BB5113" s="110"/>
      <c r="BC5113" s="110"/>
      <c r="BD5113" s="110"/>
      <c r="BE5113" s="110"/>
      <c r="BF5113" s="110"/>
      <c r="BG5113" s="110"/>
      <c r="BH5113" s="110"/>
    </row>
    <row r="5114" spans="30:60" x14ac:dyDescent="0.2">
      <c r="AD5114" s="110"/>
      <c r="AE5114" s="110"/>
      <c r="AF5114" s="110"/>
      <c r="AG5114" s="110"/>
      <c r="AH5114" s="110"/>
      <c r="AI5114" s="110"/>
      <c r="AJ5114" s="110"/>
      <c r="AK5114" s="110"/>
      <c r="AL5114" s="110"/>
      <c r="AM5114" s="110"/>
      <c r="AN5114" s="110"/>
      <c r="AO5114" s="110"/>
      <c r="AP5114" s="110"/>
      <c r="AQ5114" s="110"/>
      <c r="AR5114" s="110"/>
      <c r="AS5114" s="110"/>
      <c r="AT5114" s="110"/>
      <c r="AU5114" s="110"/>
      <c r="AV5114" s="110"/>
      <c r="AW5114" s="110"/>
      <c r="AX5114" s="110"/>
      <c r="AY5114" s="110"/>
      <c r="AZ5114" s="110"/>
      <c r="BA5114" s="110"/>
      <c r="BB5114" s="110"/>
      <c r="BC5114" s="110"/>
      <c r="BD5114" s="110"/>
      <c r="BE5114" s="110"/>
      <c r="BF5114" s="110"/>
      <c r="BG5114" s="110"/>
      <c r="BH5114" s="110"/>
    </row>
    <row r="5115" spans="30:60" x14ac:dyDescent="0.2">
      <c r="AD5115" s="110"/>
      <c r="AE5115" s="110"/>
      <c r="AF5115" s="110"/>
      <c r="AG5115" s="110"/>
      <c r="AH5115" s="110"/>
      <c r="AI5115" s="110"/>
      <c r="AJ5115" s="110"/>
      <c r="AK5115" s="110"/>
      <c r="AL5115" s="110"/>
      <c r="AM5115" s="110"/>
      <c r="AN5115" s="110"/>
      <c r="AO5115" s="110"/>
      <c r="AP5115" s="110"/>
      <c r="AQ5115" s="110"/>
      <c r="AR5115" s="110"/>
      <c r="AS5115" s="110"/>
      <c r="AT5115" s="110"/>
      <c r="AU5115" s="110"/>
      <c r="AV5115" s="110"/>
      <c r="AW5115" s="110"/>
      <c r="AX5115" s="110"/>
      <c r="AY5115" s="110"/>
      <c r="AZ5115" s="110"/>
      <c r="BA5115" s="110"/>
      <c r="BB5115" s="110"/>
      <c r="BC5115" s="110"/>
      <c r="BD5115" s="110"/>
      <c r="BE5115" s="110"/>
      <c r="BF5115" s="110"/>
      <c r="BG5115" s="110"/>
      <c r="BH5115" s="110"/>
    </row>
    <row r="5116" spans="30:60" x14ac:dyDescent="0.2">
      <c r="AD5116" s="110"/>
      <c r="AE5116" s="110"/>
      <c r="AF5116" s="110"/>
      <c r="AG5116" s="110"/>
      <c r="AH5116" s="110"/>
      <c r="AI5116" s="110"/>
      <c r="AJ5116" s="110"/>
      <c r="AK5116" s="110"/>
      <c r="AL5116" s="110"/>
      <c r="AM5116" s="110"/>
      <c r="AN5116" s="110"/>
      <c r="AO5116" s="110"/>
      <c r="AP5116" s="110"/>
      <c r="AQ5116" s="110"/>
      <c r="AR5116" s="110"/>
      <c r="AS5116" s="110"/>
      <c r="AT5116" s="110"/>
      <c r="AU5116" s="110"/>
      <c r="AV5116" s="110"/>
      <c r="AW5116" s="110"/>
      <c r="AX5116" s="110"/>
      <c r="AY5116" s="110"/>
      <c r="AZ5116" s="110"/>
      <c r="BA5116" s="110"/>
      <c r="BB5116" s="110"/>
      <c r="BC5116" s="110"/>
      <c r="BD5116" s="110"/>
      <c r="BE5116" s="110"/>
      <c r="BF5116" s="110"/>
      <c r="BG5116" s="110"/>
      <c r="BH5116" s="110"/>
    </row>
    <row r="5117" spans="30:60" x14ac:dyDescent="0.2">
      <c r="AD5117" s="110"/>
      <c r="AE5117" s="110"/>
      <c r="AF5117" s="110"/>
      <c r="AG5117" s="110"/>
      <c r="AH5117" s="110"/>
      <c r="AI5117" s="110"/>
      <c r="AJ5117" s="110"/>
      <c r="AK5117" s="110"/>
      <c r="AL5117" s="110"/>
      <c r="AM5117" s="110"/>
      <c r="AN5117" s="110"/>
      <c r="AO5117" s="110"/>
      <c r="AP5117" s="110"/>
      <c r="AQ5117" s="110"/>
      <c r="AR5117" s="110"/>
      <c r="AS5117" s="110"/>
      <c r="AT5117" s="110"/>
      <c r="AU5117" s="110"/>
      <c r="AV5117" s="110"/>
      <c r="AW5117" s="110"/>
      <c r="AX5117" s="110"/>
      <c r="AY5117" s="110"/>
      <c r="AZ5117" s="110"/>
      <c r="BA5117" s="110"/>
      <c r="BB5117" s="110"/>
      <c r="BC5117" s="110"/>
      <c r="BD5117" s="110"/>
      <c r="BE5117" s="110"/>
      <c r="BF5117" s="110"/>
      <c r="BG5117" s="110"/>
      <c r="BH5117" s="110"/>
    </row>
    <row r="5118" spans="30:60" x14ac:dyDescent="0.2">
      <c r="AD5118" s="110"/>
      <c r="AE5118" s="110"/>
      <c r="AF5118" s="110"/>
      <c r="AG5118" s="110"/>
      <c r="AH5118" s="110"/>
      <c r="AI5118" s="110"/>
      <c r="AJ5118" s="110"/>
      <c r="AK5118" s="110"/>
      <c r="AL5118" s="110"/>
      <c r="AM5118" s="110"/>
      <c r="AN5118" s="110"/>
      <c r="AO5118" s="110"/>
      <c r="AP5118" s="110"/>
      <c r="AQ5118" s="110"/>
      <c r="AR5118" s="110"/>
      <c r="AS5118" s="110"/>
      <c r="AT5118" s="110"/>
      <c r="AU5118" s="110"/>
      <c r="AV5118" s="110"/>
      <c r="AW5118" s="110"/>
      <c r="AX5118" s="110"/>
      <c r="AY5118" s="110"/>
      <c r="AZ5118" s="110"/>
      <c r="BA5118" s="110"/>
      <c r="BB5118" s="110"/>
      <c r="BC5118" s="110"/>
      <c r="BD5118" s="110"/>
      <c r="BE5118" s="110"/>
      <c r="BF5118" s="110"/>
      <c r="BG5118" s="110"/>
      <c r="BH5118" s="110"/>
    </row>
    <row r="5119" spans="30:60" x14ac:dyDescent="0.2">
      <c r="AD5119" s="110"/>
      <c r="AE5119" s="110"/>
      <c r="AF5119" s="110"/>
      <c r="AG5119" s="110"/>
      <c r="AH5119" s="110"/>
      <c r="AI5119" s="110"/>
      <c r="AJ5119" s="110"/>
      <c r="AK5119" s="110"/>
      <c r="AL5119" s="110"/>
      <c r="AM5119" s="110"/>
      <c r="AN5119" s="110"/>
      <c r="AO5119" s="110"/>
      <c r="AP5119" s="110"/>
      <c r="AQ5119" s="110"/>
      <c r="AR5119" s="110"/>
      <c r="AS5119" s="110"/>
      <c r="AT5119" s="110"/>
      <c r="AU5119" s="110"/>
      <c r="AV5119" s="110"/>
      <c r="AW5119" s="110"/>
      <c r="AX5119" s="110"/>
      <c r="AY5119" s="110"/>
      <c r="AZ5119" s="110"/>
      <c r="BA5119" s="110"/>
      <c r="BB5119" s="110"/>
      <c r="BC5119" s="110"/>
      <c r="BD5119" s="110"/>
      <c r="BE5119" s="110"/>
      <c r="BF5119" s="110"/>
      <c r="BG5119" s="110"/>
      <c r="BH5119" s="110"/>
    </row>
    <row r="5120" spans="30:60" x14ac:dyDescent="0.2">
      <c r="AD5120" s="110"/>
      <c r="AE5120" s="110"/>
      <c r="AF5120" s="110"/>
      <c r="AG5120" s="110"/>
      <c r="AH5120" s="110"/>
      <c r="AI5120" s="110"/>
      <c r="AJ5120" s="110"/>
      <c r="AK5120" s="110"/>
      <c r="AL5120" s="110"/>
      <c r="AM5120" s="110"/>
      <c r="AN5120" s="110"/>
      <c r="AO5120" s="110"/>
      <c r="AP5120" s="110"/>
      <c r="AQ5120" s="110"/>
      <c r="AR5120" s="110"/>
      <c r="AS5120" s="110"/>
      <c r="AT5120" s="110"/>
      <c r="AU5120" s="110"/>
      <c r="AV5120" s="110"/>
      <c r="AW5120" s="110"/>
      <c r="AX5120" s="110"/>
      <c r="AY5120" s="110"/>
      <c r="AZ5120" s="110"/>
      <c r="BA5120" s="110"/>
      <c r="BB5120" s="110"/>
      <c r="BC5120" s="110"/>
      <c r="BD5120" s="110"/>
      <c r="BE5120" s="110"/>
      <c r="BF5120" s="110"/>
      <c r="BG5120" s="110"/>
      <c r="BH5120" s="110"/>
    </row>
    <row r="5121" spans="30:60" x14ac:dyDescent="0.2">
      <c r="AD5121" s="110"/>
      <c r="AE5121" s="110"/>
      <c r="AF5121" s="110"/>
      <c r="AG5121" s="110"/>
      <c r="AH5121" s="110"/>
      <c r="AI5121" s="110"/>
      <c r="AJ5121" s="110"/>
      <c r="AK5121" s="110"/>
      <c r="AL5121" s="110"/>
      <c r="AM5121" s="110"/>
      <c r="AN5121" s="110"/>
      <c r="AO5121" s="110"/>
      <c r="AP5121" s="110"/>
      <c r="AQ5121" s="110"/>
      <c r="AR5121" s="110"/>
      <c r="AS5121" s="110"/>
      <c r="AT5121" s="110"/>
      <c r="AU5121" s="110"/>
      <c r="AV5121" s="110"/>
      <c r="AW5121" s="110"/>
      <c r="AX5121" s="110"/>
      <c r="AY5121" s="110"/>
      <c r="AZ5121" s="110"/>
      <c r="BA5121" s="110"/>
      <c r="BB5121" s="110"/>
      <c r="BC5121" s="110"/>
      <c r="BD5121" s="110"/>
      <c r="BE5121" s="110"/>
      <c r="BF5121" s="110"/>
      <c r="BG5121" s="110"/>
      <c r="BH5121" s="110"/>
    </row>
    <row r="5122" spans="30:60" x14ac:dyDescent="0.2">
      <c r="AD5122" s="110"/>
      <c r="AE5122" s="110"/>
      <c r="AF5122" s="110"/>
      <c r="AG5122" s="110"/>
      <c r="AH5122" s="110"/>
      <c r="AI5122" s="110"/>
      <c r="AJ5122" s="110"/>
      <c r="AK5122" s="110"/>
      <c r="AL5122" s="110"/>
      <c r="AM5122" s="110"/>
      <c r="AN5122" s="110"/>
      <c r="AO5122" s="110"/>
      <c r="AP5122" s="110"/>
      <c r="AQ5122" s="110"/>
      <c r="AR5122" s="110"/>
      <c r="AS5122" s="110"/>
      <c r="AT5122" s="110"/>
      <c r="AU5122" s="110"/>
      <c r="AV5122" s="110"/>
      <c r="AW5122" s="110"/>
      <c r="AX5122" s="110"/>
      <c r="AY5122" s="110"/>
      <c r="AZ5122" s="110"/>
      <c r="BA5122" s="110"/>
      <c r="BB5122" s="110"/>
      <c r="BC5122" s="110"/>
      <c r="BD5122" s="110"/>
      <c r="BE5122" s="110"/>
      <c r="BF5122" s="110"/>
      <c r="BG5122" s="110"/>
      <c r="BH5122" s="110"/>
    </row>
    <row r="5123" spans="30:60" x14ac:dyDescent="0.2">
      <c r="AD5123" s="110"/>
      <c r="AE5123" s="110"/>
      <c r="AF5123" s="110"/>
      <c r="AG5123" s="110"/>
      <c r="AH5123" s="110"/>
      <c r="AI5123" s="110"/>
      <c r="AJ5123" s="110"/>
      <c r="AK5123" s="110"/>
      <c r="AL5123" s="110"/>
      <c r="AM5123" s="110"/>
      <c r="AN5123" s="110"/>
      <c r="AO5123" s="110"/>
      <c r="AP5123" s="110"/>
      <c r="AQ5123" s="110"/>
      <c r="AR5123" s="110"/>
      <c r="AS5123" s="110"/>
      <c r="AT5123" s="110"/>
      <c r="AU5123" s="110"/>
      <c r="AV5123" s="110"/>
      <c r="AW5123" s="110"/>
      <c r="AX5123" s="110"/>
      <c r="AY5123" s="110"/>
      <c r="AZ5123" s="110"/>
      <c r="BA5123" s="110"/>
      <c r="BB5123" s="110"/>
      <c r="BC5123" s="110"/>
      <c r="BD5123" s="110"/>
      <c r="BE5123" s="110"/>
      <c r="BF5123" s="110"/>
      <c r="BG5123" s="110"/>
      <c r="BH5123" s="110"/>
    </row>
    <row r="5124" spans="30:60" x14ac:dyDescent="0.2">
      <c r="AD5124" s="110"/>
      <c r="AE5124" s="110"/>
      <c r="AF5124" s="110"/>
      <c r="AG5124" s="110"/>
      <c r="AH5124" s="110"/>
      <c r="AI5124" s="110"/>
      <c r="AJ5124" s="110"/>
      <c r="AK5124" s="110"/>
      <c r="AL5124" s="110"/>
      <c r="AM5124" s="110"/>
      <c r="AN5124" s="110"/>
      <c r="AO5124" s="110"/>
      <c r="AP5124" s="110"/>
      <c r="AQ5124" s="110"/>
      <c r="AR5124" s="110"/>
      <c r="AS5124" s="110"/>
      <c r="AT5124" s="110"/>
      <c r="AU5124" s="110"/>
      <c r="AV5124" s="110"/>
      <c r="AW5124" s="110"/>
      <c r="AX5124" s="110"/>
      <c r="AY5124" s="110"/>
      <c r="AZ5124" s="110"/>
      <c r="BA5124" s="110"/>
      <c r="BB5124" s="110"/>
      <c r="BC5124" s="110"/>
      <c r="BD5124" s="110"/>
      <c r="BE5124" s="110"/>
      <c r="BF5124" s="110"/>
      <c r="BG5124" s="110"/>
      <c r="BH5124" s="110"/>
    </row>
    <row r="5125" spans="30:60" x14ac:dyDescent="0.2">
      <c r="AD5125" s="110"/>
      <c r="AE5125" s="110"/>
      <c r="AF5125" s="110"/>
      <c r="AG5125" s="110"/>
      <c r="AH5125" s="110"/>
      <c r="AI5125" s="110"/>
      <c r="AJ5125" s="110"/>
      <c r="AK5125" s="110"/>
      <c r="AL5125" s="110"/>
      <c r="AM5125" s="110"/>
      <c r="AN5125" s="110"/>
      <c r="AO5125" s="110"/>
      <c r="AP5125" s="110"/>
      <c r="AQ5125" s="110"/>
      <c r="AR5125" s="110"/>
      <c r="AS5125" s="110"/>
      <c r="AT5125" s="110"/>
      <c r="AU5125" s="110"/>
      <c r="AV5125" s="110"/>
      <c r="AW5125" s="110"/>
      <c r="AX5125" s="110"/>
      <c r="AY5125" s="110"/>
      <c r="AZ5125" s="110"/>
      <c r="BA5125" s="110"/>
      <c r="BB5125" s="110"/>
      <c r="BC5125" s="110"/>
      <c r="BD5125" s="110"/>
      <c r="BE5125" s="110"/>
      <c r="BF5125" s="110"/>
      <c r="BG5125" s="110"/>
      <c r="BH5125" s="110"/>
    </row>
    <row r="5126" spans="30:60" x14ac:dyDescent="0.2">
      <c r="AD5126" s="110"/>
      <c r="AE5126" s="110"/>
      <c r="AF5126" s="110"/>
      <c r="AG5126" s="110"/>
      <c r="AH5126" s="110"/>
      <c r="AI5126" s="110"/>
      <c r="AJ5126" s="110"/>
      <c r="AK5126" s="110"/>
      <c r="AL5126" s="110"/>
      <c r="AM5126" s="110"/>
      <c r="AN5126" s="110"/>
      <c r="AO5126" s="110"/>
      <c r="AP5126" s="110"/>
      <c r="AQ5126" s="110"/>
      <c r="AR5126" s="110"/>
      <c r="AS5126" s="110"/>
      <c r="AT5126" s="110"/>
      <c r="AU5126" s="110"/>
      <c r="AV5126" s="110"/>
      <c r="AW5126" s="110"/>
      <c r="AX5126" s="110"/>
      <c r="AY5126" s="110"/>
      <c r="AZ5126" s="110"/>
      <c r="BA5126" s="110"/>
      <c r="BB5126" s="110"/>
      <c r="BC5126" s="110"/>
      <c r="BD5126" s="110"/>
      <c r="BE5126" s="110"/>
      <c r="BF5126" s="110"/>
      <c r="BG5126" s="110"/>
      <c r="BH5126" s="110"/>
    </row>
    <row r="5127" spans="30:60" x14ac:dyDescent="0.2">
      <c r="AD5127" s="110"/>
      <c r="AE5127" s="110"/>
      <c r="AF5127" s="110"/>
      <c r="AG5127" s="110"/>
      <c r="AH5127" s="110"/>
      <c r="AI5127" s="110"/>
      <c r="AJ5127" s="110"/>
      <c r="AK5127" s="110"/>
      <c r="AL5127" s="110"/>
      <c r="AM5127" s="110"/>
      <c r="AN5127" s="110"/>
      <c r="AO5127" s="110"/>
      <c r="AP5127" s="110"/>
      <c r="AQ5127" s="110"/>
      <c r="AR5127" s="110"/>
      <c r="AS5127" s="110"/>
      <c r="AT5127" s="110"/>
      <c r="AU5127" s="110"/>
      <c r="AV5127" s="110"/>
      <c r="AW5127" s="110"/>
      <c r="AX5127" s="110"/>
      <c r="AY5127" s="110"/>
      <c r="AZ5127" s="110"/>
      <c r="BA5127" s="110"/>
      <c r="BB5127" s="110"/>
      <c r="BC5127" s="110"/>
      <c r="BD5127" s="110"/>
      <c r="BE5127" s="110"/>
      <c r="BF5127" s="110"/>
      <c r="BG5127" s="110"/>
      <c r="BH5127" s="110"/>
    </row>
    <row r="5128" spans="30:60" x14ac:dyDescent="0.2">
      <c r="AD5128" s="110"/>
      <c r="AE5128" s="110"/>
      <c r="AF5128" s="110"/>
      <c r="AG5128" s="110"/>
      <c r="AH5128" s="110"/>
      <c r="AI5128" s="110"/>
      <c r="AJ5128" s="110"/>
      <c r="AK5128" s="110"/>
      <c r="AL5128" s="110"/>
      <c r="AM5128" s="110"/>
      <c r="AN5128" s="110"/>
      <c r="AO5128" s="110"/>
      <c r="AP5128" s="110"/>
      <c r="AQ5128" s="110"/>
      <c r="AR5128" s="110"/>
      <c r="AS5128" s="110"/>
      <c r="AT5128" s="110"/>
      <c r="AU5128" s="110"/>
      <c r="AV5128" s="110"/>
      <c r="AW5128" s="110"/>
      <c r="AX5128" s="110"/>
      <c r="AY5128" s="110"/>
      <c r="AZ5128" s="110"/>
      <c r="BA5128" s="110"/>
      <c r="BB5128" s="110"/>
      <c r="BC5128" s="110"/>
      <c r="BD5128" s="110"/>
      <c r="BE5128" s="110"/>
      <c r="BF5128" s="110"/>
      <c r="BG5128" s="110"/>
      <c r="BH5128" s="110"/>
    </row>
    <row r="5129" spans="30:60" x14ac:dyDescent="0.2">
      <c r="AD5129" s="110"/>
      <c r="AE5129" s="110"/>
      <c r="AF5129" s="110"/>
      <c r="AG5129" s="110"/>
      <c r="AH5129" s="110"/>
      <c r="AI5129" s="110"/>
      <c r="AJ5129" s="110"/>
      <c r="AK5129" s="110"/>
      <c r="AL5129" s="110"/>
      <c r="AM5129" s="110"/>
      <c r="AN5129" s="110"/>
      <c r="AO5129" s="110"/>
      <c r="AP5129" s="110"/>
      <c r="AQ5129" s="110"/>
      <c r="AR5129" s="110"/>
      <c r="AS5129" s="110"/>
      <c r="AT5129" s="110"/>
      <c r="AU5129" s="110"/>
      <c r="AV5129" s="110"/>
      <c r="AW5129" s="110"/>
      <c r="AX5129" s="110"/>
      <c r="AY5129" s="110"/>
      <c r="AZ5129" s="110"/>
      <c r="BA5129" s="110"/>
      <c r="BB5129" s="110"/>
      <c r="BC5129" s="110"/>
      <c r="BD5129" s="110"/>
      <c r="BE5129" s="110"/>
      <c r="BF5129" s="110"/>
      <c r="BG5129" s="110"/>
      <c r="BH5129" s="110"/>
    </row>
    <row r="5130" spans="30:60" x14ac:dyDescent="0.2">
      <c r="AD5130" s="110"/>
      <c r="AE5130" s="110"/>
      <c r="AF5130" s="110"/>
      <c r="AG5130" s="110"/>
      <c r="AH5130" s="110"/>
      <c r="AI5130" s="110"/>
      <c r="AJ5130" s="110"/>
      <c r="AK5130" s="110"/>
      <c r="AL5130" s="110"/>
      <c r="AM5130" s="110"/>
      <c r="AN5130" s="110"/>
      <c r="AO5130" s="110"/>
      <c r="AP5130" s="110"/>
      <c r="AQ5130" s="110"/>
      <c r="AR5130" s="110"/>
      <c r="AS5130" s="110"/>
      <c r="AT5130" s="110"/>
      <c r="AU5130" s="110"/>
      <c r="AV5130" s="110"/>
      <c r="AW5130" s="110"/>
      <c r="AX5130" s="110"/>
      <c r="AY5130" s="110"/>
      <c r="AZ5130" s="110"/>
      <c r="BA5130" s="110"/>
      <c r="BB5130" s="110"/>
      <c r="BC5130" s="110"/>
      <c r="BD5130" s="110"/>
      <c r="BE5130" s="110"/>
      <c r="BF5130" s="110"/>
      <c r="BG5130" s="110"/>
      <c r="BH5130" s="110"/>
    </row>
    <row r="5131" spans="30:60" x14ac:dyDescent="0.2">
      <c r="AD5131" s="110"/>
      <c r="AE5131" s="110"/>
      <c r="AF5131" s="110"/>
      <c r="AG5131" s="110"/>
      <c r="AH5131" s="110"/>
      <c r="AI5131" s="110"/>
      <c r="AJ5131" s="110"/>
      <c r="AK5131" s="110"/>
      <c r="AL5131" s="110"/>
      <c r="AM5131" s="110"/>
      <c r="AN5131" s="110"/>
      <c r="AO5131" s="110"/>
      <c r="AP5131" s="110"/>
      <c r="AQ5131" s="110"/>
      <c r="AR5131" s="110"/>
      <c r="AS5131" s="110"/>
      <c r="AT5131" s="110"/>
      <c r="AU5131" s="110"/>
      <c r="AV5131" s="110"/>
      <c r="AW5131" s="110"/>
      <c r="AX5131" s="110"/>
      <c r="AY5131" s="110"/>
      <c r="AZ5131" s="110"/>
      <c r="BA5131" s="110"/>
      <c r="BB5131" s="110"/>
      <c r="BC5131" s="110"/>
      <c r="BD5131" s="110"/>
      <c r="BE5131" s="110"/>
      <c r="BF5131" s="110"/>
      <c r="BG5131" s="110"/>
      <c r="BH5131" s="110"/>
    </row>
    <row r="5132" spans="30:60" x14ac:dyDescent="0.2">
      <c r="AD5132" s="110"/>
      <c r="AE5132" s="110"/>
      <c r="AF5132" s="110"/>
      <c r="AG5132" s="110"/>
      <c r="AH5132" s="110"/>
      <c r="AI5132" s="110"/>
      <c r="AJ5132" s="110"/>
      <c r="AK5132" s="110"/>
      <c r="AL5132" s="110"/>
      <c r="AM5132" s="110"/>
      <c r="AN5132" s="110"/>
      <c r="AO5132" s="110"/>
      <c r="AP5132" s="110"/>
      <c r="AQ5132" s="110"/>
      <c r="AR5132" s="110"/>
      <c r="AS5132" s="110"/>
      <c r="AT5132" s="110"/>
      <c r="AU5132" s="110"/>
      <c r="AV5132" s="110"/>
      <c r="AW5132" s="110"/>
      <c r="AX5132" s="110"/>
      <c r="AY5132" s="110"/>
      <c r="AZ5132" s="110"/>
      <c r="BA5132" s="110"/>
      <c r="BB5132" s="110"/>
      <c r="BC5132" s="110"/>
      <c r="BD5132" s="110"/>
      <c r="BE5132" s="110"/>
      <c r="BF5132" s="110"/>
      <c r="BG5132" s="110"/>
      <c r="BH5132" s="110"/>
    </row>
    <row r="5133" spans="30:60" x14ac:dyDescent="0.2">
      <c r="AD5133" s="110"/>
      <c r="AE5133" s="110"/>
      <c r="AF5133" s="110"/>
      <c r="AG5133" s="110"/>
      <c r="AH5133" s="110"/>
      <c r="AI5133" s="110"/>
      <c r="AJ5133" s="110"/>
      <c r="AK5133" s="110"/>
      <c r="AL5133" s="110"/>
      <c r="AM5133" s="110"/>
      <c r="AN5133" s="110"/>
      <c r="AO5133" s="110"/>
      <c r="AP5133" s="110"/>
      <c r="AQ5133" s="110"/>
      <c r="AR5133" s="110"/>
      <c r="AS5133" s="110"/>
      <c r="AT5133" s="110"/>
      <c r="AU5133" s="110"/>
      <c r="AV5133" s="110"/>
      <c r="AW5133" s="110"/>
      <c r="AX5133" s="110"/>
      <c r="AY5133" s="110"/>
      <c r="AZ5133" s="110"/>
      <c r="BA5133" s="110"/>
      <c r="BB5133" s="110"/>
      <c r="BC5133" s="110"/>
      <c r="BD5133" s="110"/>
      <c r="BE5133" s="110"/>
      <c r="BF5133" s="110"/>
      <c r="BG5133" s="110"/>
      <c r="BH5133" s="110"/>
    </row>
    <row r="5134" spans="30:60" x14ac:dyDescent="0.2">
      <c r="AD5134" s="110"/>
      <c r="AE5134" s="110"/>
      <c r="AF5134" s="110"/>
      <c r="AG5134" s="110"/>
      <c r="AH5134" s="110"/>
      <c r="AI5134" s="110"/>
      <c r="AJ5134" s="110"/>
      <c r="AK5134" s="110"/>
      <c r="AL5134" s="110"/>
      <c r="AM5134" s="110"/>
      <c r="AN5134" s="110"/>
      <c r="AO5134" s="110"/>
      <c r="AP5134" s="110"/>
      <c r="AQ5134" s="110"/>
      <c r="AR5134" s="110"/>
      <c r="AS5134" s="110"/>
      <c r="AT5134" s="110"/>
      <c r="AU5134" s="110"/>
      <c r="AV5134" s="110"/>
      <c r="AW5134" s="110"/>
      <c r="AX5134" s="110"/>
      <c r="AY5134" s="110"/>
      <c r="AZ5134" s="110"/>
      <c r="BA5134" s="110"/>
      <c r="BB5134" s="110"/>
      <c r="BC5134" s="110"/>
      <c r="BD5134" s="110"/>
      <c r="BE5134" s="110"/>
      <c r="BF5134" s="110"/>
      <c r="BG5134" s="110"/>
      <c r="BH5134" s="110"/>
    </row>
    <row r="5135" spans="30:60" x14ac:dyDescent="0.2">
      <c r="AD5135" s="110"/>
      <c r="AE5135" s="110"/>
      <c r="AF5135" s="110"/>
      <c r="AG5135" s="110"/>
      <c r="AH5135" s="110"/>
      <c r="AI5135" s="110"/>
      <c r="AJ5135" s="110"/>
      <c r="AK5135" s="110"/>
      <c r="AL5135" s="110"/>
      <c r="AM5135" s="110"/>
      <c r="AN5135" s="110"/>
      <c r="AO5135" s="110"/>
      <c r="AP5135" s="110"/>
      <c r="AQ5135" s="110"/>
      <c r="AR5135" s="110"/>
      <c r="AS5135" s="110"/>
      <c r="AT5135" s="110"/>
      <c r="AU5135" s="110"/>
      <c r="AV5135" s="110"/>
      <c r="AW5135" s="110"/>
      <c r="AX5135" s="110"/>
      <c r="AY5135" s="110"/>
      <c r="AZ5135" s="110"/>
      <c r="BA5135" s="110"/>
      <c r="BB5135" s="110"/>
      <c r="BC5135" s="110"/>
      <c r="BD5135" s="110"/>
      <c r="BE5135" s="110"/>
      <c r="BF5135" s="110"/>
      <c r="BG5135" s="110"/>
      <c r="BH5135" s="110"/>
    </row>
    <row r="5136" spans="30:60" x14ac:dyDescent="0.2">
      <c r="AD5136" s="110"/>
      <c r="AE5136" s="110"/>
      <c r="AF5136" s="110"/>
      <c r="AG5136" s="110"/>
      <c r="AH5136" s="110"/>
      <c r="AI5136" s="110"/>
      <c r="AJ5136" s="110"/>
      <c r="AK5136" s="110"/>
      <c r="AL5136" s="110"/>
      <c r="AM5136" s="110"/>
      <c r="AN5136" s="110"/>
      <c r="AO5136" s="110"/>
      <c r="AP5136" s="110"/>
      <c r="AQ5136" s="110"/>
      <c r="AR5136" s="110"/>
      <c r="AS5136" s="110"/>
      <c r="AT5136" s="110"/>
      <c r="AU5136" s="110"/>
      <c r="AV5136" s="110"/>
      <c r="AW5136" s="110"/>
      <c r="AX5136" s="110"/>
      <c r="AY5136" s="110"/>
      <c r="AZ5136" s="110"/>
      <c r="BA5136" s="110"/>
      <c r="BB5136" s="110"/>
      <c r="BC5136" s="110"/>
      <c r="BD5136" s="110"/>
      <c r="BE5136" s="110"/>
      <c r="BF5136" s="110"/>
      <c r="BG5136" s="110"/>
      <c r="BH5136" s="110"/>
    </row>
    <row r="5137" spans="30:60" x14ac:dyDescent="0.2">
      <c r="AD5137" s="110"/>
      <c r="AE5137" s="110"/>
      <c r="AF5137" s="110"/>
      <c r="AG5137" s="110"/>
      <c r="AH5137" s="110"/>
      <c r="AI5137" s="110"/>
      <c r="AJ5137" s="110"/>
      <c r="AK5137" s="110"/>
      <c r="AL5137" s="110"/>
      <c r="AM5137" s="110"/>
      <c r="AN5137" s="110"/>
      <c r="AO5137" s="110"/>
      <c r="AP5137" s="110"/>
      <c r="AQ5137" s="110"/>
      <c r="AR5137" s="110"/>
      <c r="AS5137" s="110"/>
      <c r="AT5137" s="110"/>
      <c r="AU5137" s="110"/>
      <c r="AV5137" s="110"/>
      <c r="AW5137" s="110"/>
      <c r="AX5137" s="110"/>
      <c r="AY5137" s="110"/>
      <c r="AZ5137" s="110"/>
      <c r="BA5137" s="110"/>
      <c r="BB5137" s="110"/>
      <c r="BC5137" s="110"/>
      <c r="BD5137" s="110"/>
      <c r="BE5137" s="110"/>
      <c r="BF5137" s="110"/>
      <c r="BG5137" s="110"/>
      <c r="BH5137" s="110"/>
    </row>
    <row r="5138" spans="30:60" x14ac:dyDescent="0.2">
      <c r="AD5138" s="110"/>
      <c r="AE5138" s="110"/>
      <c r="AF5138" s="110"/>
      <c r="AG5138" s="110"/>
      <c r="AH5138" s="110"/>
      <c r="AI5138" s="110"/>
      <c r="AJ5138" s="110"/>
      <c r="AK5138" s="110"/>
      <c r="AL5138" s="110"/>
      <c r="AM5138" s="110"/>
      <c r="AN5138" s="110"/>
      <c r="AO5138" s="110"/>
      <c r="AP5138" s="110"/>
      <c r="AQ5138" s="110"/>
      <c r="AR5138" s="110"/>
      <c r="AS5138" s="110"/>
      <c r="AT5138" s="110"/>
      <c r="AU5138" s="110"/>
      <c r="AV5138" s="110"/>
      <c r="AW5138" s="110"/>
      <c r="AX5138" s="110"/>
      <c r="AY5138" s="110"/>
      <c r="AZ5138" s="110"/>
      <c r="BA5138" s="110"/>
      <c r="BB5138" s="110"/>
      <c r="BC5138" s="110"/>
      <c r="BD5138" s="110"/>
      <c r="BE5138" s="110"/>
      <c r="BF5138" s="110"/>
      <c r="BG5138" s="110"/>
      <c r="BH5138" s="110"/>
    </row>
    <row r="5139" spans="30:60" x14ac:dyDescent="0.2">
      <c r="AD5139" s="110"/>
      <c r="AE5139" s="110"/>
      <c r="AF5139" s="110"/>
      <c r="AG5139" s="110"/>
      <c r="AH5139" s="110"/>
      <c r="AI5139" s="110"/>
      <c r="AJ5139" s="110"/>
      <c r="AK5139" s="110"/>
      <c r="AL5139" s="110"/>
      <c r="AM5139" s="110"/>
      <c r="AN5139" s="110"/>
      <c r="AO5139" s="110"/>
      <c r="AP5139" s="110"/>
      <c r="AQ5139" s="110"/>
      <c r="AR5139" s="110"/>
      <c r="AS5139" s="110"/>
      <c r="AT5139" s="110"/>
      <c r="AU5139" s="110"/>
      <c r="AV5139" s="110"/>
      <c r="AW5139" s="110"/>
      <c r="AX5139" s="110"/>
      <c r="AY5139" s="110"/>
      <c r="AZ5139" s="110"/>
      <c r="BA5139" s="110"/>
      <c r="BB5139" s="110"/>
      <c r="BC5139" s="110"/>
      <c r="BD5139" s="110"/>
      <c r="BE5139" s="110"/>
      <c r="BF5139" s="110"/>
      <c r="BG5139" s="110"/>
      <c r="BH5139" s="110"/>
    </row>
    <row r="5140" spans="30:60" x14ac:dyDescent="0.2">
      <c r="AD5140" s="110"/>
      <c r="AE5140" s="110"/>
      <c r="AF5140" s="110"/>
      <c r="AG5140" s="110"/>
      <c r="AH5140" s="110"/>
      <c r="AI5140" s="110"/>
      <c r="AJ5140" s="110"/>
      <c r="AK5140" s="110"/>
      <c r="AL5140" s="110"/>
      <c r="AM5140" s="110"/>
      <c r="AN5140" s="110"/>
      <c r="AO5140" s="110"/>
      <c r="AP5140" s="110"/>
      <c r="AQ5140" s="110"/>
      <c r="AR5140" s="110"/>
      <c r="AS5140" s="110"/>
      <c r="AT5140" s="110"/>
      <c r="AU5140" s="110"/>
      <c r="AV5140" s="110"/>
      <c r="AW5140" s="110"/>
      <c r="AX5140" s="110"/>
      <c r="AY5140" s="110"/>
      <c r="AZ5140" s="110"/>
      <c r="BA5140" s="110"/>
      <c r="BB5140" s="110"/>
      <c r="BC5140" s="110"/>
      <c r="BD5140" s="110"/>
      <c r="BE5140" s="110"/>
      <c r="BF5140" s="110"/>
      <c r="BG5140" s="110"/>
      <c r="BH5140" s="110"/>
    </row>
    <row r="5141" spans="30:60" x14ac:dyDescent="0.2">
      <c r="AD5141" s="110"/>
      <c r="AE5141" s="110"/>
      <c r="AF5141" s="110"/>
      <c r="AG5141" s="110"/>
      <c r="AH5141" s="110"/>
      <c r="AI5141" s="110"/>
      <c r="AJ5141" s="110"/>
      <c r="AK5141" s="110"/>
      <c r="AL5141" s="110"/>
      <c r="AM5141" s="110"/>
      <c r="AN5141" s="110"/>
      <c r="AO5141" s="110"/>
      <c r="AP5141" s="110"/>
      <c r="AQ5141" s="110"/>
      <c r="AR5141" s="110"/>
      <c r="AS5141" s="110"/>
      <c r="AT5141" s="110"/>
      <c r="AU5141" s="110"/>
      <c r="AV5141" s="110"/>
      <c r="AW5141" s="110"/>
      <c r="AX5141" s="110"/>
      <c r="AY5141" s="110"/>
      <c r="AZ5141" s="110"/>
      <c r="BA5141" s="110"/>
      <c r="BB5141" s="110"/>
      <c r="BC5141" s="110"/>
      <c r="BD5141" s="110"/>
      <c r="BE5141" s="110"/>
      <c r="BF5141" s="110"/>
      <c r="BG5141" s="110"/>
      <c r="BH5141" s="110"/>
    </row>
    <row r="5142" spans="30:60" x14ac:dyDescent="0.2">
      <c r="AD5142" s="110"/>
      <c r="AE5142" s="110"/>
      <c r="AF5142" s="110"/>
      <c r="AG5142" s="110"/>
      <c r="AH5142" s="110"/>
      <c r="AI5142" s="110"/>
      <c r="AJ5142" s="110"/>
      <c r="AK5142" s="110"/>
      <c r="AL5142" s="110"/>
      <c r="AM5142" s="110"/>
      <c r="AN5142" s="110"/>
      <c r="AO5142" s="110"/>
      <c r="AP5142" s="110"/>
      <c r="AQ5142" s="110"/>
      <c r="AR5142" s="110"/>
      <c r="AS5142" s="110"/>
      <c r="AT5142" s="110"/>
      <c r="AU5142" s="110"/>
      <c r="AV5142" s="110"/>
      <c r="AW5142" s="110"/>
      <c r="AX5142" s="110"/>
      <c r="AY5142" s="110"/>
      <c r="AZ5142" s="110"/>
      <c r="BA5142" s="110"/>
      <c r="BB5142" s="110"/>
      <c r="BC5142" s="110"/>
      <c r="BD5142" s="110"/>
      <c r="BE5142" s="110"/>
      <c r="BF5142" s="110"/>
      <c r="BG5142" s="110"/>
      <c r="BH5142" s="110"/>
    </row>
    <row r="5143" spans="30:60" x14ac:dyDescent="0.2">
      <c r="AD5143" s="110"/>
      <c r="AE5143" s="110"/>
      <c r="AF5143" s="110"/>
      <c r="AG5143" s="110"/>
      <c r="AH5143" s="110"/>
      <c r="AI5143" s="110"/>
      <c r="AJ5143" s="110"/>
      <c r="AK5143" s="110"/>
      <c r="AL5143" s="110"/>
      <c r="AM5143" s="110"/>
      <c r="AN5143" s="110"/>
      <c r="AO5143" s="110"/>
      <c r="AP5143" s="110"/>
      <c r="AQ5143" s="110"/>
      <c r="AR5143" s="110"/>
      <c r="AS5143" s="110"/>
      <c r="AT5143" s="110"/>
      <c r="AU5143" s="110"/>
      <c r="AV5143" s="110"/>
      <c r="AW5143" s="110"/>
      <c r="AX5143" s="110"/>
      <c r="AY5143" s="110"/>
      <c r="AZ5143" s="110"/>
      <c r="BA5143" s="110"/>
      <c r="BB5143" s="110"/>
      <c r="BC5143" s="110"/>
      <c r="BD5143" s="110"/>
      <c r="BE5143" s="110"/>
      <c r="BF5143" s="110"/>
      <c r="BG5143" s="110"/>
      <c r="BH5143" s="110"/>
    </row>
    <row r="5144" spans="30:60" x14ac:dyDescent="0.2">
      <c r="AD5144" s="110"/>
      <c r="AE5144" s="110"/>
      <c r="AF5144" s="110"/>
      <c r="AG5144" s="110"/>
      <c r="AH5144" s="110"/>
      <c r="AI5144" s="110"/>
      <c r="AJ5144" s="110"/>
      <c r="AK5144" s="110"/>
      <c r="AL5144" s="110"/>
      <c r="AM5144" s="110"/>
      <c r="AN5144" s="110"/>
      <c r="AO5144" s="110"/>
      <c r="AP5144" s="110"/>
      <c r="AQ5144" s="110"/>
      <c r="AR5144" s="110"/>
      <c r="AS5144" s="110"/>
      <c r="AT5144" s="110"/>
      <c r="AU5144" s="110"/>
      <c r="AV5144" s="110"/>
      <c r="AW5144" s="110"/>
      <c r="AX5144" s="110"/>
      <c r="AY5144" s="110"/>
      <c r="AZ5144" s="110"/>
      <c r="BA5144" s="110"/>
      <c r="BB5144" s="110"/>
      <c r="BC5144" s="110"/>
      <c r="BD5144" s="110"/>
      <c r="BE5144" s="110"/>
      <c r="BF5144" s="110"/>
      <c r="BG5144" s="110"/>
      <c r="BH5144" s="110"/>
    </row>
    <row r="5145" spans="30:60" x14ac:dyDescent="0.2">
      <c r="AD5145" s="110"/>
      <c r="AE5145" s="110"/>
      <c r="AF5145" s="110"/>
      <c r="AG5145" s="110"/>
      <c r="AH5145" s="110"/>
      <c r="AI5145" s="110"/>
      <c r="AJ5145" s="110"/>
      <c r="AK5145" s="110"/>
      <c r="AL5145" s="110"/>
      <c r="AM5145" s="110"/>
      <c r="AN5145" s="110"/>
      <c r="AO5145" s="110"/>
      <c r="AP5145" s="110"/>
      <c r="AQ5145" s="110"/>
      <c r="AR5145" s="110"/>
      <c r="AS5145" s="110"/>
      <c r="AT5145" s="110"/>
      <c r="AU5145" s="110"/>
      <c r="AV5145" s="110"/>
      <c r="AW5145" s="110"/>
      <c r="AX5145" s="110"/>
      <c r="AY5145" s="110"/>
      <c r="AZ5145" s="110"/>
      <c r="BA5145" s="110"/>
      <c r="BB5145" s="110"/>
      <c r="BC5145" s="110"/>
      <c r="BD5145" s="110"/>
      <c r="BE5145" s="110"/>
      <c r="BF5145" s="110"/>
      <c r="BG5145" s="110"/>
      <c r="BH5145" s="110"/>
    </row>
    <row r="5146" spans="30:60" x14ac:dyDescent="0.2">
      <c r="AD5146" s="110"/>
      <c r="AE5146" s="110"/>
      <c r="AF5146" s="110"/>
      <c r="AG5146" s="110"/>
      <c r="AH5146" s="110"/>
      <c r="AI5146" s="110"/>
      <c r="AJ5146" s="110"/>
      <c r="AK5146" s="110"/>
      <c r="AL5146" s="110"/>
      <c r="AM5146" s="110"/>
      <c r="AN5146" s="110"/>
      <c r="AO5146" s="110"/>
      <c r="AP5146" s="110"/>
      <c r="AQ5146" s="110"/>
      <c r="AR5146" s="110"/>
      <c r="AS5146" s="110"/>
      <c r="AT5146" s="110"/>
      <c r="AU5146" s="110"/>
      <c r="AV5146" s="110"/>
      <c r="AW5146" s="110"/>
      <c r="AX5146" s="110"/>
      <c r="AY5146" s="110"/>
      <c r="AZ5146" s="110"/>
      <c r="BA5146" s="110"/>
      <c r="BB5146" s="110"/>
      <c r="BC5146" s="110"/>
      <c r="BD5146" s="110"/>
      <c r="BE5146" s="110"/>
      <c r="BF5146" s="110"/>
      <c r="BG5146" s="110"/>
      <c r="BH5146" s="110"/>
    </row>
    <row r="5147" spans="30:60" x14ac:dyDescent="0.2">
      <c r="AD5147" s="110"/>
      <c r="AE5147" s="110"/>
      <c r="AF5147" s="110"/>
      <c r="AG5147" s="110"/>
      <c r="AH5147" s="110"/>
      <c r="AI5147" s="110"/>
      <c r="AJ5147" s="110"/>
      <c r="AK5147" s="110"/>
      <c r="AL5147" s="110"/>
      <c r="AM5147" s="110"/>
      <c r="AN5147" s="110"/>
      <c r="AO5147" s="110"/>
      <c r="AP5147" s="110"/>
      <c r="AQ5147" s="110"/>
      <c r="AR5147" s="110"/>
      <c r="AS5147" s="110"/>
      <c r="AT5147" s="110"/>
      <c r="AU5147" s="110"/>
      <c r="AV5147" s="110"/>
      <c r="AW5147" s="110"/>
      <c r="AX5147" s="110"/>
      <c r="AY5147" s="110"/>
      <c r="AZ5147" s="110"/>
      <c r="BA5147" s="110"/>
      <c r="BB5147" s="110"/>
      <c r="BC5147" s="110"/>
      <c r="BD5147" s="110"/>
      <c r="BE5147" s="110"/>
      <c r="BF5147" s="110"/>
      <c r="BG5147" s="110"/>
      <c r="BH5147" s="110"/>
    </row>
    <row r="5148" spans="30:60" x14ac:dyDescent="0.2">
      <c r="AD5148" s="110"/>
      <c r="AE5148" s="110"/>
      <c r="AF5148" s="110"/>
      <c r="AG5148" s="110"/>
      <c r="AH5148" s="110"/>
      <c r="AI5148" s="110"/>
      <c r="AJ5148" s="110"/>
      <c r="AK5148" s="110"/>
      <c r="AL5148" s="110"/>
      <c r="AM5148" s="110"/>
      <c r="AN5148" s="110"/>
      <c r="AO5148" s="110"/>
      <c r="AP5148" s="110"/>
      <c r="AQ5148" s="110"/>
      <c r="AR5148" s="110"/>
      <c r="AS5148" s="110"/>
      <c r="AT5148" s="110"/>
      <c r="AU5148" s="110"/>
      <c r="AV5148" s="110"/>
      <c r="AW5148" s="110"/>
      <c r="AX5148" s="110"/>
      <c r="AY5148" s="110"/>
      <c r="AZ5148" s="110"/>
      <c r="BA5148" s="110"/>
      <c r="BB5148" s="110"/>
      <c r="BC5148" s="110"/>
      <c r="BD5148" s="110"/>
      <c r="BE5148" s="110"/>
      <c r="BF5148" s="110"/>
      <c r="BG5148" s="110"/>
      <c r="BH5148" s="110"/>
    </row>
    <row r="5149" spans="30:60" x14ac:dyDescent="0.2">
      <c r="AD5149" s="110"/>
      <c r="AE5149" s="110"/>
      <c r="AF5149" s="110"/>
      <c r="AG5149" s="110"/>
      <c r="AH5149" s="110"/>
      <c r="AI5149" s="110"/>
      <c r="AJ5149" s="110"/>
      <c r="AK5149" s="110"/>
      <c r="AL5149" s="110"/>
      <c r="AM5149" s="110"/>
      <c r="AN5149" s="110"/>
      <c r="AO5149" s="110"/>
      <c r="AP5149" s="110"/>
      <c r="AQ5149" s="110"/>
      <c r="AR5149" s="110"/>
      <c r="AS5149" s="110"/>
      <c r="AT5149" s="110"/>
      <c r="AU5149" s="110"/>
      <c r="AV5149" s="110"/>
      <c r="AW5149" s="110"/>
      <c r="AX5149" s="110"/>
      <c r="AY5149" s="110"/>
      <c r="AZ5149" s="110"/>
      <c r="BA5149" s="110"/>
      <c r="BB5149" s="110"/>
      <c r="BC5149" s="110"/>
      <c r="BD5149" s="110"/>
      <c r="BE5149" s="110"/>
      <c r="BF5149" s="110"/>
      <c r="BG5149" s="110"/>
      <c r="BH5149" s="110"/>
    </row>
    <row r="5150" spans="30:60" x14ac:dyDescent="0.2">
      <c r="AD5150" s="110"/>
      <c r="AE5150" s="110"/>
      <c r="AF5150" s="110"/>
      <c r="AG5150" s="110"/>
      <c r="AH5150" s="110"/>
      <c r="AI5150" s="110"/>
      <c r="AJ5150" s="110"/>
      <c r="AK5150" s="110"/>
      <c r="AL5150" s="110"/>
      <c r="AM5150" s="110"/>
      <c r="AN5150" s="110"/>
      <c r="AO5150" s="110"/>
      <c r="AP5150" s="110"/>
      <c r="AQ5150" s="110"/>
      <c r="AR5150" s="110"/>
      <c r="AS5150" s="110"/>
      <c r="AT5150" s="110"/>
      <c r="AU5150" s="110"/>
      <c r="AV5150" s="110"/>
      <c r="AW5150" s="110"/>
      <c r="AX5150" s="110"/>
      <c r="AY5150" s="110"/>
      <c r="AZ5150" s="110"/>
      <c r="BA5150" s="110"/>
      <c r="BB5150" s="110"/>
      <c r="BC5150" s="110"/>
      <c r="BD5150" s="110"/>
      <c r="BE5150" s="110"/>
      <c r="BF5150" s="110"/>
      <c r="BG5150" s="110"/>
      <c r="BH5150" s="110"/>
    </row>
    <row r="5151" spans="30:60" x14ac:dyDescent="0.2">
      <c r="AD5151" s="110"/>
      <c r="AE5151" s="110"/>
      <c r="AF5151" s="110"/>
      <c r="AG5151" s="110"/>
      <c r="AH5151" s="110"/>
      <c r="AI5151" s="110"/>
      <c r="AJ5151" s="110"/>
      <c r="AK5151" s="110"/>
      <c r="AL5151" s="110"/>
      <c r="AM5151" s="110"/>
      <c r="AN5151" s="110"/>
      <c r="AO5151" s="110"/>
      <c r="AP5151" s="110"/>
      <c r="AQ5151" s="110"/>
      <c r="AR5151" s="110"/>
      <c r="AS5151" s="110"/>
      <c r="AT5151" s="110"/>
      <c r="AU5151" s="110"/>
      <c r="AV5151" s="110"/>
      <c r="AW5151" s="110"/>
      <c r="AX5151" s="110"/>
      <c r="AY5151" s="110"/>
      <c r="AZ5151" s="110"/>
      <c r="BA5151" s="110"/>
      <c r="BB5151" s="110"/>
      <c r="BC5151" s="110"/>
      <c r="BD5151" s="110"/>
      <c r="BE5151" s="110"/>
      <c r="BF5151" s="110"/>
      <c r="BG5151" s="110"/>
      <c r="BH5151" s="110"/>
    </row>
    <row r="5152" spans="30:60" x14ac:dyDescent="0.2">
      <c r="AD5152" s="110"/>
      <c r="AE5152" s="110"/>
      <c r="AF5152" s="110"/>
      <c r="AG5152" s="110"/>
      <c r="AH5152" s="110"/>
      <c r="AI5152" s="110"/>
      <c r="AJ5152" s="110"/>
      <c r="AK5152" s="110"/>
      <c r="AL5152" s="110"/>
      <c r="AM5152" s="110"/>
      <c r="AN5152" s="110"/>
      <c r="AO5152" s="110"/>
      <c r="AP5152" s="110"/>
      <c r="AQ5152" s="110"/>
      <c r="AR5152" s="110"/>
      <c r="AS5152" s="110"/>
      <c r="AT5152" s="110"/>
      <c r="AU5152" s="110"/>
      <c r="AV5152" s="110"/>
      <c r="AW5152" s="110"/>
      <c r="AX5152" s="110"/>
      <c r="AY5152" s="110"/>
      <c r="AZ5152" s="110"/>
      <c r="BA5152" s="110"/>
      <c r="BB5152" s="110"/>
      <c r="BC5152" s="110"/>
      <c r="BD5152" s="110"/>
      <c r="BE5152" s="110"/>
      <c r="BF5152" s="110"/>
      <c r="BG5152" s="110"/>
      <c r="BH5152" s="110"/>
    </row>
    <row r="5153" spans="30:60" x14ac:dyDescent="0.2">
      <c r="AD5153" s="110"/>
      <c r="AE5153" s="110"/>
      <c r="AF5153" s="110"/>
      <c r="AG5153" s="110"/>
      <c r="AH5153" s="110"/>
      <c r="AI5153" s="110"/>
      <c r="AJ5153" s="110"/>
      <c r="AK5153" s="110"/>
      <c r="AL5153" s="110"/>
      <c r="AM5153" s="110"/>
      <c r="AN5153" s="110"/>
      <c r="AO5153" s="110"/>
      <c r="AP5153" s="110"/>
      <c r="AQ5153" s="110"/>
      <c r="AR5153" s="110"/>
      <c r="AS5153" s="110"/>
      <c r="AT5153" s="110"/>
      <c r="AU5153" s="110"/>
      <c r="AV5153" s="110"/>
      <c r="AW5153" s="110"/>
      <c r="AX5153" s="110"/>
      <c r="AY5153" s="110"/>
      <c r="AZ5153" s="110"/>
      <c r="BA5153" s="110"/>
      <c r="BB5153" s="110"/>
      <c r="BC5153" s="110"/>
      <c r="BD5153" s="110"/>
      <c r="BE5153" s="110"/>
      <c r="BF5153" s="110"/>
      <c r="BG5153" s="110"/>
      <c r="BH5153" s="110"/>
    </row>
    <row r="5154" spans="30:60" x14ac:dyDescent="0.2">
      <c r="AD5154" s="110"/>
      <c r="AE5154" s="110"/>
      <c r="AF5154" s="110"/>
      <c r="AG5154" s="110"/>
      <c r="AH5154" s="110"/>
      <c r="AI5154" s="110"/>
      <c r="AJ5154" s="110"/>
      <c r="AK5154" s="110"/>
      <c r="AL5154" s="110"/>
      <c r="AM5154" s="110"/>
      <c r="AN5154" s="110"/>
      <c r="AO5154" s="110"/>
      <c r="AP5154" s="110"/>
      <c r="AQ5154" s="110"/>
      <c r="AR5154" s="110"/>
      <c r="AS5154" s="110"/>
      <c r="AT5154" s="110"/>
      <c r="AU5154" s="110"/>
      <c r="AV5154" s="110"/>
      <c r="AW5154" s="110"/>
      <c r="AX5154" s="110"/>
      <c r="AY5154" s="110"/>
      <c r="AZ5154" s="110"/>
      <c r="BA5154" s="110"/>
      <c r="BB5154" s="110"/>
      <c r="BC5154" s="110"/>
      <c r="BD5154" s="110"/>
      <c r="BE5154" s="110"/>
      <c r="BF5154" s="110"/>
      <c r="BG5154" s="110"/>
      <c r="BH5154" s="110"/>
    </row>
    <row r="5155" spans="30:60" x14ac:dyDescent="0.2">
      <c r="AD5155" s="110"/>
      <c r="AE5155" s="110"/>
      <c r="AF5155" s="110"/>
      <c r="AG5155" s="110"/>
      <c r="AH5155" s="110"/>
      <c r="AI5155" s="110"/>
      <c r="AJ5155" s="110"/>
      <c r="AK5155" s="110"/>
      <c r="AL5155" s="110"/>
      <c r="AM5155" s="110"/>
      <c r="AN5155" s="110"/>
      <c r="AO5155" s="110"/>
      <c r="AP5155" s="110"/>
      <c r="AQ5155" s="110"/>
      <c r="AR5155" s="110"/>
      <c r="AS5155" s="110"/>
      <c r="AT5155" s="110"/>
      <c r="AU5155" s="110"/>
      <c r="AV5155" s="110"/>
      <c r="AW5155" s="110"/>
      <c r="AX5155" s="110"/>
      <c r="AY5155" s="110"/>
      <c r="AZ5155" s="110"/>
      <c r="BA5155" s="110"/>
      <c r="BB5155" s="110"/>
      <c r="BC5155" s="110"/>
      <c r="BD5155" s="110"/>
      <c r="BE5155" s="110"/>
      <c r="BF5155" s="110"/>
      <c r="BG5155" s="110"/>
      <c r="BH5155" s="110"/>
    </row>
    <row r="5156" spans="30:60" x14ac:dyDescent="0.2">
      <c r="AD5156" s="110"/>
      <c r="AE5156" s="110"/>
      <c r="AF5156" s="110"/>
      <c r="AG5156" s="110"/>
      <c r="AH5156" s="110"/>
      <c r="AI5156" s="110"/>
      <c r="AJ5156" s="110"/>
      <c r="AK5156" s="110"/>
      <c r="AL5156" s="110"/>
      <c r="AM5156" s="110"/>
      <c r="AN5156" s="110"/>
      <c r="AO5156" s="110"/>
      <c r="AP5156" s="110"/>
      <c r="AQ5156" s="110"/>
      <c r="AR5156" s="110"/>
      <c r="AS5156" s="110"/>
      <c r="AT5156" s="110"/>
      <c r="AU5156" s="110"/>
      <c r="AV5156" s="110"/>
      <c r="AW5156" s="110"/>
      <c r="AX5156" s="110"/>
      <c r="AY5156" s="110"/>
      <c r="AZ5156" s="110"/>
      <c r="BA5156" s="110"/>
      <c r="BB5156" s="110"/>
      <c r="BC5156" s="110"/>
      <c r="BD5156" s="110"/>
      <c r="BE5156" s="110"/>
      <c r="BF5156" s="110"/>
      <c r="BG5156" s="110"/>
      <c r="BH5156" s="110"/>
    </row>
    <row r="5157" spans="30:60" x14ac:dyDescent="0.2">
      <c r="AD5157" s="110"/>
      <c r="AE5157" s="110"/>
      <c r="AF5157" s="110"/>
      <c r="AG5157" s="110"/>
      <c r="AH5157" s="110"/>
      <c r="AI5157" s="110"/>
      <c r="AJ5157" s="110"/>
      <c r="AK5157" s="110"/>
      <c r="AL5157" s="110"/>
      <c r="AM5157" s="110"/>
      <c r="AN5157" s="110"/>
      <c r="AO5157" s="110"/>
      <c r="AP5157" s="110"/>
      <c r="AQ5157" s="110"/>
      <c r="AR5157" s="110"/>
      <c r="AS5157" s="110"/>
      <c r="AT5157" s="110"/>
      <c r="AU5157" s="110"/>
      <c r="AV5157" s="110"/>
      <c r="AW5157" s="110"/>
      <c r="AX5157" s="110"/>
      <c r="AY5157" s="110"/>
      <c r="AZ5157" s="110"/>
      <c r="BA5157" s="110"/>
      <c r="BB5157" s="110"/>
      <c r="BC5157" s="110"/>
      <c r="BD5157" s="110"/>
      <c r="BE5157" s="110"/>
      <c r="BF5157" s="110"/>
      <c r="BG5157" s="110"/>
      <c r="BH5157" s="110"/>
    </row>
    <row r="5158" spans="30:60" x14ac:dyDescent="0.2">
      <c r="AD5158" s="110"/>
      <c r="AE5158" s="110"/>
      <c r="AF5158" s="110"/>
      <c r="AG5158" s="110"/>
      <c r="AH5158" s="110"/>
      <c r="AI5158" s="110"/>
      <c r="AJ5158" s="110"/>
      <c r="AK5158" s="110"/>
      <c r="AL5158" s="110"/>
      <c r="AM5158" s="110"/>
      <c r="AN5158" s="110"/>
      <c r="AO5158" s="110"/>
      <c r="AP5158" s="110"/>
      <c r="AQ5158" s="110"/>
      <c r="AR5158" s="110"/>
      <c r="AS5158" s="110"/>
      <c r="AT5158" s="110"/>
      <c r="AU5158" s="110"/>
      <c r="AV5158" s="110"/>
      <c r="AW5158" s="110"/>
      <c r="AX5158" s="110"/>
      <c r="AY5158" s="110"/>
      <c r="AZ5158" s="110"/>
      <c r="BA5158" s="110"/>
      <c r="BB5158" s="110"/>
      <c r="BC5158" s="110"/>
      <c r="BD5158" s="110"/>
      <c r="BE5158" s="110"/>
      <c r="BF5158" s="110"/>
      <c r="BG5158" s="110"/>
      <c r="BH5158" s="110"/>
    </row>
    <row r="5159" spans="30:60" x14ac:dyDescent="0.2">
      <c r="AD5159" s="110"/>
      <c r="AE5159" s="110"/>
      <c r="AF5159" s="110"/>
      <c r="AG5159" s="110"/>
      <c r="AH5159" s="110"/>
      <c r="AI5159" s="110"/>
      <c r="AJ5159" s="110"/>
      <c r="AK5159" s="110"/>
      <c r="AL5159" s="110"/>
      <c r="AM5159" s="110"/>
      <c r="AN5159" s="110"/>
      <c r="AO5159" s="110"/>
      <c r="AP5159" s="110"/>
      <c r="AQ5159" s="110"/>
      <c r="AR5159" s="110"/>
      <c r="AS5159" s="110"/>
      <c r="AT5159" s="110"/>
      <c r="AU5159" s="110"/>
      <c r="AV5159" s="110"/>
      <c r="AW5159" s="110"/>
      <c r="AX5159" s="110"/>
      <c r="AY5159" s="110"/>
      <c r="AZ5159" s="110"/>
      <c r="BA5159" s="110"/>
      <c r="BB5159" s="110"/>
      <c r="BC5159" s="110"/>
      <c r="BD5159" s="110"/>
      <c r="BE5159" s="110"/>
      <c r="BF5159" s="110"/>
      <c r="BG5159" s="110"/>
      <c r="BH5159" s="110"/>
    </row>
    <row r="5160" spans="30:60" x14ac:dyDescent="0.2">
      <c r="AD5160" s="110"/>
      <c r="AE5160" s="110"/>
      <c r="AF5160" s="110"/>
      <c r="AG5160" s="110"/>
      <c r="AH5160" s="110"/>
      <c r="AI5160" s="110"/>
      <c r="AJ5160" s="110"/>
      <c r="AK5160" s="110"/>
      <c r="AL5160" s="110"/>
      <c r="AM5160" s="110"/>
      <c r="AN5160" s="110"/>
      <c r="AO5160" s="110"/>
      <c r="AP5160" s="110"/>
      <c r="AQ5160" s="110"/>
      <c r="AR5160" s="110"/>
      <c r="AS5160" s="110"/>
      <c r="AT5160" s="110"/>
      <c r="AU5160" s="110"/>
      <c r="AV5160" s="110"/>
      <c r="AW5160" s="110"/>
      <c r="AX5160" s="110"/>
      <c r="AY5160" s="110"/>
      <c r="AZ5160" s="110"/>
      <c r="BA5160" s="110"/>
      <c r="BB5160" s="110"/>
      <c r="BC5160" s="110"/>
      <c r="BD5160" s="110"/>
      <c r="BE5160" s="110"/>
      <c r="BF5160" s="110"/>
      <c r="BG5160" s="110"/>
      <c r="BH5160" s="110"/>
    </row>
    <row r="5161" spans="30:60" x14ac:dyDescent="0.2">
      <c r="AD5161" s="110"/>
      <c r="AE5161" s="110"/>
      <c r="AF5161" s="110"/>
      <c r="AG5161" s="110"/>
      <c r="AH5161" s="110"/>
      <c r="AI5161" s="110"/>
      <c r="AJ5161" s="110"/>
      <c r="AK5161" s="110"/>
      <c r="AL5161" s="110"/>
      <c r="AM5161" s="110"/>
      <c r="AN5161" s="110"/>
      <c r="AO5161" s="110"/>
      <c r="AP5161" s="110"/>
      <c r="AQ5161" s="110"/>
      <c r="AR5161" s="110"/>
      <c r="AS5161" s="110"/>
      <c r="AT5161" s="110"/>
      <c r="AU5161" s="110"/>
      <c r="AV5161" s="110"/>
      <c r="AW5161" s="110"/>
      <c r="AX5161" s="110"/>
      <c r="AY5161" s="110"/>
      <c r="AZ5161" s="110"/>
      <c r="BA5161" s="110"/>
      <c r="BB5161" s="110"/>
      <c r="BC5161" s="110"/>
      <c r="BD5161" s="110"/>
      <c r="BE5161" s="110"/>
      <c r="BF5161" s="110"/>
      <c r="BG5161" s="110"/>
      <c r="BH5161" s="110"/>
    </row>
    <row r="5162" spans="30:60" x14ac:dyDescent="0.2">
      <c r="AD5162" s="110"/>
      <c r="AE5162" s="110"/>
      <c r="AF5162" s="110"/>
      <c r="AG5162" s="110"/>
      <c r="AH5162" s="110"/>
      <c r="AI5162" s="110"/>
      <c r="AJ5162" s="110"/>
      <c r="AK5162" s="110"/>
      <c r="AL5162" s="110"/>
      <c r="AM5162" s="110"/>
      <c r="AN5162" s="110"/>
      <c r="AO5162" s="110"/>
      <c r="AP5162" s="110"/>
      <c r="AQ5162" s="110"/>
      <c r="AR5162" s="110"/>
      <c r="AS5162" s="110"/>
      <c r="AT5162" s="110"/>
      <c r="AU5162" s="110"/>
      <c r="AV5162" s="110"/>
      <c r="AW5162" s="110"/>
      <c r="AX5162" s="110"/>
      <c r="AY5162" s="110"/>
      <c r="AZ5162" s="110"/>
      <c r="BA5162" s="110"/>
      <c r="BB5162" s="110"/>
      <c r="BC5162" s="110"/>
      <c r="BD5162" s="110"/>
      <c r="BE5162" s="110"/>
      <c r="BF5162" s="110"/>
      <c r="BG5162" s="110"/>
      <c r="BH5162" s="110"/>
    </row>
    <row r="5163" spans="30:60" x14ac:dyDescent="0.2">
      <c r="AD5163" s="110"/>
      <c r="AE5163" s="110"/>
      <c r="AF5163" s="110"/>
      <c r="AG5163" s="110"/>
      <c r="AH5163" s="110"/>
      <c r="AI5163" s="110"/>
      <c r="AJ5163" s="110"/>
      <c r="AK5163" s="110"/>
      <c r="AL5163" s="110"/>
      <c r="AM5163" s="110"/>
      <c r="AN5163" s="110"/>
      <c r="AO5163" s="110"/>
      <c r="AP5163" s="110"/>
      <c r="AQ5163" s="110"/>
      <c r="AR5163" s="110"/>
      <c r="AS5163" s="110"/>
      <c r="AT5163" s="110"/>
      <c r="AU5163" s="110"/>
      <c r="AV5163" s="110"/>
      <c r="AW5163" s="110"/>
      <c r="AX5163" s="110"/>
      <c r="AY5163" s="110"/>
      <c r="AZ5163" s="110"/>
      <c r="BA5163" s="110"/>
      <c r="BB5163" s="110"/>
      <c r="BC5163" s="110"/>
      <c r="BD5163" s="110"/>
      <c r="BE5163" s="110"/>
      <c r="BF5163" s="110"/>
      <c r="BG5163" s="110"/>
      <c r="BH5163" s="110"/>
    </row>
    <row r="5164" spans="30:60" x14ac:dyDescent="0.2">
      <c r="AD5164" s="110"/>
      <c r="AE5164" s="110"/>
      <c r="AF5164" s="110"/>
      <c r="AG5164" s="110"/>
      <c r="AH5164" s="110"/>
      <c r="AI5164" s="110"/>
      <c r="AJ5164" s="110"/>
      <c r="AK5164" s="110"/>
      <c r="AL5164" s="110"/>
      <c r="AM5164" s="110"/>
      <c r="AN5164" s="110"/>
      <c r="AO5164" s="110"/>
      <c r="AP5164" s="110"/>
      <c r="AQ5164" s="110"/>
      <c r="AR5164" s="110"/>
      <c r="AS5164" s="110"/>
      <c r="AT5164" s="110"/>
      <c r="AU5164" s="110"/>
      <c r="AV5164" s="110"/>
      <c r="AW5164" s="110"/>
      <c r="AX5164" s="110"/>
      <c r="AY5164" s="110"/>
      <c r="AZ5164" s="110"/>
      <c r="BA5164" s="110"/>
      <c r="BB5164" s="110"/>
      <c r="BC5164" s="110"/>
      <c r="BD5164" s="110"/>
      <c r="BE5164" s="110"/>
      <c r="BF5164" s="110"/>
      <c r="BG5164" s="110"/>
      <c r="BH5164" s="110"/>
    </row>
    <row r="5165" spans="30:60" x14ac:dyDescent="0.2">
      <c r="AD5165" s="110"/>
      <c r="AE5165" s="110"/>
      <c r="AF5165" s="110"/>
      <c r="AG5165" s="110"/>
      <c r="AH5165" s="110"/>
      <c r="AI5165" s="110"/>
      <c r="AJ5165" s="110"/>
      <c r="AK5165" s="110"/>
      <c r="AL5165" s="110"/>
      <c r="AM5165" s="110"/>
      <c r="AN5165" s="110"/>
      <c r="AO5165" s="110"/>
      <c r="AP5165" s="110"/>
      <c r="AQ5165" s="110"/>
      <c r="AR5165" s="110"/>
      <c r="AS5165" s="110"/>
      <c r="AT5165" s="110"/>
      <c r="AU5165" s="110"/>
      <c r="AV5165" s="110"/>
      <c r="AW5165" s="110"/>
      <c r="AX5165" s="110"/>
      <c r="AY5165" s="110"/>
      <c r="AZ5165" s="110"/>
      <c r="BA5165" s="110"/>
      <c r="BB5165" s="110"/>
      <c r="BC5165" s="110"/>
      <c r="BD5165" s="110"/>
      <c r="BE5165" s="110"/>
      <c r="BF5165" s="110"/>
      <c r="BG5165" s="110"/>
      <c r="BH5165" s="110"/>
    </row>
    <row r="5166" spans="30:60" x14ac:dyDescent="0.2">
      <c r="AD5166" s="110"/>
      <c r="AE5166" s="110"/>
      <c r="AF5166" s="110"/>
      <c r="AG5166" s="110"/>
      <c r="AH5166" s="110"/>
      <c r="AI5166" s="110"/>
      <c r="AJ5166" s="110"/>
      <c r="AK5166" s="110"/>
      <c r="AL5166" s="110"/>
      <c r="AM5166" s="110"/>
      <c r="AN5166" s="110"/>
      <c r="AO5166" s="110"/>
      <c r="AP5166" s="110"/>
      <c r="AQ5166" s="110"/>
      <c r="AR5166" s="110"/>
      <c r="AS5166" s="110"/>
      <c r="AT5166" s="110"/>
      <c r="AU5166" s="110"/>
      <c r="AV5166" s="110"/>
      <c r="AW5166" s="110"/>
      <c r="AX5166" s="110"/>
      <c r="AY5166" s="110"/>
      <c r="AZ5166" s="110"/>
      <c r="BA5166" s="110"/>
      <c r="BB5166" s="110"/>
      <c r="BC5166" s="110"/>
      <c r="BD5166" s="110"/>
      <c r="BE5166" s="110"/>
      <c r="BF5166" s="110"/>
      <c r="BG5166" s="110"/>
      <c r="BH5166" s="110"/>
    </row>
    <row r="5167" spans="30:60" x14ac:dyDescent="0.2">
      <c r="AD5167" s="110"/>
      <c r="AE5167" s="110"/>
      <c r="AF5167" s="110"/>
      <c r="AG5167" s="110"/>
      <c r="AH5167" s="110"/>
      <c r="AI5167" s="110"/>
      <c r="AJ5167" s="110"/>
      <c r="AK5167" s="110"/>
      <c r="AL5167" s="110"/>
      <c r="AM5167" s="110"/>
      <c r="AN5167" s="110"/>
      <c r="AO5167" s="110"/>
      <c r="AP5167" s="110"/>
      <c r="AQ5167" s="110"/>
      <c r="AR5167" s="110"/>
      <c r="AS5167" s="110"/>
      <c r="AT5167" s="110"/>
      <c r="AU5167" s="110"/>
      <c r="AV5167" s="110"/>
      <c r="AW5167" s="110"/>
      <c r="AX5167" s="110"/>
      <c r="AY5167" s="110"/>
      <c r="AZ5167" s="110"/>
      <c r="BA5167" s="110"/>
      <c r="BB5167" s="110"/>
      <c r="BC5167" s="110"/>
      <c r="BD5167" s="110"/>
      <c r="BE5167" s="110"/>
      <c r="BF5167" s="110"/>
      <c r="BG5167" s="110"/>
      <c r="BH5167" s="110"/>
    </row>
    <row r="5168" spans="30:60" x14ac:dyDescent="0.2">
      <c r="AD5168" s="110"/>
      <c r="AE5168" s="110"/>
      <c r="AF5168" s="110"/>
      <c r="AG5168" s="110"/>
      <c r="AH5168" s="110"/>
      <c r="AI5168" s="110"/>
      <c r="AJ5168" s="110"/>
      <c r="AK5168" s="110"/>
      <c r="AL5168" s="110"/>
      <c r="AM5168" s="110"/>
      <c r="AN5168" s="110"/>
      <c r="AO5168" s="110"/>
      <c r="AP5168" s="110"/>
      <c r="AQ5168" s="110"/>
      <c r="AR5168" s="110"/>
      <c r="AS5168" s="110"/>
      <c r="AT5168" s="110"/>
      <c r="AU5168" s="110"/>
      <c r="AV5168" s="110"/>
      <c r="AW5168" s="110"/>
      <c r="AX5168" s="110"/>
      <c r="AY5168" s="110"/>
      <c r="AZ5168" s="110"/>
      <c r="BA5168" s="110"/>
      <c r="BB5168" s="110"/>
      <c r="BC5168" s="110"/>
      <c r="BD5168" s="110"/>
      <c r="BE5168" s="110"/>
      <c r="BF5168" s="110"/>
      <c r="BG5168" s="110"/>
      <c r="BH5168" s="110"/>
    </row>
    <row r="5169" spans="30:60" x14ac:dyDescent="0.2">
      <c r="AD5169" s="110"/>
      <c r="AE5169" s="110"/>
      <c r="AF5169" s="110"/>
      <c r="AG5169" s="110"/>
      <c r="AH5169" s="110"/>
      <c r="AI5169" s="110"/>
      <c r="AJ5169" s="110"/>
      <c r="AK5169" s="110"/>
      <c r="AL5169" s="110"/>
      <c r="AM5169" s="110"/>
      <c r="AN5169" s="110"/>
      <c r="AO5169" s="110"/>
      <c r="AP5169" s="110"/>
      <c r="AQ5169" s="110"/>
      <c r="AR5169" s="110"/>
      <c r="AS5169" s="110"/>
      <c r="AT5169" s="110"/>
      <c r="AU5169" s="110"/>
      <c r="AV5169" s="110"/>
      <c r="AW5169" s="110"/>
      <c r="AX5169" s="110"/>
      <c r="AY5169" s="110"/>
      <c r="AZ5169" s="110"/>
      <c r="BA5169" s="110"/>
      <c r="BB5169" s="110"/>
      <c r="BC5169" s="110"/>
      <c r="BD5169" s="110"/>
      <c r="BE5169" s="110"/>
      <c r="BF5169" s="110"/>
      <c r="BG5169" s="110"/>
      <c r="BH5169" s="110"/>
    </row>
    <row r="5170" spans="30:60" x14ac:dyDescent="0.2">
      <c r="AD5170" s="110"/>
      <c r="AE5170" s="110"/>
      <c r="AF5170" s="110"/>
      <c r="AG5170" s="110"/>
      <c r="AH5170" s="110"/>
      <c r="AI5170" s="110"/>
      <c r="AJ5170" s="110"/>
      <c r="AK5170" s="110"/>
      <c r="AL5170" s="110"/>
      <c r="AM5170" s="110"/>
      <c r="AN5170" s="110"/>
      <c r="AO5170" s="110"/>
      <c r="AP5170" s="110"/>
      <c r="AQ5170" s="110"/>
      <c r="AR5170" s="110"/>
      <c r="AS5170" s="110"/>
      <c r="AT5170" s="110"/>
      <c r="AU5170" s="110"/>
      <c r="AV5170" s="110"/>
      <c r="AW5170" s="110"/>
      <c r="AX5170" s="110"/>
      <c r="AY5170" s="110"/>
      <c r="AZ5170" s="110"/>
      <c r="BA5170" s="110"/>
      <c r="BB5170" s="110"/>
      <c r="BC5170" s="110"/>
      <c r="BD5170" s="110"/>
      <c r="BE5170" s="110"/>
      <c r="BF5170" s="110"/>
      <c r="BG5170" s="110"/>
      <c r="BH5170" s="110"/>
    </row>
    <row r="5171" spans="30:60" x14ac:dyDescent="0.2">
      <c r="AD5171" s="110"/>
      <c r="AE5171" s="110"/>
      <c r="AF5171" s="110"/>
      <c r="AG5171" s="110"/>
      <c r="AH5171" s="110"/>
      <c r="AI5171" s="110"/>
      <c r="AJ5171" s="110"/>
      <c r="AK5171" s="110"/>
      <c r="AL5171" s="110"/>
      <c r="AM5171" s="110"/>
      <c r="AN5171" s="110"/>
      <c r="AO5171" s="110"/>
      <c r="AP5171" s="110"/>
      <c r="AQ5171" s="110"/>
      <c r="AR5171" s="110"/>
      <c r="AS5171" s="110"/>
      <c r="AT5171" s="110"/>
      <c r="AU5171" s="110"/>
      <c r="AV5171" s="110"/>
      <c r="AW5171" s="110"/>
      <c r="AX5171" s="110"/>
      <c r="AY5171" s="110"/>
      <c r="AZ5171" s="110"/>
      <c r="BA5171" s="110"/>
      <c r="BB5171" s="110"/>
      <c r="BC5171" s="110"/>
      <c r="BD5171" s="110"/>
      <c r="BE5171" s="110"/>
      <c r="BF5171" s="110"/>
      <c r="BG5171" s="110"/>
      <c r="BH5171" s="110"/>
    </row>
    <row r="5172" spans="30:60" x14ac:dyDescent="0.2">
      <c r="AD5172" s="110"/>
      <c r="AE5172" s="110"/>
      <c r="AF5172" s="110"/>
      <c r="AG5172" s="110"/>
      <c r="AH5172" s="110"/>
      <c r="AI5172" s="110"/>
      <c r="AJ5172" s="110"/>
      <c r="AK5172" s="110"/>
      <c r="AL5172" s="110"/>
      <c r="AM5172" s="110"/>
      <c r="AN5172" s="110"/>
      <c r="AO5172" s="110"/>
      <c r="AP5172" s="110"/>
      <c r="AQ5172" s="110"/>
      <c r="AR5172" s="110"/>
      <c r="AS5172" s="110"/>
      <c r="AT5172" s="110"/>
      <c r="AU5172" s="110"/>
      <c r="AV5172" s="110"/>
      <c r="AW5172" s="110"/>
      <c r="AX5172" s="110"/>
      <c r="AY5172" s="110"/>
      <c r="AZ5172" s="110"/>
      <c r="BA5172" s="110"/>
      <c r="BB5172" s="110"/>
      <c r="BC5172" s="110"/>
      <c r="BD5172" s="110"/>
      <c r="BE5172" s="110"/>
      <c r="BF5172" s="110"/>
      <c r="BG5172" s="110"/>
      <c r="BH5172" s="110"/>
    </row>
    <row r="5173" spans="30:60" x14ac:dyDescent="0.2">
      <c r="AD5173" s="110"/>
      <c r="AE5173" s="110"/>
      <c r="AF5173" s="110"/>
      <c r="AG5173" s="110"/>
      <c r="AH5173" s="110"/>
      <c r="AI5173" s="110"/>
      <c r="AJ5173" s="110"/>
      <c r="AK5173" s="110"/>
      <c r="AL5173" s="110"/>
      <c r="AM5173" s="110"/>
      <c r="AN5173" s="110"/>
      <c r="AO5173" s="110"/>
      <c r="AP5173" s="110"/>
      <c r="AQ5173" s="110"/>
      <c r="AR5173" s="110"/>
      <c r="AS5173" s="110"/>
      <c r="AT5173" s="110"/>
      <c r="AU5173" s="110"/>
      <c r="AV5173" s="110"/>
      <c r="AW5173" s="110"/>
      <c r="AX5173" s="110"/>
      <c r="AY5173" s="110"/>
      <c r="AZ5173" s="110"/>
      <c r="BA5173" s="110"/>
      <c r="BB5173" s="110"/>
      <c r="BC5173" s="110"/>
      <c r="BD5173" s="110"/>
      <c r="BE5173" s="110"/>
      <c r="BF5173" s="110"/>
      <c r="BG5173" s="110"/>
      <c r="BH5173" s="110"/>
    </row>
    <row r="5174" spans="30:60" x14ac:dyDescent="0.2">
      <c r="AD5174" s="110"/>
      <c r="AE5174" s="110"/>
      <c r="AF5174" s="110"/>
      <c r="AG5174" s="110"/>
      <c r="AH5174" s="110"/>
      <c r="AI5174" s="110"/>
      <c r="AJ5174" s="110"/>
      <c r="AK5174" s="110"/>
      <c r="AL5174" s="110"/>
      <c r="AM5174" s="110"/>
      <c r="AN5174" s="110"/>
      <c r="AO5174" s="110"/>
      <c r="AP5174" s="110"/>
      <c r="AQ5174" s="110"/>
      <c r="AR5174" s="110"/>
      <c r="AS5174" s="110"/>
      <c r="AT5174" s="110"/>
      <c r="AU5174" s="110"/>
      <c r="AV5174" s="110"/>
      <c r="AW5174" s="110"/>
      <c r="AX5174" s="110"/>
      <c r="AY5174" s="110"/>
      <c r="AZ5174" s="110"/>
      <c r="BA5174" s="110"/>
      <c r="BB5174" s="110"/>
      <c r="BC5174" s="110"/>
      <c r="BD5174" s="110"/>
      <c r="BE5174" s="110"/>
      <c r="BF5174" s="110"/>
      <c r="BG5174" s="110"/>
      <c r="BH5174" s="110"/>
    </row>
    <row r="5175" spans="30:60" x14ac:dyDescent="0.2">
      <c r="AD5175" s="110"/>
      <c r="AE5175" s="110"/>
      <c r="AF5175" s="110"/>
      <c r="AG5175" s="110"/>
      <c r="AH5175" s="110"/>
      <c r="AI5175" s="110"/>
      <c r="AJ5175" s="110"/>
      <c r="AK5175" s="110"/>
      <c r="AL5175" s="110"/>
      <c r="AM5175" s="110"/>
      <c r="AN5175" s="110"/>
      <c r="AO5175" s="110"/>
      <c r="AP5175" s="110"/>
      <c r="AQ5175" s="110"/>
      <c r="AR5175" s="110"/>
      <c r="AS5175" s="110"/>
      <c r="AT5175" s="110"/>
      <c r="AU5175" s="110"/>
      <c r="AV5175" s="110"/>
      <c r="AW5175" s="110"/>
      <c r="AX5175" s="110"/>
      <c r="AY5175" s="110"/>
      <c r="AZ5175" s="110"/>
      <c r="BA5175" s="110"/>
      <c r="BB5175" s="110"/>
      <c r="BC5175" s="110"/>
      <c r="BD5175" s="110"/>
      <c r="BE5175" s="110"/>
      <c r="BF5175" s="110"/>
      <c r="BG5175" s="110"/>
      <c r="BH5175" s="110"/>
    </row>
    <row r="5176" spans="30:60" x14ac:dyDescent="0.2">
      <c r="AD5176" s="110"/>
      <c r="AE5176" s="110"/>
      <c r="AF5176" s="110"/>
      <c r="AG5176" s="110"/>
      <c r="AH5176" s="110"/>
      <c r="AI5176" s="110"/>
      <c r="AJ5176" s="110"/>
      <c r="AK5176" s="110"/>
      <c r="AL5176" s="110"/>
      <c r="AM5176" s="110"/>
      <c r="AN5176" s="110"/>
      <c r="AO5176" s="110"/>
      <c r="AP5176" s="110"/>
      <c r="AQ5176" s="110"/>
      <c r="AR5176" s="110"/>
      <c r="AS5176" s="110"/>
      <c r="AT5176" s="110"/>
      <c r="AU5176" s="110"/>
      <c r="AV5176" s="110"/>
      <c r="AW5176" s="110"/>
      <c r="AX5176" s="110"/>
      <c r="AY5176" s="110"/>
      <c r="AZ5176" s="110"/>
      <c r="BA5176" s="110"/>
      <c r="BB5176" s="110"/>
      <c r="BC5176" s="110"/>
      <c r="BD5176" s="110"/>
      <c r="BE5176" s="110"/>
      <c r="BF5176" s="110"/>
      <c r="BG5176" s="110"/>
      <c r="BH5176" s="110"/>
    </row>
    <row r="5177" spans="30:60" x14ac:dyDescent="0.2">
      <c r="AD5177" s="110"/>
      <c r="AE5177" s="110"/>
      <c r="AF5177" s="110"/>
      <c r="AG5177" s="110"/>
      <c r="AH5177" s="110"/>
      <c r="AI5177" s="110"/>
      <c r="AJ5177" s="110"/>
      <c r="AK5177" s="110"/>
      <c r="AL5177" s="110"/>
      <c r="AM5177" s="110"/>
      <c r="AN5177" s="110"/>
      <c r="AO5177" s="110"/>
      <c r="AP5177" s="110"/>
      <c r="AQ5177" s="110"/>
      <c r="AR5177" s="110"/>
      <c r="AS5177" s="110"/>
      <c r="AT5177" s="110"/>
      <c r="AU5177" s="110"/>
      <c r="AV5177" s="110"/>
      <c r="AW5177" s="110"/>
      <c r="AX5177" s="110"/>
      <c r="AY5177" s="110"/>
      <c r="AZ5177" s="110"/>
      <c r="BA5177" s="110"/>
      <c r="BB5177" s="110"/>
      <c r="BC5177" s="110"/>
      <c r="BD5177" s="110"/>
      <c r="BE5177" s="110"/>
      <c r="BF5177" s="110"/>
      <c r="BG5177" s="110"/>
      <c r="BH5177" s="110"/>
    </row>
    <row r="5178" spans="30:60" x14ac:dyDescent="0.2">
      <c r="AD5178" s="110"/>
      <c r="AE5178" s="110"/>
      <c r="AF5178" s="110"/>
      <c r="AG5178" s="110"/>
      <c r="AH5178" s="110"/>
      <c r="AI5178" s="110"/>
      <c r="AJ5178" s="110"/>
      <c r="AK5178" s="110"/>
      <c r="AL5178" s="110"/>
      <c r="AM5178" s="110"/>
      <c r="AN5178" s="110"/>
      <c r="AO5178" s="110"/>
      <c r="AP5178" s="110"/>
      <c r="AQ5178" s="110"/>
      <c r="AR5178" s="110"/>
      <c r="AS5178" s="110"/>
      <c r="AT5178" s="110"/>
      <c r="AU5178" s="110"/>
      <c r="AV5178" s="110"/>
      <c r="AW5178" s="110"/>
      <c r="AX5178" s="110"/>
      <c r="AY5178" s="110"/>
      <c r="AZ5178" s="110"/>
      <c r="BA5178" s="110"/>
      <c r="BB5178" s="110"/>
      <c r="BC5178" s="110"/>
      <c r="BD5178" s="110"/>
      <c r="BE5178" s="110"/>
      <c r="BF5178" s="110"/>
      <c r="BG5178" s="110"/>
      <c r="BH5178" s="110"/>
    </row>
    <row r="5179" spans="30:60" x14ac:dyDescent="0.2">
      <c r="AD5179" s="110"/>
      <c r="AE5179" s="110"/>
      <c r="AF5179" s="110"/>
      <c r="AG5179" s="110"/>
      <c r="AH5179" s="110"/>
      <c r="AI5179" s="110"/>
      <c r="AJ5179" s="110"/>
      <c r="AK5179" s="110"/>
      <c r="AL5179" s="110"/>
      <c r="AM5179" s="110"/>
      <c r="AN5179" s="110"/>
      <c r="AO5179" s="110"/>
      <c r="AP5179" s="110"/>
      <c r="AQ5179" s="110"/>
      <c r="AR5179" s="110"/>
      <c r="AS5179" s="110"/>
      <c r="AT5179" s="110"/>
      <c r="AU5179" s="110"/>
      <c r="AV5179" s="110"/>
      <c r="AW5179" s="110"/>
      <c r="AX5179" s="110"/>
      <c r="AY5179" s="110"/>
      <c r="AZ5179" s="110"/>
      <c r="BA5179" s="110"/>
      <c r="BB5179" s="110"/>
      <c r="BC5179" s="110"/>
      <c r="BD5179" s="110"/>
      <c r="BE5179" s="110"/>
      <c r="BF5179" s="110"/>
      <c r="BG5179" s="110"/>
      <c r="BH5179" s="110"/>
    </row>
    <row r="5180" spans="30:60" x14ac:dyDescent="0.2">
      <c r="AD5180" s="110"/>
      <c r="AE5180" s="110"/>
      <c r="AF5180" s="110"/>
      <c r="AG5180" s="110"/>
      <c r="AH5180" s="110"/>
      <c r="AI5180" s="110"/>
      <c r="AJ5180" s="110"/>
      <c r="AK5180" s="110"/>
      <c r="AL5180" s="110"/>
      <c r="AM5180" s="110"/>
      <c r="AN5180" s="110"/>
      <c r="AO5180" s="110"/>
      <c r="AP5180" s="110"/>
      <c r="AQ5180" s="110"/>
      <c r="AR5180" s="110"/>
      <c r="AS5180" s="110"/>
      <c r="AT5180" s="110"/>
      <c r="AU5180" s="110"/>
      <c r="AV5180" s="110"/>
      <c r="AW5180" s="110"/>
      <c r="AX5180" s="110"/>
      <c r="AY5180" s="110"/>
      <c r="AZ5180" s="110"/>
      <c r="BA5180" s="110"/>
      <c r="BB5180" s="110"/>
      <c r="BC5180" s="110"/>
      <c r="BD5180" s="110"/>
      <c r="BE5180" s="110"/>
      <c r="BF5180" s="110"/>
      <c r="BG5180" s="110"/>
      <c r="BH5180" s="110"/>
    </row>
    <row r="5181" spans="30:60" x14ac:dyDescent="0.2">
      <c r="AD5181" s="110"/>
      <c r="AE5181" s="110"/>
      <c r="AF5181" s="110"/>
      <c r="AG5181" s="110"/>
      <c r="AH5181" s="110"/>
      <c r="AI5181" s="110"/>
      <c r="AJ5181" s="110"/>
      <c r="AK5181" s="110"/>
      <c r="AL5181" s="110"/>
      <c r="AM5181" s="110"/>
      <c r="AN5181" s="110"/>
      <c r="AO5181" s="110"/>
      <c r="AP5181" s="110"/>
      <c r="AQ5181" s="110"/>
      <c r="AR5181" s="110"/>
      <c r="AS5181" s="110"/>
      <c r="AT5181" s="110"/>
      <c r="AU5181" s="110"/>
      <c r="AV5181" s="110"/>
      <c r="AW5181" s="110"/>
      <c r="AX5181" s="110"/>
      <c r="AY5181" s="110"/>
      <c r="AZ5181" s="110"/>
      <c r="BA5181" s="110"/>
      <c r="BB5181" s="110"/>
      <c r="BC5181" s="110"/>
      <c r="BD5181" s="110"/>
      <c r="BE5181" s="110"/>
      <c r="BF5181" s="110"/>
      <c r="BG5181" s="110"/>
      <c r="BH5181" s="110"/>
    </row>
    <row r="5182" spans="30:60" x14ac:dyDescent="0.2">
      <c r="AD5182" s="110"/>
      <c r="AE5182" s="110"/>
      <c r="AF5182" s="110"/>
      <c r="AG5182" s="110"/>
      <c r="AH5182" s="110"/>
      <c r="AI5182" s="110"/>
      <c r="AJ5182" s="110"/>
      <c r="AK5182" s="110"/>
      <c r="AL5182" s="110"/>
      <c r="AM5182" s="110"/>
      <c r="AN5182" s="110"/>
      <c r="AO5182" s="110"/>
      <c r="AP5182" s="110"/>
      <c r="AQ5182" s="110"/>
      <c r="AR5182" s="110"/>
      <c r="AS5182" s="110"/>
      <c r="AT5182" s="110"/>
      <c r="AU5182" s="110"/>
      <c r="AV5182" s="110"/>
      <c r="AW5182" s="110"/>
      <c r="AX5182" s="110"/>
      <c r="AY5182" s="110"/>
      <c r="AZ5182" s="110"/>
      <c r="BA5182" s="110"/>
      <c r="BB5182" s="110"/>
      <c r="BC5182" s="110"/>
      <c r="BD5182" s="110"/>
      <c r="BE5182" s="110"/>
      <c r="BF5182" s="110"/>
      <c r="BG5182" s="110"/>
      <c r="BH5182" s="110"/>
    </row>
    <row r="5183" spans="30:60" x14ac:dyDescent="0.2">
      <c r="AD5183" s="110"/>
      <c r="AE5183" s="110"/>
      <c r="AF5183" s="110"/>
      <c r="AG5183" s="110"/>
      <c r="AH5183" s="110"/>
      <c r="AI5183" s="110"/>
      <c r="AJ5183" s="110"/>
      <c r="AK5183" s="110"/>
      <c r="AL5183" s="110"/>
      <c r="AM5183" s="110"/>
      <c r="AN5183" s="110"/>
      <c r="AO5183" s="110"/>
      <c r="AP5183" s="110"/>
      <c r="AQ5183" s="110"/>
      <c r="AR5183" s="110"/>
      <c r="AS5183" s="110"/>
      <c r="AT5183" s="110"/>
      <c r="AU5183" s="110"/>
      <c r="AV5183" s="110"/>
      <c r="AW5183" s="110"/>
      <c r="AX5183" s="110"/>
      <c r="AY5183" s="110"/>
      <c r="AZ5183" s="110"/>
      <c r="BA5183" s="110"/>
      <c r="BB5183" s="110"/>
      <c r="BC5183" s="110"/>
      <c r="BD5183" s="110"/>
      <c r="BE5183" s="110"/>
      <c r="BF5183" s="110"/>
      <c r="BG5183" s="110"/>
      <c r="BH5183" s="110"/>
    </row>
    <row r="5184" spans="30:60" x14ac:dyDescent="0.2">
      <c r="AD5184" s="110"/>
      <c r="AE5184" s="110"/>
      <c r="AF5184" s="110"/>
      <c r="AG5184" s="110"/>
      <c r="AH5184" s="110"/>
      <c r="AI5184" s="110"/>
      <c r="AJ5184" s="110"/>
      <c r="AK5184" s="110"/>
      <c r="AL5184" s="110"/>
      <c r="AM5184" s="110"/>
      <c r="AN5184" s="110"/>
      <c r="AO5184" s="110"/>
      <c r="AP5184" s="110"/>
      <c r="AQ5184" s="110"/>
      <c r="AR5184" s="110"/>
      <c r="AS5184" s="110"/>
      <c r="AT5184" s="110"/>
      <c r="AU5184" s="110"/>
      <c r="AV5184" s="110"/>
      <c r="AW5184" s="110"/>
      <c r="AX5184" s="110"/>
      <c r="AY5184" s="110"/>
      <c r="AZ5184" s="110"/>
      <c r="BA5184" s="110"/>
      <c r="BB5184" s="110"/>
      <c r="BC5184" s="110"/>
      <c r="BD5184" s="110"/>
      <c r="BE5184" s="110"/>
      <c r="BF5184" s="110"/>
      <c r="BG5184" s="110"/>
      <c r="BH5184" s="110"/>
    </row>
    <row r="5185" spans="30:60" x14ac:dyDescent="0.2">
      <c r="AD5185" s="110"/>
      <c r="AE5185" s="110"/>
      <c r="AF5185" s="110"/>
      <c r="AG5185" s="110"/>
      <c r="AH5185" s="110"/>
      <c r="AI5185" s="110"/>
      <c r="AJ5185" s="110"/>
      <c r="AK5185" s="110"/>
      <c r="AL5185" s="110"/>
      <c r="AM5185" s="110"/>
      <c r="AN5185" s="110"/>
      <c r="AO5185" s="110"/>
      <c r="AP5185" s="110"/>
      <c r="AQ5185" s="110"/>
      <c r="AR5185" s="110"/>
      <c r="AS5185" s="110"/>
      <c r="AT5185" s="110"/>
      <c r="AU5185" s="110"/>
      <c r="AV5185" s="110"/>
      <c r="AW5185" s="110"/>
      <c r="AX5185" s="110"/>
      <c r="AY5185" s="110"/>
      <c r="AZ5185" s="110"/>
      <c r="BA5185" s="110"/>
      <c r="BB5185" s="110"/>
      <c r="BC5185" s="110"/>
      <c r="BD5185" s="110"/>
      <c r="BE5185" s="110"/>
      <c r="BF5185" s="110"/>
      <c r="BG5185" s="110"/>
      <c r="BH5185" s="110"/>
    </row>
    <row r="5186" spans="30:60" x14ac:dyDescent="0.2">
      <c r="AD5186" s="110"/>
      <c r="AE5186" s="110"/>
      <c r="AF5186" s="110"/>
      <c r="AG5186" s="110"/>
      <c r="AH5186" s="110"/>
      <c r="AI5186" s="110"/>
      <c r="AJ5186" s="110"/>
      <c r="AK5186" s="110"/>
      <c r="AL5186" s="110"/>
      <c r="AM5186" s="110"/>
      <c r="AN5186" s="110"/>
      <c r="AO5186" s="110"/>
      <c r="AP5186" s="110"/>
      <c r="AQ5186" s="110"/>
      <c r="AR5186" s="110"/>
      <c r="AS5186" s="110"/>
      <c r="AT5186" s="110"/>
      <c r="AU5186" s="110"/>
      <c r="AV5186" s="110"/>
      <c r="AW5186" s="110"/>
      <c r="AX5186" s="110"/>
      <c r="AY5186" s="110"/>
      <c r="AZ5186" s="110"/>
      <c r="BA5186" s="110"/>
      <c r="BB5186" s="110"/>
      <c r="BC5186" s="110"/>
      <c r="BD5186" s="110"/>
      <c r="BE5186" s="110"/>
      <c r="BF5186" s="110"/>
      <c r="BG5186" s="110"/>
      <c r="BH5186" s="110"/>
    </row>
    <row r="5187" spans="30:60" x14ac:dyDescent="0.2">
      <c r="AD5187" s="110"/>
      <c r="AE5187" s="110"/>
      <c r="AF5187" s="110"/>
      <c r="AG5187" s="110"/>
      <c r="AH5187" s="110"/>
      <c r="AI5187" s="110"/>
      <c r="AJ5187" s="110"/>
      <c r="AK5187" s="110"/>
      <c r="AL5187" s="110"/>
      <c r="AM5187" s="110"/>
      <c r="AN5187" s="110"/>
      <c r="AO5187" s="110"/>
      <c r="AP5187" s="110"/>
      <c r="AQ5187" s="110"/>
      <c r="AR5187" s="110"/>
      <c r="AS5187" s="110"/>
      <c r="AT5187" s="110"/>
      <c r="AU5187" s="110"/>
      <c r="AV5187" s="110"/>
      <c r="AW5187" s="110"/>
      <c r="AX5187" s="110"/>
      <c r="AY5187" s="110"/>
      <c r="AZ5187" s="110"/>
      <c r="BA5187" s="110"/>
      <c r="BB5187" s="110"/>
      <c r="BC5187" s="110"/>
      <c r="BD5187" s="110"/>
      <c r="BE5187" s="110"/>
      <c r="BF5187" s="110"/>
      <c r="BG5187" s="110"/>
      <c r="BH5187" s="110"/>
    </row>
    <row r="5188" spans="30:60" x14ac:dyDescent="0.2">
      <c r="AD5188" s="110"/>
      <c r="AE5188" s="110"/>
      <c r="AF5188" s="110"/>
      <c r="AG5188" s="110"/>
      <c r="AH5188" s="110"/>
      <c r="AI5188" s="110"/>
      <c r="AJ5188" s="110"/>
      <c r="AK5188" s="110"/>
      <c r="AL5188" s="110"/>
      <c r="AM5188" s="110"/>
      <c r="AN5188" s="110"/>
      <c r="AO5188" s="110"/>
      <c r="AP5188" s="110"/>
      <c r="AQ5188" s="110"/>
      <c r="AR5188" s="110"/>
      <c r="AS5188" s="110"/>
      <c r="AT5188" s="110"/>
      <c r="AU5188" s="110"/>
      <c r="AV5188" s="110"/>
      <c r="AW5188" s="110"/>
      <c r="AX5188" s="110"/>
      <c r="AY5188" s="110"/>
      <c r="AZ5188" s="110"/>
      <c r="BA5188" s="110"/>
      <c r="BB5188" s="110"/>
      <c r="BC5188" s="110"/>
      <c r="BD5188" s="110"/>
      <c r="BE5188" s="110"/>
      <c r="BF5188" s="110"/>
      <c r="BG5188" s="110"/>
      <c r="BH5188" s="110"/>
    </row>
    <row r="5189" spans="30:60" x14ac:dyDescent="0.2">
      <c r="AD5189" s="110"/>
      <c r="AE5189" s="110"/>
      <c r="AF5189" s="110"/>
      <c r="AG5189" s="110"/>
      <c r="AH5189" s="110"/>
      <c r="AI5189" s="110"/>
      <c r="AJ5189" s="110"/>
      <c r="AK5189" s="110"/>
      <c r="AL5189" s="110"/>
      <c r="AM5189" s="110"/>
      <c r="AN5189" s="110"/>
      <c r="AO5189" s="110"/>
      <c r="AP5189" s="110"/>
      <c r="AQ5189" s="110"/>
      <c r="AR5189" s="110"/>
      <c r="AS5189" s="110"/>
      <c r="AT5189" s="110"/>
      <c r="AU5189" s="110"/>
      <c r="AV5189" s="110"/>
      <c r="AW5189" s="110"/>
      <c r="AX5189" s="110"/>
      <c r="AY5189" s="110"/>
      <c r="AZ5189" s="110"/>
      <c r="BA5189" s="110"/>
      <c r="BB5189" s="110"/>
      <c r="BC5189" s="110"/>
      <c r="BD5189" s="110"/>
      <c r="BE5189" s="110"/>
      <c r="BF5189" s="110"/>
      <c r="BG5189" s="110"/>
      <c r="BH5189" s="110"/>
    </row>
    <row r="5190" spans="30:60" x14ac:dyDescent="0.2">
      <c r="AD5190" s="110"/>
      <c r="AE5190" s="110"/>
      <c r="AF5190" s="110"/>
      <c r="AG5190" s="110"/>
      <c r="AH5190" s="110"/>
      <c r="AI5190" s="110"/>
      <c r="AJ5190" s="110"/>
      <c r="AK5190" s="110"/>
      <c r="AL5190" s="110"/>
      <c r="AM5190" s="110"/>
      <c r="AN5190" s="110"/>
      <c r="AO5190" s="110"/>
      <c r="AP5190" s="110"/>
      <c r="AQ5190" s="110"/>
      <c r="AR5190" s="110"/>
      <c r="AS5190" s="110"/>
      <c r="AT5190" s="110"/>
      <c r="AU5190" s="110"/>
      <c r="AV5190" s="110"/>
      <c r="AW5190" s="110"/>
      <c r="AX5190" s="110"/>
      <c r="AY5190" s="110"/>
      <c r="AZ5190" s="110"/>
      <c r="BA5190" s="110"/>
      <c r="BB5190" s="110"/>
      <c r="BC5190" s="110"/>
      <c r="BD5190" s="110"/>
      <c r="BE5190" s="110"/>
      <c r="BF5190" s="110"/>
      <c r="BG5190" s="110"/>
      <c r="BH5190" s="110"/>
    </row>
    <row r="5191" spans="30:60" x14ac:dyDescent="0.2">
      <c r="AD5191" s="110"/>
      <c r="AE5191" s="110"/>
      <c r="AF5191" s="110"/>
      <c r="AG5191" s="110"/>
      <c r="AH5191" s="110"/>
      <c r="AI5191" s="110"/>
      <c r="AJ5191" s="110"/>
      <c r="AK5191" s="110"/>
      <c r="AL5191" s="110"/>
      <c r="AM5191" s="110"/>
      <c r="AN5191" s="110"/>
      <c r="AO5191" s="110"/>
      <c r="AP5191" s="110"/>
      <c r="AQ5191" s="110"/>
      <c r="AR5191" s="110"/>
      <c r="AS5191" s="110"/>
      <c r="AT5191" s="110"/>
      <c r="AU5191" s="110"/>
      <c r="AV5191" s="110"/>
      <c r="AW5191" s="110"/>
      <c r="AX5191" s="110"/>
      <c r="AY5191" s="110"/>
      <c r="AZ5191" s="110"/>
      <c r="BA5191" s="110"/>
      <c r="BB5191" s="110"/>
      <c r="BC5191" s="110"/>
      <c r="BD5191" s="110"/>
      <c r="BE5191" s="110"/>
      <c r="BF5191" s="110"/>
      <c r="BG5191" s="110"/>
      <c r="BH5191" s="110"/>
    </row>
    <row r="5192" spans="30:60" x14ac:dyDescent="0.2">
      <c r="AD5192" s="110"/>
      <c r="AE5192" s="110"/>
      <c r="AF5192" s="110"/>
      <c r="AG5192" s="110"/>
      <c r="AH5192" s="110"/>
      <c r="AI5192" s="110"/>
      <c r="AJ5192" s="110"/>
      <c r="AK5192" s="110"/>
      <c r="AL5192" s="110"/>
      <c r="AM5192" s="110"/>
      <c r="AN5192" s="110"/>
      <c r="AO5192" s="110"/>
      <c r="AP5192" s="110"/>
      <c r="AQ5192" s="110"/>
      <c r="AR5192" s="110"/>
      <c r="AS5192" s="110"/>
      <c r="AT5192" s="110"/>
      <c r="AU5192" s="110"/>
      <c r="AV5192" s="110"/>
      <c r="AW5192" s="110"/>
      <c r="AX5192" s="110"/>
      <c r="AY5192" s="110"/>
      <c r="AZ5192" s="110"/>
      <c r="BA5192" s="110"/>
      <c r="BB5192" s="110"/>
      <c r="BC5192" s="110"/>
      <c r="BD5192" s="110"/>
      <c r="BE5192" s="110"/>
      <c r="BF5192" s="110"/>
      <c r="BG5192" s="110"/>
      <c r="BH5192" s="110"/>
    </row>
    <row r="5193" spans="30:60" x14ac:dyDescent="0.2">
      <c r="AD5193" s="110"/>
      <c r="AE5193" s="110"/>
      <c r="AF5193" s="110"/>
      <c r="AG5193" s="110"/>
      <c r="AH5193" s="110"/>
      <c r="AI5193" s="110"/>
      <c r="AJ5193" s="110"/>
      <c r="AK5193" s="110"/>
      <c r="AL5193" s="110"/>
      <c r="AM5193" s="110"/>
      <c r="AN5193" s="110"/>
      <c r="AO5193" s="110"/>
      <c r="AP5193" s="110"/>
      <c r="AQ5193" s="110"/>
      <c r="AR5193" s="110"/>
      <c r="AS5193" s="110"/>
      <c r="AT5193" s="110"/>
      <c r="AU5193" s="110"/>
      <c r="AV5193" s="110"/>
      <c r="AW5193" s="110"/>
      <c r="AX5193" s="110"/>
      <c r="AY5193" s="110"/>
      <c r="AZ5193" s="110"/>
      <c r="BA5193" s="110"/>
      <c r="BB5193" s="110"/>
      <c r="BC5193" s="110"/>
      <c r="BD5193" s="110"/>
      <c r="BE5193" s="110"/>
      <c r="BF5193" s="110"/>
      <c r="BG5193" s="110"/>
      <c r="BH5193" s="110"/>
    </row>
    <row r="5194" spans="30:60" x14ac:dyDescent="0.2">
      <c r="AD5194" s="110"/>
      <c r="AE5194" s="110"/>
      <c r="AF5194" s="110"/>
      <c r="AG5194" s="110"/>
      <c r="AH5194" s="110"/>
      <c r="AI5194" s="110"/>
      <c r="AJ5194" s="110"/>
      <c r="AK5194" s="110"/>
      <c r="AL5194" s="110"/>
      <c r="AM5194" s="110"/>
      <c r="AN5194" s="110"/>
      <c r="AO5194" s="110"/>
      <c r="AP5194" s="110"/>
      <c r="AQ5194" s="110"/>
      <c r="AR5194" s="110"/>
      <c r="AS5194" s="110"/>
      <c r="AT5194" s="110"/>
      <c r="AU5194" s="110"/>
      <c r="AV5194" s="110"/>
      <c r="AW5194" s="110"/>
      <c r="AX5194" s="110"/>
      <c r="AY5194" s="110"/>
      <c r="AZ5194" s="110"/>
      <c r="BA5194" s="110"/>
      <c r="BB5194" s="110"/>
      <c r="BC5194" s="110"/>
      <c r="BD5194" s="110"/>
      <c r="BE5194" s="110"/>
      <c r="BF5194" s="110"/>
      <c r="BG5194" s="110"/>
      <c r="BH5194" s="110"/>
    </row>
    <row r="5195" spans="30:60" x14ac:dyDescent="0.2">
      <c r="AD5195" s="110"/>
      <c r="AE5195" s="110"/>
      <c r="AF5195" s="110"/>
      <c r="AG5195" s="110"/>
      <c r="AH5195" s="110"/>
      <c r="AI5195" s="110"/>
      <c r="AJ5195" s="110"/>
      <c r="AK5195" s="110"/>
      <c r="AL5195" s="110"/>
      <c r="AM5195" s="110"/>
      <c r="AN5195" s="110"/>
      <c r="AO5195" s="110"/>
      <c r="AP5195" s="110"/>
      <c r="AQ5195" s="110"/>
      <c r="AR5195" s="110"/>
      <c r="AS5195" s="110"/>
      <c r="AT5195" s="110"/>
      <c r="AU5195" s="110"/>
      <c r="AV5195" s="110"/>
      <c r="AW5195" s="110"/>
      <c r="AX5195" s="110"/>
      <c r="AY5195" s="110"/>
      <c r="AZ5195" s="110"/>
      <c r="BA5195" s="110"/>
      <c r="BB5195" s="110"/>
      <c r="BC5195" s="110"/>
      <c r="BD5195" s="110"/>
      <c r="BE5195" s="110"/>
      <c r="BF5195" s="110"/>
      <c r="BG5195" s="110"/>
      <c r="BH5195" s="110"/>
    </row>
    <row r="5196" spans="30:60" x14ac:dyDescent="0.2">
      <c r="AD5196" s="110"/>
      <c r="AE5196" s="110"/>
      <c r="AF5196" s="110"/>
      <c r="AG5196" s="110"/>
      <c r="AH5196" s="110"/>
      <c r="AI5196" s="110"/>
      <c r="AJ5196" s="110"/>
      <c r="AK5196" s="110"/>
      <c r="AL5196" s="110"/>
      <c r="AM5196" s="110"/>
      <c r="AN5196" s="110"/>
      <c r="AO5196" s="110"/>
      <c r="AP5196" s="110"/>
      <c r="AQ5196" s="110"/>
      <c r="AR5196" s="110"/>
      <c r="AS5196" s="110"/>
      <c r="AT5196" s="110"/>
      <c r="AU5196" s="110"/>
      <c r="AV5196" s="110"/>
      <c r="AW5196" s="110"/>
      <c r="AX5196" s="110"/>
      <c r="AY5196" s="110"/>
      <c r="AZ5196" s="110"/>
      <c r="BA5196" s="110"/>
      <c r="BB5196" s="110"/>
      <c r="BC5196" s="110"/>
      <c r="BD5196" s="110"/>
      <c r="BE5196" s="110"/>
      <c r="BF5196" s="110"/>
      <c r="BG5196" s="110"/>
      <c r="BH5196" s="110"/>
    </row>
    <row r="5197" spans="30:60" x14ac:dyDescent="0.2">
      <c r="AD5197" s="110"/>
      <c r="AE5197" s="110"/>
      <c r="AF5197" s="110"/>
      <c r="AG5197" s="110"/>
      <c r="AH5197" s="110"/>
      <c r="AI5197" s="110"/>
      <c r="AJ5197" s="110"/>
      <c r="AK5197" s="110"/>
      <c r="AL5197" s="110"/>
      <c r="AM5197" s="110"/>
      <c r="AN5197" s="110"/>
      <c r="AO5197" s="110"/>
      <c r="AP5197" s="110"/>
      <c r="AQ5197" s="110"/>
      <c r="AR5197" s="110"/>
      <c r="AS5197" s="110"/>
      <c r="AT5197" s="110"/>
      <c r="AU5197" s="110"/>
      <c r="AV5197" s="110"/>
      <c r="AW5197" s="110"/>
      <c r="AX5197" s="110"/>
      <c r="AY5197" s="110"/>
      <c r="AZ5197" s="110"/>
      <c r="BA5197" s="110"/>
      <c r="BB5197" s="110"/>
      <c r="BC5197" s="110"/>
      <c r="BD5197" s="110"/>
      <c r="BE5197" s="110"/>
      <c r="BF5197" s="110"/>
      <c r="BG5197" s="110"/>
      <c r="BH5197" s="110"/>
    </row>
    <row r="5198" spans="30:60" x14ac:dyDescent="0.2">
      <c r="AD5198" s="110"/>
      <c r="AE5198" s="110"/>
      <c r="AF5198" s="110"/>
      <c r="AG5198" s="110"/>
      <c r="AH5198" s="110"/>
      <c r="AI5198" s="110"/>
      <c r="AJ5198" s="110"/>
      <c r="AK5198" s="110"/>
      <c r="AL5198" s="110"/>
      <c r="AM5198" s="110"/>
      <c r="AN5198" s="110"/>
      <c r="AO5198" s="110"/>
      <c r="AP5198" s="110"/>
      <c r="AQ5198" s="110"/>
      <c r="AR5198" s="110"/>
      <c r="AS5198" s="110"/>
      <c r="AT5198" s="110"/>
      <c r="AU5198" s="110"/>
      <c r="AV5198" s="110"/>
      <c r="AW5198" s="110"/>
      <c r="AX5198" s="110"/>
      <c r="AY5198" s="110"/>
      <c r="AZ5198" s="110"/>
      <c r="BA5198" s="110"/>
      <c r="BB5198" s="110"/>
      <c r="BC5198" s="110"/>
      <c r="BD5198" s="110"/>
      <c r="BE5198" s="110"/>
      <c r="BF5198" s="110"/>
      <c r="BG5198" s="110"/>
      <c r="BH5198" s="110"/>
    </row>
    <row r="5199" spans="30:60" x14ac:dyDescent="0.2">
      <c r="AD5199" s="110"/>
      <c r="AE5199" s="110"/>
      <c r="AF5199" s="110"/>
      <c r="AG5199" s="110"/>
      <c r="AH5199" s="110"/>
      <c r="AI5199" s="110"/>
      <c r="AJ5199" s="110"/>
      <c r="AK5199" s="110"/>
      <c r="AL5199" s="110"/>
      <c r="AM5199" s="110"/>
      <c r="AN5199" s="110"/>
      <c r="AO5199" s="110"/>
      <c r="AP5199" s="110"/>
      <c r="AQ5199" s="110"/>
      <c r="AR5199" s="110"/>
      <c r="AS5199" s="110"/>
      <c r="AT5199" s="110"/>
      <c r="AU5199" s="110"/>
      <c r="AV5199" s="110"/>
      <c r="AW5199" s="110"/>
      <c r="AX5199" s="110"/>
      <c r="AY5199" s="110"/>
      <c r="AZ5199" s="110"/>
      <c r="BA5199" s="110"/>
      <c r="BB5199" s="110"/>
      <c r="BC5199" s="110"/>
      <c r="BD5199" s="110"/>
      <c r="BE5199" s="110"/>
      <c r="BF5199" s="110"/>
      <c r="BG5199" s="110"/>
      <c r="BH5199" s="110"/>
    </row>
    <row r="5200" spans="30:60" x14ac:dyDescent="0.2">
      <c r="AD5200" s="110"/>
      <c r="AE5200" s="110"/>
      <c r="AF5200" s="110"/>
      <c r="AG5200" s="110"/>
      <c r="AH5200" s="110"/>
      <c r="AI5200" s="110"/>
      <c r="AJ5200" s="110"/>
      <c r="AK5200" s="110"/>
      <c r="AL5200" s="110"/>
      <c r="AM5200" s="110"/>
      <c r="AN5200" s="110"/>
      <c r="AO5200" s="110"/>
      <c r="AP5200" s="110"/>
      <c r="AQ5200" s="110"/>
      <c r="AR5200" s="110"/>
      <c r="AS5200" s="110"/>
      <c r="AT5200" s="110"/>
      <c r="AU5200" s="110"/>
      <c r="AV5200" s="110"/>
      <c r="AW5200" s="110"/>
      <c r="AX5200" s="110"/>
      <c r="AY5200" s="110"/>
      <c r="AZ5200" s="110"/>
      <c r="BA5200" s="110"/>
      <c r="BB5200" s="110"/>
      <c r="BC5200" s="110"/>
      <c r="BD5200" s="110"/>
      <c r="BE5200" s="110"/>
      <c r="BF5200" s="110"/>
      <c r="BG5200" s="110"/>
      <c r="BH5200" s="110"/>
    </row>
    <row r="5201" spans="30:60" x14ac:dyDescent="0.2">
      <c r="AD5201" s="110"/>
      <c r="AE5201" s="110"/>
      <c r="AF5201" s="110"/>
      <c r="AG5201" s="110"/>
      <c r="AH5201" s="110"/>
      <c r="AI5201" s="110"/>
      <c r="AJ5201" s="110"/>
      <c r="AK5201" s="110"/>
      <c r="AL5201" s="110"/>
      <c r="AM5201" s="110"/>
      <c r="AN5201" s="110"/>
      <c r="AO5201" s="110"/>
      <c r="AP5201" s="110"/>
      <c r="AQ5201" s="110"/>
      <c r="AR5201" s="110"/>
      <c r="AS5201" s="110"/>
      <c r="AT5201" s="110"/>
      <c r="AU5201" s="110"/>
      <c r="AV5201" s="110"/>
      <c r="AW5201" s="110"/>
      <c r="AX5201" s="110"/>
      <c r="AY5201" s="110"/>
      <c r="AZ5201" s="110"/>
      <c r="BA5201" s="110"/>
      <c r="BB5201" s="110"/>
      <c r="BC5201" s="110"/>
      <c r="BD5201" s="110"/>
      <c r="BE5201" s="110"/>
      <c r="BF5201" s="110"/>
      <c r="BG5201" s="110"/>
      <c r="BH5201" s="110"/>
    </row>
    <row r="5202" spans="30:60" x14ac:dyDescent="0.2">
      <c r="AD5202" s="110"/>
      <c r="AE5202" s="110"/>
      <c r="AF5202" s="110"/>
      <c r="AG5202" s="110"/>
      <c r="AH5202" s="110"/>
      <c r="AI5202" s="110"/>
      <c r="AJ5202" s="110"/>
      <c r="AK5202" s="110"/>
      <c r="AL5202" s="110"/>
      <c r="AM5202" s="110"/>
      <c r="AN5202" s="110"/>
      <c r="AO5202" s="110"/>
      <c r="AP5202" s="110"/>
      <c r="AQ5202" s="110"/>
      <c r="AR5202" s="110"/>
      <c r="AS5202" s="110"/>
      <c r="AT5202" s="110"/>
      <c r="AU5202" s="110"/>
      <c r="AV5202" s="110"/>
      <c r="AW5202" s="110"/>
      <c r="AX5202" s="110"/>
      <c r="AY5202" s="110"/>
      <c r="AZ5202" s="110"/>
      <c r="BA5202" s="110"/>
      <c r="BB5202" s="110"/>
      <c r="BC5202" s="110"/>
      <c r="BD5202" s="110"/>
      <c r="BE5202" s="110"/>
      <c r="BF5202" s="110"/>
      <c r="BG5202" s="110"/>
      <c r="BH5202" s="110"/>
    </row>
    <row r="5203" spans="30:60" x14ac:dyDescent="0.2">
      <c r="AD5203" s="110"/>
      <c r="AE5203" s="110"/>
      <c r="AF5203" s="110"/>
      <c r="AG5203" s="110"/>
      <c r="AH5203" s="110"/>
      <c r="AI5203" s="110"/>
      <c r="AJ5203" s="110"/>
      <c r="AK5203" s="110"/>
      <c r="AL5203" s="110"/>
      <c r="AM5203" s="110"/>
      <c r="AN5203" s="110"/>
      <c r="AO5203" s="110"/>
      <c r="AP5203" s="110"/>
      <c r="AQ5203" s="110"/>
      <c r="AR5203" s="110"/>
      <c r="AS5203" s="110"/>
      <c r="AT5203" s="110"/>
      <c r="AU5203" s="110"/>
      <c r="AV5203" s="110"/>
      <c r="AW5203" s="110"/>
      <c r="AX5203" s="110"/>
      <c r="AY5203" s="110"/>
      <c r="AZ5203" s="110"/>
      <c r="BA5203" s="110"/>
      <c r="BB5203" s="110"/>
      <c r="BC5203" s="110"/>
      <c r="BD5203" s="110"/>
      <c r="BE5203" s="110"/>
      <c r="BF5203" s="110"/>
      <c r="BG5203" s="110"/>
      <c r="BH5203" s="110"/>
    </row>
    <row r="5204" spans="30:60" x14ac:dyDescent="0.2">
      <c r="AD5204" s="110"/>
      <c r="AE5204" s="110"/>
      <c r="AF5204" s="110"/>
      <c r="AG5204" s="110"/>
      <c r="AH5204" s="110"/>
      <c r="AI5204" s="110"/>
      <c r="AJ5204" s="110"/>
      <c r="AK5204" s="110"/>
      <c r="AL5204" s="110"/>
      <c r="AM5204" s="110"/>
      <c r="AN5204" s="110"/>
      <c r="AO5204" s="110"/>
      <c r="AP5204" s="110"/>
      <c r="AQ5204" s="110"/>
      <c r="AR5204" s="110"/>
      <c r="AS5204" s="110"/>
      <c r="AT5204" s="110"/>
      <c r="AU5204" s="110"/>
      <c r="AV5204" s="110"/>
      <c r="AW5204" s="110"/>
      <c r="AX5204" s="110"/>
      <c r="AY5204" s="110"/>
      <c r="AZ5204" s="110"/>
      <c r="BA5204" s="110"/>
      <c r="BB5204" s="110"/>
      <c r="BC5204" s="110"/>
      <c r="BD5204" s="110"/>
      <c r="BE5204" s="110"/>
      <c r="BF5204" s="110"/>
      <c r="BG5204" s="110"/>
      <c r="BH5204" s="110"/>
    </row>
    <row r="5205" spans="30:60" x14ac:dyDescent="0.2">
      <c r="AD5205" s="110"/>
      <c r="AE5205" s="110"/>
      <c r="AF5205" s="110"/>
      <c r="AG5205" s="110"/>
      <c r="AH5205" s="110"/>
      <c r="AI5205" s="110"/>
      <c r="AJ5205" s="110"/>
      <c r="AK5205" s="110"/>
      <c r="AL5205" s="110"/>
      <c r="AM5205" s="110"/>
      <c r="AN5205" s="110"/>
      <c r="AO5205" s="110"/>
      <c r="AP5205" s="110"/>
      <c r="AQ5205" s="110"/>
      <c r="AR5205" s="110"/>
      <c r="AS5205" s="110"/>
      <c r="AT5205" s="110"/>
      <c r="AU5205" s="110"/>
      <c r="AV5205" s="110"/>
      <c r="AW5205" s="110"/>
      <c r="AX5205" s="110"/>
      <c r="AY5205" s="110"/>
      <c r="AZ5205" s="110"/>
      <c r="BA5205" s="110"/>
      <c r="BB5205" s="110"/>
      <c r="BC5205" s="110"/>
      <c r="BD5205" s="110"/>
      <c r="BE5205" s="110"/>
      <c r="BF5205" s="110"/>
      <c r="BG5205" s="110"/>
      <c r="BH5205" s="110"/>
    </row>
    <row r="5206" spans="30:60" x14ac:dyDescent="0.2">
      <c r="AD5206" s="110"/>
      <c r="AE5206" s="110"/>
      <c r="AF5206" s="110"/>
      <c r="AG5206" s="110"/>
      <c r="AH5206" s="110"/>
      <c r="AI5206" s="110"/>
      <c r="AJ5206" s="110"/>
      <c r="AK5206" s="110"/>
      <c r="AL5206" s="110"/>
      <c r="AM5206" s="110"/>
      <c r="AN5206" s="110"/>
      <c r="AO5206" s="110"/>
      <c r="AP5206" s="110"/>
      <c r="AQ5206" s="110"/>
      <c r="AR5206" s="110"/>
      <c r="AS5206" s="110"/>
      <c r="AT5206" s="110"/>
      <c r="AU5206" s="110"/>
      <c r="AV5206" s="110"/>
      <c r="AW5206" s="110"/>
      <c r="AX5206" s="110"/>
      <c r="AY5206" s="110"/>
      <c r="AZ5206" s="110"/>
      <c r="BA5206" s="110"/>
      <c r="BB5206" s="110"/>
      <c r="BC5206" s="110"/>
      <c r="BD5206" s="110"/>
      <c r="BE5206" s="110"/>
      <c r="BF5206" s="110"/>
      <c r="BG5206" s="110"/>
      <c r="BH5206" s="110"/>
    </row>
    <row r="5207" spans="30:60" x14ac:dyDescent="0.2">
      <c r="AD5207" s="110"/>
      <c r="AE5207" s="110"/>
      <c r="AF5207" s="110"/>
      <c r="AG5207" s="110"/>
      <c r="AH5207" s="110"/>
      <c r="AI5207" s="110"/>
      <c r="AJ5207" s="110"/>
      <c r="AK5207" s="110"/>
      <c r="AL5207" s="110"/>
      <c r="AM5207" s="110"/>
      <c r="AN5207" s="110"/>
      <c r="AO5207" s="110"/>
      <c r="AP5207" s="110"/>
      <c r="AQ5207" s="110"/>
      <c r="AR5207" s="110"/>
      <c r="AS5207" s="110"/>
      <c r="AT5207" s="110"/>
      <c r="AU5207" s="110"/>
      <c r="AV5207" s="110"/>
      <c r="AW5207" s="110"/>
      <c r="AX5207" s="110"/>
      <c r="AY5207" s="110"/>
      <c r="AZ5207" s="110"/>
      <c r="BA5207" s="110"/>
      <c r="BB5207" s="110"/>
      <c r="BC5207" s="110"/>
      <c r="BD5207" s="110"/>
      <c r="BE5207" s="110"/>
      <c r="BF5207" s="110"/>
      <c r="BG5207" s="110"/>
      <c r="BH5207" s="110"/>
    </row>
    <row r="5208" spans="30:60" x14ac:dyDescent="0.2">
      <c r="AD5208" s="110"/>
      <c r="AE5208" s="110"/>
      <c r="AF5208" s="110"/>
      <c r="AG5208" s="110"/>
      <c r="AH5208" s="110"/>
      <c r="AI5208" s="110"/>
      <c r="AJ5208" s="110"/>
      <c r="AK5208" s="110"/>
      <c r="AL5208" s="110"/>
      <c r="AM5208" s="110"/>
      <c r="AN5208" s="110"/>
      <c r="AO5208" s="110"/>
      <c r="AP5208" s="110"/>
      <c r="AQ5208" s="110"/>
      <c r="AR5208" s="110"/>
      <c r="AS5208" s="110"/>
      <c r="AT5208" s="110"/>
      <c r="AU5208" s="110"/>
      <c r="AV5208" s="110"/>
      <c r="AW5208" s="110"/>
      <c r="AX5208" s="110"/>
      <c r="AY5208" s="110"/>
      <c r="AZ5208" s="110"/>
      <c r="BA5208" s="110"/>
      <c r="BB5208" s="110"/>
      <c r="BC5208" s="110"/>
      <c r="BD5208" s="110"/>
      <c r="BE5208" s="110"/>
      <c r="BF5208" s="110"/>
      <c r="BG5208" s="110"/>
      <c r="BH5208" s="110"/>
    </row>
    <row r="5209" spans="30:60" x14ac:dyDescent="0.2">
      <c r="AD5209" s="110"/>
      <c r="AE5209" s="110"/>
      <c r="AF5209" s="110"/>
      <c r="AG5209" s="110"/>
      <c r="AH5209" s="110"/>
      <c r="AI5209" s="110"/>
      <c r="AJ5209" s="110"/>
      <c r="AK5209" s="110"/>
      <c r="AL5209" s="110"/>
      <c r="AM5209" s="110"/>
      <c r="AN5209" s="110"/>
      <c r="AO5209" s="110"/>
      <c r="AP5209" s="110"/>
      <c r="AQ5209" s="110"/>
      <c r="AR5209" s="110"/>
      <c r="AS5209" s="110"/>
      <c r="AT5209" s="110"/>
      <c r="AU5209" s="110"/>
      <c r="AV5209" s="110"/>
      <c r="AW5209" s="110"/>
      <c r="AX5209" s="110"/>
      <c r="AY5209" s="110"/>
      <c r="AZ5209" s="110"/>
      <c r="BA5209" s="110"/>
      <c r="BB5209" s="110"/>
      <c r="BC5209" s="110"/>
      <c r="BD5209" s="110"/>
      <c r="BE5209" s="110"/>
      <c r="BF5209" s="110"/>
      <c r="BG5209" s="110"/>
      <c r="BH5209" s="110"/>
    </row>
    <row r="5210" spans="30:60" x14ac:dyDescent="0.2">
      <c r="AD5210" s="110"/>
      <c r="AE5210" s="110"/>
      <c r="AF5210" s="110"/>
      <c r="AG5210" s="110"/>
      <c r="AH5210" s="110"/>
      <c r="AI5210" s="110"/>
      <c r="AJ5210" s="110"/>
      <c r="AK5210" s="110"/>
      <c r="AL5210" s="110"/>
      <c r="AM5210" s="110"/>
      <c r="AN5210" s="110"/>
      <c r="AO5210" s="110"/>
      <c r="AP5210" s="110"/>
      <c r="AQ5210" s="110"/>
      <c r="AR5210" s="110"/>
      <c r="AS5210" s="110"/>
      <c r="AT5210" s="110"/>
      <c r="AU5210" s="110"/>
      <c r="AV5210" s="110"/>
      <c r="AW5210" s="110"/>
      <c r="AX5210" s="110"/>
      <c r="AY5210" s="110"/>
      <c r="AZ5210" s="110"/>
      <c r="BA5210" s="110"/>
      <c r="BB5210" s="110"/>
      <c r="BC5210" s="110"/>
      <c r="BD5210" s="110"/>
      <c r="BE5210" s="110"/>
      <c r="BF5210" s="110"/>
      <c r="BG5210" s="110"/>
      <c r="BH5210" s="110"/>
    </row>
    <row r="5211" spans="30:60" x14ac:dyDescent="0.2">
      <c r="AD5211" s="110"/>
      <c r="AE5211" s="110"/>
      <c r="AF5211" s="110"/>
      <c r="AG5211" s="110"/>
      <c r="AH5211" s="110"/>
      <c r="AI5211" s="110"/>
      <c r="AJ5211" s="110"/>
      <c r="AK5211" s="110"/>
      <c r="AL5211" s="110"/>
      <c r="AM5211" s="110"/>
      <c r="AN5211" s="110"/>
      <c r="AO5211" s="110"/>
      <c r="AP5211" s="110"/>
      <c r="AQ5211" s="110"/>
      <c r="AR5211" s="110"/>
      <c r="AS5211" s="110"/>
      <c r="AT5211" s="110"/>
      <c r="AU5211" s="110"/>
      <c r="AV5211" s="110"/>
      <c r="AW5211" s="110"/>
      <c r="AX5211" s="110"/>
      <c r="AY5211" s="110"/>
      <c r="AZ5211" s="110"/>
      <c r="BA5211" s="110"/>
      <c r="BB5211" s="110"/>
      <c r="BC5211" s="110"/>
      <c r="BD5211" s="110"/>
      <c r="BE5211" s="110"/>
      <c r="BF5211" s="110"/>
      <c r="BG5211" s="110"/>
      <c r="BH5211" s="110"/>
    </row>
    <row r="5212" spans="30:60" x14ac:dyDescent="0.2">
      <c r="AD5212" s="110"/>
      <c r="AE5212" s="110"/>
      <c r="AF5212" s="110"/>
      <c r="AG5212" s="110"/>
      <c r="AH5212" s="110"/>
      <c r="AI5212" s="110"/>
      <c r="AJ5212" s="110"/>
      <c r="AK5212" s="110"/>
      <c r="AL5212" s="110"/>
      <c r="AM5212" s="110"/>
      <c r="AN5212" s="110"/>
      <c r="AO5212" s="110"/>
      <c r="AP5212" s="110"/>
      <c r="AQ5212" s="110"/>
      <c r="AR5212" s="110"/>
      <c r="AS5212" s="110"/>
      <c r="AT5212" s="110"/>
      <c r="AU5212" s="110"/>
      <c r="AV5212" s="110"/>
      <c r="AW5212" s="110"/>
      <c r="AX5212" s="110"/>
      <c r="AY5212" s="110"/>
      <c r="AZ5212" s="110"/>
      <c r="BA5212" s="110"/>
      <c r="BB5212" s="110"/>
      <c r="BC5212" s="110"/>
      <c r="BD5212" s="110"/>
      <c r="BE5212" s="110"/>
      <c r="BF5212" s="110"/>
      <c r="BG5212" s="110"/>
      <c r="BH5212" s="110"/>
    </row>
    <row r="5213" spans="30:60" x14ac:dyDescent="0.2">
      <c r="AD5213" s="110"/>
      <c r="AE5213" s="110"/>
      <c r="AF5213" s="110"/>
      <c r="AG5213" s="110"/>
      <c r="AH5213" s="110"/>
      <c r="AI5213" s="110"/>
      <c r="AJ5213" s="110"/>
      <c r="AK5213" s="110"/>
      <c r="AL5213" s="110"/>
      <c r="AM5213" s="110"/>
      <c r="AN5213" s="110"/>
      <c r="AO5213" s="110"/>
      <c r="AP5213" s="110"/>
      <c r="AQ5213" s="110"/>
      <c r="AR5213" s="110"/>
      <c r="AS5213" s="110"/>
      <c r="AT5213" s="110"/>
      <c r="AU5213" s="110"/>
      <c r="AV5213" s="110"/>
      <c r="AW5213" s="110"/>
      <c r="AX5213" s="110"/>
      <c r="AY5213" s="110"/>
      <c r="AZ5213" s="110"/>
      <c r="BA5213" s="110"/>
      <c r="BB5213" s="110"/>
      <c r="BC5213" s="110"/>
      <c r="BD5213" s="110"/>
      <c r="BE5213" s="110"/>
      <c r="BF5213" s="110"/>
      <c r="BG5213" s="110"/>
      <c r="BH5213" s="110"/>
    </row>
    <row r="5214" spans="30:60" x14ac:dyDescent="0.2">
      <c r="AD5214" s="110"/>
      <c r="AE5214" s="110"/>
      <c r="AF5214" s="110"/>
      <c r="AG5214" s="110"/>
      <c r="AH5214" s="110"/>
      <c r="AI5214" s="110"/>
      <c r="AJ5214" s="110"/>
      <c r="AK5214" s="110"/>
      <c r="AL5214" s="110"/>
      <c r="AM5214" s="110"/>
      <c r="AN5214" s="110"/>
      <c r="AO5214" s="110"/>
      <c r="AP5214" s="110"/>
      <c r="AQ5214" s="110"/>
      <c r="AR5214" s="110"/>
      <c r="AS5214" s="110"/>
      <c r="AT5214" s="110"/>
      <c r="AU5214" s="110"/>
      <c r="AV5214" s="110"/>
      <c r="AW5214" s="110"/>
      <c r="AX5214" s="110"/>
      <c r="AY5214" s="110"/>
      <c r="AZ5214" s="110"/>
      <c r="BA5214" s="110"/>
      <c r="BB5214" s="110"/>
      <c r="BC5214" s="110"/>
      <c r="BD5214" s="110"/>
      <c r="BE5214" s="110"/>
      <c r="BF5214" s="110"/>
      <c r="BG5214" s="110"/>
      <c r="BH5214" s="110"/>
    </row>
    <row r="5215" spans="30:60" x14ac:dyDescent="0.2">
      <c r="AD5215" s="110"/>
      <c r="AE5215" s="110"/>
      <c r="AF5215" s="110"/>
      <c r="AG5215" s="110"/>
      <c r="AH5215" s="110"/>
      <c r="AI5215" s="110"/>
      <c r="AJ5215" s="110"/>
      <c r="AK5215" s="110"/>
      <c r="AL5215" s="110"/>
      <c r="AM5215" s="110"/>
      <c r="AN5215" s="110"/>
      <c r="AO5215" s="110"/>
      <c r="AP5215" s="110"/>
      <c r="AQ5215" s="110"/>
      <c r="AR5215" s="110"/>
      <c r="AS5215" s="110"/>
      <c r="AT5215" s="110"/>
      <c r="AU5215" s="110"/>
      <c r="AV5215" s="110"/>
      <c r="AW5215" s="110"/>
      <c r="AX5215" s="110"/>
      <c r="AY5215" s="110"/>
      <c r="AZ5215" s="110"/>
      <c r="BA5215" s="110"/>
      <c r="BB5215" s="110"/>
      <c r="BC5215" s="110"/>
      <c r="BD5215" s="110"/>
      <c r="BE5215" s="110"/>
      <c r="BF5215" s="110"/>
      <c r="BG5215" s="110"/>
      <c r="BH5215" s="110"/>
    </row>
    <row r="5216" spans="30:60" x14ac:dyDescent="0.2">
      <c r="AD5216" s="110"/>
      <c r="AE5216" s="110"/>
      <c r="AF5216" s="110"/>
      <c r="AG5216" s="110"/>
      <c r="AH5216" s="110"/>
      <c r="AI5216" s="110"/>
      <c r="AJ5216" s="110"/>
      <c r="AK5216" s="110"/>
      <c r="AL5216" s="110"/>
      <c r="AM5216" s="110"/>
      <c r="AN5216" s="110"/>
      <c r="AO5216" s="110"/>
      <c r="AP5216" s="110"/>
      <c r="AQ5216" s="110"/>
      <c r="AR5216" s="110"/>
      <c r="AS5216" s="110"/>
      <c r="AT5216" s="110"/>
      <c r="AU5216" s="110"/>
      <c r="AV5216" s="110"/>
      <c r="AW5216" s="110"/>
      <c r="AX5216" s="110"/>
      <c r="AY5216" s="110"/>
      <c r="AZ5216" s="110"/>
      <c r="BA5216" s="110"/>
      <c r="BB5216" s="110"/>
      <c r="BC5216" s="110"/>
      <c r="BD5216" s="110"/>
      <c r="BE5216" s="110"/>
      <c r="BF5216" s="110"/>
      <c r="BG5216" s="110"/>
      <c r="BH5216" s="110"/>
    </row>
    <row r="5217" spans="30:60" x14ac:dyDescent="0.2">
      <c r="AD5217" s="110"/>
      <c r="AE5217" s="110"/>
      <c r="AF5217" s="110"/>
      <c r="AG5217" s="110"/>
      <c r="AH5217" s="110"/>
      <c r="AI5217" s="110"/>
      <c r="AJ5217" s="110"/>
      <c r="AK5217" s="110"/>
      <c r="AL5217" s="110"/>
      <c r="AM5217" s="110"/>
      <c r="AN5217" s="110"/>
      <c r="AO5217" s="110"/>
      <c r="AP5217" s="110"/>
      <c r="AQ5217" s="110"/>
      <c r="AR5217" s="110"/>
      <c r="AS5217" s="110"/>
      <c r="AT5217" s="110"/>
      <c r="AU5217" s="110"/>
      <c r="AV5217" s="110"/>
      <c r="AW5217" s="110"/>
      <c r="AX5217" s="110"/>
      <c r="AY5217" s="110"/>
      <c r="AZ5217" s="110"/>
      <c r="BA5217" s="110"/>
      <c r="BB5217" s="110"/>
      <c r="BC5217" s="110"/>
      <c r="BD5217" s="110"/>
      <c r="BE5217" s="110"/>
      <c r="BF5217" s="110"/>
      <c r="BG5217" s="110"/>
      <c r="BH5217" s="110"/>
    </row>
    <row r="5218" spans="30:60" x14ac:dyDescent="0.2">
      <c r="AD5218" s="110"/>
      <c r="AE5218" s="110"/>
      <c r="AF5218" s="110"/>
      <c r="AG5218" s="110"/>
      <c r="AH5218" s="110"/>
      <c r="AI5218" s="110"/>
      <c r="AJ5218" s="110"/>
      <c r="AK5218" s="110"/>
      <c r="AL5218" s="110"/>
      <c r="AM5218" s="110"/>
      <c r="AN5218" s="110"/>
      <c r="AO5218" s="110"/>
      <c r="AP5218" s="110"/>
      <c r="AQ5218" s="110"/>
      <c r="AR5218" s="110"/>
      <c r="AS5218" s="110"/>
      <c r="AT5218" s="110"/>
      <c r="AU5218" s="110"/>
      <c r="AV5218" s="110"/>
      <c r="AW5218" s="110"/>
      <c r="AX5218" s="110"/>
      <c r="AY5218" s="110"/>
      <c r="AZ5218" s="110"/>
      <c r="BA5218" s="110"/>
      <c r="BB5218" s="110"/>
      <c r="BC5218" s="110"/>
      <c r="BD5218" s="110"/>
      <c r="BE5218" s="110"/>
      <c r="BF5218" s="110"/>
      <c r="BG5218" s="110"/>
      <c r="BH5218" s="110"/>
    </row>
    <row r="5219" spans="30:60" x14ac:dyDescent="0.2">
      <c r="AD5219" s="110"/>
      <c r="AE5219" s="110"/>
      <c r="AF5219" s="110"/>
      <c r="AG5219" s="110"/>
      <c r="AH5219" s="110"/>
      <c r="AI5219" s="110"/>
      <c r="AJ5219" s="110"/>
      <c r="AK5219" s="110"/>
      <c r="AL5219" s="110"/>
      <c r="AM5219" s="110"/>
      <c r="AN5219" s="110"/>
      <c r="AO5219" s="110"/>
      <c r="AP5219" s="110"/>
      <c r="AQ5219" s="110"/>
      <c r="AR5219" s="110"/>
      <c r="AS5219" s="110"/>
      <c r="AT5219" s="110"/>
      <c r="AU5219" s="110"/>
      <c r="AV5219" s="110"/>
      <c r="AW5219" s="110"/>
      <c r="AX5219" s="110"/>
      <c r="AY5219" s="110"/>
      <c r="AZ5219" s="110"/>
      <c r="BA5219" s="110"/>
      <c r="BB5219" s="110"/>
      <c r="BC5219" s="110"/>
      <c r="BD5219" s="110"/>
      <c r="BE5219" s="110"/>
      <c r="BF5219" s="110"/>
      <c r="BG5219" s="110"/>
      <c r="BH5219" s="110"/>
    </row>
    <row r="5220" spans="30:60" x14ac:dyDescent="0.2">
      <c r="AD5220" s="110"/>
      <c r="AE5220" s="110"/>
      <c r="AF5220" s="110"/>
      <c r="AG5220" s="110"/>
      <c r="AH5220" s="110"/>
      <c r="AI5220" s="110"/>
      <c r="AJ5220" s="110"/>
      <c r="AK5220" s="110"/>
      <c r="AL5220" s="110"/>
      <c r="AM5220" s="110"/>
      <c r="AN5220" s="110"/>
      <c r="AO5220" s="110"/>
      <c r="AP5220" s="110"/>
      <c r="AQ5220" s="110"/>
      <c r="AR5220" s="110"/>
      <c r="AS5220" s="110"/>
      <c r="AT5220" s="110"/>
      <c r="AU5220" s="110"/>
      <c r="AV5220" s="110"/>
      <c r="AW5220" s="110"/>
      <c r="AX5220" s="110"/>
      <c r="AY5220" s="110"/>
      <c r="AZ5220" s="110"/>
      <c r="BA5220" s="110"/>
      <c r="BB5220" s="110"/>
      <c r="BC5220" s="110"/>
      <c r="BD5220" s="110"/>
      <c r="BE5220" s="110"/>
      <c r="BF5220" s="110"/>
      <c r="BG5220" s="110"/>
      <c r="BH5220" s="110"/>
    </row>
    <row r="5221" spans="30:60" x14ac:dyDescent="0.2">
      <c r="AD5221" s="110"/>
      <c r="AE5221" s="110"/>
      <c r="AF5221" s="110"/>
      <c r="AG5221" s="110"/>
      <c r="AH5221" s="110"/>
      <c r="AI5221" s="110"/>
      <c r="AJ5221" s="110"/>
      <c r="AK5221" s="110"/>
      <c r="AL5221" s="110"/>
      <c r="AM5221" s="110"/>
      <c r="AN5221" s="110"/>
      <c r="AO5221" s="110"/>
      <c r="AP5221" s="110"/>
      <c r="AQ5221" s="110"/>
      <c r="AR5221" s="110"/>
      <c r="AS5221" s="110"/>
      <c r="AT5221" s="110"/>
      <c r="AU5221" s="110"/>
      <c r="AV5221" s="110"/>
      <c r="AW5221" s="110"/>
      <c r="AX5221" s="110"/>
      <c r="AY5221" s="110"/>
      <c r="AZ5221" s="110"/>
      <c r="BA5221" s="110"/>
      <c r="BB5221" s="110"/>
      <c r="BC5221" s="110"/>
      <c r="BD5221" s="110"/>
      <c r="BE5221" s="110"/>
      <c r="BF5221" s="110"/>
      <c r="BG5221" s="110"/>
      <c r="BH5221" s="110"/>
    </row>
    <row r="5222" spans="30:60" x14ac:dyDescent="0.2">
      <c r="AD5222" s="110"/>
      <c r="AE5222" s="110"/>
      <c r="AF5222" s="110"/>
      <c r="AG5222" s="110"/>
      <c r="AH5222" s="110"/>
      <c r="AI5222" s="110"/>
      <c r="AJ5222" s="110"/>
      <c r="AK5222" s="110"/>
      <c r="AL5222" s="110"/>
      <c r="AM5222" s="110"/>
      <c r="AN5222" s="110"/>
      <c r="AO5222" s="110"/>
      <c r="AP5222" s="110"/>
      <c r="AQ5222" s="110"/>
      <c r="AR5222" s="110"/>
      <c r="AS5222" s="110"/>
      <c r="AT5222" s="110"/>
      <c r="AU5222" s="110"/>
      <c r="AV5222" s="110"/>
      <c r="AW5222" s="110"/>
      <c r="AX5222" s="110"/>
      <c r="AY5222" s="110"/>
      <c r="AZ5222" s="110"/>
      <c r="BA5222" s="110"/>
      <c r="BB5222" s="110"/>
      <c r="BC5222" s="110"/>
      <c r="BD5222" s="110"/>
      <c r="BE5222" s="110"/>
      <c r="BF5222" s="110"/>
      <c r="BG5222" s="110"/>
      <c r="BH5222" s="110"/>
    </row>
    <row r="5223" spans="30:60" x14ac:dyDescent="0.2">
      <c r="AD5223" s="110"/>
      <c r="AE5223" s="110"/>
      <c r="AF5223" s="110"/>
      <c r="AG5223" s="110"/>
      <c r="AH5223" s="110"/>
      <c r="AI5223" s="110"/>
      <c r="AJ5223" s="110"/>
      <c r="AK5223" s="110"/>
      <c r="AL5223" s="110"/>
      <c r="AM5223" s="110"/>
      <c r="AN5223" s="110"/>
      <c r="AO5223" s="110"/>
      <c r="AP5223" s="110"/>
      <c r="AQ5223" s="110"/>
      <c r="AR5223" s="110"/>
      <c r="AS5223" s="110"/>
      <c r="AT5223" s="110"/>
      <c r="AU5223" s="110"/>
      <c r="AV5223" s="110"/>
      <c r="AW5223" s="110"/>
      <c r="AX5223" s="110"/>
      <c r="AY5223" s="110"/>
      <c r="AZ5223" s="110"/>
      <c r="BA5223" s="110"/>
      <c r="BB5223" s="110"/>
      <c r="BC5223" s="110"/>
      <c r="BD5223" s="110"/>
      <c r="BE5223" s="110"/>
      <c r="BF5223" s="110"/>
      <c r="BG5223" s="110"/>
      <c r="BH5223" s="110"/>
    </row>
    <row r="5224" spans="30:60" x14ac:dyDescent="0.2">
      <c r="AD5224" s="110"/>
      <c r="AE5224" s="110"/>
      <c r="AF5224" s="110"/>
      <c r="AG5224" s="110"/>
      <c r="AH5224" s="110"/>
      <c r="AI5224" s="110"/>
      <c r="AJ5224" s="110"/>
      <c r="AK5224" s="110"/>
      <c r="AL5224" s="110"/>
      <c r="AM5224" s="110"/>
      <c r="AN5224" s="110"/>
      <c r="AO5224" s="110"/>
      <c r="AP5224" s="110"/>
      <c r="AQ5224" s="110"/>
      <c r="AR5224" s="110"/>
      <c r="AS5224" s="110"/>
      <c r="AT5224" s="110"/>
      <c r="AU5224" s="110"/>
      <c r="AV5224" s="110"/>
      <c r="AW5224" s="110"/>
      <c r="AX5224" s="110"/>
      <c r="AY5224" s="110"/>
      <c r="AZ5224" s="110"/>
      <c r="BA5224" s="110"/>
      <c r="BB5224" s="110"/>
      <c r="BC5224" s="110"/>
      <c r="BD5224" s="110"/>
      <c r="BE5224" s="110"/>
      <c r="BF5224" s="110"/>
      <c r="BG5224" s="110"/>
      <c r="BH5224" s="110"/>
    </row>
    <row r="5225" spans="30:60" x14ac:dyDescent="0.2">
      <c r="AD5225" s="110"/>
      <c r="AE5225" s="110"/>
      <c r="AF5225" s="110"/>
      <c r="AG5225" s="110"/>
      <c r="AH5225" s="110"/>
      <c r="AI5225" s="110"/>
      <c r="AJ5225" s="110"/>
      <c r="AK5225" s="110"/>
      <c r="AL5225" s="110"/>
      <c r="AM5225" s="110"/>
      <c r="AN5225" s="110"/>
      <c r="AO5225" s="110"/>
      <c r="AP5225" s="110"/>
      <c r="AQ5225" s="110"/>
      <c r="AR5225" s="110"/>
      <c r="AS5225" s="110"/>
      <c r="AT5225" s="110"/>
      <c r="AU5225" s="110"/>
      <c r="AV5225" s="110"/>
      <c r="AW5225" s="110"/>
      <c r="AX5225" s="110"/>
      <c r="AY5225" s="110"/>
      <c r="AZ5225" s="110"/>
      <c r="BA5225" s="110"/>
      <c r="BB5225" s="110"/>
      <c r="BC5225" s="110"/>
      <c r="BD5225" s="110"/>
      <c r="BE5225" s="110"/>
      <c r="BF5225" s="110"/>
      <c r="BG5225" s="110"/>
      <c r="BH5225" s="110"/>
    </row>
    <row r="5226" spans="30:60" x14ac:dyDescent="0.2">
      <c r="AD5226" s="110"/>
      <c r="AE5226" s="110"/>
      <c r="AF5226" s="110"/>
      <c r="AG5226" s="110"/>
      <c r="AH5226" s="110"/>
      <c r="AI5226" s="110"/>
      <c r="AJ5226" s="110"/>
      <c r="AK5226" s="110"/>
      <c r="AL5226" s="110"/>
      <c r="AM5226" s="110"/>
      <c r="AN5226" s="110"/>
      <c r="AO5226" s="110"/>
      <c r="AP5226" s="110"/>
      <c r="AQ5226" s="110"/>
      <c r="AR5226" s="110"/>
      <c r="AS5226" s="110"/>
      <c r="AT5226" s="110"/>
      <c r="AU5226" s="110"/>
      <c r="AV5226" s="110"/>
      <c r="AW5226" s="110"/>
      <c r="AX5226" s="110"/>
      <c r="AY5226" s="110"/>
      <c r="AZ5226" s="110"/>
      <c r="BA5226" s="110"/>
      <c r="BB5226" s="110"/>
      <c r="BC5226" s="110"/>
      <c r="BD5226" s="110"/>
      <c r="BE5226" s="110"/>
      <c r="BF5226" s="110"/>
      <c r="BG5226" s="110"/>
      <c r="BH5226" s="110"/>
    </row>
    <row r="5227" spans="30:60" x14ac:dyDescent="0.2">
      <c r="AD5227" s="110"/>
      <c r="AE5227" s="110"/>
      <c r="AF5227" s="110"/>
      <c r="AG5227" s="110"/>
      <c r="AH5227" s="110"/>
      <c r="AI5227" s="110"/>
      <c r="AJ5227" s="110"/>
      <c r="AK5227" s="110"/>
      <c r="AL5227" s="110"/>
      <c r="AM5227" s="110"/>
      <c r="AN5227" s="110"/>
      <c r="AO5227" s="110"/>
      <c r="AP5227" s="110"/>
      <c r="AQ5227" s="110"/>
      <c r="AR5227" s="110"/>
      <c r="AS5227" s="110"/>
      <c r="AT5227" s="110"/>
      <c r="AU5227" s="110"/>
      <c r="AV5227" s="110"/>
      <c r="AW5227" s="110"/>
      <c r="AX5227" s="110"/>
      <c r="AY5227" s="110"/>
      <c r="AZ5227" s="110"/>
      <c r="BA5227" s="110"/>
      <c r="BB5227" s="110"/>
      <c r="BC5227" s="110"/>
      <c r="BD5227" s="110"/>
      <c r="BE5227" s="110"/>
      <c r="BF5227" s="110"/>
      <c r="BG5227" s="110"/>
      <c r="BH5227" s="110"/>
    </row>
    <row r="5228" spans="30:60" x14ac:dyDescent="0.2">
      <c r="AD5228" s="110"/>
      <c r="AE5228" s="110"/>
      <c r="AF5228" s="110"/>
      <c r="AG5228" s="110"/>
      <c r="AH5228" s="110"/>
      <c r="AI5228" s="110"/>
      <c r="AJ5228" s="110"/>
      <c r="AK5228" s="110"/>
      <c r="AL5228" s="110"/>
      <c r="AM5228" s="110"/>
      <c r="AN5228" s="110"/>
      <c r="AO5228" s="110"/>
      <c r="AP5228" s="110"/>
      <c r="AQ5228" s="110"/>
      <c r="AR5228" s="110"/>
      <c r="AS5228" s="110"/>
      <c r="AT5228" s="110"/>
      <c r="AU5228" s="110"/>
      <c r="AV5228" s="110"/>
      <c r="AW5228" s="110"/>
      <c r="AX5228" s="110"/>
      <c r="AY5228" s="110"/>
      <c r="AZ5228" s="110"/>
      <c r="BA5228" s="110"/>
      <c r="BB5228" s="110"/>
      <c r="BC5228" s="110"/>
      <c r="BD5228" s="110"/>
      <c r="BE5228" s="110"/>
      <c r="BF5228" s="110"/>
      <c r="BG5228" s="110"/>
      <c r="BH5228" s="110"/>
    </row>
    <row r="5229" spans="30:60" x14ac:dyDescent="0.2">
      <c r="AD5229" s="110"/>
      <c r="AE5229" s="110"/>
      <c r="AF5229" s="110"/>
      <c r="AG5229" s="110"/>
      <c r="AH5229" s="110"/>
      <c r="AI5229" s="110"/>
      <c r="AJ5229" s="110"/>
      <c r="AK5229" s="110"/>
      <c r="AL5229" s="110"/>
      <c r="AM5229" s="110"/>
      <c r="AN5229" s="110"/>
      <c r="AO5229" s="110"/>
      <c r="AP5229" s="110"/>
      <c r="AQ5229" s="110"/>
      <c r="AR5229" s="110"/>
      <c r="AS5229" s="110"/>
      <c r="AT5229" s="110"/>
      <c r="AU5229" s="110"/>
      <c r="AV5229" s="110"/>
      <c r="AW5229" s="110"/>
      <c r="AX5229" s="110"/>
      <c r="AY5229" s="110"/>
      <c r="AZ5229" s="110"/>
      <c r="BA5229" s="110"/>
      <c r="BB5229" s="110"/>
      <c r="BC5229" s="110"/>
      <c r="BD5229" s="110"/>
      <c r="BE5229" s="110"/>
      <c r="BF5229" s="110"/>
      <c r="BG5229" s="110"/>
      <c r="BH5229" s="110"/>
    </row>
    <row r="5230" spans="30:60" x14ac:dyDescent="0.2">
      <c r="AD5230" s="110"/>
      <c r="AE5230" s="110"/>
      <c r="AF5230" s="110"/>
      <c r="AG5230" s="110"/>
      <c r="AH5230" s="110"/>
      <c r="AI5230" s="110"/>
      <c r="AJ5230" s="110"/>
      <c r="AK5230" s="110"/>
      <c r="AL5230" s="110"/>
      <c r="AM5230" s="110"/>
      <c r="AN5230" s="110"/>
      <c r="AO5230" s="110"/>
      <c r="AP5230" s="110"/>
      <c r="AQ5230" s="110"/>
      <c r="AR5230" s="110"/>
      <c r="AS5230" s="110"/>
      <c r="AT5230" s="110"/>
      <c r="AU5230" s="110"/>
      <c r="AV5230" s="110"/>
      <c r="AW5230" s="110"/>
      <c r="AX5230" s="110"/>
      <c r="AY5230" s="110"/>
      <c r="AZ5230" s="110"/>
      <c r="BA5230" s="110"/>
      <c r="BB5230" s="110"/>
      <c r="BC5230" s="110"/>
      <c r="BD5230" s="110"/>
      <c r="BE5230" s="110"/>
      <c r="BF5230" s="110"/>
      <c r="BG5230" s="110"/>
      <c r="BH5230" s="110"/>
    </row>
    <row r="5231" spans="30:60" x14ac:dyDescent="0.2">
      <c r="AD5231" s="110"/>
      <c r="AE5231" s="110"/>
      <c r="AF5231" s="110"/>
      <c r="AG5231" s="110"/>
      <c r="AH5231" s="110"/>
      <c r="AI5231" s="110"/>
      <c r="AJ5231" s="110"/>
      <c r="AK5231" s="110"/>
      <c r="AL5231" s="110"/>
      <c r="AM5231" s="110"/>
      <c r="AN5231" s="110"/>
      <c r="AO5231" s="110"/>
      <c r="AP5231" s="110"/>
      <c r="AQ5231" s="110"/>
      <c r="AR5231" s="110"/>
      <c r="AS5231" s="110"/>
      <c r="AT5231" s="110"/>
      <c r="AU5231" s="110"/>
      <c r="AV5231" s="110"/>
      <c r="AW5231" s="110"/>
      <c r="AX5231" s="110"/>
      <c r="AY5231" s="110"/>
      <c r="AZ5231" s="110"/>
      <c r="BA5231" s="110"/>
      <c r="BB5231" s="110"/>
      <c r="BC5231" s="110"/>
      <c r="BD5231" s="110"/>
      <c r="BE5231" s="110"/>
      <c r="BF5231" s="110"/>
      <c r="BG5231" s="110"/>
      <c r="BH5231" s="110"/>
    </row>
    <row r="5232" spans="30:60" x14ac:dyDescent="0.2">
      <c r="AD5232" s="110"/>
      <c r="AE5232" s="110"/>
      <c r="AF5232" s="110"/>
      <c r="AG5232" s="110"/>
      <c r="AH5232" s="110"/>
      <c r="AI5232" s="110"/>
      <c r="AJ5232" s="110"/>
      <c r="AK5232" s="110"/>
      <c r="AL5232" s="110"/>
      <c r="AM5232" s="110"/>
      <c r="AN5232" s="110"/>
      <c r="AO5232" s="110"/>
      <c r="AP5232" s="110"/>
      <c r="AQ5232" s="110"/>
      <c r="AR5232" s="110"/>
      <c r="AS5232" s="110"/>
      <c r="AT5232" s="110"/>
      <c r="AU5232" s="110"/>
      <c r="AV5232" s="110"/>
      <c r="AW5232" s="110"/>
      <c r="AX5232" s="110"/>
      <c r="AY5232" s="110"/>
      <c r="AZ5232" s="110"/>
      <c r="BA5232" s="110"/>
      <c r="BB5232" s="110"/>
      <c r="BC5232" s="110"/>
      <c r="BD5232" s="110"/>
      <c r="BE5232" s="110"/>
      <c r="BF5232" s="110"/>
      <c r="BG5232" s="110"/>
      <c r="BH5232" s="110"/>
    </row>
    <row r="5233" spans="30:60" x14ac:dyDescent="0.2">
      <c r="AD5233" s="110"/>
      <c r="AE5233" s="110"/>
      <c r="AF5233" s="110"/>
      <c r="AG5233" s="110"/>
      <c r="AH5233" s="110"/>
      <c r="AI5233" s="110"/>
      <c r="AJ5233" s="110"/>
      <c r="AK5233" s="110"/>
      <c r="AL5233" s="110"/>
      <c r="AM5233" s="110"/>
      <c r="AN5233" s="110"/>
      <c r="AO5233" s="110"/>
      <c r="AP5233" s="110"/>
      <c r="AQ5233" s="110"/>
      <c r="AR5233" s="110"/>
      <c r="AS5233" s="110"/>
      <c r="AT5233" s="110"/>
      <c r="AU5233" s="110"/>
      <c r="AV5233" s="110"/>
      <c r="AW5233" s="110"/>
      <c r="AX5233" s="110"/>
      <c r="AY5233" s="110"/>
      <c r="AZ5233" s="110"/>
      <c r="BA5233" s="110"/>
      <c r="BB5233" s="110"/>
      <c r="BC5233" s="110"/>
      <c r="BD5233" s="110"/>
      <c r="BE5233" s="110"/>
      <c r="BF5233" s="110"/>
      <c r="BG5233" s="110"/>
      <c r="BH5233" s="110"/>
    </row>
    <row r="5234" spans="30:60" x14ac:dyDescent="0.2">
      <c r="AD5234" s="110"/>
      <c r="AE5234" s="110"/>
      <c r="AF5234" s="110"/>
      <c r="AG5234" s="110"/>
      <c r="AH5234" s="110"/>
      <c r="AI5234" s="110"/>
      <c r="AJ5234" s="110"/>
      <c r="AK5234" s="110"/>
      <c r="AL5234" s="110"/>
      <c r="AM5234" s="110"/>
      <c r="AN5234" s="110"/>
      <c r="AO5234" s="110"/>
      <c r="AP5234" s="110"/>
      <c r="AQ5234" s="110"/>
      <c r="AR5234" s="110"/>
      <c r="AS5234" s="110"/>
      <c r="AT5234" s="110"/>
      <c r="AU5234" s="110"/>
      <c r="AV5234" s="110"/>
      <c r="AW5234" s="110"/>
      <c r="AX5234" s="110"/>
      <c r="AY5234" s="110"/>
      <c r="AZ5234" s="110"/>
      <c r="BA5234" s="110"/>
      <c r="BB5234" s="110"/>
      <c r="BC5234" s="110"/>
      <c r="BD5234" s="110"/>
      <c r="BE5234" s="110"/>
      <c r="BF5234" s="110"/>
      <c r="BG5234" s="110"/>
      <c r="BH5234" s="110"/>
    </row>
    <row r="5235" spans="30:60" x14ac:dyDescent="0.2">
      <c r="AD5235" s="110"/>
      <c r="AE5235" s="110"/>
      <c r="AF5235" s="110"/>
      <c r="AG5235" s="110"/>
      <c r="AH5235" s="110"/>
      <c r="AI5235" s="110"/>
      <c r="AJ5235" s="110"/>
      <c r="AK5235" s="110"/>
      <c r="AL5235" s="110"/>
      <c r="AM5235" s="110"/>
      <c r="AN5235" s="110"/>
      <c r="AO5235" s="110"/>
      <c r="AP5235" s="110"/>
      <c r="AQ5235" s="110"/>
      <c r="AR5235" s="110"/>
      <c r="AS5235" s="110"/>
      <c r="AT5235" s="110"/>
      <c r="AU5235" s="110"/>
      <c r="AV5235" s="110"/>
      <c r="AW5235" s="110"/>
      <c r="AX5235" s="110"/>
      <c r="AY5235" s="110"/>
      <c r="AZ5235" s="110"/>
      <c r="BA5235" s="110"/>
      <c r="BB5235" s="110"/>
      <c r="BC5235" s="110"/>
      <c r="BD5235" s="110"/>
      <c r="BE5235" s="110"/>
      <c r="BF5235" s="110"/>
      <c r="BG5235" s="110"/>
      <c r="BH5235" s="110"/>
    </row>
    <row r="5236" spans="30:60" x14ac:dyDescent="0.2">
      <c r="AD5236" s="110"/>
      <c r="AE5236" s="110"/>
      <c r="AF5236" s="110"/>
      <c r="AG5236" s="110"/>
      <c r="AH5236" s="110"/>
      <c r="AI5236" s="110"/>
      <c r="AJ5236" s="110"/>
      <c r="AK5236" s="110"/>
      <c r="AL5236" s="110"/>
      <c r="AM5236" s="110"/>
      <c r="AN5236" s="110"/>
      <c r="AO5236" s="110"/>
      <c r="AP5236" s="110"/>
      <c r="AQ5236" s="110"/>
      <c r="AR5236" s="110"/>
      <c r="AS5236" s="110"/>
      <c r="AT5236" s="110"/>
      <c r="AU5236" s="110"/>
      <c r="AV5236" s="110"/>
      <c r="AW5236" s="110"/>
      <c r="AX5236" s="110"/>
      <c r="AY5236" s="110"/>
      <c r="AZ5236" s="110"/>
      <c r="BA5236" s="110"/>
      <c r="BB5236" s="110"/>
      <c r="BC5236" s="110"/>
      <c r="BD5236" s="110"/>
      <c r="BE5236" s="110"/>
      <c r="BF5236" s="110"/>
      <c r="BG5236" s="110"/>
      <c r="BH5236" s="110"/>
    </row>
    <row r="5237" spans="30:60" x14ac:dyDescent="0.2">
      <c r="AD5237" s="110"/>
      <c r="AE5237" s="110"/>
      <c r="AF5237" s="110"/>
      <c r="AG5237" s="110"/>
      <c r="AH5237" s="110"/>
      <c r="AI5237" s="110"/>
      <c r="AJ5237" s="110"/>
      <c r="AK5237" s="110"/>
      <c r="AL5237" s="110"/>
      <c r="AM5237" s="110"/>
      <c r="AN5237" s="110"/>
      <c r="AO5237" s="110"/>
      <c r="AP5237" s="110"/>
      <c r="AQ5237" s="110"/>
      <c r="AR5237" s="110"/>
      <c r="AS5237" s="110"/>
      <c r="AT5237" s="110"/>
      <c r="AU5237" s="110"/>
      <c r="AV5237" s="110"/>
      <c r="AW5237" s="110"/>
      <c r="AX5237" s="110"/>
      <c r="AY5237" s="110"/>
      <c r="AZ5237" s="110"/>
      <c r="BA5237" s="110"/>
      <c r="BB5237" s="110"/>
      <c r="BC5237" s="110"/>
      <c r="BD5237" s="110"/>
      <c r="BE5237" s="110"/>
      <c r="BF5237" s="110"/>
      <c r="BG5237" s="110"/>
      <c r="BH5237" s="110"/>
    </row>
    <row r="5238" spans="30:60" x14ac:dyDescent="0.2">
      <c r="AD5238" s="110"/>
      <c r="AE5238" s="110"/>
      <c r="AF5238" s="110"/>
      <c r="AG5238" s="110"/>
      <c r="AH5238" s="110"/>
      <c r="AI5238" s="110"/>
      <c r="AJ5238" s="110"/>
      <c r="AK5238" s="110"/>
      <c r="AL5238" s="110"/>
      <c r="AM5238" s="110"/>
      <c r="AN5238" s="110"/>
      <c r="AO5238" s="110"/>
      <c r="AP5238" s="110"/>
      <c r="AQ5238" s="110"/>
      <c r="AR5238" s="110"/>
      <c r="AS5238" s="110"/>
      <c r="AT5238" s="110"/>
      <c r="AU5238" s="110"/>
      <c r="AV5238" s="110"/>
      <c r="AW5238" s="110"/>
      <c r="AX5238" s="110"/>
      <c r="AY5238" s="110"/>
      <c r="AZ5238" s="110"/>
      <c r="BA5238" s="110"/>
      <c r="BB5238" s="110"/>
      <c r="BC5238" s="110"/>
      <c r="BD5238" s="110"/>
      <c r="BE5238" s="110"/>
      <c r="BF5238" s="110"/>
      <c r="BG5238" s="110"/>
      <c r="BH5238" s="110"/>
    </row>
    <row r="5239" spans="30:60" x14ac:dyDescent="0.2">
      <c r="AD5239" s="110"/>
      <c r="AE5239" s="110"/>
      <c r="AF5239" s="110"/>
      <c r="AG5239" s="110"/>
      <c r="AH5239" s="110"/>
      <c r="AI5239" s="110"/>
      <c r="AJ5239" s="110"/>
      <c r="AK5239" s="110"/>
      <c r="AL5239" s="110"/>
      <c r="AM5239" s="110"/>
      <c r="AN5239" s="110"/>
      <c r="AO5239" s="110"/>
      <c r="AP5239" s="110"/>
      <c r="AQ5239" s="110"/>
      <c r="AR5239" s="110"/>
      <c r="AS5239" s="110"/>
      <c r="AT5239" s="110"/>
      <c r="AU5239" s="110"/>
      <c r="AV5239" s="110"/>
      <c r="AW5239" s="110"/>
      <c r="AX5239" s="110"/>
      <c r="AY5239" s="110"/>
      <c r="AZ5239" s="110"/>
      <c r="BA5239" s="110"/>
      <c r="BB5239" s="110"/>
      <c r="BC5239" s="110"/>
      <c r="BD5239" s="110"/>
      <c r="BE5239" s="110"/>
      <c r="BF5239" s="110"/>
      <c r="BG5239" s="110"/>
      <c r="BH5239" s="110"/>
    </row>
    <row r="5240" spans="30:60" x14ac:dyDescent="0.2">
      <c r="AD5240" s="110"/>
      <c r="AE5240" s="110"/>
      <c r="AF5240" s="110"/>
      <c r="AG5240" s="110"/>
      <c r="AH5240" s="110"/>
      <c r="AI5240" s="110"/>
      <c r="AJ5240" s="110"/>
      <c r="AK5240" s="110"/>
      <c r="AL5240" s="110"/>
      <c r="AM5240" s="110"/>
      <c r="AN5240" s="110"/>
      <c r="AO5240" s="110"/>
      <c r="AP5240" s="110"/>
      <c r="AQ5240" s="110"/>
      <c r="AR5240" s="110"/>
      <c r="AS5240" s="110"/>
      <c r="AT5240" s="110"/>
      <c r="AU5240" s="110"/>
      <c r="AV5240" s="110"/>
      <c r="AW5240" s="110"/>
      <c r="AX5240" s="110"/>
      <c r="AY5240" s="110"/>
      <c r="AZ5240" s="110"/>
      <c r="BA5240" s="110"/>
      <c r="BB5240" s="110"/>
      <c r="BC5240" s="110"/>
      <c r="BD5240" s="110"/>
      <c r="BE5240" s="110"/>
      <c r="BF5240" s="110"/>
      <c r="BG5240" s="110"/>
      <c r="BH5240" s="110"/>
    </row>
    <row r="5241" spans="30:60" x14ac:dyDescent="0.2">
      <c r="AD5241" s="110"/>
      <c r="AE5241" s="110"/>
      <c r="AF5241" s="110"/>
      <c r="AG5241" s="110"/>
      <c r="AH5241" s="110"/>
      <c r="AI5241" s="110"/>
      <c r="AJ5241" s="110"/>
      <c r="AK5241" s="110"/>
      <c r="AL5241" s="110"/>
      <c r="AM5241" s="110"/>
      <c r="AN5241" s="110"/>
      <c r="AO5241" s="110"/>
      <c r="AP5241" s="110"/>
      <c r="AQ5241" s="110"/>
      <c r="AR5241" s="110"/>
      <c r="AS5241" s="110"/>
      <c r="AT5241" s="110"/>
      <c r="AU5241" s="110"/>
      <c r="AV5241" s="110"/>
      <c r="AW5241" s="110"/>
      <c r="AX5241" s="110"/>
      <c r="AY5241" s="110"/>
      <c r="AZ5241" s="110"/>
      <c r="BA5241" s="110"/>
      <c r="BB5241" s="110"/>
      <c r="BC5241" s="110"/>
      <c r="BD5241" s="110"/>
      <c r="BE5241" s="110"/>
      <c r="BF5241" s="110"/>
      <c r="BG5241" s="110"/>
      <c r="BH5241" s="110"/>
    </row>
    <row r="5242" spans="30:60" x14ac:dyDescent="0.2">
      <c r="AD5242" s="110"/>
      <c r="AE5242" s="110"/>
      <c r="AF5242" s="110"/>
      <c r="AG5242" s="110"/>
      <c r="AH5242" s="110"/>
      <c r="AI5242" s="110"/>
      <c r="AJ5242" s="110"/>
      <c r="AK5242" s="110"/>
      <c r="AL5242" s="110"/>
      <c r="AM5242" s="110"/>
      <c r="AN5242" s="110"/>
      <c r="AO5242" s="110"/>
      <c r="AP5242" s="110"/>
      <c r="AQ5242" s="110"/>
      <c r="AR5242" s="110"/>
      <c r="AS5242" s="110"/>
      <c r="AT5242" s="110"/>
      <c r="AU5242" s="110"/>
      <c r="AV5242" s="110"/>
      <c r="AW5242" s="110"/>
      <c r="AX5242" s="110"/>
      <c r="AY5242" s="110"/>
      <c r="AZ5242" s="110"/>
      <c r="BA5242" s="110"/>
      <c r="BB5242" s="110"/>
      <c r="BC5242" s="110"/>
      <c r="BD5242" s="110"/>
      <c r="BE5242" s="110"/>
      <c r="BF5242" s="110"/>
      <c r="BG5242" s="110"/>
      <c r="BH5242" s="110"/>
    </row>
    <row r="5243" spans="30:60" x14ac:dyDescent="0.2">
      <c r="AD5243" s="110"/>
      <c r="AE5243" s="110"/>
      <c r="AF5243" s="110"/>
      <c r="AG5243" s="110"/>
      <c r="AH5243" s="110"/>
      <c r="AI5243" s="110"/>
      <c r="AJ5243" s="110"/>
      <c r="AK5243" s="110"/>
      <c r="AL5243" s="110"/>
      <c r="AM5243" s="110"/>
      <c r="AN5243" s="110"/>
      <c r="AO5243" s="110"/>
      <c r="AP5243" s="110"/>
      <c r="AQ5243" s="110"/>
      <c r="AR5243" s="110"/>
      <c r="AS5243" s="110"/>
      <c r="AT5243" s="110"/>
      <c r="AU5243" s="110"/>
      <c r="AV5243" s="110"/>
      <c r="AW5243" s="110"/>
      <c r="AX5243" s="110"/>
      <c r="AY5243" s="110"/>
      <c r="AZ5243" s="110"/>
      <c r="BA5243" s="110"/>
      <c r="BB5243" s="110"/>
      <c r="BC5243" s="110"/>
      <c r="BD5243" s="110"/>
      <c r="BE5243" s="110"/>
      <c r="BF5243" s="110"/>
      <c r="BG5243" s="110"/>
      <c r="BH5243" s="110"/>
    </row>
    <row r="5244" spans="30:60" x14ac:dyDescent="0.2">
      <c r="AD5244" s="110"/>
      <c r="AE5244" s="110"/>
      <c r="AF5244" s="110"/>
      <c r="AG5244" s="110"/>
      <c r="AH5244" s="110"/>
      <c r="AI5244" s="110"/>
      <c r="AJ5244" s="110"/>
      <c r="AK5244" s="110"/>
      <c r="AL5244" s="110"/>
      <c r="AM5244" s="110"/>
      <c r="AN5244" s="110"/>
      <c r="AO5244" s="110"/>
      <c r="AP5244" s="110"/>
      <c r="AQ5244" s="110"/>
      <c r="AR5244" s="110"/>
      <c r="AS5244" s="110"/>
      <c r="AT5244" s="110"/>
      <c r="AU5244" s="110"/>
      <c r="AV5244" s="110"/>
      <c r="AW5244" s="110"/>
      <c r="AX5244" s="110"/>
      <c r="AY5244" s="110"/>
      <c r="AZ5244" s="110"/>
      <c r="BA5244" s="110"/>
      <c r="BB5244" s="110"/>
      <c r="BC5244" s="110"/>
      <c r="BD5244" s="110"/>
      <c r="BE5244" s="110"/>
      <c r="BF5244" s="110"/>
      <c r="BG5244" s="110"/>
      <c r="BH5244" s="110"/>
    </row>
    <row r="5245" spans="30:60" x14ac:dyDescent="0.2">
      <c r="AD5245" s="110"/>
      <c r="AE5245" s="110"/>
      <c r="AF5245" s="110"/>
      <c r="AG5245" s="110"/>
      <c r="AH5245" s="110"/>
      <c r="AI5245" s="110"/>
      <c r="AJ5245" s="110"/>
      <c r="AK5245" s="110"/>
      <c r="AL5245" s="110"/>
      <c r="AM5245" s="110"/>
      <c r="AN5245" s="110"/>
      <c r="AO5245" s="110"/>
      <c r="AP5245" s="110"/>
      <c r="AQ5245" s="110"/>
      <c r="AR5245" s="110"/>
      <c r="AS5245" s="110"/>
      <c r="AT5245" s="110"/>
      <c r="AU5245" s="110"/>
      <c r="AV5245" s="110"/>
      <c r="AW5245" s="110"/>
      <c r="AX5245" s="110"/>
      <c r="AY5245" s="110"/>
      <c r="AZ5245" s="110"/>
      <c r="BA5245" s="110"/>
      <c r="BB5245" s="110"/>
      <c r="BC5245" s="110"/>
      <c r="BD5245" s="110"/>
      <c r="BE5245" s="110"/>
      <c r="BF5245" s="110"/>
      <c r="BG5245" s="110"/>
      <c r="BH5245" s="110"/>
    </row>
    <row r="5246" spans="30:60" x14ac:dyDescent="0.2">
      <c r="AD5246" s="110"/>
      <c r="AE5246" s="110"/>
      <c r="AF5246" s="110"/>
      <c r="AG5246" s="110"/>
      <c r="AH5246" s="110"/>
      <c r="AI5246" s="110"/>
      <c r="AJ5246" s="110"/>
      <c r="AK5246" s="110"/>
      <c r="AL5246" s="110"/>
      <c r="AM5246" s="110"/>
      <c r="AN5246" s="110"/>
      <c r="AO5246" s="110"/>
      <c r="AP5246" s="110"/>
      <c r="AQ5246" s="110"/>
      <c r="AR5246" s="110"/>
      <c r="AS5246" s="110"/>
      <c r="AT5246" s="110"/>
      <c r="AU5246" s="110"/>
      <c r="AV5246" s="110"/>
      <c r="AW5246" s="110"/>
      <c r="AX5246" s="110"/>
      <c r="AY5246" s="110"/>
      <c r="AZ5246" s="110"/>
      <c r="BA5246" s="110"/>
      <c r="BB5246" s="110"/>
      <c r="BC5246" s="110"/>
      <c r="BD5246" s="110"/>
      <c r="BE5246" s="110"/>
      <c r="BF5246" s="110"/>
      <c r="BG5246" s="110"/>
      <c r="BH5246" s="110"/>
    </row>
    <row r="5247" spans="30:60" x14ac:dyDescent="0.2">
      <c r="AD5247" s="110"/>
      <c r="AE5247" s="110"/>
      <c r="AF5247" s="110"/>
      <c r="AG5247" s="110"/>
      <c r="AH5247" s="110"/>
      <c r="AI5247" s="110"/>
      <c r="AJ5247" s="110"/>
      <c r="AK5247" s="110"/>
      <c r="AL5247" s="110"/>
      <c r="AM5247" s="110"/>
      <c r="AN5247" s="110"/>
      <c r="AO5247" s="110"/>
      <c r="AP5247" s="110"/>
      <c r="AQ5247" s="110"/>
      <c r="AR5247" s="110"/>
      <c r="AS5247" s="110"/>
      <c r="AT5247" s="110"/>
      <c r="AU5247" s="110"/>
      <c r="AV5247" s="110"/>
      <c r="AW5247" s="110"/>
      <c r="AX5247" s="110"/>
      <c r="AY5247" s="110"/>
      <c r="AZ5247" s="110"/>
      <c r="BA5247" s="110"/>
      <c r="BB5247" s="110"/>
      <c r="BC5247" s="110"/>
      <c r="BD5247" s="110"/>
      <c r="BE5247" s="110"/>
      <c r="BF5247" s="110"/>
      <c r="BG5247" s="110"/>
      <c r="BH5247" s="110"/>
    </row>
    <row r="5248" spans="30:60" x14ac:dyDescent="0.2">
      <c r="AD5248" s="110"/>
      <c r="AE5248" s="110"/>
      <c r="AF5248" s="110"/>
      <c r="AG5248" s="110"/>
      <c r="AH5248" s="110"/>
      <c r="AI5248" s="110"/>
      <c r="AJ5248" s="110"/>
      <c r="AK5248" s="110"/>
      <c r="AL5248" s="110"/>
      <c r="AM5248" s="110"/>
      <c r="AN5248" s="110"/>
      <c r="AO5248" s="110"/>
      <c r="AP5248" s="110"/>
      <c r="AQ5248" s="110"/>
      <c r="AR5248" s="110"/>
      <c r="AS5248" s="110"/>
      <c r="AT5248" s="110"/>
      <c r="AU5248" s="110"/>
      <c r="AV5248" s="110"/>
      <c r="AW5248" s="110"/>
      <c r="AX5248" s="110"/>
      <c r="AY5248" s="110"/>
      <c r="AZ5248" s="110"/>
      <c r="BA5248" s="110"/>
      <c r="BB5248" s="110"/>
      <c r="BC5248" s="110"/>
      <c r="BD5248" s="110"/>
      <c r="BE5248" s="110"/>
      <c r="BF5248" s="110"/>
      <c r="BG5248" s="110"/>
      <c r="BH5248" s="110"/>
    </row>
    <row r="5249" spans="30:60" x14ac:dyDescent="0.2">
      <c r="AD5249" s="110"/>
      <c r="AE5249" s="110"/>
      <c r="AF5249" s="110"/>
      <c r="AG5249" s="110"/>
      <c r="AH5249" s="110"/>
      <c r="AI5249" s="110"/>
      <c r="AJ5249" s="110"/>
      <c r="AK5249" s="110"/>
      <c r="AL5249" s="110"/>
      <c r="AM5249" s="110"/>
      <c r="AN5249" s="110"/>
      <c r="AO5249" s="110"/>
      <c r="AP5249" s="110"/>
      <c r="AQ5249" s="110"/>
      <c r="AR5249" s="110"/>
      <c r="AS5249" s="110"/>
      <c r="AT5249" s="110"/>
      <c r="AU5249" s="110"/>
      <c r="AV5249" s="110"/>
      <c r="AW5249" s="110"/>
      <c r="AX5249" s="110"/>
      <c r="AY5249" s="110"/>
      <c r="AZ5249" s="110"/>
      <c r="BA5249" s="110"/>
      <c r="BB5249" s="110"/>
      <c r="BC5249" s="110"/>
      <c r="BD5249" s="110"/>
      <c r="BE5249" s="110"/>
      <c r="BF5249" s="110"/>
      <c r="BG5249" s="110"/>
      <c r="BH5249" s="110"/>
    </row>
    <row r="5250" spans="30:60" x14ac:dyDescent="0.2">
      <c r="AD5250" s="110"/>
      <c r="AE5250" s="110"/>
      <c r="AF5250" s="110"/>
      <c r="AG5250" s="110"/>
      <c r="AH5250" s="110"/>
      <c r="AI5250" s="110"/>
      <c r="AJ5250" s="110"/>
      <c r="AK5250" s="110"/>
      <c r="AL5250" s="110"/>
      <c r="AM5250" s="110"/>
      <c r="AN5250" s="110"/>
      <c r="AO5250" s="110"/>
      <c r="AP5250" s="110"/>
      <c r="AQ5250" s="110"/>
      <c r="AR5250" s="110"/>
      <c r="AS5250" s="110"/>
      <c r="AT5250" s="110"/>
      <c r="AU5250" s="110"/>
      <c r="AV5250" s="110"/>
      <c r="AW5250" s="110"/>
      <c r="AX5250" s="110"/>
      <c r="AY5250" s="110"/>
      <c r="AZ5250" s="110"/>
      <c r="BA5250" s="110"/>
      <c r="BB5250" s="110"/>
      <c r="BC5250" s="110"/>
      <c r="BD5250" s="110"/>
      <c r="BE5250" s="110"/>
      <c r="BF5250" s="110"/>
      <c r="BG5250" s="110"/>
      <c r="BH5250" s="110"/>
    </row>
    <row r="5251" spans="30:60" x14ac:dyDescent="0.2">
      <c r="AD5251" s="110"/>
      <c r="AE5251" s="110"/>
      <c r="AF5251" s="110"/>
      <c r="AG5251" s="110"/>
      <c r="AH5251" s="110"/>
      <c r="AI5251" s="110"/>
      <c r="AJ5251" s="110"/>
      <c r="AK5251" s="110"/>
      <c r="AL5251" s="110"/>
      <c r="AM5251" s="110"/>
      <c r="AN5251" s="110"/>
      <c r="AO5251" s="110"/>
      <c r="AP5251" s="110"/>
      <c r="AQ5251" s="110"/>
      <c r="AR5251" s="110"/>
      <c r="AS5251" s="110"/>
      <c r="AT5251" s="110"/>
      <c r="AU5251" s="110"/>
      <c r="AV5251" s="110"/>
      <c r="AW5251" s="110"/>
      <c r="AX5251" s="110"/>
      <c r="AY5251" s="110"/>
      <c r="AZ5251" s="110"/>
      <c r="BA5251" s="110"/>
      <c r="BB5251" s="110"/>
      <c r="BC5251" s="110"/>
      <c r="BD5251" s="110"/>
      <c r="BE5251" s="110"/>
      <c r="BF5251" s="110"/>
      <c r="BG5251" s="110"/>
      <c r="BH5251" s="110"/>
    </row>
    <row r="5252" spans="30:60" x14ac:dyDescent="0.2">
      <c r="AD5252" s="110"/>
      <c r="AE5252" s="110"/>
      <c r="AF5252" s="110"/>
      <c r="AG5252" s="110"/>
      <c r="AH5252" s="110"/>
      <c r="AI5252" s="110"/>
      <c r="AJ5252" s="110"/>
      <c r="AK5252" s="110"/>
      <c r="AL5252" s="110"/>
      <c r="AM5252" s="110"/>
      <c r="AN5252" s="110"/>
      <c r="AO5252" s="110"/>
      <c r="AP5252" s="110"/>
      <c r="AQ5252" s="110"/>
      <c r="AR5252" s="110"/>
      <c r="AS5252" s="110"/>
      <c r="AT5252" s="110"/>
      <c r="AU5252" s="110"/>
      <c r="AV5252" s="110"/>
      <c r="AW5252" s="110"/>
      <c r="AX5252" s="110"/>
      <c r="AY5252" s="110"/>
      <c r="AZ5252" s="110"/>
      <c r="BA5252" s="110"/>
      <c r="BB5252" s="110"/>
      <c r="BC5252" s="110"/>
      <c r="BD5252" s="110"/>
      <c r="BE5252" s="110"/>
      <c r="BF5252" s="110"/>
      <c r="BG5252" s="110"/>
      <c r="BH5252" s="110"/>
    </row>
    <row r="5253" spans="30:60" x14ac:dyDescent="0.2">
      <c r="AD5253" s="110"/>
      <c r="AE5253" s="110"/>
      <c r="AF5253" s="110"/>
      <c r="AG5253" s="110"/>
      <c r="AH5253" s="110"/>
      <c r="AI5253" s="110"/>
      <c r="AJ5253" s="110"/>
      <c r="AK5253" s="110"/>
      <c r="AL5253" s="110"/>
      <c r="AM5253" s="110"/>
      <c r="AN5253" s="110"/>
      <c r="AO5253" s="110"/>
      <c r="AP5253" s="110"/>
      <c r="AQ5253" s="110"/>
      <c r="AR5253" s="110"/>
      <c r="AS5253" s="110"/>
      <c r="AT5253" s="110"/>
      <c r="AU5253" s="110"/>
      <c r="AV5253" s="110"/>
      <c r="AW5253" s="110"/>
      <c r="AX5253" s="110"/>
      <c r="AY5253" s="110"/>
      <c r="AZ5253" s="110"/>
      <c r="BA5253" s="110"/>
      <c r="BB5253" s="110"/>
      <c r="BC5253" s="110"/>
      <c r="BD5253" s="110"/>
      <c r="BE5253" s="110"/>
      <c r="BF5253" s="110"/>
      <c r="BG5253" s="110"/>
      <c r="BH5253" s="110"/>
    </row>
    <row r="5254" spans="30:60" x14ac:dyDescent="0.2">
      <c r="AD5254" s="110"/>
      <c r="AE5254" s="110"/>
      <c r="AF5254" s="110"/>
      <c r="AG5254" s="110"/>
      <c r="AH5254" s="110"/>
      <c r="AI5254" s="110"/>
      <c r="AJ5254" s="110"/>
      <c r="AK5254" s="110"/>
      <c r="AL5254" s="110"/>
      <c r="AM5254" s="110"/>
      <c r="AN5254" s="110"/>
      <c r="AO5254" s="110"/>
      <c r="AP5254" s="110"/>
      <c r="AQ5254" s="110"/>
      <c r="AR5254" s="110"/>
      <c r="AS5254" s="110"/>
      <c r="AT5254" s="110"/>
      <c r="AU5254" s="110"/>
      <c r="AV5254" s="110"/>
      <c r="AW5254" s="110"/>
      <c r="AX5254" s="110"/>
      <c r="AY5254" s="110"/>
      <c r="AZ5254" s="110"/>
      <c r="BA5254" s="110"/>
      <c r="BB5254" s="110"/>
      <c r="BC5254" s="110"/>
      <c r="BD5254" s="110"/>
      <c r="BE5254" s="110"/>
      <c r="BF5254" s="110"/>
      <c r="BG5254" s="110"/>
      <c r="BH5254" s="110"/>
    </row>
    <row r="5255" spans="30:60" x14ac:dyDescent="0.2">
      <c r="AD5255" s="110"/>
      <c r="AE5255" s="110"/>
      <c r="AF5255" s="110"/>
      <c r="AG5255" s="110"/>
      <c r="AH5255" s="110"/>
      <c r="AI5255" s="110"/>
      <c r="AJ5255" s="110"/>
      <c r="AK5255" s="110"/>
      <c r="AL5255" s="110"/>
      <c r="AM5255" s="110"/>
      <c r="AN5255" s="110"/>
      <c r="AO5255" s="110"/>
      <c r="AP5255" s="110"/>
      <c r="AQ5255" s="110"/>
      <c r="AR5255" s="110"/>
      <c r="AS5255" s="110"/>
      <c r="AT5255" s="110"/>
      <c r="AU5255" s="110"/>
      <c r="AV5255" s="110"/>
      <c r="AW5255" s="110"/>
      <c r="AX5255" s="110"/>
      <c r="AY5255" s="110"/>
      <c r="AZ5255" s="110"/>
      <c r="BA5255" s="110"/>
      <c r="BB5255" s="110"/>
      <c r="BC5255" s="110"/>
      <c r="BD5255" s="110"/>
      <c r="BE5255" s="110"/>
      <c r="BF5255" s="110"/>
      <c r="BG5255" s="110"/>
      <c r="BH5255" s="110"/>
    </row>
    <row r="5256" spans="30:60" x14ac:dyDescent="0.2">
      <c r="AD5256" s="110"/>
      <c r="AE5256" s="110"/>
      <c r="AF5256" s="110"/>
      <c r="AG5256" s="110"/>
      <c r="AH5256" s="110"/>
      <c r="AI5256" s="110"/>
      <c r="AJ5256" s="110"/>
      <c r="AK5256" s="110"/>
      <c r="AL5256" s="110"/>
      <c r="AM5256" s="110"/>
      <c r="AN5256" s="110"/>
      <c r="AO5256" s="110"/>
      <c r="AP5256" s="110"/>
      <c r="AQ5256" s="110"/>
      <c r="AR5256" s="110"/>
      <c r="AS5256" s="110"/>
      <c r="AT5256" s="110"/>
      <c r="AU5256" s="110"/>
      <c r="AV5256" s="110"/>
      <c r="AW5256" s="110"/>
      <c r="AX5256" s="110"/>
      <c r="AY5256" s="110"/>
      <c r="AZ5256" s="110"/>
      <c r="BA5256" s="110"/>
      <c r="BB5256" s="110"/>
      <c r="BC5256" s="110"/>
      <c r="BD5256" s="110"/>
      <c r="BE5256" s="110"/>
      <c r="BF5256" s="110"/>
      <c r="BG5256" s="110"/>
      <c r="BH5256" s="110"/>
    </row>
    <row r="5257" spans="30:60" x14ac:dyDescent="0.2">
      <c r="AD5257" s="110"/>
      <c r="AE5257" s="110"/>
      <c r="AF5257" s="110"/>
      <c r="AG5257" s="110"/>
      <c r="AH5257" s="110"/>
      <c r="AI5257" s="110"/>
      <c r="AJ5257" s="110"/>
      <c r="AK5257" s="110"/>
      <c r="AL5257" s="110"/>
      <c r="AM5257" s="110"/>
      <c r="AN5257" s="110"/>
      <c r="AO5257" s="110"/>
      <c r="AP5257" s="110"/>
      <c r="AQ5257" s="110"/>
      <c r="AR5257" s="110"/>
      <c r="AS5257" s="110"/>
      <c r="AT5257" s="110"/>
      <c r="AU5257" s="110"/>
      <c r="AV5257" s="110"/>
      <c r="AW5257" s="110"/>
      <c r="AX5257" s="110"/>
      <c r="AY5257" s="110"/>
      <c r="AZ5257" s="110"/>
      <c r="BA5257" s="110"/>
      <c r="BB5257" s="110"/>
      <c r="BC5257" s="110"/>
      <c r="BD5257" s="110"/>
      <c r="BE5257" s="110"/>
      <c r="BF5257" s="110"/>
      <c r="BG5257" s="110"/>
      <c r="BH5257" s="110"/>
    </row>
    <row r="5258" spans="30:60" x14ac:dyDescent="0.2">
      <c r="AD5258" s="110"/>
      <c r="AE5258" s="110"/>
      <c r="AF5258" s="110"/>
      <c r="AG5258" s="110"/>
      <c r="AH5258" s="110"/>
      <c r="AI5258" s="110"/>
      <c r="AJ5258" s="110"/>
      <c r="AK5258" s="110"/>
      <c r="AL5258" s="110"/>
      <c r="AM5258" s="110"/>
      <c r="AN5258" s="110"/>
      <c r="AO5258" s="110"/>
      <c r="AP5258" s="110"/>
      <c r="AQ5258" s="110"/>
      <c r="AR5258" s="110"/>
      <c r="AS5258" s="110"/>
      <c r="AT5258" s="110"/>
      <c r="AU5258" s="110"/>
      <c r="AV5258" s="110"/>
      <c r="AW5258" s="110"/>
      <c r="AX5258" s="110"/>
      <c r="AY5258" s="110"/>
      <c r="AZ5258" s="110"/>
      <c r="BA5258" s="110"/>
      <c r="BB5258" s="110"/>
      <c r="BC5258" s="110"/>
      <c r="BD5258" s="110"/>
      <c r="BE5258" s="110"/>
      <c r="BF5258" s="110"/>
      <c r="BG5258" s="110"/>
      <c r="BH5258" s="110"/>
    </row>
    <row r="5259" spans="30:60" x14ac:dyDescent="0.2">
      <c r="AD5259" s="110"/>
      <c r="AE5259" s="110"/>
      <c r="AF5259" s="110"/>
      <c r="AG5259" s="110"/>
      <c r="AH5259" s="110"/>
      <c r="AI5259" s="110"/>
      <c r="AJ5259" s="110"/>
      <c r="AK5259" s="110"/>
      <c r="AL5259" s="110"/>
      <c r="AM5259" s="110"/>
      <c r="AN5259" s="110"/>
      <c r="AO5259" s="110"/>
      <c r="AP5259" s="110"/>
      <c r="AQ5259" s="110"/>
      <c r="AR5259" s="110"/>
      <c r="AS5259" s="110"/>
      <c r="AT5259" s="110"/>
      <c r="AU5259" s="110"/>
      <c r="AV5259" s="110"/>
      <c r="AW5259" s="110"/>
      <c r="AX5259" s="110"/>
      <c r="AY5259" s="110"/>
      <c r="AZ5259" s="110"/>
      <c r="BA5259" s="110"/>
      <c r="BB5259" s="110"/>
      <c r="BC5259" s="110"/>
      <c r="BD5259" s="110"/>
      <c r="BE5259" s="110"/>
      <c r="BF5259" s="110"/>
      <c r="BG5259" s="110"/>
      <c r="BH5259" s="110"/>
    </row>
    <row r="5260" spans="30:60" x14ac:dyDescent="0.2">
      <c r="AD5260" s="110"/>
      <c r="AE5260" s="110"/>
      <c r="AF5260" s="110"/>
      <c r="AG5260" s="110"/>
      <c r="AH5260" s="110"/>
      <c r="AI5260" s="110"/>
      <c r="AJ5260" s="110"/>
      <c r="AK5260" s="110"/>
      <c r="AL5260" s="110"/>
      <c r="AM5260" s="110"/>
      <c r="AN5260" s="110"/>
      <c r="AO5260" s="110"/>
      <c r="AP5260" s="110"/>
      <c r="AQ5260" s="110"/>
      <c r="AR5260" s="110"/>
      <c r="AS5260" s="110"/>
      <c r="AT5260" s="110"/>
      <c r="AU5260" s="110"/>
      <c r="AV5260" s="110"/>
      <c r="AW5260" s="110"/>
      <c r="AX5260" s="110"/>
      <c r="AY5260" s="110"/>
      <c r="AZ5260" s="110"/>
      <c r="BA5260" s="110"/>
      <c r="BB5260" s="110"/>
      <c r="BC5260" s="110"/>
      <c r="BD5260" s="110"/>
      <c r="BE5260" s="110"/>
      <c r="BF5260" s="110"/>
      <c r="BG5260" s="110"/>
      <c r="BH5260" s="110"/>
    </row>
    <row r="5261" spans="30:60" x14ac:dyDescent="0.2">
      <c r="AD5261" s="110"/>
      <c r="AE5261" s="110"/>
      <c r="AF5261" s="110"/>
      <c r="AG5261" s="110"/>
      <c r="AH5261" s="110"/>
      <c r="AI5261" s="110"/>
      <c r="AJ5261" s="110"/>
      <c r="AK5261" s="110"/>
      <c r="AL5261" s="110"/>
      <c r="AM5261" s="110"/>
      <c r="AN5261" s="110"/>
      <c r="AO5261" s="110"/>
      <c r="AP5261" s="110"/>
      <c r="AQ5261" s="110"/>
      <c r="AR5261" s="110"/>
      <c r="AS5261" s="110"/>
      <c r="AT5261" s="110"/>
      <c r="AU5261" s="110"/>
      <c r="AV5261" s="110"/>
      <c r="AW5261" s="110"/>
      <c r="AX5261" s="110"/>
      <c r="AY5261" s="110"/>
      <c r="AZ5261" s="110"/>
      <c r="BA5261" s="110"/>
      <c r="BB5261" s="110"/>
      <c r="BC5261" s="110"/>
      <c r="BD5261" s="110"/>
      <c r="BE5261" s="110"/>
      <c r="BF5261" s="110"/>
      <c r="BG5261" s="110"/>
      <c r="BH5261" s="110"/>
    </row>
    <row r="5262" spans="30:60" x14ac:dyDescent="0.2">
      <c r="AD5262" s="110"/>
      <c r="AE5262" s="110"/>
      <c r="AF5262" s="110"/>
      <c r="AG5262" s="110"/>
      <c r="AH5262" s="110"/>
      <c r="AI5262" s="110"/>
      <c r="AJ5262" s="110"/>
      <c r="AK5262" s="110"/>
      <c r="AL5262" s="110"/>
      <c r="AM5262" s="110"/>
      <c r="AN5262" s="110"/>
      <c r="AO5262" s="110"/>
      <c r="AP5262" s="110"/>
      <c r="AQ5262" s="110"/>
      <c r="AR5262" s="110"/>
      <c r="AS5262" s="110"/>
      <c r="AT5262" s="110"/>
      <c r="AU5262" s="110"/>
      <c r="AV5262" s="110"/>
      <c r="AW5262" s="110"/>
      <c r="AX5262" s="110"/>
      <c r="AY5262" s="110"/>
      <c r="AZ5262" s="110"/>
      <c r="BA5262" s="110"/>
      <c r="BB5262" s="110"/>
      <c r="BC5262" s="110"/>
      <c r="BD5262" s="110"/>
      <c r="BE5262" s="110"/>
      <c r="BF5262" s="110"/>
      <c r="BG5262" s="110"/>
      <c r="BH5262" s="110"/>
    </row>
    <row r="5263" spans="30:60" x14ac:dyDescent="0.2">
      <c r="AD5263" s="110"/>
      <c r="AE5263" s="110"/>
      <c r="AF5263" s="110"/>
      <c r="AG5263" s="110"/>
      <c r="AH5263" s="110"/>
      <c r="AI5263" s="110"/>
      <c r="AJ5263" s="110"/>
      <c r="AK5263" s="110"/>
      <c r="AL5263" s="110"/>
      <c r="AM5263" s="110"/>
      <c r="AN5263" s="110"/>
      <c r="AO5263" s="110"/>
      <c r="AP5263" s="110"/>
      <c r="AQ5263" s="110"/>
      <c r="AR5263" s="110"/>
      <c r="AS5263" s="110"/>
      <c r="AT5263" s="110"/>
      <c r="AU5263" s="110"/>
      <c r="AV5263" s="110"/>
      <c r="AW5263" s="110"/>
      <c r="AX5263" s="110"/>
      <c r="AY5263" s="110"/>
      <c r="AZ5263" s="110"/>
      <c r="BA5263" s="110"/>
      <c r="BB5263" s="110"/>
      <c r="BC5263" s="110"/>
      <c r="BD5263" s="110"/>
      <c r="BE5263" s="110"/>
      <c r="BF5263" s="110"/>
      <c r="BG5263" s="110"/>
      <c r="BH5263" s="110"/>
    </row>
    <row r="5264" spans="30:60" x14ac:dyDescent="0.2">
      <c r="AD5264" s="110"/>
      <c r="AE5264" s="110"/>
      <c r="AF5264" s="110"/>
      <c r="AG5264" s="110"/>
      <c r="AH5264" s="110"/>
      <c r="AI5264" s="110"/>
      <c r="AJ5264" s="110"/>
      <c r="AK5264" s="110"/>
      <c r="AL5264" s="110"/>
      <c r="AM5264" s="110"/>
      <c r="AN5264" s="110"/>
      <c r="AO5264" s="110"/>
      <c r="AP5264" s="110"/>
      <c r="AQ5264" s="110"/>
      <c r="AR5264" s="110"/>
      <c r="AS5264" s="110"/>
      <c r="AT5264" s="110"/>
      <c r="AU5264" s="110"/>
      <c r="AV5264" s="110"/>
      <c r="AW5264" s="110"/>
      <c r="AX5264" s="110"/>
      <c r="AY5264" s="110"/>
      <c r="AZ5264" s="110"/>
      <c r="BA5264" s="110"/>
      <c r="BB5264" s="110"/>
      <c r="BC5264" s="110"/>
      <c r="BD5264" s="110"/>
      <c r="BE5264" s="110"/>
      <c r="BF5264" s="110"/>
      <c r="BG5264" s="110"/>
      <c r="BH5264" s="110"/>
    </row>
    <row r="5265" spans="30:60" x14ac:dyDescent="0.2">
      <c r="AD5265" s="110"/>
      <c r="AE5265" s="110"/>
      <c r="AF5265" s="110"/>
      <c r="AG5265" s="110"/>
      <c r="AH5265" s="110"/>
      <c r="AI5265" s="110"/>
      <c r="AJ5265" s="110"/>
      <c r="AK5265" s="110"/>
      <c r="AL5265" s="110"/>
      <c r="AM5265" s="110"/>
      <c r="AN5265" s="110"/>
      <c r="AO5265" s="110"/>
      <c r="AP5265" s="110"/>
      <c r="AQ5265" s="110"/>
      <c r="AR5265" s="110"/>
      <c r="AS5265" s="110"/>
      <c r="AT5265" s="110"/>
      <c r="AU5265" s="110"/>
      <c r="AV5265" s="110"/>
      <c r="AW5265" s="110"/>
      <c r="AX5265" s="110"/>
      <c r="AY5265" s="110"/>
      <c r="AZ5265" s="110"/>
      <c r="BA5265" s="110"/>
      <c r="BB5265" s="110"/>
      <c r="BC5265" s="110"/>
      <c r="BD5265" s="110"/>
      <c r="BE5265" s="110"/>
      <c r="BF5265" s="110"/>
      <c r="BG5265" s="110"/>
      <c r="BH5265" s="110"/>
    </row>
    <row r="5266" spans="30:60" x14ac:dyDescent="0.2">
      <c r="AD5266" s="110"/>
      <c r="AE5266" s="110"/>
      <c r="AF5266" s="110"/>
      <c r="AG5266" s="110"/>
      <c r="AH5266" s="110"/>
      <c r="AI5266" s="110"/>
      <c r="AJ5266" s="110"/>
      <c r="AK5266" s="110"/>
      <c r="AL5266" s="110"/>
      <c r="AM5266" s="110"/>
      <c r="AN5266" s="110"/>
      <c r="AO5266" s="110"/>
      <c r="AP5266" s="110"/>
      <c r="AQ5266" s="110"/>
      <c r="AR5266" s="110"/>
      <c r="AS5266" s="110"/>
      <c r="AT5266" s="110"/>
      <c r="AU5266" s="110"/>
      <c r="AV5266" s="110"/>
      <c r="AW5266" s="110"/>
      <c r="AX5266" s="110"/>
      <c r="AY5266" s="110"/>
      <c r="AZ5266" s="110"/>
      <c r="BA5266" s="110"/>
      <c r="BB5266" s="110"/>
      <c r="BC5266" s="110"/>
      <c r="BD5266" s="110"/>
      <c r="BE5266" s="110"/>
      <c r="BF5266" s="110"/>
      <c r="BG5266" s="110"/>
      <c r="BH5266" s="110"/>
    </row>
    <row r="5267" spans="30:60" x14ac:dyDescent="0.2">
      <c r="AD5267" s="110"/>
      <c r="AE5267" s="110"/>
      <c r="AF5267" s="110"/>
      <c r="AG5267" s="110"/>
      <c r="AH5267" s="110"/>
      <c r="AI5267" s="110"/>
      <c r="AJ5267" s="110"/>
      <c r="AK5267" s="110"/>
      <c r="AL5267" s="110"/>
      <c r="AM5267" s="110"/>
      <c r="AN5267" s="110"/>
      <c r="AO5267" s="110"/>
      <c r="AP5267" s="110"/>
      <c r="AQ5267" s="110"/>
      <c r="AR5267" s="110"/>
      <c r="AS5267" s="110"/>
      <c r="AT5267" s="110"/>
      <c r="AU5267" s="110"/>
      <c r="AV5267" s="110"/>
      <c r="AW5267" s="110"/>
      <c r="AX5267" s="110"/>
      <c r="AY5267" s="110"/>
      <c r="AZ5267" s="110"/>
      <c r="BA5267" s="110"/>
      <c r="BB5267" s="110"/>
      <c r="BC5267" s="110"/>
      <c r="BD5267" s="110"/>
      <c r="BE5267" s="110"/>
      <c r="BF5267" s="110"/>
      <c r="BG5267" s="110"/>
      <c r="BH5267" s="110"/>
    </row>
    <row r="5268" spans="30:60" x14ac:dyDescent="0.2">
      <c r="AD5268" s="110"/>
      <c r="AE5268" s="110"/>
      <c r="AF5268" s="110"/>
      <c r="AG5268" s="110"/>
      <c r="AH5268" s="110"/>
      <c r="AI5268" s="110"/>
      <c r="AJ5268" s="110"/>
      <c r="AK5268" s="110"/>
      <c r="AL5268" s="110"/>
      <c r="AM5268" s="110"/>
      <c r="AN5268" s="110"/>
      <c r="AO5268" s="110"/>
      <c r="AP5268" s="110"/>
      <c r="AQ5268" s="110"/>
      <c r="AR5268" s="110"/>
      <c r="AS5268" s="110"/>
      <c r="AT5268" s="110"/>
      <c r="AU5268" s="110"/>
      <c r="AV5268" s="110"/>
      <c r="AW5268" s="110"/>
      <c r="AX5268" s="110"/>
      <c r="AY5268" s="110"/>
      <c r="AZ5268" s="110"/>
      <c r="BA5268" s="110"/>
      <c r="BB5268" s="110"/>
      <c r="BC5268" s="110"/>
      <c r="BD5268" s="110"/>
      <c r="BE5268" s="110"/>
      <c r="BF5268" s="110"/>
      <c r="BG5268" s="110"/>
      <c r="BH5268" s="110"/>
    </row>
    <row r="5269" spans="30:60" x14ac:dyDescent="0.2">
      <c r="AD5269" s="110"/>
      <c r="AE5269" s="110"/>
      <c r="AF5269" s="110"/>
      <c r="AG5269" s="110"/>
      <c r="AH5269" s="110"/>
      <c r="AI5269" s="110"/>
      <c r="AJ5269" s="110"/>
      <c r="AK5269" s="110"/>
      <c r="AL5269" s="110"/>
      <c r="AM5269" s="110"/>
      <c r="AN5269" s="110"/>
      <c r="AO5269" s="110"/>
      <c r="AP5269" s="110"/>
      <c r="AQ5269" s="110"/>
      <c r="AR5269" s="110"/>
      <c r="AS5269" s="110"/>
      <c r="AT5269" s="110"/>
      <c r="AU5269" s="110"/>
      <c r="AV5269" s="110"/>
      <c r="AW5269" s="110"/>
      <c r="AX5269" s="110"/>
      <c r="AY5269" s="110"/>
      <c r="AZ5269" s="110"/>
      <c r="BA5269" s="110"/>
      <c r="BB5269" s="110"/>
      <c r="BC5269" s="110"/>
      <c r="BD5269" s="110"/>
      <c r="BE5269" s="110"/>
      <c r="BF5269" s="110"/>
      <c r="BG5269" s="110"/>
      <c r="BH5269" s="110"/>
    </row>
    <row r="5270" spans="30:60" x14ac:dyDescent="0.2">
      <c r="AD5270" s="110"/>
      <c r="AE5270" s="110"/>
      <c r="AF5270" s="110"/>
      <c r="AG5270" s="110"/>
      <c r="AH5270" s="110"/>
      <c r="AI5270" s="110"/>
      <c r="AJ5270" s="110"/>
      <c r="AK5270" s="110"/>
      <c r="AL5270" s="110"/>
      <c r="AM5270" s="110"/>
      <c r="AN5270" s="110"/>
      <c r="AO5270" s="110"/>
      <c r="AP5270" s="110"/>
      <c r="AQ5270" s="110"/>
      <c r="AR5270" s="110"/>
      <c r="AS5270" s="110"/>
      <c r="AT5270" s="110"/>
      <c r="AU5270" s="110"/>
      <c r="AV5270" s="110"/>
      <c r="AW5270" s="110"/>
      <c r="AX5270" s="110"/>
      <c r="AY5270" s="110"/>
      <c r="AZ5270" s="110"/>
      <c r="BA5270" s="110"/>
      <c r="BB5270" s="110"/>
      <c r="BC5270" s="110"/>
      <c r="BD5270" s="110"/>
      <c r="BE5270" s="110"/>
      <c r="BF5270" s="110"/>
      <c r="BG5270" s="110"/>
      <c r="BH5270" s="110"/>
    </row>
    <row r="5271" spans="30:60" x14ac:dyDescent="0.2">
      <c r="AD5271" s="110"/>
      <c r="AE5271" s="110"/>
      <c r="AF5271" s="110"/>
      <c r="AG5271" s="110"/>
      <c r="AH5271" s="110"/>
      <c r="AI5271" s="110"/>
      <c r="AJ5271" s="110"/>
      <c r="AK5271" s="110"/>
      <c r="AL5271" s="110"/>
      <c r="AM5271" s="110"/>
      <c r="AN5271" s="110"/>
      <c r="AO5271" s="110"/>
      <c r="AP5271" s="110"/>
      <c r="AQ5271" s="110"/>
      <c r="AR5271" s="110"/>
      <c r="AS5271" s="110"/>
      <c r="AT5271" s="110"/>
      <c r="AU5271" s="110"/>
      <c r="AV5271" s="110"/>
      <c r="AW5271" s="110"/>
      <c r="AX5271" s="110"/>
      <c r="AY5271" s="110"/>
      <c r="AZ5271" s="110"/>
      <c r="BA5271" s="110"/>
      <c r="BB5271" s="110"/>
      <c r="BC5271" s="110"/>
      <c r="BD5271" s="110"/>
      <c r="BE5271" s="110"/>
      <c r="BF5271" s="110"/>
      <c r="BG5271" s="110"/>
      <c r="BH5271" s="110"/>
    </row>
    <row r="5272" spans="30:60" x14ac:dyDescent="0.2">
      <c r="AD5272" s="110"/>
      <c r="AE5272" s="110"/>
      <c r="AF5272" s="110"/>
      <c r="AG5272" s="110"/>
      <c r="AH5272" s="110"/>
      <c r="AI5272" s="110"/>
      <c r="AJ5272" s="110"/>
      <c r="AK5272" s="110"/>
      <c r="AL5272" s="110"/>
      <c r="AM5272" s="110"/>
      <c r="AN5272" s="110"/>
      <c r="AO5272" s="110"/>
      <c r="AP5272" s="110"/>
      <c r="AQ5272" s="110"/>
      <c r="AR5272" s="110"/>
      <c r="AS5272" s="110"/>
      <c r="AT5272" s="110"/>
      <c r="AU5272" s="110"/>
      <c r="AV5272" s="110"/>
      <c r="AW5272" s="110"/>
      <c r="AX5272" s="110"/>
      <c r="AY5272" s="110"/>
      <c r="AZ5272" s="110"/>
      <c r="BA5272" s="110"/>
      <c r="BB5272" s="110"/>
      <c r="BC5272" s="110"/>
      <c r="BD5272" s="110"/>
      <c r="BE5272" s="110"/>
      <c r="BF5272" s="110"/>
      <c r="BG5272" s="110"/>
      <c r="BH5272" s="110"/>
    </row>
    <row r="5273" spans="30:60" x14ac:dyDescent="0.2">
      <c r="AD5273" s="110"/>
      <c r="AE5273" s="110"/>
      <c r="AF5273" s="110"/>
      <c r="AG5273" s="110"/>
      <c r="AH5273" s="110"/>
      <c r="AI5273" s="110"/>
      <c r="AJ5273" s="110"/>
      <c r="AK5273" s="110"/>
      <c r="AL5273" s="110"/>
      <c r="AM5273" s="110"/>
      <c r="AN5273" s="110"/>
      <c r="AO5273" s="110"/>
      <c r="AP5273" s="110"/>
      <c r="AQ5273" s="110"/>
      <c r="AR5273" s="110"/>
      <c r="AS5273" s="110"/>
      <c r="AT5273" s="110"/>
      <c r="AU5273" s="110"/>
      <c r="AV5273" s="110"/>
      <c r="AW5273" s="110"/>
      <c r="AX5273" s="110"/>
      <c r="AY5273" s="110"/>
      <c r="AZ5273" s="110"/>
      <c r="BA5273" s="110"/>
      <c r="BB5273" s="110"/>
      <c r="BC5273" s="110"/>
      <c r="BD5273" s="110"/>
      <c r="BE5273" s="110"/>
      <c r="BF5273" s="110"/>
      <c r="BG5273" s="110"/>
      <c r="BH5273" s="110"/>
    </row>
    <row r="5274" spans="30:60" x14ac:dyDescent="0.2">
      <c r="AD5274" s="110"/>
      <c r="AE5274" s="110"/>
      <c r="AF5274" s="110"/>
      <c r="AG5274" s="110"/>
      <c r="AH5274" s="110"/>
      <c r="AI5274" s="110"/>
      <c r="AJ5274" s="110"/>
      <c r="AK5274" s="110"/>
      <c r="AL5274" s="110"/>
      <c r="AM5274" s="110"/>
      <c r="AN5274" s="110"/>
      <c r="AO5274" s="110"/>
      <c r="AP5274" s="110"/>
      <c r="AQ5274" s="110"/>
      <c r="AR5274" s="110"/>
      <c r="AS5274" s="110"/>
      <c r="AT5274" s="110"/>
      <c r="AU5274" s="110"/>
      <c r="AV5274" s="110"/>
      <c r="AW5274" s="110"/>
      <c r="AX5274" s="110"/>
      <c r="AY5274" s="110"/>
      <c r="AZ5274" s="110"/>
      <c r="BA5274" s="110"/>
      <c r="BB5274" s="110"/>
      <c r="BC5274" s="110"/>
      <c r="BD5274" s="110"/>
      <c r="BE5274" s="110"/>
      <c r="BF5274" s="110"/>
      <c r="BG5274" s="110"/>
      <c r="BH5274" s="110"/>
    </row>
    <row r="5275" spans="30:60" x14ac:dyDescent="0.2">
      <c r="AD5275" s="110"/>
      <c r="AE5275" s="110"/>
      <c r="AF5275" s="110"/>
      <c r="AG5275" s="110"/>
      <c r="AH5275" s="110"/>
      <c r="AI5275" s="110"/>
      <c r="AJ5275" s="110"/>
      <c r="AK5275" s="110"/>
      <c r="AL5275" s="110"/>
      <c r="AM5275" s="110"/>
      <c r="AN5275" s="110"/>
      <c r="AO5275" s="110"/>
      <c r="AP5275" s="110"/>
      <c r="AQ5275" s="110"/>
      <c r="AR5275" s="110"/>
      <c r="AS5275" s="110"/>
      <c r="AT5275" s="110"/>
      <c r="AU5275" s="110"/>
      <c r="AV5275" s="110"/>
      <c r="AW5275" s="110"/>
      <c r="AX5275" s="110"/>
      <c r="AY5275" s="110"/>
      <c r="AZ5275" s="110"/>
      <c r="BA5275" s="110"/>
      <c r="BB5275" s="110"/>
      <c r="BC5275" s="110"/>
      <c r="BD5275" s="110"/>
      <c r="BE5275" s="110"/>
      <c r="BF5275" s="110"/>
      <c r="BG5275" s="110"/>
      <c r="BH5275" s="110"/>
    </row>
    <row r="5276" spans="30:60" x14ac:dyDescent="0.2">
      <c r="AD5276" s="110"/>
      <c r="AE5276" s="110"/>
      <c r="AF5276" s="110"/>
      <c r="AG5276" s="110"/>
      <c r="AH5276" s="110"/>
      <c r="AI5276" s="110"/>
      <c r="AJ5276" s="110"/>
      <c r="AK5276" s="110"/>
      <c r="AL5276" s="110"/>
      <c r="AM5276" s="110"/>
      <c r="AN5276" s="110"/>
      <c r="AO5276" s="110"/>
      <c r="AP5276" s="110"/>
      <c r="AQ5276" s="110"/>
      <c r="AR5276" s="110"/>
      <c r="AS5276" s="110"/>
      <c r="AT5276" s="110"/>
      <c r="AU5276" s="110"/>
      <c r="AV5276" s="110"/>
      <c r="AW5276" s="110"/>
      <c r="AX5276" s="110"/>
      <c r="AY5276" s="110"/>
      <c r="AZ5276" s="110"/>
      <c r="BA5276" s="110"/>
      <c r="BB5276" s="110"/>
      <c r="BC5276" s="110"/>
      <c r="BD5276" s="110"/>
      <c r="BE5276" s="110"/>
      <c r="BF5276" s="110"/>
      <c r="BG5276" s="110"/>
      <c r="BH5276" s="110"/>
    </row>
    <row r="5277" spans="30:60" x14ac:dyDescent="0.2">
      <c r="AD5277" s="110"/>
      <c r="AE5277" s="110"/>
      <c r="AF5277" s="110"/>
      <c r="AG5277" s="110"/>
      <c r="AH5277" s="110"/>
      <c r="AI5277" s="110"/>
      <c r="AJ5277" s="110"/>
      <c r="AK5277" s="110"/>
      <c r="AL5277" s="110"/>
      <c r="AM5277" s="110"/>
      <c r="AN5277" s="110"/>
      <c r="AO5277" s="110"/>
      <c r="AP5277" s="110"/>
      <c r="AQ5277" s="110"/>
      <c r="AR5277" s="110"/>
      <c r="AS5277" s="110"/>
      <c r="AT5277" s="110"/>
      <c r="AU5277" s="110"/>
      <c r="AV5277" s="110"/>
      <c r="AW5277" s="110"/>
      <c r="AX5277" s="110"/>
      <c r="AY5277" s="110"/>
      <c r="AZ5277" s="110"/>
      <c r="BA5277" s="110"/>
      <c r="BB5277" s="110"/>
      <c r="BC5277" s="110"/>
      <c r="BD5277" s="110"/>
      <c r="BE5277" s="110"/>
      <c r="BF5277" s="110"/>
      <c r="BG5277" s="110"/>
      <c r="BH5277" s="110"/>
    </row>
    <row r="5278" spans="30:60" x14ac:dyDescent="0.2">
      <c r="AD5278" s="110"/>
      <c r="AE5278" s="110"/>
      <c r="AF5278" s="110"/>
      <c r="AG5278" s="110"/>
      <c r="AH5278" s="110"/>
      <c r="AI5278" s="110"/>
      <c r="AJ5278" s="110"/>
      <c r="AK5278" s="110"/>
      <c r="AL5278" s="110"/>
      <c r="AM5278" s="110"/>
      <c r="AN5278" s="110"/>
      <c r="AO5278" s="110"/>
      <c r="AP5278" s="110"/>
      <c r="AQ5278" s="110"/>
      <c r="AR5278" s="110"/>
      <c r="AS5278" s="110"/>
      <c r="AT5278" s="110"/>
      <c r="AU5278" s="110"/>
      <c r="AV5278" s="110"/>
      <c r="AW5278" s="110"/>
      <c r="AX5278" s="110"/>
      <c r="AY5278" s="110"/>
      <c r="AZ5278" s="110"/>
      <c r="BA5278" s="110"/>
      <c r="BB5278" s="110"/>
      <c r="BC5278" s="110"/>
      <c r="BD5278" s="110"/>
      <c r="BE5278" s="110"/>
      <c r="BF5278" s="110"/>
      <c r="BG5278" s="110"/>
      <c r="BH5278" s="110"/>
    </row>
    <row r="5279" spans="30:60" x14ac:dyDescent="0.2">
      <c r="AD5279" s="110"/>
      <c r="AE5279" s="110"/>
      <c r="AF5279" s="110"/>
      <c r="AG5279" s="110"/>
      <c r="AH5279" s="110"/>
      <c r="AI5279" s="110"/>
      <c r="AJ5279" s="110"/>
      <c r="AK5279" s="110"/>
      <c r="AL5279" s="110"/>
      <c r="AM5279" s="110"/>
      <c r="AN5279" s="110"/>
      <c r="AO5279" s="110"/>
      <c r="AP5279" s="110"/>
      <c r="AQ5279" s="110"/>
      <c r="AR5279" s="110"/>
      <c r="AS5279" s="110"/>
      <c r="AT5279" s="110"/>
      <c r="AU5279" s="110"/>
      <c r="AV5279" s="110"/>
      <c r="AW5279" s="110"/>
      <c r="AX5279" s="110"/>
      <c r="AY5279" s="110"/>
      <c r="AZ5279" s="110"/>
      <c r="BA5279" s="110"/>
      <c r="BB5279" s="110"/>
      <c r="BC5279" s="110"/>
      <c r="BD5279" s="110"/>
      <c r="BE5279" s="110"/>
      <c r="BF5279" s="110"/>
      <c r="BG5279" s="110"/>
      <c r="BH5279" s="110"/>
    </row>
    <row r="5280" spans="30:60" x14ac:dyDescent="0.2">
      <c r="AD5280" s="110"/>
      <c r="AE5280" s="110"/>
      <c r="AF5280" s="110"/>
      <c r="AG5280" s="110"/>
      <c r="AH5280" s="110"/>
      <c r="AI5280" s="110"/>
      <c r="AJ5280" s="110"/>
      <c r="AK5280" s="110"/>
      <c r="AL5280" s="110"/>
      <c r="AM5280" s="110"/>
      <c r="AN5280" s="110"/>
      <c r="AO5280" s="110"/>
      <c r="AP5280" s="110"/>
      <c r="AQ5280" s="110"/>
      <c r="AR5280" s="110"/>
      <c r="AS5280" s="110"/>
      <c r="AT5280" s="110"/>
      <c r="AU5280" s="110"/>
      <c r="AV5280" s="110"/>
      <c r="AW5280" s="110"/>
      <c r="AX5280" s="110"/>
      <c r="AY5280" s="110"/>
      <c r="AZ5280" s="110"/>
      <c r="BA5280" s="110"/>
      <c r="BB5280" s="110"/>
      <c r="BC5280" s="110"/>
      <c r="BD5280" s="110"/>
      <c r="BE5280" s="110"/>
      <c r="BF5280" s="110"/>
      <c r="BG5280" s="110"/>
      <c r="BH5280" s="110"/>
    </row>
    <row r="5281" spans="30:60" x14ac:dyDescent="0.2">
      <c r="AD5281" s="110"/>
      <c r="AE5281" s="110"/>
      <c r="AF5281" s="110"/>
      <c r="AG5281" s="110"/>
      <c r="AH5281" s="110"/>
      <c r="AI5281" s="110"/>
      <c r="AJ5281" s="110"/>
      <c r="AK5281" s="110"/>
      <c r="AL5281" s="110"/>
      <c r="AM5281" s="110"/>
      <c r="AN5281" s="110"/>
      <c r="AO5281" s="110"/>
      <c r="AP5281" s="110"/>
      <c r="AQ5281" s="110"/>
      <c r="AR5281" s="110"/>
      <c r="AS5281" s="110"/>
      <c r="AT5281" s="110"/>
      <c r="AU5281" s="110"/>
      <c r="AV5281" s="110"/>
      <c r="AW5281" s="110"/>
      <c r="AX5281" s="110"/>
      <c r="AY5281" s="110"/>
      <c r="AZ5281" s="110"/>
      <c r="BA5281" s="110"/>
      <c r="BB5281" s="110"/>
      <c r="BC5281" s="110"/>
      <c r="BD5281" s="110"/>
      <c r="BE5281" s="110"/>
      <c r="BF5281" s="110"/>
      <c r="BG5281" s="110"/>
      <c r="BH5281" s="110"/>
    </row>
    <row r="5282" spans="30:60" x14ac:dyDescent="0.2">
      <c r="AD5282" s="110"/>
      <c r="AE5282" s="110"/>
      <c r="AF5282" s="110"/>
      <c r="AG5282" s="110"/>
      <c r="AH5282" s="110"/>
      <c r="AI5282" s="110"/>
      <c r="AJ5282" s="110"/>
      <c r="AK5282" s="110"/>
      <c r="AL5282" s="110"/>
      <c r="AM5282" s="110"/>
      <c r="AN5282" s="110"/>
      <c r="AO5282" s="110"/>
      <c r="AP5282" s="110"/>
      <c r="AQ5282" s="110"/>
      <c r="AR5282" s="110"/>
      <c r="AS5282" s="110"/>
      <c r="AT5282" s="110"/>
      <c r="AU5282" s="110"/>
      <c r="AV5282" s="110"/>
      <c r="AW5282" s="110"/>
      <c r="AX5282" s="110"/>
      <c r="AY5282" s="110"/>
      <c r="AZ5282" s="110"/>
      <c r="BA5282" s="110"/>
      <c r="BB5282" s="110"/>
      <c r="BC5282" s="110"/>
      <c r="BD5282" s="110"/>
      <c r="BE5282" s="110"/>
      <c r="BF5282" s="110"/>
      <c r="BG5282" s="110"/>
      <c r="BH5282" s="110"/>
    </row>
    <row r="5283" spans="30:60" x14ac:dyDescent="0.2">
      <c r="AD5283" s="110"/>
      <c r="AE5283" s="110"/>
      <c r="AF5283" s="110"/>
      <c r="AG5283" s="110"/>
      <c r="AH5283" s="110"/>
      <c r="AI5283" s="110"/>
      <c r="AJ5283" s="110"/>
      <c r="AK5283" s="110"/>
      <c r="AL5283" s="110"/>
      <c r="AM5283" s="110"/>
      <c r="AN5283" s="110"/>
      <c r="AO5283" s="110"/>
      <c r="AP5283" s="110"/>
      <c r="AQ5283" s="110"/>
      <c r="AR5283" s="110"/>
      <c r="AS5283" s="110"/>
      <c r="AT5283" s="110"/>
      <c r="AU5283" s="110"/>
      <c r="AV5283" s="110"/>
      <c r="AW5283" s="110"/>
      <c r="AX5283" s="110"/>
      <c r="AY5283" s="110"/>
      <c r="AZ5283" s="110"/>
      <c r="BA5283" s="110"/>
      <c r="BB5283" s="110"/>
      <c r="BC5283" s="110"/>
      <c r="BD5283" s="110"/>
      <c r="BE5283" s="110"/>
      <c r="BF5283" s="110"/>
      <c r="BG5283" s="110"/>
      <c r="BH5283" s="110"/>
    </row>
    <row r="5284" spans="30:60" x14ac:dyDescent="0.2">
      <c r="AD5284" s="110"/>
      <c r="AE5284" s="110"/>
      <c r="AF5284" s="110"/>
      <c r="AG5284" s="110"/>
      <c r="AH5284" s="110"/>
      <c r="AI5284" s="110"/>
      <c r="AJ5284" s="110"/>
      <c r="AK5284" s="110"/>
      <c r="AL5284" s="110"/>
      <c r="AM5284" s="110"/>
      <c r="AN5284" s="110"/>
      <c r="AO5284" s="110"/>
      <c r="AP5284" s="110"/>
      <c r="AQ5284" s="110"/>
      <c r="AR5284" s="110"/>
      <c r="AS5284" s="110"/>
      <c r="AT5284" s="110"/>
      <c r="AU5284" s="110"/>
      <c r="AV5284" s="110"/>
      <c r="AW5284" s="110"/>
      <c r="AX5284" s="110"/>
      <c r="AY5284" s="110"/>
      <c r="AZ5284" s="110"/>
      <c r="BA5284" s="110"/>
      <c r="BB5284" s="110"/>
      <c r="BC5284" s="110"/>
      <c r="BD5284" s="110"/>
      <c r="BE5284" s="110"/>
      <c r="BF5284" s="110"/>
      <c r="BG5284" s="110"/>
      <c r="BH5284" s="110"/>
    </row>
    <row r="5285" spans="30:60" x14ac:dyDescent="0.2">
      <c r="AD5285" s="110"/>
      <c r="AE5285" s="110"/>
      <c r="AF5285" s="110"/>
      <c r="AG5285" s="110"/>
      <c r="AH5285" s="110"/>
      <c r="AI5285" s="110"/>
      <c r="AJ5285" s="110"/>
      <c r="AK5285" s="110"/>
      <c r="AL5285" s="110"/>
      <c r="AM5285" s="110"/>
      <c r="AN5285" s="110"/>
      <c r="AO5285" s="110"/>
      <c r="AP5285" s="110"/>
      <c r="AQ5285" s="110"/>
      <c r="AR5285" s="110"/>
      <c r="AS5285" s="110"/>
      <c r="AT5285" s="110"/>
      <c r="AU5285" s="110"/>
      <c r="AV5285" s="110"/>
      <c r="AW5285" s="110"/>
      <c r="AX5285" s="110"/>
      <c r="AY5285" s="110"/>
      <c r="AZ5285" s="110"/>
      <c r="BA5285" s="110"/>
      <c r="BB5285" s="110"/>
      <c r="BC5285" s="110"/>
      <c r="BD5285" s="110"/>
      <c r="BE5285" s="110"/>
      <c r="BF5285" s="110"/>
      <c r="BG5285" s="110"/>
      <c r="BH5285" s="110"/>
    </row>
    <row r="5286" spans="30:60" x14ac:dyDescent="0.2">
      <c r="AD5286" s="110"/>
      <c r="AE5286" s="110"/>
      <c r="AF5286" s="110"/>
      <c r="AG5286" s="110"/>
      <c r="AH5286" s="110"/>
      <c r="AI5286" s="110"/>
      <c r="AJ5286" s="110"/>
      <c r="AK5286" s="110"/>
      <c r="AL5286" s="110"/>
      <c r="AM5286" s="110"/>
      <c r="AN5286" s="110"/>
      <c r="AO5286" s="110"/>
      <c r="AP5286" s="110"/>
      <c r="AQ5286" s="110"/>
      <c r="AR5286" s="110"/>
      <c r="AS5286" s="110"/>
      <c r="AT5286" s="110"/>
      <c r="AU5286" s="110"/>
      <c r="AV5286" s="110"/>
      <c r="AW5286" s="110"/>
      <c r="AX5286" s="110"/>
      <c r="AY5286" s="110"/>
      <c r="AZ5286" s="110"/>
      <c r="BA5286" s="110"/>
      <c r="BB5286" s="110"/>
      <c r="BC5286" s="110"/>
      <c r="BD5286" s="110"/>
      <c r="BE5286" s="110"/>
      <c r="BF5286" s="110"/>
      <c r="BG5286" s="110"/>
      <c r="BH5286" s="110"/>
    </row>
    <row r="5287" spans="30:60" x14ac:dyDescent="0.2">
      <c r="AD5287" s="110"/>
      <c r="AE5287" s="110"/>
      <c r="AF5287" s="110"/>
      <c r="AG5287" s="110"/>
      <c r="AH5287" s="110"/>
      <c r="AI5287" s="110"/>
      <c r="AJ5287" s="110"/>
      <c r="AK5287" s="110"/>
      <c r="AL5287" s="110"/>
      <c r="AM5287" s="110"/>
      <c r="AN5287" s="110"/>
      <c r="AO5287" s="110"/>
      <c r="AP5287" s="110"/>
      <c r="AQ5287" s="110"/>
      <c r="AR5287" s="110"/>
      <c r="AS5287" s="110"/>
      <c r="AT5287" s="110"/>
      <c r="AU5287" s="110"/>
      <c r="AV5287" s="110"/>
      <c r="AW5287" s="110"/>
      <c r="AX5287" s="110"/>
      <c r="AY5287" s="110"/>
      <c r="AZ5287" s="110"/>
      <c r="BA5287" s="110"/>
      <c r="BB5287" s="110"/>
      <c r="BC5287" s="110"/>
      <c r="BD5287" s="110"/>
      <c r="BE5287" s="110"/>
      <c r="BF5287" s="110"/>
      <c r="BG5287" s="110"/>
      <c r="BH5287" s="110"/>
    </row>
    <row r="5288" spans="30:60" x14ac:dyDescent="0.2">
      <c r="AD5288" s="110"/>
      <c r="AE5288" s="110"/>
      <c r="AF5288" s="110"/>
      <c r="AG5288" s="110"/>
      <c r="AH5288" s="110"/>
      <c r="AI5288" s="110"/>
      <c r="AJ5288" s="110"/>
      <c r="AK5288" s="110"/>
      <c r="AL5288" s="110"/>
      <c r="AM5288" s="110"/>
      <c r="AN5288" s="110"/>
      <c r="AO5288" s="110"/>
      <c r="AP5288" s="110"/>
      <c r="AQ5288" s="110"/>
      <c r="AR5288" s="110"/>
      <c r="AS5288" s="110"/>
      <c r="AT5288" s="110"/>
      <c r="AU5288" s="110"/>
      <c r="AV5288" s="110"/>
      <c r="AW5288" s="110"/>
      <c r="AX5288" s="110"/>
      <c r="AY5288" s="110"/>
      <c r="AZ5288" s="110"/>
      <c r="BA5288" s="110"/>
      <c r="BB5288" s="110"/>
      <c r="BC5288" s="110"/>
      <c r="BD5288" s="110"/>
      <c r="BE5288" s="110"/>
      <c r="BF5288" s="110"/>
      <c r="BG5288" s="110"/>
      <c r="BH5288" s="110"/>
    </row>
    <row r="5289" spans="30:60" x14ac:dyDescent="0.2">
      <c r="AD5289" s="110"/>
      <c r="AE5289" s="110"/>
      <c r="AF5289" s="110"/>
      <c r="AG5289" s="110"/>
      <c r="AH5289" s="110"/>
      <c r="AI5289" s="110"/>
      <c r="AJ5289" s="110"/>
      <c r="AK5289" s="110"/>
      <c r="AL5289" s="110"/>
      <c r="AM5289" s="110"/>
      <c r="AN5289" s="110"/>
      <c r="AO5289" s="110"/>
      <c r="AP5289" s="110"/>
      <c r="AQ5289" s="110"/>
      <c r="AR5289" s="110"/>
      <c r="AS5289" s="110"/>
      <c r="AT5289" s="110"/>
      <c r="AU5289" s="110"/>
      <c r="AV5289" s="110"/>
      <c r="AW5289" s="110"/>
      <c r="AX5289" s="110"/>
      <c r="AY5289" s="110"/>
      <c r="AZ5289" s="110"/>
      <c r="BA5289" s="110"/>
      <c r="BB5289" s="110"/>
      <c r="BC5289" s="110"/>
      <c r="BD5289" s="110"/>
      <c r="BE5289" s="110"/>
      <c r="BF5289" s="110"/>
      <c r="BG5289" s="110"/>
      <c r="BH5289" s="110"/>
    </row>
    <row r="5290" spans="30:60" x14ac:dyDescent="0.2">
      <c r="AD5290" s="110"/>
      <c r="AE5290" s="110"/>
      <c r="AF5290" s="110"/>
      <c r="AG5290" s="110"/>
      <c r="AH5290" s="110"/>
      <c r="AI5290" s="110"/>
      <c r="AJ5290" s="110"/>
      <c r="AK5290" s="110"/>
      <c r="AL5290" s="110"/>
      <c r="AM5290" s="110"/>
      <c r="AN5290" s="110"/>
      <c r="AO5290" s="110"/>
      <c r="AP5290" s="110"/>
      <c r="AQ5290" s="110"/>
      <c r="AR5290" s="110"/>
      <c r="AS5290" s="110"/>
      <c r="AT5290" s="110"/>
      <c r="AU5290" s="110"/>
      <c r="AV5290" s="110"/>
      <c r="AW5290" s="110"/>
      <c r="AX5290" s="110"/>
      <c r="AY5290" s="110"/>
      <c r="AZ5290" s="110"/>
      <c r="BA5290" s="110"/>
      <c r="BB5290" s="110"/>
      <c r="BC5290" s="110"/>
      <c r="BD5290" s="110"/>
      <c r="BE5290" s="110"/>
      <c r="BF5290" s="110"/>
      <c r="BG5290" s="110"/>
      <c r="BH5290" s="110"/>
    </row>
    <row r="5291" spans="30:60" x14ac:dyDescent="0.2">
      <c r="AD5291" s="110"/>
      <c r="AE5291" s="110"/>
      <c r="AF5291" s="110"/>
      <c r="AG5291" s="110"/>
      <c r="AH5291" s="110"/>
      <c r="AI5291" s="110"/>
      <c r="AJ5291" s="110"/>
      <c r="AK5291" s="110"/>
      <c r="AL5291" s="110"/>
      <c r="AM5291" s="110"/>
      <c r="AN5291" s="110"/>
      <c r="AO5291" s="110"/>
      <c r="AP5291" s="110"/>
      <c r="AQ5291" s="110"/>
      <c r="AR5291" s="110"/>
      <c r="AS5291" s="110"/>
      <c r="AT5291" s="110"/>
      <c r="AU5291" s="110"/>
      <c r="AV5291" s="110"/>
      <c r="AW5291" s="110"/>
      <c r="AX5291" s="110"/>
      <c r="AY5291" s="110"/>
      <c r="AZ5291" s="110"/>
      <c r="BA5291" s="110"/>
      <c r="BB5291" s="110"/>
      <c r="BC5291" s="110"/>
      <c r="BD5291" s="110"/>
      <c r="BE5291" s="110"/>
      <c r="BF5291" s="110"/>
      <c r="BG5291" s="110"/>
      <c r="BH5291" s="110"/>
    </row>
    <row r="5292" spans="30:60" x14ac:dyDescent="0.2">
      <c r="AD5292" s="110"/>
      <c r="AE5292" s="110"/>
      <c r="AF5292" s="110"/>
      <c r="AG5292" s="110"/>
      <c r="AH5292" s="110"/>
      <c r="AI5292" s="110"/>
      <c r="AJ5292" s="110"/>
      <c r="AK5292" s="110"/>
      <c r="AL5292" s="110"/>
      <c r="AM5292" s="110"/>
      <c r="AN5292" s="110"/>
      <c r="AO5292" s="110"/>
      <c r="AP5292" s="110"/>
      <c r="AQ5292" s="110"/>
      <c r="AR5292" s="110"/>
      <c r="AS5292" s="110"/>
      <c r="AT5292" s="110"/>
      <c r="AU5292" s="110"/>
      <c r="AV5292" s="110"/>
      <c r="AW5292" s="110"/>
      <c r="AX5292" s="110"/>
      <c r="AY5292" s="110"/>
      <c r="AZ5292" s="110"/>
      <c r="BA5292" s="110"/>
      <c r="BB5292" s="110"/>
      <c r="BC5292" s="110"/>
      <c r="BD5292" s="110"/>
      <c r="BE5292" s="110"/>
      <c r="BF5292" s="110"/>
      <c r="BG5292" s="110"/>
      <c r="BH5292" s="110"/>
    </row>
    <row r="5293" spans="30:60" x14ac:dyDescent="0.2">
      <c r="AD5293" s="110"/>
      <c r="AE5293" s="110"/>
      <c r="AF5293" s="110"/>
      <c r="AG5293" s="110"/>
      <c r="AH5293" s="110"/>
      <c r="AI5293" s="110"/>
      <c r="AJ5293" s="110"/>
      <c r="AK5293" s="110"/>
      <c r="AL5293" s="110"/>
      <c r="AM5293" s="110"/>
      <c r="AN5293" s="110"/>
      <c r="AO5293" s="110"/>
      <c r="AP5293" s="110"/>
      <c r="AQ5293" s="110"/>
      <c r="AR5293" s="110"/>
      <c r="AS5293" s="110"/>
      <c r="AT5293" s="110"/>
      <c r="AU5293" s="110"/>
      <c r="AV5293" s="110"/>
      <c r="AW5293" s="110"/>
      <c r="AX5293" s="110"/>
      <c r="AY5293" s="110"/>
      <c r="AZ5293" s="110"/>
      <c r="BA5293" s="110"/>
      <c r="BB5293" s="110"/>
      <c r="BC5293" s="110"/>
      <c r="BD5293" s="110"/>
      <c r="BE5293" s="110"/>
      <c r="BF5293" s="110"/>
      <c r="BG5293" s="110"/>
      <c r="BH5293" s="110"/>
    </row>
    <row r="5294" spans="30:60" x14ac:dyDescent="0.2">
      <c r="AD5294" s="110"/>
      <c r="AE5294" s="110"/>
      <c r="AF5294" s="110"/>
      <c r="AG5294" s="110"/>
      <c r="AH5294" s="110"/>
      <c r="AI5294" s="110"/>
      <c r="AJ5294" s="110"/>
      <c r="AK5294" s="110"/>
      <c r="AL5294" s="110"/>
      <c r="AM5294" s="110"/>
      <c r="AN5294" s="110"/>
      <c r="AO5294" s="110"/>
      <c r="AP5294" s="110"/>
      <c r="AQ5294" s="110"/>
      <c r="AR5294" s="110"/>
      <c r="AS5294" s="110"/>
      <c r="AT5294" s="110"/>
      <c r="AU5294" s="110"/>
      <c r="AV5294" s="110"/>
      <c r="AW5294" s="110"/>
      <c r="AX5294" s="110"/>
      <c r="AY5294" s="110"/>
      <c r="AZ5294" s="110"/>
      <c r="BA5294" s="110"/>
      <c r="BB5294" s="110"/>
      <c r="BC5294" s="110"/>
      <c r="BD5294" s="110"/>
      <c r="BE5294" s="110"/>
      <c r="BF5294" s="110"/>
      <c r="BG5294" s="110"/>
      <c r="BH5294" s="110"/>
    </row>
    <row r="5295" spans="30:60" x14ac:dyDescent="0.2">
      <c r="AD5295" s="110"/>
      <c r="AE5295" s="110"/>
      <c r="AF5295" s="110"/>
      <c r="AG5295" s="110"/>
      <c r="AH5295" s="110"/>
      <c r="AI5295" s="110"/>
      <c r="AJ5295" s="110"/>
      <c r="AK5295" s="110"/>
      <c r="AL5295" s="110"/>
      <c r="AM5295" s="110"/>
      <c r="AN5295" s="110"/>
      <c r="AO5295" s="110"/>
      <c r="AP5295" s="110"/>
      <c r="AQ5295" s="110"/>
      <c r="AR5295" s="110"/>
      <c r="AS5295" s="110"/>
      <c r="AT5295" s="110"/>
      <c r="AU5295" s="110"/>
      <c r="AV5295" s="110"/>
      <c r="AW5295" s="110"/>
      <c r="AX5295" s="110"/>
      <c r="AY5295" s="110"/>
      <c r="AZ5295" s="110"/>
      <c r="BA5295" s="110"/>
      <c r="BB5295" s="110"/>
      <c r="BC5295" s="110"/>
      <c r="BD5295" s="110"/>
      <c r="BE5295" s="110"/>
      <c r="BF5295" s="110"/>
      <c r="BG5295" s="110"/>
      <c r="BH5295" s="110"/>
    </row>
    <row r="5296" spans="30:60" x14ac:dyDescent="0.2">
      <c r="AD5296" s="110"/>
      <c r="AE5296" s="110"/>
      <c r="AF5296" s="110"/>
      <c r="AG5296" s="110"/>
      <c r="AH5296" s="110"/>
      <c r="AI5296" s="110"/>
      <c r="AJ5296" s="110"/>
      <c r="AK5296" s="110"/>
      <c r="AL5296" s="110"/>
      <c r="AM5296" s="110"/>
      <c r="AN5296" s="110"/>
      <c r="AO5296" s="110"/>
      <c r="AP5296" s="110"/>
      <c r="AQ5296" s="110"/>
      <c r="AR5296" s="110"/>
      <c r="AS5296" s="110"/>
      <c r="AT5296" s="110"/>
      <c r="AU5296" s="110"/>
      <c r="AV5296" s="110"/>
      <c r="AW5296" s="110"/>
      <c r="AX5296" s="110"/>
      <c r="AY5296" s="110"/>
      <c r="AZ5296" s="110"/>
      <c r="BA5296" s="110"/>
      <c r="BB5296" s="110"/>
      <c r="BC5296" s="110"/>
      <c r="BD5296" s="110"/>
      <c r="BE5296" s="110"/>
      <c r="BF5296" s="110"/>
      <c r="BG5296" s="110"/>
      <c r="BH5296" s="110"/>
    </row>
    <row r="5297" spans="30:60" x14ac:dyDescent="0.2">
      <c r="AD5297" s="110"/>
      <c r="AE5297" s="110"/>
      <c r="AF5297" s="110"/>
      <c r="AG5297" s="110"/>
      <c r="AH5297" s="110"/>
      <c r="AI5297" s="110"/>
      <c r="AJ5297" s="110"/>
      <c r="AK5297" s="110"/>
      <c r="AL5297" s="110"/>
      <c r="AM5297" s="110"/>
      <c r="AN5297" s="110"/>
      <c r="AO5297" s="110"/>
      <c r="AP5297" s="110"/>
      <c r="AQ5297" s="110"/>
      <c r="AR5297" s="110"/>
      <c r="AS5297" s="110"/>
      <c r="AT5297" s="110"/>
      <c r="AU5297" s="110"/>
      <c r="AV5297" s="110"/>
      <c r="AW5297" s="110"/>
      <c r="AX5297" s="110"/>
      <c r="AY5297" s="110"/>
      <c r="AZ5297" s="110"/>
      <c r="BA5297" s="110"/>
      <c r="BB5297" s="110"/>
      <c r="BC5297" s="110"/>
      <c r="BD5297" s="110"/>
      <c r="BE5297" s="110"/>
      <c r="BF5297" s="110"/>
      <c r="BG5297" s="110"/>
      <c r="BH5297" s="110"/>
    </row>
    <row r="5298" spans="30:60" x14ac:dyDescent="0.2">
      <c r="AD5298" s="110"/>
      <c r="AE5298" s="110"/>
      <c r="AF5298" s="110"/>
      <c r="AG5298" s="110"/>
      <c r="AH5298" s="110"/>
      <c r="AI5298" s="110"/>
      <c r="AJ5298" s="110"/>
      <c r="AK5298" s="110"/>
      <c r="AL5298" s="110"/>
      <c r="AM5298" s="110"/>
      <c r="AN5298" s="110"/>
      <c r="AO5298" s="110"/>
      <c r="AP5298" s="110"/>
      <c r="AQ5298" s="110"/>
      <c r="AR5298" s="110"/>
      <c r="AS5298" s="110"/>
      <c r="AT5298" s="110"/>
      <c r="AU5298" s="110"/>
      <c r="AV5298" s="110"/>
      <c r="AW5298" s="110"/>
      <c r="AX5298" s="110"/>
      <c r="AY5298" s="110"/>
      <c r="AZ5298" s="110"/>
      <c r="BA5298" s="110"/>
      <c r="BB5298" s="110"/>
      <c r="BC5298" s="110"/>
      <c r="BD5298" s="110"/>
      <c r="BE5298" s="110"/>
      <c r="BF5298" s="110"/>
      <c r="BG5298" s="110"/>
      <c r="BH5298" s="110"/>
    </row>
    <row r="5299" spans="30:60" x14ac:dyDescent="0.2">
      <c r="AD5299" s="110"/>
      <c r="AE5299" s="110"/>
      <c r="AF5299" s="110"/>
      <c r="AG5299" s="110"/>
      <c r="AH5299" s="110"/>
      <c r="AI5299" s="110"/>
      <c r="AJ5299" s="110"/>
      <c r="AK5299" s="110"/>
      <c r="AL5299" s="110"/>
      <c r="AM5299" s="110"/>
      <c r="AN5299" s="110"/>
      <c r="AO5299" s="110"/>
      <c r="AP5299" s="110"/>
      <c r="AQ5299" s="110"/>
      <c r="AR5299" s="110"/>
      <c r="AS5299" s="110"/>
      <c r="AT5299" s="110"/>
      <c r="AU5299" s="110"/>
      <c r="AV5299" s="110"/>
      <c r="AW5299" s="110"/>
      <c r="AX5299" s="110"/>
      <c r="AY5299" s="110"/>
      <c r="AZ5299" s="110"/>
      <c r="BA5299" s="110"/>
      <c r="BB5299" s="110"/>
      <c r="BC5299" s="110"/>
      <c r="BD5299" s="110"/>
      <c r="BE5299" s="110"/>
      <c r="BF5299" s="110"/>
      <c r="BG5299" s="110"/>
      <c r="BH5299" s="110"/>
    </row>
    <row r="5300" spans="30:60" x14ac:dyDescent="0.2">
      <c r="AD5300" s="110"/>
      <c r="AE5300" s="110"/>
      <c r="AF5300" s="110"/>
      <c r="AG5300" s="110"/>
      <c r="AH5300" s="110"/>
      <c r="AI5300" s="110"/>
      <c r="AJ5300" s="110"/>
      <c r="AK5300" s="110"/>
      <c r="AL5300" s="110"/>
      <c r="AM5300" s="110"/>
      <c r="AN5300" s="110"/>
      <c r="AO5300" s="110"/>
      <c r="AP5300" s="110"/>
      <c r="AQ5300" s="110"/>
      <c r="AR5300" s="110"/>
      <c r="AS5300" s="110"/>
      <c r="AT5300" s="110"/>
      <c r="AU5300" s="110"/>
      <c r="AV5300" s="110"/>
      <c r="AW5300" s="110"/>
      <c r="AX5300" s="110"/>
      <c r="AY5300" s="110"/>
      <c r="AZ5300" s="110"/>
      <c r="BA5300" s="110"/>
      <c r="BB5300" s="110"/>
      <c r="BC5300" s="110"/>
      <c r="BD5300" s="110"/>
      <c r="BE5300" s="110"/>
      <c r="BF5300" s="110"/>
      <c r="BG5300" s="110"/>
      <c r="BH5300" s="110"/>
    </row>
    <row r="5301" spans="30:60" x14ac:dyDescent="0.2">
      <c r="AD5301" s="110"/>
      <c r="AE5301" s="110"/>
      <c r="AF5301" s="110"/>
      <c r="AG5301" s="110"/>
      <c r="AH5301" s="110"/>
      <c r="AI5301" s="110"/>
      <c r="AJ5301" s="110"/>
      <c r="AK5301" s="110"/>
      <c r="AL5301" s="110"/>
      <c r="AM5301" s="110"/>
      <c r="AN5301" s="110"/>
      <c r="AO5301" s="110"/>
      <c r="AP5301" s="110"/>
      <c r="AQ5301" s="110"/>
      <c r="AR5301" s="110"/>
      <c r="AS5301" s="110"/>
      <c r="AT5301" s="110"/>
      <c r="AU5301" s="110"/>
      <c r="AV5301" s="110"/>
      <c r="AW5301" s="110"/>
      <c r="AX5301" s="110"/>
      <c r="AY5301" s="110"/>
      <c r="AZ5301" s="110"/>
      <c r="BA5301" s="110"/>
      <c r="BB5301" s="110"/>
      <c r="BC5301" s="110"/>
      <c r="BD5301" s="110"/>
      <c r="BE5301" s="110"/>
      <c r="BF5301" s="110"/>
      <c r="BG5301" s="110"/>
      <c r="BH5301" s="110"/>
    </row>
    <row r="5302" spans="30:60" x14ac:dyDescent="0.2">
      <c r="AD5302" s="110"/>
      <c r="AE5302" s="110"/>
      <c r="AF5302" s="110"/>
      <c r="AG5302" s="110"/>
      <c r="AH5302" s="110"/>
      <c r="AI5302" s="110"/>
      <c r="AJ5302" s="110"/>
      <c r="AK5302" s="110"/>
      <c r="AL5302" s="110"/>
      <c r="AM5302" s="110"/>
      <c r="AN5302" s="110"/>
      <c r="AO5302" s="110"/>
      <c r="AP5302" s="110"/>
      <c r="AQ5302" s="110"/>
      <c r="AR5302" s="110"/>
      <c r="AS5302" s="110"/>
      <c r="AT5302" s="110"/>
      <c r="AU5302" s="110"/>
      <c r="AV5302" s="110"/>
      <c r="AW5302" s="110"/>
      <c r="AX5302" s="110"/>
      <c r="AY5302" s="110"/>
      <c r="AZ5302" s="110"/>
      <c r="BA5302" s="110"/>
      <c r="BB5302" s="110"/>
      <c r="BC5302" s="110"/>
      <c r="BD5302" s="110"/>
      <c r="BE5302" s="110"/>
      <c r="BF5302" s="110"/>
      <c r="BG5302" s="110"/>
      <c r="BH5302" s="110"/>
    </row>
    <row r="5303" spans="30:60" x14ac:dyDescent="0.2">
      <c r="AD5303" s="110"/>
      <c r="AE5303" s="110"/>
      <c r="AF5303" s="110"/>
      <c r="AG5303" s="110"/>
      <c r="AH5303" s="110"/>
      <c r="AI5303" s="110"/>
      <c r="AJ5303" s="110"/>
      <c r="AK5303" s="110"/>
      <c r="AL5303" s="110"/>
      <c r="AM5303" s="110"/>
      <c r="AN5303" s="110"/>
      <c r="AO5303" s="110"/>
      <c r="AP5303" s="110"/>
      <c r="AQ5303" s="110"/>
      <c r="AR5303" s="110"/>
      <c r="AS5303" s="110"/>
      <c r="AT5303" s="110"/>
      <c r="AU5303" s="110"/>
      <c r="AV5303" s="110"/>
      <c r="AW5303" s="110"/>
      <c r="AX5303" s="110"/>
      <c r="AY5303" s="110"/>
      <c r="AZ5303" s="110"/>
      <c r="BA5303" s="110"/>
      <c r="BB5303" s="110"/>
      <c r="BC5303" s="110"/>
      <c r="BD5303" s="110"/>
      <c r="BE5303" s="110"/>
      <c r="BF5303" s="110"/>
      <c r="BG5303" s="110"/>
      <c r="BH5303" s="110"/>
    </row>
    <row r="5304" spans="30:60" x14ac:dyDescent="0.2">
      <c r="AD5304" s="110"/>
      <c r="AE5304" s="110"/>
      <c r="AF5304" s="110"/>
      <c r="AG5304" s="110"/>
      <c r="AH5304" s="110"/>
      <c r="AI5304" s="110"/>
      <c r="AJ5304" s="110"/>
      <c r="AK5304" s="110"/>
      <c r="AL5304" s="110"/>
      <c r="AM5304" s="110"/>
      <c r="AN5304" s="110"/>
      <c r="AO5304" s="110"/>
      <c r="AP5304" s="110"/>
      <c r="AQ5304" s="110"/>
      <c r="AR5304" s="110"/>
      <c r="AS5304" s="110"/>
      <c r="AT5304" s="110"/>
      <c r="AU5304" s="110"/>
      <c r="AV5304" s="110"/>
      <c r="AW5304" s="110"/>
      <c r="AX5304" s="110"/>
      <c r="AY5304" s="110"/>
      <c r="AZ5304" s="110"/>
      <c r="BA5304" s="110"/>
      <c r="BB5304" s="110"/>
      <c r="BC5304" s="110"/>
      <c r="BD5304" s="110"/>
      <c r="BE5304" s="110"/>
      <c r="BF5304" s="110"/>
      <c r="BG5304" s="110"/>
      <c r="BH5304" s="110"/>
    </row>
    <row r="5305" spans="30:60" x14ac:dyDescent="0.2">
      <c r="AD5305" s="110"/>
      <c r="AE5305" s="110"/>
      <c r="AF5305" s="110"/>
      <c r="AG5305" s="110"/>
      <c r="AH5305" s="110"/>
      <c r="AI5305" s="110"/>
      <c r="AJ5305" s="110"/>
      <c r="AK5305" s="110"/>
      <c r="AL5305" s="110"/>
      <c r="AM5305" s="110"/>
      <c r="AN5305" s="110"/>
      <c r="AO5305" s="110"/>
      <c r="AP5305" s="110"/>
      <c r="AQ5305" s="110"/>
      <c r="AR5305" s="110"/>
      <c r="AS5305" s="110"/>
      <c r="AT5305" s="110"/>
      <c r="AU5305" s="110"/>
      <c r="AV5305" s="110"/>
      <c r="AW5305" s="110"/>
      <c r="AX5305" s="110"/>
      <c r="AY5305" s="110"/>
      <c r="AZ5305" s="110"/>
      <c r="BA5305" s="110"/>
      <c r="BB5305" s="110"/>
      <c r="BC5305" s="110"/>
      <c r="BD5305" s="110"/>
      <c r="BE5305" s="110"/>
      <c r="BF5305" s="110"/>
      <c r="BG5305" s="110"/>
      <c r="BH5305" s="110"/>
    </row>
    <row r="5306" spans="30:60" x14ac:dyDescent="0.2">
      <c r="AD5306" s="110"/>
      <c r="AE5306" s="110"/>
      <c r="AF5306" s="110"/>
      <c r="AG5306" s="110"/>
      <c r="AH5306" s="110"/>
      <c r="AI5306" s="110"/>
      <c r="AJ5306" s="110"/>
      <c r="AK5306" s="110"/>
      <c r="AL5306" s="110"/>
      <c r="AM5306" s="110"/>
      <c r="AN5306" s="110"/>
      <c r="AO5306" s="110"/>
      <c r="AP5306" s="110"/>
      <c r="AQ5306" s="110"/>
      <c r="AR5306" s="110"/>
      <c r="AS5306" s="110"/>
      <c r="AT5306" s="110"/>
      <c r="AU5306" s="110"/>
      <c r="AV5306" s="110"/>
      <c r="AW5306" s="110"/>
      <c r="AX5306" s="110"/>
      <c r="AY5306" s="110"/>
      <c r="AZ5306" s="110"/>
      <c r="BA5306" s="110"/>
      <c r="BB5306" s="110"/>
      <c r="BC5306" s="110"/>
      <c r="BD5306" s="110"/>
      <c r="BE5306" s="110"/>
      <c r="BF5306" s="110"/>
      <c r="BG5306" s="110"/>
      <c r="BH5306" s="110"/>
    </row>
    <row r="5307" spans="30:60" x14ac:dyDescent="0.2">
      <c r="AD5307" s="110"/>
      <c r="AE5307" s="110"/>
      <c r="AF5307" s="110"/>
      <c r="AG5307" s="110"/>
      <c r="AH5307" s="110"/>
      <c r="AI5307" s="110"/>
      <c r="AJ5307" s="110"/>
      <c r="AK5307" s="110"/>
      <c r="AL5307" s="110"/>
      <c r="AM5307" s="110"/>
      <c r="AN5307" s="110"/>
      <c r="AO5307" s="110"/>
      <c r="AP5307" s="110"/>
      <c r="AQ5307" s="110"/>
      <c r="AR5307" s="110"/>
      <c r="AS5307" s="110"/>
      <c r="AT5307" s="110"/>
      <c r="AU5307" s="110"/>
      <c r="AV5307" s="110"/>
      <c r="AW5307" s="110"/>
      <c r="AX5307" s="110"/>
      <c r="AY5307" s="110"/>
      <c r="AZ5307" s="110"/>
      <c r="BA5307" s="110"/>
      <c r="BB5307" s="110"/>
      <c r="BC5307" s="110"/>
      <c r="BD5307" s="110"/>
      <c r="BE5307" s="110"/>
      <c r="BF5307" s="110"/>
      <c r="BG5307" s="110"/>
      <c r="BH5307" s="110"/>
    </row>
    <row r="5308" spans="30:60" x14ac:dyDescent="0.2">
      <c r="AD5308" s="110"/>
      <c r="AE5308" s="110"/>
      <c r="AF5308" s="110"/>
      <c r="AG5308" s="110"/>
      <c r="AH5308" s="110"/>
      <c r="AI5308" s="110"/>
      <c r="AJ5308" s="110"/>
      <c r="AK5308" s="110"/>
      <c r="AL5308" s="110"/>
      <c r="AM5308" s="110"/>
      <c r="AN5308" s="110"/>
      <c r="AO5308" s="110"/>
      <c r="AP5308" s="110"/>
      <c r="AQ5308" s="110"/>
      <c r="AR5308" s="110"/>
      <c r="AS5308" s="110"/>
      <c r="AT5308" s="110"/>
      <c r="AU5308" s="110"/>
      <c r="AV5308" s="110"/>
      <c r="AW5308" s="110"/>
      <c r="AX5308" s="110"/>
      <c r="AY5308" s="110"/>
      <c r="AZ5308" s="110"/>
      <c r="BA5308" s="110"/>
      <c r="BB5308" s="110"/>
      <c r="BC5308" s="110"/>
      <c r="BD5308" s="110"/>
      <c r="BE5308" s="110"/>
      <c r="BF5308" s="110"/>
      <c r="BG5308" s="110"/>
      <c r="BH5308" s="110"/>
    </row>
    <row r="5309" spans="30:60" x14ac:dyDescent="0.2">
      <c r="AD5309" s="110"/>
      <c r="AE5309" s="110"/>
      <c r="AF5309" s="110"/>
      <c r="AG5309" s="110"/>
      <c r="AH5309" s="110"/>
      <c r="AI5309" s="110"/>
      <c r="AJ5309" s="110"/>
      <c r="AK5309" s="110"/>
      <c r="AL5309" s="110"/>
      <c r="AM5309" s="110"/>
      <c r="AN5309" s="110"/>
      <c r="AO5309" s="110"/>
      <c r="AP5309" s="110"/>
      <c r="AQ5309" s="110"/>
      <c r="AR5309" s="110"/>
      <c r="AS5309" s="110"/>
      <c r="AT5309" s="110"/>
      <c r="AU5309" s="110"/>
      <c r="AV5309" s="110"/>
      <c r="AW5309" s="110"/>
      <c r="AX5309" s="110"/>
      <c r="AY5309" s="110"/>
      <c r="AZ5309" s="110"/>
      <c r="BA5309" s="110"/>
      <c r="BB5309" s="110"/>
      <c r="BC5309" s="110"/>
      <c r="BD5309" s="110"/>
      <c r="BE5309" s="110"/>
      <c r="BF5309" s="110"/>
      <c r="BG5309" s="110"/>
      <c r="BH5309" s="110"/>
    </row>
    <row r="5310" spans="30:60" x14ac:dyDescent="0.2">
      <c r="AD5310" s="110"/>
      <c r="AE5310" s="110"/>
      <c r="AF5310" s="110"/>
      <c r="AG5310" s="110"/>
      <c r="AH5310" s="110"/>
      <c r="AI5310" s="110"/>
      <c r="AJ5310" s="110"/>
      <c r="AK5310" s="110"/>
      <c r="AL5310" s="110"/>
      <c r="AM5310" s="110"/>
      <c r="AN5310" s="110"/>
      <c r="AO5310" s="110"/>
      <c r="AP5310" s="110"/>
      <c r="AQ5310" s="110"/>
      <c r="AR5310" s="110"/>
      <c r="AS5310" s="110"/>
      <c r="AT5310" s="110"/>
      <c r="AU5310" s="110"/>
      <c r="AV5310" s="110"/>
      <c r="AW5310" s="110"/>
      <c r="AX5310" s="110"/>
      <c r="AY5310" s="110"/>
      <c r="AZ5310" s="110"/>
      <c r="BA5310" s="110"/>
      <c r="BB5310" s="110"/>
      <c r="BC5310" s="110"/>
      <c r="BD5310" s="110"/>
      <c r="BE5310" s="110"/>
      <c r="BF5310" s="110"/>
      <c r="BG5310" s="110"/>
      <c r="BH5310" s="110"/>
    </row>
    <row r="5311" spans="30:60" x14ac:dyDescent="0.2">
      <c r="AD5311" s="110"/>
      <c r="AE5311" s="110"/>
      <c r="AF5311" s="110"/>
      <c r="AG5311" s="110"/>
      <c r="AH5311" s="110"/>
      <c r="AI5311" s="110"/>
      <c r="AJ5311" s="110"/>
      <c r="AK5311" s="110"/>
      <c r="AL5311" s="110"/>
      <c r="AM5311" s="110"/>
      <c r="AN5311" s="110"/>
      <c r="AO5311" s="110"/>
      <c r="AP5311" s="110"/>
      <c r="AQ5311" s="110"/>
      <c r="AR5311" s="110"/>
      <c r="AS5311" s="110"/>
      <c r="AT5311" s="110"/>
      <c r="AU5311" s="110"/>
      <c r="AV5311" s="110"/>
      <c r="AW5311" s="110"/>
      <c r="AX5311" s="110"/>
      <c r="AY5311" s="110"/>
      <c r="AZ5311" s="110"/>
      <c r="BA5311" s="110"/>
      <c r="BB5311" s="110"/>
      <c r="BC5311" s="110"/>
      <c r="BD5311" s="110"/>
      <c r="BE5311" s="110"/>
      <c r="BF5311" s="110"/>
      <c r="BG5311" s="110"/>
      <c r="BH5311" s="110"/>
    </row>
    <row r="5312" spans="30:60" x14ac:dyDescent="0.2">
      <c r="AD5312" s="110"/>
      <c r="AE5312" s="110"/>
      <c r="AF5312" s="110"/>
      <c r="AG5312" s="110"/>
      <c r="AH5312" s="110"/>
      <c r="AI5312" s="110"/>
      <c r="AJ5312" s="110"/>
      <c r="AK5312" s="110"/>
      <c r="AL5312" s="110"/>
      <c r="AM5312" s="110"/>
      <c r="AN5312" s="110"/>
      <c r="AO5312" s="110"/>
      <c r="AP5312" s="110"/>
      <c r="AQ5312" s="110"/>
      <c r="AR5312" s="110"/>
      <c r="AS5312" s="110"/>
      <c r="AT5312" s="110"/>
      <c r="AU5312" s="110"/>
      <c r="AV5312" s="110"/>
      <c r="AW5312" s="110"/>
      <c r="AX5312" s="110"/>
      <c r="AY5312" s="110"/>
      <c r="AZ5312" s="110"/>
      <c r="BA5312" s="110"/>
      <c r="BB5312" s="110"/>
      <c r="BC5312" s="110"/>
      <c r="BD5312" s="110"/>
      <c r="BE5312" s="110"/>
      <c r="BF5312" s="110"/>
      <c r="BG5312" s="110"/>
      <c r="BH5312" s="110"/>
    </row>
    <row r="5313" spans="30:60" x14ac:dyDescent="0.2">
      <c r="AD5313" s="110"/>
      <c r="AE5313" s="110"/>
      <c r="AF5313" s="110"/>
      <c r="AG5313" s="110"/>
      <c r="AH5313" s="110"/>
      <c r="AI5313" s="110"/>
      <c r="AJ5313" s="110"/>
      <c r="AK5313" s="110"/>
      <c r="AL5313" s="110"/>
      <c r="AM5313" s="110"/>
      <c r="AN5313" s="110"/>
      <c r="AO5313" s="110"/>
      <c r="AP5313" s="110"/>
      <c r="AQ5313" s="110"/>
      <c r="AR5313" s="110"/>
      <c r="AS5313" s="110"/>
      <c r="AT5313" s="110"/>
      <c r="AU5313" s="110"/>
      <c r="AV5313" s="110"/>
      <c r="AW5313" s="110"/>
      <c r="AX5313" s="110"/>
      <c r="AY5313" s="110"/>
      <c r="AZ5313" s="110"/>
      <c r="BA5313" s="110"/>
      <c r="BB5313" s="110"/>
      <c r="BC5313" s="110"/>
      <c r="BD5313" s="110"/>
      <c r="BE5313" s="110"/>
      <c r="BF5313" s="110"/>
      <c r="BG5313" s="110"/>
      <c r="BH5313" s="110"/>
    </row>
    <row r="5314" spans="30:60" x14ac:dyDescent="0.2">
      <c r="AD5314" s="110"/>
      <c r="AE5314" s="110"/>
      <c r="AF5314" s="110"/>
      <c r="AG5314" s="110"/>
      <c r="AH5314" s="110"/>
      <c r="AI5314" s="110"/>
      <c r="AJ5314" s="110"/>
      <c r="AK5314" s="110"/>
      <c r="AL5314" s="110"/>
      <c r="AM5314" s="110"/>
      <c r="AN5314" s="110"/>
      <c r="AO5314" s="110"/>
      <c r="AP5314" s="110"/>
      <c r="AQ5314" s="110"/>
      <c r="AR5314" s="110"/>
      <c r="AS5314" s="110"/>
      <c r="AT5314" s="110"/>
      <c r="AU5314" s="110"/>
      <c r="AV5314" s="110"/>
      <c r="AW5314" s="110"/>
      <c r="AX5314" s="110"/>
      <c r="AY5314" s="110"/>
      <c r="AZ5314" s="110"/>
      <c r="BA5314" s="110"/>
      <c r="BB5314" s="110"/>
      <c r="BC5314" s="110"/>
      <c r="BD5314" s="110"/>
      <c r="BE5314" s="110"/>
      <c r="BF5314" s="110"/>
      <c r="BG5314" s="110"/>
      <c r="BH5314" s="110"/>
    </row>
    <row r="5315" spans="30:60" x14ac:dyDescent="0.2">
      <c r="AD5315" s="110"/>
      <c r="AE5315" s="110"/>
      <c r="AF5315" s="110"/>
      <c r="AG5315" s="110"/>
      <c r="AH5315" s="110"/>
      <c r="AI5315" s="110"/>
      <c r="AJ5315" s="110"/>
      <c r="AK5315" s="110"/>
      <c r="AL5315" s="110"/>
      <c r="AM5315" s="110"/>
      <c r="AN5315" s="110"/>
      <c r="AO5315" s="110"/>
      <c r="AP5315" s="110"/>
      <c r="AQ5315" s="110"/>
      <c r="AR5315" s="110"/>
      <c r="AS5315" s="110"/>
      <c r="AT5315" s="110"/>
      <c r="AU5315" s="110"/>
      <c r="AV5315" s="110"/>
      <c r="AW5315" s="110"/>
      <c r="AX5315" s="110"/>
      <c r="AY5315" s="110"/>
      <c r="AZ5315" s="110"/>
      <c r="BA5315" s="110"/>
      <c r="BB5315" s="110"/>
      <c r="BC5315" s="110"/>
      <c r="BD5315" s="110"/>
      <c r="BE5315" s="110"/>
      <c r="BF5315" s="110"/>
      <c r="BG5315" s="110"/>
      <c r="BH5315" s="110"/>
    </row>
    <row r="5316" spans="30:60" x14ac:dyDescent="0.2">
      <c r="AD5316" s="110"/>
      <c r="AE5316" s="110"/>
      <c r="AF5316" s="110"/>
      <c r="AG5316" s="110"/>
      <c r="AH5316" s="110"/>
      <c r="AI5316" s="110"/>
      <c r="AJ5316" s="110"/>
      <c r="AK5316" s="110"/>
      <c r="AL5316" s="110"/>
      <c r="AM5316" s="110"/>
      <c r="AN5316" s="110"/>
      <c r="AO5316" s="110"/>
      <c r="AP5316" s="110"/>
      <c r="AQ5316" s="110"/>
      <c r="AR5316" s="110"/>
      <c r="AS5316" s="110"/>
      <c r="AT5316" s="110"/>
      <c r="AU5316" s="110"/>
      <c r="AV5316" s="110"/>
      <c r="AW5316" s="110"/>
      <c r="AX5316" s="110"/>
      <c r="AY5316" s="110"/>
      <c r="AZ5316" s="110"/>
      <c r="BA5316" s="110"/>
      <c r="BB5316" s="110"/>
      <c r="BC5316" s="110"/>
      <c r="BD5316" s="110"/>
      <c r="BE5316" s="110"/>
      <c r="BF5316" s="110"/>
      <c r="BG5316" s="110"/>
      <c r="BH5316" s="110"/>
    </row>
    <row r="5317" spans="30:60" x14ac:dyDescent="0.2">
      <c r="AD5317" s="110"/>
      <c r="AE5317" s="110"/>
      <c r="AF5317" s="110"/>
      <c r="AG5317" s="110"/>
      <c r="AH5317" s="110"/>
      <c r="AI5317" s="110"/>
      <c r="AJ5317" s="110"/>
      <c r="AK5317" s="110"/>
      <c r="AL5317" s="110"/>
      <c r="AM5317" s="110"/>
      <c r="AN5317" s="110"/>
      <c r="AO5317" s="110"/>
      <c r="AP5317" s="110"/>
      <c r="AQ5317" s="110"/>
      <c r="AR5317" s="110"/>
      <c r="AS5317" s="110"/>
      <c r="AT5317" s="110"/>
      <c r="AU5317" s="110"/>
      <c r="AV5317" s="110"/>
      <c r="AW5317" s="110"/>
      <c r="AX5317" s="110"/>
      <c r="AY5317" s="110"/>
      <c r="AZ5317" s="110"/>
      <c r="BA5317" s="110"/>
      <c r="BB5317" s="110"/>
      <c r="BC5317" s="110"/>
      <c r="BD5317" s="110"/>
      <c r="BE5317" s="110"/>
      <c r="BF5317" s="110"/>
      <c r="BG5317" s="110"/>
      <c r="BH5317" s="110"/>
    </row>
    <row r="5318" spans="30:60" x14ac:dyDescent="0.2">
      <c r="AD5318" s="110"/>
      <c r="AE5318" s="110"/>
      <c r="AF5318" s="110"/>
      <c r="AG5318" s="110"/>
      <c r="AH5318" s="110"/>
      <c r="AI5318" s="110"/>
      <c r="AJ5318" s="110"/>
      <c r="AK5318" s="110"/>
      <c r="AL5318" s="110"/>
      <c r="AM5318" s="110"/>
      <c r="AN5318" s="110"/>
      <c r="AO5318" s="110"/>
      <c r="AP5318" s="110"/>
      <c r="AQ5318" s="110"/>
      <c r="AR5318" s="110"/>
      <c r="AS5318" s="110"/>
      <c r="AT5318" s="110"/>
      <c r="AU5318" s="110"/>
      <c r="AV5318" s="110"/>
      <c r="AW5318" s="110"/>
      <c r="AX5318" s="110"/>
      <c r="AY5318" s="110"/>
      <c r="AZ5318" s="110"/>
      <c r="BA5318" s="110"/>
      <c r="BB5318" s="110"/>
      <c r="BC5318" s="110"/>
      <c r="BD5318" s="110"/>
      <c r="BE5318" s="110"/>
      <c r="BF5318" s="110"/>
      <c r="BG5318" s="110"/>
      <c r="BH5318" s="110"/>
    </row>
    <row r="5319" spans="30:60" x14ac:dyDescent="0.2">
      <c r="AD5319" s="110"/>
      <c r="AE5319" s="110"/>
      <c r="AF5319" s="110"/>
      <c r="AG5319" s="110"/>
      <c r="AH5319" s="110"/>
      <c r="AI5319" s="110"/>
      <c r="AJ5319" s="110"/>
      <c r="AK5319" s="110"/>
      <c r="AL5319" s="110"/>
      <c r="AM5319" s="110"/>
      <c r="AN5319" s="110"/>
      <c r="AO5319" s="110"/>
      <c r="AP5319" s="110"/>
      <c r="AQ5319" s="110"/>
      <c r="AR5319" s="110"/>
      <c r="AS5319" s="110"/>
      <c r="AT5319" s="110"/>
      <c r="AU5319" s="110"/>
      <c r="AV5319" s="110"/>
      <c r="AW5319" s="110"/>
      <c r="AX5319" s="110"/>
      <c r="AY5319" s="110"/>
      <c r="AZ5319" s="110"/>
      <c r="BA5319" s="110"/>
      <c r="BB5319" s="110"/>
      <c r="BC5319" s="110"/>
      <c r="BD5319" s="110"/>
      <c r="BE5319" s="110"/>
      <c r="BF5319" s="110"/>
      <c r="BG5319" s="110"/>
      <c r="BH5319" s="110"/>
    </row>
    <row r="5320" spans="30:60" x14ac:dyDescent="0.2">
      <c r="AD5320" s="110"/>
      <c r="AE5320" s="110"/>
      <c r="AF5320" s="110"/>
      <c r="AG5320" s="110"/>
      <c r="AH5320" s="110"/>
      <c r="AI5320" s="110"/>
      <c r="AJ5320" s="110"/>
      <c r="AK5320" s="110"/>
      <c r="AL5320" s="110"/>
      <c r="AM5320" s="110"/>
      <c r="AN5320" s="110"/>
      <c r="AO5320" s="110"/>
      <c r="AP5320" s="110"/>
      <c r="AQ5320" s="110"/>
      <c r="AR5320" s="110"/>
      <c r="AS5320" s="110"/>
      <c r="AT5320" s="110"/>
      <c r="AU5320" s="110"/>
      <c r="AV5320" s="110"/>
      <c r="AW5320" s="110"/>
      <c r="AX5320" s="110"/>
      <c r="AY5320" s="110"/>
      <c r="AZ5320" s="110"/>
      <c r="BA5320" s="110"/>
      <c r="BB5320" s="110"/>
      <c r="BC5320" s="110"/>
      <c r="BD5320" s="110"/>
      <c r="BE5320" s="110"/>
      <c r="BF5320" s="110"/>
      <c r="BG5320" s="110"/>
      <c r="BH5320" s="110"/>
    </row>
    <row r="5321" spans="30:60" x14ac:dyDescent="0.2">
      <c r="AD5321" s="110"/>
      <c r="AE5321" s="110"/>
      <c r="AF5321" s="110"/>
      <c r="AG5321" s="110"/>
      <c r="AH5321" s="110"/>
      <c r="AI5321" s="110"/>
      <c r="AJ5321" s="110"/>
      <c r="AK5321" s="110"/>
      <c r="AL5321" s="110"/>
      <c r="AM5321" s="110"/>
      <c r="AN5321" s="110"/>
      <c r="AO5321" s="110"/>
      <c r="AP5321" s="110"/>
      <c r="AQ5321" s="110"/>
      <c r="AR5321" s="110"/>
      <c r="AS5321" s="110"/>
      <c r="AT5321" s="110"/>
      <c r="AU5321" s="110"/>
      <c r="AV5321" s="110"/>
      <c r="AW5321" s="110"/>
      <c r="AX5321" s="110"/>
      <c r="AY5321" s="110"/>
      <c r="AZ5321" s="110"/>
      <c r="BA5321" s="110"/>
      <c r="BB5321" s="110"/>
      <c r="BC5321" s="110"/>
      <c r="BD5321" s="110"/>
      <c r="BE5321" s="110"/>
      <c r="BF5321" s="110"/>
      <c r="BG5321" s="110"/>
      <c r="BH5321" s="110"/>
    </row>
    <row r="5322" spans="30:60" x14ac:dyDescent="0.2">
      <c r="AD5322" s="110"/>
      <c r="AE5322" s="110"/>
      <c r="AF5322" s="110"/>
      <c r="AG5322" s="110"/>
      <c r="AH5322" s="110"/>
      <c r="AI5322" s="110"/>
      <c r="AJ5322" s="110"/>
      <c r="AK5322" s="110"/>
      <c r="AL5322" s="110"/>
      <c r="AM5322" s="110"/>
      <c r="AN5322" s="110"/>
      <c r="AO5322" s="110"/>
      <c r="AP5322" s="110"/>
      <c r="AQ5322" s="110"/>
      <c r="AR5322" s="110"/>
      <c r="AS5322" s="110"/>
      <c r="AT5322" s="110"/>
      <c r="AU5322" s="110"/>
      <c r="AV5322" s="110"/>
      <c r="AW5322" s="110"/>
      <c r="AX5322" s="110"/>
      <c r="AY5322" s="110"/>
      <c r="AZ5322" s="110"/>
      <c r="BA5322" s="110"/>
      <c r="BB5322" s="110"/>
      <c r="BC5322" s="110"/>
      <c r="BD5322" s="110"/>
      <c r="BE5322" s="110"/>
      <c r="BF5322" s="110"/>
      <c r="BG5322" s="110"/>
      <c r="BH5322" s="110"/>
    </row>
    <row r="5323" spans="30:60" x14ac:dyDescent="0.2">
      <c r="AD5323" s="110"/>
      <c r="AE5323" s="110"/>
      <c r="AF5323" s="110"/>
      <c r="AG5323" s="110"/>
      <c r="AH5323" s="110"/>
      <c r="AI5323" s="110"/>
      <c r="AJ5323" s="110"/>
      <c r="AK5323" s="110"/>
      <c r="AL5323" s="110"/>
      <c r="AM5323" s="110"/>
      <c r="AN5323" s="110"/>
      <c r="AO5323" s="110"/>
      <c r="AP5323" s="110"/>
      <c r="AQ5323" s="110"/>
      <c r="AR5323" s="110"/>
      <c r="AS5323" s="110"/>
      <c r="AT5323" s="110"/>
      <c r="AU5323" s="110"/>
      <c r="AV5323" s="110"/>
      <c r="AW5323" s="110"/>
      <c r="AX5323" s="110"/>
      <c r="AY5323" s="110"/>
      <c r="AZ5323" s="110"/>
      <c r="BA5323" s="110"/>
      <c r="BB5323" s="110"/>
      <c r="BC5323" s="110"/>
      <c r="BD5323" s="110"/>
      <c r="BE5323" s="110"/>
      <c r="BF5323" s="110"/>
      <c r="BG5323" s="110"/>
      <c r="BH5323" s="110"/>
    </row>
    <row r="5324" spans="30:60" x14ac:dyDescent="0.2">
      <c r="AD5324" s="110"/>
      <c r="AE5324" s="110"/>
      <c r="AF5324" s="110"/>
      <c r="AG5324" s="110"/>
      <c r="AH5324" s="110"/>
      <c r="AI5324" s="110"/>
      <c r="AJ5324" s="110"/>
      <c r="AK5324" s="110"/>
      <c r="AL5324" s="110"/>
      <c r="AM5324" s="110"/>
      <c r="AN5324" s="110"/>
      <c r="AO5324" s="110"/>
      <c r="AP5324" s="110"/>
      <c r="AQ5324" s="110"/>
      <c r="AR5324" s="110"/>
      <c r="AS5324" s="110"/>
      <c r="AT5324" s="110"/>
      <c r="AU5324" s="110"/>
      <c r="AV5324" s="110"/>
      <c r="AW5324" s="110"/>
      <c r="AX5324" s="110"/>
      <c r="AY5324" s="110"/>
      <c r="AZ5324" s="110"/>
      <c r="BA5324" s="110"/>
      <c r="BB5324" s="110"/>
      <c r="BC5324" s="110"/>
      <c r="BD5324" s="110"/>
      <c r="BE5324" s="110"/>
      <c r="BF5324" s="110"/>
      <c r="BG5324" s="110"/>
      <c r="BH5324" s="110"/>
    </row>
    <row r="5325" spans="30:60" x14ac:dyDescent="0.2">
      <c r="AD5325" s="110"/>
      <c r="AE5325" s="110"/>
      <c r="AF5325" s="110"/>
      <c r="AG5325" s="110"/>
      <c r="AH5325" s="110"/>
      <c r="AI5325" s="110"/>
      <c r="AJ5325" s="110"/>
      <c r="AK5325" s="110"/>
      <c r="AL5325" s="110"/>
      <c r="AM5325" s="110"/>
      <c r="AN5325" s="110"/>
      <c r="AO5325" s="110"/>
      <c r="AP5325" s="110"/>
      <c r="AQ5325" s="110"/>
      <c r="AR5325" s="110"/>
      <c r="AS5325" s="110"/>
      <c r="AT5325" s="110"/>
      <c r="AU5325" s="110"/>
      <c r="AV5325" s="110"/>
      <c r="AW5325" s="110"/>
      <c r="AX5325" s="110"/>
      <c r="AY5325" s="110"/>
      <c r="AZ5325" s="110"/>
      <c r="BA5325" s="110"/>
      <c r="BB5325" s="110"/>
      <c r="BC5325" s="110"/>
      <c r="BD5325" s="110"/>
      <c r="BE5325" s="110"/>
      <c r="BF5325" s="110"/>
      <c r="BG5325" s="110"/>
      <c r="BH5325" s="110"/>
    </row>
    <row r="5326" spans="30:60" x14ac:dyDescent="0.2">
      <c r="AD5326" s="110"/>
      <c r="AE5326" s="110"/>
      <c r="AF5326" s="110"/>
      <c r="AG5326" s="110"/>
      <c r="AH5326" s="110"/>
      <c r="AI5326" s="110"/>
      <c r="AJ5326" s="110"/>
      <c r="AK5326" s="110"/>
      <c r="AL5326" s="110"/>
      <c r="AM5326" s="110"/>
      <c r="AN5326" s="110"/>
      <c r="AO5326" s="110"/>
      <c r="AP5326" s="110"/>
      <c r="AQ5326" s="110"/>
      <c r="AR5326" s="110"/>
      <c r="AS5326" s="110"/>
      <c r="AT5326" s="110"/>
      <c r="AU5326" s="110"/>
      <c r="AV5326" s="110"/>
      <c r="AW5326" s="110"/>
      <c r="AX5326" s="110"/>
      <c r="AY5326" s="110"/>
      <c r="AZ5326" s="110"/>
      <c r="BA5326" s="110"/>
      <c r="BB5326" s="110"/>
      <c r="BC5326" s="110"/>
      <c r="BD5326" s="110"/>
      <c r="BE5326" s="110"/>
      <c r="BF5326" s="110"/>
      <c r="BG5326" s="110"/>
      <c r="BH5326" s="110"/>
    </row>
    <row r="5327" spans="30:60" x14ac:dyDescent="0.2">
      <c r="AD5327" s="110"/>
      <c r="AE5327" s="110"/>
      <c r="AF5327" s="110"/>
      <c r="AG5327" s="110"/>
      <c r="AH5327" s="110"/>
      <c r="AI5327" s="110"/>
      <c r="AJ5327" s="110"/>
      <c r="AK5327" s="110"/>
      <c r="AL5327" s="110"/>
      <c r="AM5327" s="110"/>
      <c r="AN5327" s="110"/>
      <c r="AO5327" s="110"/>
      <c r="AP5327" s="110"/>
      <c r="AQ5327" s="110"/>
      <c r="AR5327" s="110"/>
      <c r="AS5327" s="110"/>
      <c r="AT5327" s="110"/>
      <c r="AU5327" s="110"/>
      <c r="AV5327" s="110"/>
      <c r="AW5327" s="110"/>
      <c r="AX5327" s="110"/>
      <c r="AY5327" s="110"/>
      <c r="AZ5327" s="110"/>
      <c r="BA5327" s="110"/>
      <c r="BB5327" s="110"/>
      <c r="BC5327" s="110"/>
      <c r="BD5327" s="110"/>
      <c r="BE5327" s="110"/>
      <c r="BF5327" s="110"/>
      <c r="BG5327" s="110"/>
      <c r="BH5327" s="110"/>
    </row>
    <row r="5328" spans="30:60" x14ac:dyDescent="0.2">
      <c r="AD5328" s="110"/>
      <c r="AE5328" s="110"/>
      <c r="AF5328" s="110"/>
      <c r="AG5328" s="110"/>
      <c r="AH5328" s="110"/>
      <c r="AI5328" s="110"/>
      <c r="AJ5328" s="110"/>
      <c r="AK5328" s="110"/>
      <c r="AL5328" s="110"/>
      <c r="AM5328" s="110"/>
      <c r="AN5328" s="110"/>
      <c r="AO5328" s="110"/>
      <c r="AP5328" s="110"/>
      <c r="AQ5328" s="110"/>
      <c r="AR5328" s="110"/>
      <c r="AS5328" s="110"/>
      <c r="AT5328" s="110"/>
      <c r="AU5328" s="110"/>
      <c r="AV5328" s="110"/>
      <c r="AW5328" s="110"/>
      <c r="AX5328" s="110"/>
      <c r="AY5328" s="110"/>
      <c r="AZ5328" s="110"/>
      <c r="BA5328" s="110"/>
      <c r="BB5328" s="110"/>
      <c r="BC5328" s="110"/>
      <c r="BD5328" s="110"/>
      <c r="BE5328" s="110"/>
      <c r="BF5328" s="110"/>
      <c r="BG5328" s="110"/>
      <c r="BH5328" s="110"/>
    </row>
    <row r="5329" spans="30:60" x14ac:dyDescent="0.2">
      <c r="AD5329" s="110"/>
      <c r="AE5329" s="110"/>
      <c r="AF5329" s="110"/>
      <c r="AG5329" s="110"/>
      <c r="AH5329" s="110"/>
      <c r="AI5329" s="110"/>
      <c r="AJ5329" s="110"/>
      <c r="AK5329" s="110"/>
      <c r="AL5329" s="110"/>
      <c r="AM5329" s="110"/>
      <c r="AN5329" s="110"/>
      <c r="AO5329" s="110"/>
      <c r="AP5329" s="110"/>
      <c r="AQ5329" s="110"/>
      <c r="AR5329" s="110"/>
      <c r="AS5329" s="110"/>
      <c r="AT5329" s="110"/>
      <c r="AU5329" s="110"/>
      <c r="AV5329" s="110"/>
      <c r="AW5329" s="110"/>
      <c r="AX5329" s="110"/>
      <c r="AY5329" s="110"/>
      <c r="AZ5329" s="110"/>
      <c r="BA5329" s="110"/>
      <c r="BB5329" s="110"/>
      <c r="BC5329" s="110"/>
      <c r="BD5329" s="110"/>
      <c r="BE5329" s="110"/>
      <c r="BF5329" s="110"/>
      <c r="BG5329" s="110"/>
      <c r="BH5329" s="110"/>
    </row>
    <row r="5330" spans="30:60" x14ac:dyDescent="0.2">
      <c r="AD5330" s="110"/>
      <c r="AE5330" s="110"/>
      <c r="AF5330" s="110"/>
      <c r="AG5330" s="110"/>
      <c r="AH5330" s="110"/>
      <c r="AI5330" s="110"/>
      <c r="AJ5330" s="110"/>
      <c r="AK5330" s="110"/>
      <c r="AL5330" s="110"/>
      <c r="AM5330" s="110"/>
      <c r="AN5330" s="110"/>
      <c r="AO5330" s="110"/>
      <c r="AP5330" s="110"/>
      <c r="AQ5330" s="110"/>
      <c r="AR5330" s="110"/>
      <c r="AS5330" s="110"/>
      <c r="AT5330" s="110"/>
      <c r="AU5330" s="110"/>
      <c r="AV5330" s="110"/>
      <c r="AW5330" s="110"/>
      <c r="AX5330" s="110"/>
      <c r="AY5330" s="110"/>
      <c r="AZ5330" s="110"/>
      <c r="BA5330" s="110"/>
      <c r="BB5330" s="110"/>
      <c r="BC5330" s="110"/>
      <c r="BD5330" s="110"/>
      <c r="BE5330" s="110"/>
      <c r="BF5330" s="110"/>
      <c r="BG5330" s="110"/>
      <c r="BH5330" s="110"/>
    </row>
    <row r="5331" spans="30:60" x14ac:dyDescent="0.2">
      <c r="AD5331" s="110"/>
      <c r="AE5331" s="110"/>
      <c r="AF5331" s="110"/>
      <c r="AG5331" s="110"/>
      <c r="AH5331" s="110"/>
      <c r="AI5331" s="110"/>
      <c r="AJ5331" s="110"/>
      <c r="AK5331" s="110"/>
      <c r="AL5331" s="110"/>
      <c r="AM5331" s="110"/>
      <c r="AN5331" s="110"/>
      <c r="AO5331" s="110"/>
      <c r="AP5331" s="110"/>
      <c r="AQ5331" s="110"/>
      <c r="AR5331" s="110"/>
      <c r="AS5331" s="110"/>
      <c r="AT5331" s="110"/>
      <c r="AU5331" s="110"/>
      <c r="AV5331" s="110"/>
      <c r="AW5331" s="110"/>
      <c r="AX5331" s="110"/>
      <c r="AY5331" s="110"/>
      <c r="AZ5331" s="110"/>
      <c r="BA5331" s="110"/>
      <c r="BB5331" s="110"/>
      <c r="BC5331" s="110"/>
      <c r="BD5331" s="110"/>
      <c r="BE5331" s="110"/>
      <c r="BF5331" s="110"/>
      <c r="BG5331" s="110"/>
      <c r="BH5331" s="110"/>
    </row>
    <row r="5332" spans="30:60" x14ac:dyDescent="0.2">
      <c r="AD5332" s="110"/>
      <c r="AE5332" s="110"/>
      <c r="AF5332" s="110"/>
      <c r="AG5332" s="110"/>
      <c r="AH5332" s="110"/>
      <c r="AI5332" s="110"/>
      <c r="AJ5332" s="110"/>
      <c r="AK5332" s="110"/>
      <c r="AL5332" s="110"/>
      <c r="AM5332" s="110"/>
      <c r="AN5332" s="110"/>
      <c r="AO5332" s="110"/>
      <c r="AP5332" s="110"/>
      <c r="AQ5332" s="110"/>
      <c r="AR5332" s="110"/>
      <c r="AS5332" s="110"/>
      <c r="AT5332" s="110"/>
      <c r="AU5332" s="110"/>
      <c r="AV5332" s="110"/>
      <c r="AW5332" s="110"/>
      <c r="AX5332" s="110"/>
      <c r="AY5332" s="110"/>
      <c r="AZ5332" s="110"/>
      <c r="BA5332" s="110"/>
      <c r="BB5332" s="110"/>
      <c r="BC5332" s="110"/>
      <c r="BD5332" s="110"/>
      <c r="BE5332" s="110"/>
      <c r="BF5332" s="110"/>
      <c r="BG5332" s="110"/>
      <c r="BH5332" s="110"/>
    </row>
    <row r="5333" spans="30:60" x14ac:dyDescent="0.2">
      <c r="AD5333" s="110"/>
      <c r="AE5333" s="110"/>
      <c r="AF5333" s="110"/>
      <c r="AG5333" s="110"/>
      <c r="AH5333" s="110"/>
      <c r="AI5333" s="110"/>
      <c r="AJ5333" s="110"/>
      <c r="AK5333" s="110"/>
      <c r="AL5333" s="110"/>
      <c r="AM5333" s="110"/>
      <c r="AN5333" s="110"/>
      <c r="AO5333" s="110"/>
      <c r="AP5333" s="110"/>
      <c r="AQ5333" s="110"/>
      <c r="AR5333" s="110"/>
      <c r="AS5333" s="110"/>
      <c r="AT5333" s="110"/>
      <c r="AU5333" s="110"/>
      <c r="AV5333" s="110"/>
      <c r="AW5333" s="110"/>
      <c r="AX5333" s="110"/>
      <c r="AY5333" s="110"/>
      <c r="AZ5333" s="110"/>
      <c r="BA5333" s="110"/>
      <c r="BB5333" s="110"/>
      <c r="BC5333" s="110"/>
      <c r="BD5333" s="110"/>
      <c r="BE5333" s="110"/>
      <c r="BF5333" s="110"/>
      <c r="BG5333" s="110"/>
      <c r="BH5333" s="110"/>
    </row>
    <row r="5334" spans="30:60" x14ac:dyDescent="0.2">
      <c r="AD5334" s="110"/>
      <c r="AE5334" s="110"/>
      <c r="AF5334" s="110"/>
      <c r="AG5334" s="110"/>
      <c r="AH5334" s="110"/>
      <c r="AI5334" s="110"/>
      <c r="AJ5334" s="110"/>
      <c r="AK5334" s="110"/>
      <c r="AL5334" s="110"/>
      <c r="AM5334" s="110"/>
      <c r="AN5334" s="110"/>
      <c r="AO5334" s="110"/>
      <c r="AP5334" s="110"/>
      <c r="AQ5334" s="110"/>
      <c r="AR5334" s="110"/>
      <c r="AS5334" s="110"/>
      <c r="AT5334" s="110"/>
      <c r="AU5334" s="110"/>
      <c r="AV5334" s="110"/>
      <c r="AW5334" s="110"/>
      <c r="AX5334" s="110"/>
      <c r="AY5334" s="110"/>
      <c r="AZ5334" s="110"/>
      <c r="BA5334" s="110"/>
      <c r="BB5334" s="110"/>
      <c r="BC5334" s="110"/>
      <c r="BD5334" s="110"/>
      <c r="BE5334" s="110"/>
      <c r="BF5334" s="110"/>
      <c r="BG5334" s="110"/>
      <c r="BH5334" s="110"/>
    </row>
    <row r="5335" spans="30:60" x14ac:dyDescent="0.2">
      <c r="AD5335" s="110"/>
      <c r="AE5335" s="110"/>
      <c r="AF5335" s="110"/>
      <c r="AG5335" s="110"/>
      <c r="AH5335" s="110"/>
      <c r="AI5335" s="110"/>
      <c r="AJ5335" s="110"/>
      <c r="AK5335" s="110"/>
      <c r="AL5335" s="110"/>
      <c r="AM5335" s="110"/>
      <c r="AN5335" s="110"/>
      <c r="AO5335" s="110"/>
      <c r="AP5335" s="110"/>
      <c r="AQ5335" s="110"/>
      <c r="AR5335" s="110"/>
      <c r="AS5335" s="110"/>
      <c r="AT5335" s="110"/>
      <c r="AU5335" s="110"/>
      <c r="AV5335" s="110"/>
      <c r="AW5335" s="110"/>
      <c r="AX5335" s="110"/>
      <c r="AY5335" s="110"/>
      <c r="AZ5335" s="110"/>
      <c r="BA5335" s="110"/>
      <c r="BB5335" s="110"/>
      <c r="BC5335" s="110"/>
      <c r="BD5335" s="110"/>
      <c r="BE5335" s="110"/>
      <c r="BF5335" s="110"/>
      <c r="BG5335" s="110"/>
      <c r="BH5335" s="110"/>
    </row>
    <row r="5336" spans="30:60" x14ac:dyDescent="0.2">
      <c r="AD5336" s="110"/>
      <c r="AE5336" s="110"/>
      <c r="AF5336" s="110"/>
      <c r="AG5336" s="110"/>
      <c r="AH5336" s="110"/>
      <c r="AI5336" s="110"/>
      <c r="AJ5336" s="110"/>
      <c r="AK5336" s="110"/>
      <c r="AL5336" s="110"/>
      <c r="AM5336" s="110"/>
      <c r="AN5336" s="110"/>
      <c r="AO5336" s="110"/>
      <c r="AP5336" s="110"/>
      <c r="AQ5336" s="110"/>
      <c r="AR5336" s="110"/>
      <c r="AS5336" s="110"/>
      <c r="AT5336" s="110"/>
      <c r="AU5336" s="110"/>
      <c r="AV5336" s="110"/>
      <c r="AW5336" s="110"/>
      <c r="AX5336" s="110"/>
      <c r="AY5336" s="110"/>
      <c r="AZ5336" s="110"/>
      <c r="BA5336" s="110"/>
      <c r="BB5336" s="110"/>
      <c r="BC5336" s="110"/>
      <c r="BD5336" s="110"/>
      <c r="BE5336" s="110"/>
      <c r="BF5336" s="110"/>
      <c r="BG5336" s="110"/>
      <c r="BH5336" s="110"/>
    </row>
    <row r="5337" spans="30:60" x14ac:dyDescent="0.2">
      <c r="AD5337" s="110"/>
      <c r="AE5337" s="110"/>
      <c r="AF5337" s="110"/>
      <c r="AG5337" s="110"/>
      <c r="AH5337" s="110"/>
      <c r="AI5337" s="110"/>
      <c r="AJ5337" s="110"/>
      <c r="AK5337" s="110"/>
      <c r="AL5337" s="110"/>
      <c r="AM5337" s="110"/>
      <c r="AN5337" s="110"/>
      <c r="AO5337" s="110"/>
      <c r="AP5337" s="110"/>
      <c r="AQ5337" s="110"/>
      <c r="AR5337" s="110"/>
      <c r="AS5337" s="110"/>
      <c r="AT5337" s="110"/>
      <c r="AU5337" s="110"/>
      <c r="AV5337" s="110"/>
      <c r="AW5337" s="110"/>
      <c r="AX5337" s="110"/>
      <c r="AY5337" s="110"/>
      <c r="AZ5337" s="110"/>
      <c r="BA5337" s="110"/>
      <c r="BB5337" s="110"/>
      <c r="BC5337" s="110"/>
      <c r="BD5337" s="110"/>
      <c r="BE5337" s="110"/>
      <c r="BF5337" s="110"/>
      <c r="BG5337" s="110"/>
      <c r="BH5337" s="110"/>
    </row>
    <row r="5338" spans="30:60" x14ac:dyDescent="0.2">
      <c r="AD5338" s="110"/>
      <c r="AE5338" s="110"/>
      <c r="AF5338" s="110"/>
      <c r="AG5338" s="110"/>
      <c r="AH5338" s="110"/>
      <c r="AI5338" s="110"/>
      <c r="AJ5338" s="110"/>
      <c r="AK5338" s="110"/>
      <c r="AL5338" s="110"/>
      <c r="AM5338" s="110"/>
      <c r="AN5338" s="110"/>
      <c r="AO5338" s="110"/>
      <c r="AP5338" s="110"/>
      <c r="AQ5338" s="110"/>
      <c r="AR5338" s="110"/>
      <c r="AS5338" s="110"/>
      <c r="AT5338" s="110"/>
      <c r="AU5338" s="110"/>
      <c r="AV5338" s="110"/>
      <c r="AW5338" s="110"/>
      <c r="AX5338" s="110"/>
      <c r="AY5338" s="110"/>
      <c r="AZ5338" s="110"/>
      <c r="BA5338" s="110"/>
      <c r="BB5338" s="110"/>
      <c r="BC5338" s="110"/>
      <c r="BD5338" s="110"/>
      <c r="BE5338" s="110"/>
      <c r="BF5338" s="110"/>
      <c r="BG5338" s="110"/>
      <c r="BH5338" s="110"/>
    </row>
    <row r="5339" spans="30:60" x14ac:dyDescent="0.2">
      <c r="AD5339" s="110"/>
      <c r="AE5339" s="110"/>
      <c r="AF5339" s="110"/>
      <c r="AG5339" s="110"/>
      <c r="AH5339" s="110"/>
      <c r="AI5339" s="110"/>
      <c r="AJ5339" s="110"/>
      <c r="AK5339" s="110"/>
      <c r="AL5339" s="110"/>
      <c r="AM5339" s="110"/>
      <c r="AN5339" s="110"/>
      <c r="AO5339" s="110"/>
      <c r="AP5339" s="110"/>
      <c r="AQ5339" s="110"/>
      <c r="AR5339" s="110"/>
      <c r="AS5339" s="110"/>
      <c r="AT5339" s="110"/>
      <c r="AU5339" s="110"/>
      <c r="AV5339" s="110"/>
      <c r="AW5339" s="110"/>
      <c r="AX5339" s="110"/>
      <c r="AY5339" s="110"/>
      <c r="AZ5339" s="110"/>
      <c r="BA5339" s="110"/>
      <c r="BB5339" s="110"/>
      <c r="BC5339" s="110"/>
      <c r="BD5339" s="110"/>
      <c r="BE5339" s="110"/>
      <c r="BF5339" s="110"/>
      <c r="BG5339" s="110"/>
      <c r="BH5339" s="110"/>
    </row>
    <row r="5340" spans="30:60" x14ac:dyDescent="0.2">
      <c r="AD5340" s="110"/>
      <c r="AE5340" s="110"/>
      <c r="AF5340" s="110"/>
      <c r="AG5340" s="110"/>
      <c r="AH5340" s="110"/>
      <c r="AI5340" s="110"/>
      <c r="AJ5340" s="110"/>
      <c r="AK5340" s="110"/>
      <c r="AL5340" s="110"/>
      <c r="AM5340" s="110"/>
      <c r="AN5340" s="110"/>
      <c r="AO5340" s="110"/>
      <c r="AP5340" s="110"/>
      <c r="AQ5340" s="110"/>
      <c r="AR5340" s="110"/>
      <c r="AS5340" s="110"/>
      <c r="AT5340" s="110"/>
      <c r="AU5340" s="110"/>
      <c r="AV5340" s="110"/>
      <c r="AW5340" s="110"/>
      <c r="AX5340" s="110"/>
      <c r="AY5340" s="110"/>
      <c r="AZ5340" s="110"/>
      <c r="BA5340" s="110"/>
      <c r="BB5340" s="110"/>
      <c r="BC5340" s="110"/>
      <c r="BD5340" s="110"/>
      <c r="BE5340" s="110"/>
      <c r="BF5340" s="110"/>
      <c r="BG5340" s="110"/>
      <c r="BH5340" s="110"/>
    </row>
    <row r="5341" spans="30:60" x14ac:dyDescent="0.2">
      <c r="AD5341" s="110"/>
      <c r="AE5341" s="110"/>
      <c r="AF5341" s="110"/>
      <c r="AG5341" s="110"/>
      <c r="AH5341" s="110"/>
      <c r="AI5341" s="110"/>
      <c r="AJ5341" s="110"/>
      <c r="AK5341" s="110"/>
      <c r="AL5341" s="110"/>
      <c r="AM5341" s="110"/>
      <c r="AN5341" s="110"/>
      <c r="AO5341" s="110"/>
      <c r="AP5341" s="110"/>
      <c r="AQ5341" s="110"/>
      <c r="AR5341" s="110"/>
      <c r="AS5341" s="110"/>
      <c r="AT5341" s="110"/>
      <c r="AU5341" s="110"/>
      <c r="AV5341" s="110"/>
      <c r="AW5341" s="110"/>
      <c r="AX5341" s="110"/>
      <c r="AY5341" s="110"/>
      <c r="AZ5341" s="110"/>
      <c r="BA5341" s="110"/>
      <c r="BB5341" s="110"/>
      <c r="BC5341" s="110"/>
      <c r="BD5341" s="110"/>
      <c r="BE5341" s="110"/>
      <c r="BF5341" s="110"/>
      <c r="BG5341" s="110"/>
      <c r="BH5341" s="110"/>
    </row>
    <row r="5342" spans="30:60" x14ac:dyDescent="0.2">
      <c r="AD5342" s="110"/>
      <c r="AE5342" s="110"/>
      <c r="AF5342" s="110"/>
      <c r="AG5342" s="110"/>
      <c r="AH5342" s="110"/>
      <c r="AI5342" s="110"/>
      <c r="AJ5342" s="110"/>
      <c r="AK5342" s="110"/>
      <c r="AL5342" s="110"/>
      <c r="AM5342" s="110"/>
      <c r="AN5342" s="110"/>
      <c r="AO5342" s="110"/>
      <c r="AP5342" s="110"/>
      <c r="AQ5342" s="110"/>
      <c r="AR5342" s="110"/>
      <c r="AS5342" s="110"/>
      <c r="AT5342" s="110"/>
      <c r="AU5342" s="110"/>
      <c r="AV5342" s="110"/>
      <c r="AW5342" s="110"/>
      <c r="AX5342" s="110"/>
      <c r="AY5342" s="110"/>
      <c r="AZ5342" s="110"/>
      <c r="BA5342" s="110"/>
      <c r="BB5342" s="110"/>
      <c r="BC5342" s="110"/>
      <c r="BD5342" s="110"/>
      <c r="BE5342" s="110"/>
      <c r="BF5342" s="110"/>
      <c r="BG5342" s="110"/>
      <c r="BH5342" s="110"/>
    </row>
    <row r="5343" spans="30:60" x14ac:dyDescent="0.2">
      <c r="AD5343" s="110"/>
      <c r="AE5343" s="110"/>
      <c r="AF5343" s="110"/>
      <c r="AG5343" s="110"/>
      <c r="AH5343" s="110"/>
      <c r="AI5343" s="110"/>
      <c r="AJ5343" s="110"/>
      <c r="AK5343" s="110"/>
      <c r="AL5343" s="110"/>
      <c r="AM5343" s="110"/>
      <c r="AN5343" s="110"/>
      <c r="AO5343" s="110"/>
      <c r="AP5343" s="110"/>
      <c r="AQ5343" s="110"/>
      <c r="AR5343" s="110"/>
      <c r="AS5343" s="110"/>
      <c r="AT5343" s="110"/>
      <c r="AU5343" s="110"/>
      <c r="AV5343" s="110"/>
      <c r="AW5343" s="110"/>
      <c r="AX5343" s="110"/>
      <c r="AY5343" s="110"/>
      <c r="AZ5343" s="110"/>
      <c r="BA5343" s="110"/>
      <c r="BB5343" s="110"/>
      <c r="BC5343" s="110"/>
      <c r="BD5343" s="110"/>
      <c r="BE5343" s="110"/>
      <c r="BF5343" s="110"/>
      <c r="BG5343" s="110"/>
      <c r="BH5343" s="110"/>
    </row>
    <row r="5344" spans="30:60" x14ac:dyDescent="0.2">
      <c r="AD5344" s="110"/>
      <c r="AE5344" s="110"/>
      <c r="AF5344" s="110"/>
      <c r="AG5344" s="110"/>
      <c r="AH5344" s="110"/>
      <c r="AI5344" s="110"/>
      <c r="AJ5344" s="110"/>
      <c r="AK5344" s="110"/>
      <c r="AL5344" s="110"/>
      <c r="AM5344" s="110"/>
      <c r="AN5344" s="110"/>
      <c r="AO5344" s="110"/>
      <c r="AP5344" s="110"/>
      <c r="AQ5344" s="110"/>
      <c r="AR5344" s="110"/>
      <c r="AS5344" s="110"/>
      <c r="AT5344" s="110"/>
      <c r="AU5344" s="110"/>
      <c r="AV5344" s="110"/>
      <c r="AW5344" s="110"/>
      <c r="AX5344" s="110"/>
      <c r="AY5344" s="110"/>
      <c r="AZ5344" s="110"/>
      <c r="BA5344" s="110"/>
      <c r="BB5344" s="110"/>
      <c r="BC5344" s="110"/>
      <c r="BD5344" s="110"/>
      <c r="BE5344" s="110"/>
      <c r="BF5344" s="110"/>
      <c r="BG5344" s="110"/>
      <c r="BH5344" s="110"/>
    </row>
    <row r="5345" spans="30:60" x14ac:dyDescent="0.2">
      <c r="AD5345" s="110"/>
      <c r="AE5345" s="110"/>
      <c r="AF5345" s="110"/>
      <c r="AG5345" s="110"/>
      <c r="AH5345" s="110"/>
      <c r="AI5345" s="110"/>
      <c r="AJ5345" s="110"/>
      <c r="AK5345" s="110"/>
      <c r="AL5345" s="110"/>
      <c r="AM5345" s="110"/>
      <c r="AN5345" s="110"/>
      <c r="AO5345" s="110"/>
      <c r="AP5345" s="110"/>
      <c r="AQ5345" s="110"/>
      <c r="AR5345" s="110"/>
      <c r="AS5345" s="110"/>
      <c r="AT5345" s="110"/>
      <c r="AU5345" s="110"/>
      <c r="AV5345" s="110"/>
      <c r="AW5345" s="110"/>
      <c r="AX5345" s="110"/>
      <c r="AY5345" s="110"/>
      <c r="AZ5345" s="110"/>
      <c r="BA5345" s="110"/>
      <c r="BB5345" s="110"/>
      <c r="BC5345" s="110"/>
      <c r="BD5345" s="110"/>
      <c r="BE5345" s="110"/>
      <c r="BF5345" s="110"/>
      <c r="BG5345" s="110"/>
      <c r="BH5345" s="110"/>
    </row>
    <row r="5346" spans="30:60" x14ac:dyDescent="0.2">
      <c r="AD5346" s="110"/>
      <c r="AE5346" s="110"/>
      <c r="AF5346" s="110"/>
      <c r="AG5346" s="110"/>
      <c r="AH5346" s="110"/>
      <c r="AI5346" s="110"/>
      <c r="AJ5346" s="110"/>
      <c r="AK5346" s="110"/>
      <c r="AL5346" s="110"/>
      <c r="AM5346" s="110"/>
      <c r="AN5346" s="110"/>
      <c r="AO5346" s="110"/>
      <c r="AP5346" s="110"/>
      <c r="AQ5346" s="110"/>
      <c r="AR5346" s="110"/>
      <c r="AS5346" s="110"/>
      <c r="AT5346" s="110"/>
      <c r="AU5346" s="110"/>
      <c r="AV5346" s="110"/>
      <c r="AW5346" s="110"/>
      <c r="AX5346" s="110"/>
      <c r="AY5346" s="110"/>
      <c r="AZ5346" s="110"/>
      <c r="BA5346" s="110"/>
      <c r="BB5346" s="110"/>
      <c r="BC5346" s="110"/>
      <c r="BD5346" s="110"/>
      <c r="BE5346" s="110"/>
      <c r="BF5346" s="110"/>
      <c r="BG5346" s="110"/>
      <c r="BH5346" s="110"/>
    </row>
    <row r="5347" spans="30:60" x14ac:dyDescent="0.2">
      <c r="AD5347" s="110"/>
      <c r="AE5347" s="110"/>
      <c r="AF5347" s="110"/>
      <c r="AG5347" s="110"/>
      <c r="AH5347" s="110"/>
      <c r="AI5347" s="110"/>
      <c r="AJ5347" s="110"/>
      <c r="AK5347" s="110"/>
      <c r="AL5347" s="110"/>
      <c r="AM5347" s="110"/>
      <c r="AN5347" s="110"/>
      <c r="AO5347" s="110"/>
      <c r="AP5347" s="110"/>
      <c r="AQ5347" s="110"/>
      <c r="AR5347" s="110"/>
      <c r="AS5347" s="110"/>
      <c r="AT5347" s="110"/>
      <c r="AU5347" s="110"/>
      <c r="AV5347" s="110"/>
      <c r="AW5347" s="110"/>
      <c r="AX5347" s="110"/>
      <c r="AY5347" s="110"/>
      <c r="AZ5347" s="110"/>
      <c r="BA5347" s="110"/>
      <c r="BB5347" s="110"/>
      <c r="BC5347" s="110"/>
      <c r="BD5347" s="110"/>
      <c r="BE5347" s="110"/>
      <c r="BF5347" s="110"/>
      <c r="BG5347" s="110"/>
      <c r="BH5347" s="110"/>
    </row>
    <row r="5348" spans="30:60" x14ac:dyDescent="0.2">
      <c r="AD5348" s="110"/>
      <c r="AE5348" s="110"/>
      <c r="AF5348" s="110"/>
      <c r="AG5348" s="110"/>
      <c r="AH5348" s="110"/>
      <c r="AI5348" s="110"/>
      <c r="AJ5348" s="110"/>
      <c r="AK5348" s="110"/>
      <c r="AL5348" s="110"/>
      <c r="AM5348" s="110"/>
      <c r="AN5348" s="110"/>
      <c r="AO5348" s="110"/>
      <c r="AP5348" s="110"/>
      <c r="AQ5348" s="110"/>
      <c r="AR5348" s="110"/>
      <c r="AS5348" s="110"/>
      <c r="AT5348" s="110"/>
      <c r="AU5348" s="110"/>
      <c r="AV5348" s="110"/>
      <c r="AW5348" s="110"/>
      <c r="AX5348" s="110"/>
      <c r="AY5348" s="110"/>
      <c r="AZ5348" s="110"/>
      <c r="BA5348" s="110"/>
      <c r="BB5348" s="110"/>
      <c r="BC5348" s="110"/>
      <c r="BD5348" s="110"/>
      <c r="BE5348" s="110"/>
      <c r="BF5348" s="110"/>
      <c r="BG5348" s="110"/>
      <c r="BH5348" s="110"/>
    </row>
    <row r="5349" spans="30:60" x14ac:dyDescent="0.2">
      <c r="AD5349" s="110"/>
      <c r="AE5349" s="110"/>
      <c r="AF5349" s="110"/>
      <c r="AG5349" s="110"/>
      <c r="AH5349" s="110"/>
      <c r="AI5349" s="110"/>
      <c r="AJ5349" s="110"/>
      <c r="AK5349" s="110"/>
      <c r="AL5349" s="110"/>
      <c r="AM5349" s="110"/>
      <c r="AN5349" s="110"/>
      <c r="AO5349" s="110"/>
      <c r="AP5349" s="110"/>
      <c r="AQ5349" s="110"/>
      <c r="AR5349" s="110"/>
      <c r="AS5349" s="110"/>
      <c r="AT5349" s="110"/>
      <c r="AU5349" s="110"/>
      <c r="AV5349" s="110"/>
      <c r="AW5349" s="110"/>
      <c r="AX5349" s="110"/>
      <c r="AY5349" s="110"/>
      <c r="AZ5349" s="110"/>
      <c r="BA5349" s="110"/>
      <c r="BB5349" s="110"/>
      <c r="BC5349" s="110"/>
      <c r="BD5349" s="110"/>
      <c r="BE5349" s="110"/>
      <c r="BF5349" s="110"/>
      <c r="BG5349" s="110"/>
      <c r="BH5349" s="110"/>
    </row>
    <row r="5350" spans="30:60" x14ac:dyDescent="0.2">
      <c r="AD5350" s="110"/>
      <c r="AE5350" s="110"/>
      <c r="AF5350" s="110"/>
      <c r="AG5350" s="110"/>
      <c r="AH5350" s="110"/>
      <c r="AI5350" s="110"/>
      <c r="AJ5350" s="110"/>
      <c r="AK5350" s="110"/>
      <c r="AL5350" s="110"/>
      <c r="AM5350" s="110"/>
      <c r="AN5350" s="110"/>
      <c r="AO5350" s="110"/>
      <c r="AP5350" s="110"/>
      <c r="AQ5350" s="110"/>
      <c r="AR5350" s="110"/>
      <c r="AS5350" s="110"/>
      <c r="AT5350" s="110"/>
      <c r="AU5350" s="110"/>
      <c r="AV5350" s="110"/>
      <c r="AW5350" s="110"/>
      <c r="AX5350" s="110"/>
      <c r="AY5350" s="110"/>
      <c r="AZ5350" s="110"/>
      <c r="BA5350" s="110"/>
      <c r="BB5350" s="110"/>
      <c r="BC5350" s="110"/>
      <c r="BD5350" s="110"/>
      <c r="BE5350" s="110"/>
      <c r="BF5350" s="110"/>
      <c r="BG5350" s="110"/>
      <c r="BH5350" s="110"/>
    </row>
    <row r="5351" spans="30:60" x14ac:dyDescent="0.2">
      <c r="AD5351" s="110"/>
      <c r="AE5351" s="110"/>
      <c r="AF5351" s="110"/>
      <c r="AG5351" s="110"/>
      <c r="AH5351" s="110"/>
      <c r="AI5351" s="110"/>
      <c r="AJ5351" s="110"/>
      <c r="AK5351" s="110"/>
      <c r="AL5351" s="110"/>
      <c r="AM5351" s="110"/>
      <c r="AN5351" s="110"/>
      <c r="AO5351" s="110"/>
      <c r="AP5351" s="110"/>
      <c r="AQ5351" s="110"/>
      <c r="AR5351" s="110"/>
      <c r="AS5351" s="110"/>
      <c r="AT5351" s="110"/>
      <c r="AU5351" s="110"/>
      <c r="AV5351" s="110"/>
      <c r="AW5351" s="110"/>
      <c r="AX5351" s="110"/>
      <c r="AY5351" s="110"/>
      <c r="AZ5351" s="110"/>
      <c r="BA5351" s="110"/>
      <c r="BB5351" s="110"/>
      <c r="BC5351" s="110"/>
      <c r="BD5351" s="110"/>
      <c r="BE5351" s="110"/>
      <c r="BF5351" s="110"/>
      <c r="BG5351" s="110"/>
      <c r="BH5351" s="110"/>
    </row>
    <row r="5352" spans="30:60" x14ac:dyDescent="0.2">
      <c r="AD5352" s="110"/>
      <c r="AE5352" s="110"/>
      <c r="AF5352" s="110"/>
      <c r="AG5352" s="110"/>
      <c r="AH5352" s="110"/>
      <c r="AI5352" s="110"/>
      <c r="AJ5352" s="110"/>
      <c r="AK5352" s="110"/>
      <c r="AL5352" s="110"/>
      <c r="AM5352" s="110"/>
      <c r="AN5352" s="110"/>
      <c r="AO5352" s="110"/>
      <c r="AP5352" s="110"/>
      <c r="AQ5352" s="110"/>
      <c r="AR5352" s="110"/>
      <c r="AS5352" s="110"/>
      <c r="AT5352" s="110"/>
      <c r="AU5352" s="110"/>
      <c r="AV5352" s="110"/>
      <c r="AW5352" s="110"/>
      <c r="AX5352" s="110"/>
      <c r="AY5352" s="110"/>
      <c r="AZ5352" s="110"/>
      <c r="BA5352" s="110"/>
      <c r="BB5352" s="110"/>
      <c r="BC5352" s="110"/>
      <c r="BD5352" s="110"/>
      <c r="BE5352" s="110"/>
      <c r="BF5352" s="110"/>
      <c r="BG5352" s="110"/>
      <c r="BH5352" s="110"/>
    </row>
    <row r="5353" spans="30:60" x14ac:dyDescent="0.2">
      <c r="AD5353" s="110"/>
      <c r="AE5353" s="110"/>
      <c r="AF5353" s="110"/>
      <c r="AG5353" s="110"/>
      <c r="AH5353" s="110"/>
      <c r="AI5353" s="110"/>
      <c r="AJ5353" s="110"/>
      <c r="AK5353" s="110"/>
      <c r="AL5353" s="110"/>
      <c r="AM5353" s="110"/>
      <c r="AN5353" s="110"/>
      <c r="AO5353" s="110"/>
      <c r="AP5353" s="110"/>
      <c r="AQ5353" s="110"/>
      <c r="AR5353" s="110"/>
      <c r="AS5353" s="110"/>
      <c r="AT5353" s="110"/>
      <c r="AU5353" s="110"/>
      <c r="AV5353" s="110"/>
      <c r="AW5353" s="110"/>
      <c r="AX5353" s="110"/>
      <c r="AY5353" s="110"/>
      <c r="AZ5353" s="110"/>
      <c r="BA5353" s="110"/>
      <c r="BB5353" s="110"/>
      <c r="BC5353" s="110"/>
      <c r="BD5353" s="110"/>
      <c r="BE5353" s="110"/>
      <c r="BF5353" s="110"/>
      <c r="BG5353" s="110"/>
      <c r="BH5353" s="110"/>
    </row>
    <row r="5354" spans="30:60" x14ac:dyDescent="0.2">
      <c r="AD5354" s="110"/>
      <c r="AE5354" s="110"/>
      <c r="AF5354" s="110"/>
      <c r="AG5354" s="110"/>
      <c r="AH5354" s="110"/>
      <c r="AI5354" s="110"/>
      <c r="AJ5354" s="110"/>
      <c r="AK5354" s="110"/>
      <c r="AL5354" s="110"/>
      <c r="AM5354" s="110"/>
      <c r="AN5354" s="110"/>
      <c r="AO5354" s="110"/>
      <c r="AP5354" s="110"/>
      <c r="AQ5354" s="110"/>
      <c r="AR5354" s="110"/>
      <c r="AS5354" s="110"/>
      <c r="AT5354" s="110"/>
      <c r="AU5354" s="110"/>
      <c r="AV5354" s="110"/>
      <c r="AW5354" s="110"/>
      <c r="AX5354" s="110"/>
      <c r="AY5354" s="110"/>
      <c r="AZ5354" s="110"/>
      <c r="BA5354" s="110"/>
      <c r="BB5354" s="110"/>
      <c r="BC5354" s="110"/>
      <c r="BD5354" s="110"/>
      <c r="BE5354" s="110"/>
      <c r="BF5354" s="110"/>
      <c r="BG5354" s="110"/>
      <c r="BH5354" s="110"/>
    </row>
    <row r="5355" spans="30:60" x14ac:dyDescent="0.2">
      <c r="AD5355" s="110"/>
      <c r="AE5355" s="110"/>
      <c r="AF5355" s="110"/>
      <c r="AG5355" s="110"/>
      <c r="AH5355" s="110"/>
      <c r="AI5355" s="110"/>
      <c r="AJ5355" s="110"/>
      <c r="AK5355" s="110"/>
      <c r="AL5355" s="110"/>
      <c r="AM5355" s="110"/>
      <c r="AN5355" s="110"/>
      <c r="AO5355" s="110"/>
      <c r="AP5355" s="110"/>
      <c r="AQ5355" s="110"/>
      <c r="AR5355" s="110"/>
      <c r="AS5355" s="110"/>
      <c r="AT5355" s="110"/>
      <c r="AU5355" s="110"/>
      <c r="AV5355" s="110"/>
      <c r="AW5355" s="110"/>
      <c r="AX5355" s="110"/>
      <c r="AY5355" s="110"/>
      <c r="AZ5355" s="110"/>
      <c r="BA5355" s="110"/>
      <c r="BB5355" s="110"/>
      <c r="BC5355" s="110"/>
      <c r="BD5355" s="110"/>
      <c r="BE5355" s="110"/>
      <c r="BF5355" s="110"/>
      <c r="BG5355" s="110"/>
      <c r="BH5355" s="110"/>
    </row>
    <row r="5356" spans="30:60" x14ac:dyDescent="0.2">
      <c r="AD5356" s="110"/>
      <c r="AE5356" s="110"/>
      <c r="AF5356" s="110"/>
      <c r="AG5356" s="110"/>
      <c r="AH5356" s="110"/>
      <c r="AI5356" s="110"/>
      <c r="AJ5356" s="110"/>
      <c r="AK5356" s="110"/>
      <c r="AL5356" s="110"/>
      <c r="AM5356" s="110"/>
      <c r="AN5356" s="110"/>
      <c r="AO5356" s="110"/>
      <c r="AP5356" s="110"/>
      <c r="AQ5356" s="110"/>
      <c r="AR5356" s="110"/>
      <c r="AS5356" s="110"/>
      <c r="AT5356" s="110"/>
      <c r="AU5356" s="110"/>
      <c r="AV5356" s="110"/>
      <c r="AW5356" s="110"/>
      <c r="AX5356" s="110"/>
      <c r="AY5356" s="110"/>
      <c r="AZ5356" s="110"/>
      <c r="BA5356" s="110"/>
      <c r="BB5356" s="110"/>
      <c r="BC5356" s="110"/>
      <c r="BD5356" s="110"/>
      <c r="BE5356" s="110"/>
      <c r="BF5356" s="110"/>
      <c r="BG5356" s="110"/>
      <c r="BH5356" s="110"/>
    </row>
    <row r="5357" spans="30:60" x14ac:dyDescent="0.2">
      <c r="AD5357" s="110"/>
      <c r="AE5357" s="110"/>
      <c r="AF5357" s="110"/>
      <c r="AG5357" s="110"/>
      <c r="AH5357" s="110"/>
      <c r="AI5357" s="110"/>
      <c r="AJ5357" s="110"/>
      <c r="AK5357" s="110"/>
      <c r="AL5357" s="110"/>
      <c r="AM5357" s="110"/>
      <c r="AN5357" s="110"/>
      <c r="AO5357" s="110"/>
      <c r="AP5357" s="110"/>
      <c r="AQ5357" s="110"/>
      <c r="AR5357" s="110"/>
      <c r="AS5357" s="110"/>
      <c r="AT5357" s="110"/>
      <c r="AU5357" s="110"/>
      <c r="AV5357" s="110"/>
      <c r="AW5357" s="110"/>
      <c r="AX5357" s="110"/>
      <c r="AY5357" s="110"/>
      <c r="AZ5357" s="110"/>
      <c r="BA5357" s="110"/>
      <c r="BB5357" s="110"/>
      <c r="BC5357" s="110"/>
      <c r="BD5357" s="110"/>
      <c r="BE5357" s="110"/>
      <c r="BF5357" s="110"/>
      <c r="BG5357" s="110"/>
      <c r="BH5357" s="110"/>
    </row>
    <row r="5358" spans="30:60" x14ac:dyDescent="0.2">
      <c r="AD5358" s="110"/>
      <c r="AE5358" s="110"/>
      <c r="AF5358" s="110"/>
      <c r="AG5358" s="110"/>
      <c r="AH5358" s="110"/>
      <c r="AI5358" s="110"/>
      <c r="AJ5358" s="110"/>
      <c r="AK5358" s="110"/>
      <c r="AL5358" s="110"/>
      <c r="AM5358" s="110"/>
      <c r="AN5358" s="110"/>
      <c r="AO5358" s="110"/>
      <c r="AP5358" s="110"/>
      <c r="AQ5358" s="110"/>
      <c r="AR5358" s="110"/>
      <c r="AS5358" s="110"/>
      <c r="AT5358" s="110"/>
      <c r="AU5358" s="110"/>
      <c r="AV5358" s="110"/>
      <c r="AW5358" s="110"/>
      <c r="AX5358" s="110"/>
      <c r="AY5358" s="110"/>
      <c r="AZ5358" s="110"/>
      <c r="BA5358" s="110"/>
      <c r="BB5358" s="110"/>
      <c r="BC5358" s="110"/>
      <c r="BD5358" s="110"/>
      <c r="BE5358" s="110"/>
      <c r="BF5358" s="110"/>
      <c r="BG5358" s="110"/>
      <c r="BH5358" s="110"/>
    </row>
    <row r="5359" spans="30:60" x14ac:dyDescent="0.2">
      <c r="AD5359" s="110"/>
      <c r="AE5359" s="110"/>
      <c r="AF5359" s="110"/>
      <c r="AG5359" s="110"/>
      <c r="AH5359" s="110"/>
      <c r="AI5359" s="110"/>
      <c r="AJ5359" s="110"/>
      <c r="AK5359" s="110"/>
      <c r="AL5359" s="110"/>
      <c r="AM5359" s="110"/>
      <c r="AN5359" s="110"/>
      <c r="AO5359" s="110"/>
      <c r="AP5359" s="110"/>
      <c r="AQ5359" s="110"/>
      <c r="AR5359" s="110"/>
      <c r="AS5359" s="110"/>
      <c r="AT5359" s="110"/>
      <c r="AU5359" s="110"/>
      <c r="AV5359" s="110"/>
      <c r="AW5359" s="110"/>
      <c r="AX5359" s="110"/>
      <c r="AY5359" s="110"/>
      <c r="AZ5359" s="110"/>
      <c r="BA5359" s="110"/>
      <c r="BB5359" s="110"/>
      <c r="BC5359" s="110"/>
      <c r="BD5359" s="110"/>
      <c r="BE5359" s="110"/>
      <c r="BF5359" s="110"/>
      <c r="BG5359" s="110"/>
      <c r="BH5359" s="110"/>
    </row>
    <row r="5360" spans="30:60" x14ac:dyDescent="0.2">
      <c r="AD5360" s="110"/>
      <c r="AE5360" s="110"/>
      <c r="AF5360" s="110"/>
      <c r="AG5360" s="110"/>
      <c r="AH5360" s="110"/>
      <c r="AI5360" s="110"/>
      <c r="AJ5360" s="110"/>
      <c r="AK5360" s="110"/>
      <c r="AL5360" s="110"/>
      <c r="AM5360" s="110"/>
      <c r="AN5360" s="110"/>
      <c r="AO5360" s="110"/>
      <c r="AP5360" s="110"/>
      <c r="AQ5360" s="110"/>
      <c r="AR5360" s="110"/>
      <c r="AS5360" s="110"/>
      <c r="AT5360" s="110"/>
      <c r="AU5360" s="110"/>
      <c r="AV5360" s="110"/>
      <c r="AW5360" s="110"/>
      <c r="AX5360" s="110"/>
      <c r="AY5360" s="110"/>
      <c r="AZ5360" s="110"/>
      <c r="BA5360" s="110"/>
      <c r="BB5360" s="110"/>
      <c r="BC5360" s="110"/>
      <c r="BD5360" s="110"/>
      <c r="BE5360" s="110"/>
      <c r="BF5360" s="110"/>
      <c r="BG5360" s="110"/>
      <c r="BH5360" s="110"/>
    </row>
    <row r="5361" spans="30:60" x14ac:dyDescent="0.2">
      <c r="AD5361" s="110"/>
      <c r="AE5361" s="110"/>
      <c r="AF5361" s="110"/>
      <c r="AG5361" s="110"/>
      <c r="AH5361" s="110"/>
      <c r="AI5361" s="110"/>
      <c r="AJ5361" s="110"/>
      <c r="AK5361" s="110"/>
      <c r="AL5361" s="110"/>
      <c r="AM5361" s="110"/>
      <c r="AN5361" s="110"/>
      <c r="AO5361" s="110"/>
      <c r="AP5361" s="110"/>
      <c r="AQ5361" s="110"/>
      <c r="AR5361" s="110"/>
      <c r="AS5361" s="110"/>
      <c r="AT5361" s="110"/>
      <c r="AU5361" s="110"/>
      <c r="AV5361" s="110"/>
      <c r="AW5361" s="110"/>
      <c r="AX5361" s="110"/>
      <c r="AY5361" s="110"/>
      <c r="AZ5361" s="110"/>
      <c r="BA5361" s="110"/>
      <c r="BB5361" s="110"/>
      <c r="BC5361" s="110"/>
      <c r="BD5361" s="110"/>
      <c r="BE5361" s="110"/>
      <c r="BF5361" s="110"/>
      <c r="BG5361" s="110"/>
      <c r="BH5361" s="110"/>
    </row>
    <row r="5362" spans="30:60" x14ac:dyDescent="0.2">
      <c r="AD5362" s="110"/>
      <c r="AE5362" s="110"/>
      <c r="AF5362" s="110"/>
      <c r="AG5362" s="110"/>
      <c r="AH5362" s="110"/>
      <c r="AI5362" s="110"/>
      <c r="AJ5362" s="110"/>
      <c r="AK5362" s="110"/>
      <c r="AL5362" s="110"/>
      <c r="AM5362" s="110"/>
      <c r="AN5362" s="110"/>
      <c r="AO5362" s="110"/>
      <c r="AP5362" s="110"/>
      <c r="AQ5362" s="110"/>
      <c r="AR5362" s="110"/>
      <c r="AS5362" s="110"/>
      <c r="AT5362" s="110"/>
      <c r="AU5362" s="110"/>
      <c r="AV5362" s="110"/>
      <c r="AW5362" s="110"/>
      <c r="AX5362" s="110"/>
      <c r="AY5362" s="110"/>
      <c r="AZ5362" s="110"/>
      <c r="BA5362" s="110"/>
      <c r="BB5362" s="110"/>
      <c r="BC5362" s="110"/>
      <c r="BD5362" s="110"/>
      <c r="BE5362" s="110"/>
      <c r="BF5362" s="110"/>
      <c r="BG5362" s="110"/>
      <c r="BH5362" s="110"/>
    </row>
    <row r="5363" spans="30:60" x14ac:dyDescent="0.2">
      <c r="AD5363" s="110"/>
      <c r="AE5363" s="110"/>
      <c r="AF5363" s="110"/>
      <c r="AG5363" s="110"/>
      <c r="AH5363" s="110"/>
      <c r="AI5363" s="110"/>
      <c r="AJ5363" s="110"/>
      <c r="AK5363" s="110"/>
      <c r="AL5363" s="110"/>
      <c r="AM5363" s="110"/>
      <c r="AN5363" s="110"/>
      <c r="AO5363" s="110"/>
      <c r="AP5363" s="110"/>
      <c r="AQ5363" s="110"/>
      <c r="AR5363" s="110"/>
      <c r="AS5363" s="110"/>
      <c r="AT5363" s="110"/>
      <c r="AU5363" s="110"/>
      <c r="AV5363" s="110"/>
      <c r="AW5363" s="110"/>
      <c r="AX5363" s="110"/>
      <c r="AY5363" s="110"/>
      <c r="AZ5363" s="110"/>
      <c r="BA5363" s="110"/>
      <c r="BB5363" s="110"/>
      <c r="BC5363" s="110"/>
      <c r="BD5363" s="110"/>
      <c r="BE5363" s="110"/>
      <c r="BF5363" s="110"/>
      <c r="BG5363" s="110"/>
      <c r="BH5363" s="110"/>
    </row>
    <row r="5364" spans="30:60" x14ac:dyDescent="0.2">
      <c r="AD5364" s="110"/>
      <c r="AE5364" s="110"/>
      <c r="AF5364" s="110"/>
      <c r="AG5364" s="110"/>
      <c r="AH5364" s="110"/>
      <c r="AI5364" s="110"/>
      <c r="AJ5364" s="110"/>
      <c r="AK5364" s="110"/>
      <c r="AL5364" s="110"/>
      <c r="AM5364" s="110"/>
      <c r="AN5364" s="110"/>
      <c r="AO5364" s="110"/>
      <c r="AP5364" s="110"/>
      <c r="AQ5364" s="110"/>
      <c r="AR5364" s="110"/>
      <c r="AS5364" s="110"/>
      <c r="AT5364" s="110"/>
      <c r="AU5364" s="110"/>
      <c r="AV5364" s="110"/>
      <c r="AW5364" s="110"/>
      <c r="AX5364" s="110"/>
      <c r="AY5364" s="110"/>
      <c r="AZ5364" s="110"/>
      <c r="BA5364" s="110"/>
      <c r="BB5364" s="110"/>
      <c r="BC5364" s="110"/>
      <c r="BD5364" s="110"/>
      <c r="BE5364" s="110"/>
      <c r="BF5364" s="110"/>
      <c r="BG5364" s="110"/>
      <c r="BH5364" s="110"/>
    </row>
    <row r="5365" spans="30:60" x14ac:dyDescent="0.2">
      <c r="AD5365" s="110"/>
      <c r="AE5365" s="110"/>
      <c r="AF5365" s="110"/>
      <c r="AG5365" s="110"/>
      <c r="AH5365" s="110"/>
      <c r="AI5365" s="110"/>
      <c r="AJ5365" s="110"/>
      <c r="AK5365" s="110"/>
      <c r="AL5365" s="110"/>
      <c r="AM5365" s="110"/>
      <c r="AN5365" s="110"/>
      <c r="AO5365" s="110"/>
      <c r="AP5365" s="110"/>
      <c r="AQ5365" s="110"/>
      <c r="AR5365" s="110"/>
      <c r="AS5365" s="110"/>
      <c r="AT5365" s="110"/>
      <c r="AU5365" s="110"/>
      <c r="AV5365" s="110"/>
      <c r="AW5365" s="110"/>
      <c r="AX5365" s="110"/>
      <c r="AY5365" s="110"/>
      <c r="AZ5365" s="110"/>
      <c r="BA5365" s="110"/>
      <c r="BB5365" s="110"/>
      <c r="BC5365" s="110"/>
      <c r="BD5365" s="110"/>
      <c r="BE5365" s="110"/>
      <c r="BF5365" s="110"/>
      <c r="BG5365" s="110"/>
      <c r="BH5365" s="110"/>
    </row>
    <row r="5366" spans="30:60" x14ac:dyDescent="0.2">
      <c r="AD5366" s="110"/>
      <c r="AE5366" s="110"/>
      <c r="AF5366" s="110"/>
      <c r="AG5366" s="110"/>
      <c r="AH5366" s="110"/>
      <c r="AI5366" s="110"/>
      <c r="AJ5366" s="110"/>
      <c r="AK5366" s="110"/>
      <c r="AL5366" s="110"/>
      <c r="AM5366" s="110"/>
      <c r="AN5366" s="110"/>
      <c r="AO5366" s="110"/>
      <c r="AP5366" s="110"/>
      <c r="AQ5366" s="110"/>
      <c r="AR5366" s="110"/>
      <c r="AS5366" s="110"/>
      <c r="AT5366" s="110"/>
      <c r="AU5366" s="110"/>
      <c r="AV5366" s="110"/>
      <c r="AW5366" s="110"/>
      <c r="AX5366" s="110"/>
      <c r="AY5366" s="110"/>
      <c r="AZ5366" s="110"/>
      <c r="BA5366" s="110"/>
      <c r="BB5366" s="110"/>
      <c r="BC5366" s="110"/>
      <c r="BD5366" s="110"/>
      <c r="BE5366" s="110"/>
      <c r="BF5366" s="110"/>
      <c r="BG5366" s="110"/>
      <c r="BH5366" s="110"/>
    </row>
    <row r="5367" spans="30:60" x14ac:dyDescent="0.2">
      <c r="AD5367" s="110"/>
      <c r="AE5367" s="110"/>
      <c r="AF5367" s="110"/>
      <c r="AG5367" s="110"/>
      <c r="AH5367" s="110"/>
      <c r="AI5367" s="110"/>
      <c r="AJ5367" s="110"/>
      <c r="AK5367" s="110"/>
      <c r="AL5367" s="110"/>
      <c r="AM5367" s="110"/>
      <c r="AN5367" s="110"/>
      <c r="AO5367" s="110"/>
      <c r="AP5367" s="110"/>
      <c r="AQ5367" s="110"/>
      <c r="AR5367" s="110"/>
      <c r="AS5367" s="110"/>
      <c r="AT5367" s="110"/>
      <c r="AU5367" s="110"/>
      <c r="AV5367" s="110"/>
      <c r="AW5367" s="110"/>
      <c r="AX5367" s="110"/>
      <c r="AY5367" s="110"/>
      <c r="AZ5367" s="110"/>
      <c r="BA5367" s="110"/>
      <c r="BB5367" s="110"/>
      <c r="BC5367" s="110"/>
      <c r="BD5367" s="110"/>
      <c r="BE5367" s="110"/>
      <c r="BF5367" s="110"/>
      <c r="BG5367" s="110"/>
      <c r="BH5367" s="110"/>
    </row>
    <row r="5368" spans="30:60" x14ac:dyDescent="0.2">
      <c r="AD5368" s="110"/>
      <c r="AE5368" s="110"/>
      <c r="AF5368" s="110"/>
      <c r="AG5368" s="110"/>
      <c r="AH5368" s="110"/>
      <c r="AI5368" s="110"/>
      <c r="AJ5368" s="110"/>
      <c r="AK5368" s="110"/>
      <c r="AL5368" s="110"/>
      <c r="AM5368" s="110"/>
      <c r="AN5368" s="110"/>
      <c r="AO5368" s="110"/>
      <c r="AP5368" s="110"/>
      <c r="AQ5368" s="110"/>
      <c r="AR5368" s="110"/>
      <c r="AS5368" s="110"/>
      <c r="AT5368" s="110"/>
      <c r="AU5368" s="110"/>
      <c r="AV5368" s="110"/>
      <c r="AW5368" s="110"/>
      <c r="AX5368" s="110"/>
      <c r="AY5368" s="110"/>
      <c r="AZ5368" s="110"/>
      <c r="BA5368" s="110"/>
      <c r="BB5368" s="110"/>
      <c r="BC5368" s="110"/>
      <c r="BD5368" s="110"/>
      <c r="BE5368" s="110"/>
      <c r="BF5368" s="110"/>
      <c r="BG5368" s="110"/>
      <c r="BH5368" s="110"/>
    </row>
    <row r="5369" spans="30:60" x14ac:dyDescent="0.2">
      <c r="AD5369" s="110"/>
      <c r="AE5369" s="110"/>
      <c r="AF5369" s="110"/>
      <c r="AG5369" s="110"/>
      <c r="AH5369" s="110"/>
      <c r="AI5369" s="110"/>
      <c r="AJ5369" s="110"/>
      <c r="AK5369" s="110"/>
      <c r="AL5369" s="110"/>
      <c r="AM5369" s="110"/>
      <c r="AN5369" s="110"/>
      <c r="AO5369" s="110"/>
      <c r="AP5369" s="110"/>
      <c r="AQ5369" s="110"/>
      <c r="AR5369" s="110"/>
      <c r="AS5369" s="110"/>
      <c r="AT5369" s="110"/>
      <c r="AU5369" s="110"/>
      <c r="AV5369" s="110"/>
      <c r="AW5369" s="110"/>
      <c r="AX5369" s="110"/>
      <c r="AY5369" s="110"/>
      <c r="AZ5369" s="110"/>
      <c r="BA5369" s="110"/>
      <c r="BB5369" s="110"/>
      <c r="BC5369" s="110"/>
      <c r="BD5369" s="110"/>
      <c r="BE5369" s="110"/>
      <c r="BF5369" s="110"/>
      <c r="BG5369" s="110"/>
      <c r="BH5369" s="110"/>
    </row>
    <row r="5370" spans="30:60" x14ac:dyDescent="0.2">
      <c r="AD5370" s="110"/>
      <c r="AE5370" s="110"/>
      <c r="AF5370" s="110"/>
      <c r="AG5370" s="110"/>
      <c r="AH5370" s="110"/>
      <c r="AI5370" s="110"/>
      <c r="AJ5370" s="110"/>
      <c r="AK5370" s="110"/>
      <c r="AL5370" s="110"/>
      <c r="AM5370" s="110"/>
      <c r="AN5370" s="110"/>
      <c r="AO5370" s="110"/>
      <c r="AP5370" s="110"/>
      <c r="AQ5370" s="110"/>
      <c r="AR5370" s="110"/>
      <c r="AS5370" s="110"/>
      <c r="AT5370" s="110"/>
      <c r="AU5370" s="110"/>
      <c r="AV5370" s="110"/>
      <c r="AW5370" s="110"/>
      <c r="AX5370" s="110"/>
      <c r="AY5370" s="110"/>
      <c r="AZ5370" s="110"/>
      <c r="BA5370" s="110"/>
      <c r="BB5370" s="110"/>
      <c r="BC5370" s="110"/>
      <c r="BD5370" s="110"/>
      <c r="BE5370" s="110"/>
      <c r="BF5370" s="110"/>
      <c r="BG5370" s="110"/>
      <c r="BH5370" s="110"/>
    </row>
    <row r="5371" spans="30:60" x14ac:dyDescent="0.2">
      <c r="AD5371" s="110"/>
      <c r="AE5371" s="110"/>
      <c r="AF5371" s="110"/>
      <c r="AG5371" s="110"/>
      <c r="AH5371" s="110"/>
      <c r="AI5371" s="110"/>
      <c r="AJ5371" s="110"/>
      <c r="AK5371" s="110"/>
      <c r="AL5371" s="110"/>
      <c r="AM5371" s="110"/>
      <c r="AN5371" s="110"/>
      <c r="AO5371" s="110"/>
      <c r="AP5371" s="110"/>
      <c r="AQ5371" s="110"/>
      <c r="AR5371" s="110"/>
      <c r="AS5371" s="110"/>
      <c r="AT5371" s="110"/>
      <c r="AU5371" s="110"/>
      <c r="AV5371" s="110"/>
      <c r="AW5371" s="110"/>
      <c r="AX5371" s="110"/>
      <c r="AY5371" s="110"/>
      <c r="AZ5371" s="110"/>
      <c r="BA5371" s="110"/>
      <c r="BB5371" s="110"/>
      <c r="BC5371" s="110"/>
      <c r="BD5371" s="110"/>
      <c r="BE5371" s="110"/>
      <c r="BF5371" s="110"/>
      <c r="BG5371" s="110"/>
      <c r="BH5371" s="110"/>
    </row>
    <row r="5372" spans="30:60" x14ac:dyDescent="0.2">
      <c r="AD5372" s="110"/>
      <c r="AE5372" s="110"/>
      <c r="AF5372" s="110"/>
      <c r="AG5372" s="110"/>
      <c r="AH5372" s="110"/>
      <c r="AI5372" s="110"/>
      <c r="AJ5372" s="110"/>
      <c r="AK5372" s="110"/>
      <c r="AL5372" s="110"/>
      <c r="AM5372" s="110"/>
      <c r="AN5372" s="110"/>
      <c r="AO5372" s="110"/>
      <c r="AP5372" s="110"/>
      <c r="AQ5372" s="110"/>
      <c r="AR5372" s="110"/>
      <c r="AS5372" s="110"/>
      <c r="AT5372" s="110"/>
      <c r="AU5372" s="110"/>
      <c r="AV5372" s="110"/>
      <c r="AW5372" s="110"/>
      <c r="AX5372" s="110"/>
      <c r="AY5372" s="110"/>
      <c r="AZ5372" s="110"/>
      <c r="BA5372" s="110"/>
      <c r="BB5372" s="110"/>
      <c r="BC5372" s="110"/>
      <c r="BD5372" s="110"/>
      <c r="BE5372" s="110"/>
      <c r="BF5372" s="110"/>
      <c r="BG5372" s="110"/>
      <c r="BH5372" s="110"/>
    </row>
    <row r="5373" spans="30:60" x14ac:dyDescent="0.2">
      <c r="AD5373" s="110"/>
      <c r="AE5373" s="110"/>
      <c r="AF5373" s="110"/>
      <c r="AG5373" s="110"/>
      <c r="AH5373" s="110"/>
      <c r="AI5373" s="110"/>
      <c r="AJ5373" s="110"/>
      <c r="AK5373" s="110"/>
      <c r="AL5373" s="110"/>
      <c r="AM5373" s="110"/>
      <c r="AN5373" s="110"/>
      <c r="AO5373" s="110"/>
      <c r="AP5373" s="110"/>
      <c r="AQ5373" s="110"/>
      <c r="AR5373" s="110"/>
      <c r="AS5373" s="110"/>
      <c r="AT5373" s="110"/>
      <c r="AU5373" s="110"/>
      <c r="AV5373" s="110"/>
      <c r="AW5373" s="110"/>
      <c r="AX5373" s="110"/>
      <c r="AY5373" s="110"/>
      <c r="AZ5373" s="110"/>
      <c r="BA5373" s="110"/>
      <c r="BB5373" s="110"/>
      <c r="BC5373" s="110"/>
      <c r="BD5373" s="110"/>
      <c r="BE5373" s="110"/>
      <c r="BF5373" s="110"/>
      <c r="BG5373" s="110"/>
      <c r="BH5373" s="110"/>
    </row>
    <row r="5374" spans="30:60" x14ac:dyDescent="0.2">
      <c r="AD5374" s="110"/>
      <c r="AE5374" s="110"/>
      <c r="AF5374" s="110"/>
      <c r="AG5374" s="110"/>
      <c r="AH5374" s="110"/>
      <c r="AI5374" s="110"/>
      <c r="AJ5374" s="110"/>
      <c r="AK5374" s="110"/>
      <c r="AL5374" s="110"/>
      <c r="AM5374" s="110"/>
      <c r="AN5374" s="110"/>
      <c r="AO5374" s="110"/>
      <c r="AP5374" s="110"/>
      <c r="AQ5374" s="110"/>
      <c r="AR5374" s="110"/>
      <c r="AS5374" s="110"/>
      <c r="AT5374" s="110"/>
      <c r="AU5374" s="110"/>
      <c r="AV5374" s="110"/>
      <c r="AW5374" s="110"/>
      <c r="AX5374" s="110"/>
      <c r="AY5374" s="110"/>
      <c r="AZ5374" s="110"/>
      <c r="BA5374" s="110"/>
      <c r="BB5374" s="110"/>
      <c r="BC5374" s="110"/>
      <c r="BD5374" s="110"/>
      <c r="BE5374" s="110"/>
      <c r="BF5374" s="110"/>
      <c r="BG5374" s="110"/>
      <c r="BH5374" s="110"/>
    </row>
    <row r="5375" spans="30:60" x14ac:dyDescent="0.2">
      <c r="AD5375" s="110"/>
      <c r="AE5375" s="110"/>
      <c r="AF5375" s="110"/>
      <c r="AG5375" s="110"/>
      <c r="AH5375" s="110"/>
      <c r="AI5375" s="110"/>
      <c r="AJ5375" s="110"/>
      <c r="AK5375" s="110"/>
      <c r="AL5375" s="110"/>
      <c r="AM5375" s="110"/>
      <c r="AN5375" s="110"/>
      <c r="AO5375" s="110"/>
      <c r="AP5375" s="110"/>
      <c r="AQ5375" s="110"/>
      <c r="AR5375" s="110"/>
      <c r="AS5375" s="110"/>
      <c r="AT5375" s="110"/>
      <c r="AU5375" s="110"/>
      <c r="AV5375" s="110"/>
      <c r="AW5375" s="110"/>
      <c r="AX5375" s="110"/>
      <c r="AY5375" s="110"/>
      <c r="AZ5375" s="110"/>
      <c r="BA5375" s="110"/>
      <c r="BB5375" s="110"/>
      <c r="BC5375" s="110"/>
      <c r="BD5375" s="110"/>
      <c r="BE5375" s="110"/>
      <c r="BF5375" s="110"/>
      <c r="BG5375" s="110"/>
      <c r="BH5375" s="110"/>
    </row>
    <row r="5376" spans="30:60" x14ac:dyDescent="0.2">
      <c r="AD5376" s="110"/>
      <c r="AE5376" s="110"/>
      <c r="AF5376" s="110"/>
      <c r="AG5376" s="110"/>
      <c r="AH5376" s="110"/>
      <c r="AI5376" s="110"/>
      <c r="AJ5376" s="110"/>
      <c r="AK5376" s="110"/>
      <c r="AL5376" s="110"/>
      <c r="AM5376" s="110"/>
      <c r="AN5376" s="110"/>
      <c r="AO5376" s="110"/>
      <c r="AP5376" s="110"/>
      <c r="AQ5376" s="110"/>
      <c r="AR5376" s="110"/>
      <c r="AS5376" s="110"/>
      <c r="AT5376" s="110"/>
      <c r="AU5376" s="110"/>
      <c r="AV5376" s="110"/>
      <c r="AW5376" s="110"/>
      <c r="AX5376" s="110"/>
      <c r="AY5376" s="110"/>
      <c r="AZ5376" s="110"/>
      <c r="BA5376" s="110"/>
      <c r="BB5376" s="110"/>
      <c r="BC5376" s="110"/>
      <c r="BD5376" s="110"/>
      <c r="BE5376" s="110"/>
      <c r="BF5376" s="110"/>
      <c r="BG5376" s="110"/>
      <c r="BH5376" s="110"/>
    </row>
    <row r="5377" spans="30:60" x14ac:dyDescent="0.2">
      <c r="AD5377" s="110"/>
      <c r="AE5377" s="110"/>
      <c r="AF5377" s="110"/>
      <c r="AG5377" s="110"/>
      <c r="AH5377" s="110"/>
      <c r="AI5377" s="110"/>
      <c r="AJ5377" s="110"/>
      <c r="AK5377" s="110"/>
      <c r="AL5377" s="110"/>
      <c r="AM5377" s="110"/>
      <c r="AN5377" s="110"/>
      <c r="AO5377" s="110"/>
      <c r="AP5377" s="110"/>
      <c r="AQ5377" s="110"/>
      <c r="AR5377" s="110"/>
      <c r="AS5377" s="110"/>
      <c r="AT5377" s="110"/>
      <c r="AU5377" s="110"/>
      <c r="AV5377" s="110"/>
      <c r="AW5377" s="110"/>
      <c r="AX5377" s="110"/>
      <c r="AY5377" s="110"/>
      <c r="AZ5377" s="110"/>
      <c r="BA5377" s="110"/>
      <c r="BB5377" s="110"/>
      <c r="BC5377" s="110"/>
      <c r="BD5377" s="110"/>
      <c r="BE5377" s="110"/>
      <c r="BF5377" s="110"/>
      <c r="BG5377" s="110"/>
      <c r="BH5377" s="110"/>
    </row>
    <row r="5378" spans="30:60" x14ac:dyDescent="0.2">
      <c r="AD5378" s="110"/>
      <c r="AE5378" s="110"/>
      <c r="AF5378" s="110"/>
      <c r="AG5378" s="110"/>
      <c r="AH5378" s="110"/>
      <c r="AI5378" s="110"/>
      <c r="AJ5378" s="110"/>
      <c r="AK5378" s="110"/>
      <c r="AL5378" s="110"/>
      <c r="AM5378" s="110"/>
      <c r="AN5378" s="110"/>
      <c r="AO5378" s="110"/>
      <c r="AP5378" s="110"/>
      <c r="AQ5378" s="110"/>
      <c r="AR5378" s="110"/>
      <c r="AS5378" s="110"/>
      <c r="AT5378" s="110"/>
      <c r="AU5378" s="110"/>
      <c r="AV5378" s="110"/>
      <c r="AW5378" s="110"/>
      <c r="AX5378" s="110"/>
      <c r="AY5378" s="110"/>
      <c r="AZ5378" s="110"/>
      <c r="BA5378" s="110"/>
      <c r="BB5378" s="110"/>
      <c r="BC5378" s="110"/>
      <c r="BD5378" s="110"/>
      <c r="BE5378" s="110"/>
      <c r="BF5378" s="110"/>
      <c r="BG5378" s="110"/>
      <c r="BH5378" s="110"/>
    </row>
    <row r="5379" spans="30:60" x14ac:dyDescent="0.2">
      <c r="AD5379" s="110"/>
      <c r="AE5379" s="110"/>
      <c r="AF5379" s="110"/>
      <c r="AG5379" s="110"/>
      <c r="AH5379" s="110"/>
      <c r="AI5379" s="110"/>
      <c r="AJ5379" s="110"/>
      <c r="AK5379" s="110"/>
      <c r="AL5379" s="110"/>
      <c r="AM5379" s="110"/>
      <c r="AN5379" s="110"/>
      <c r="AO5379" s="110"/>
      <c r="AP5379" s="110"/>
      <c r="AQ5379" s="110"/>
      <c r="AR5379" s="110"/>
      <c r="AS5379" s="110"/>
      <c r="AT5379" s="110"/>
      <c r="AU5379" s="110"/>
      <c r="AV5379" s="110"/>
      <c r="AW5379" s="110"/>
      <c r="AX5379" s="110"/>
      <c r="AY5379" s="110"/>
      <c r="AZ5379" s="110"/>
      <c r="BA5379" s="110"/>
      <c r="BB5379" s="110"/>
      <c r="BC5379" s="110"/>
      <c r="BD5379" s="110"/>
      <c r="BE5379" s="110"/>
      <c r="BF5379" s="110"/>
      <c r="BG5379" s="110"/>
      <c r="BH5379" s="110"/>
    </row>
    <row r="5380" spans="30:60" x14ac:dyDescent="0.2">
      <c r="AD5380" s="110"/>
      <c r="AE5380" s="110"/>
      <c r="AF5380" s="110"/>
      <c r="AG5380" s="110"/>
      <c r="AH5380" s="110"/>
      <c r="AI5380" s="110"/>
      <c r="AJ5380" s="110"/>
      <c r="AK5380" s="110"/>
      <c r="AL5380" s="110"/>
      <c r="AM5380" s="110"/>
      <c r="AN5380" s="110"/>
      <c r="AO5380" s="110"/>
      <c r="AP5380" s="110"/>
      <c r="AQ5380" s="110"/>
      <c r="AR5380" s="110"/>
      <c r="AS5380" s="110"/>
      <c r="AT5380" s="110"/>
      <c r="AU5380" s="110"/>
      <c r="AV5380" s="110"/>
      <c r="AW5380" s="110"/>
      <c r="AX5380" s="110"/>
      <c r="AY5380" s="110"/>
      <c r="AZ5380" s="110"/>
      <c r="BA5380" s="110"/>
      <c r="BB5380" s="110"/>
      <c r="BC5380" s="110"/>
      <c r="BD5380" s="110"/>
      <c r="BE5380" s="110"/>
      <c r="BF5380" s="110"/>
      <c r="BG5380" s="110"/>
      <c r="BH5380" s="110"/>
    </row>
    <row r="5381" spans="30:60" x14ac:dyDescent="0.2">
      <c r="AD5381" s="110"/>
      <c r="AE5381" s="110"/>
      <c r="AF5381" s="110"/>
      <c r="AG5381" s="110"/>
      <c r="AH5381" s="110"/>
      <c r="AI5381" s="110"/>
      <c r="AJ5381" s="110"/>
      <c r="AK5381" s="110"/>
      <c r="AL5381" s="110"/>
      <c r="AM5381" s="110"/>
      <c r="AN5381" s="110"/>
      <c r="AO5381" s="110"/>
      <c r="AP5381" s="110"/>
      <c r="AQ5381" s="110"/>
      <c r="AR5381" s="110"/>
      <c r="AS5381" s="110"/>
      <c r="AT5381" s="110"/>
      <c r="AU5381" s="110"/>
      <c r="AV5381" s="110"/>
      <c r="AW5381" s="110"/>
      <c r="AX5381" s="110"/>
      <c r="AY5381" s="110"/>
      <c r="AZ5381" s="110"/>
      <c r="BA5381" s="110"/>
      <c r="BB5381" s="110"/>
      <c r="BC5381" s="110"/>
      <c r="BD5381" s="110"/>
      <c r="BE5381" s="110"/>
      <c r="BF5381" s="110"/>
      <c r="BG5381" s="110"/>
      <c r="BH5381" s="110"/>
    </row>
    <row r="5382" spans="30:60" x14ac:dyDescent="0.2">
      <c r="AD5382" s="110"/>
      <c r="AE5382" s="110"/>
      <c r="AF5382" s="110"/>
      <c r="AG5382" s="110"/>
      <c r="AH5382" s="110"/>
      <c r="AI5382" s="110"/>
      <c r="AJ5382" s="110"/>
      <c r="AK5382" s="110"/>
      <c r="AL5382" s="110"/>
      <c r="AM5382" s="110"/>
      <c r="AN5382" s="110"/>
      <c r="AO5382" s="110"/>
      <c r="AP5382" s="110"/>
      <c r="AQ5382" s="110"/>
      <c r="AR5382" s="110"/>
      <c r="AS5382" s="110"/>
      <c r="AT5382" s="110"/>
      <c r="AU5382" s="110"/>
      <c r="AV5382" s="110"/>
      <c r="AW5382" s="110"/>
      <c r="AX5382" s="110"/>
      <c r="AY5382" s="110"/>
      <c r="AZ5382" s="110"/>
      <c r="BA5382" s="110"/>
      <c r="BB5382" s="110"/>
      <c r="BC5382" s="110"/>
      <c r="BD5382" s="110"/>
      <c r="BE5382" s="110"/>
      <c r="BF5382" s="110"/>
      <c r="BG5382" s="110"/>
      <c r="BH5382" s="110"/>
    </row>
    <row r="5383" spans="30:60" x14ac:dyDescent="0.2">
      <c r="AD5383" s="110"/>
      <c r="AE5383" s="110"/>
      <c r="AF5383" s="110"/>
      <c r="AG5383" s="110"/>
      <c r="AH5383" s="110"/>
      <c r="AI5383" s="110"/>
      <c r="AJ5383" s="110"/>
      <c r="AK5383" s="110"/>
      <c r="AL5383" s="110"/>
      <c r="AM5383" s="110"/>
      <c r="AN5383" s="110"/>
      <c r="AO5383" s="110"/>
      <c r="AP5383" s="110"/>
      <c r="AQ5383" s="110"/>
      <c r="AR5383" s="110"/>
      <c r="AS5383" s="110"/>
      <c r="AT5383" s="110"/>
      <c r="AU5383" s="110"/>
      <c r="AV5383" s="110"/>
      <c r="AW5383" s="110"/>
      <c r="AX5383" s="110"/>
      <c r="AY5383" s="110"/>
      <c r="AZ5383" s="110"/>
      <c r="BA5383" s="110"/>
      <c r="BB5383" s="110"/>
      <c r="BC5383" s="110"/>
      <c r="BD5383" s="110"/>
      <c r="BE5383" s="110"/>
      <c r="BF5383" s="110"/>
      <c r="BG5383" s="110"/>
      <c r="BH5383" s="110"/>
    </row>
    <row r="5384" spans="30:60" x14ac:dyDescent="0.2">
      <c r="AD5384" s="110"/>
      <c r="AE5384" s="110"/>
      <c r="AF5384" s="110"/>
      <c r="AG5384" s="110"/>
      <c r="AH5384" s="110"/>
      <c r="AI5384" s="110"/>
      <c r="AJ5384" s="110"/>
      <c r="AK5384" s="110"/>
      <c r="AL5384" s="110"/>
      <c r="AM5384" s="110"/>
      <c r="AN5384" s="110"/>
      <c r="AO5384" s="110"/>
      <c r="AP5384" s="110"/>
      <c r="AQ5384" s="110"/>
      <c r="AR5384" s="110"/>
      <c r="AS5384" s="110"/>
      <c r="AT5384" s="110"/>
      <c r="AU5384" s="110"/>
      <c r="AV5384" s="110"/>
      <c r="AW5384" s="110"/>
      <c r="AX5384" s="110"/>
      <c r="AY5384" s="110"/>
      <c r="AZ5384" s="110"/>
      <c r="BA5384" s="110"/>
      <c r="BB5384" s="110"/>
      <c r="BC5384" s="110"/>
      <c r="BD5384" s="110"/>
      <c r="BE5384" s="110"/>
      <c r="BF5384" s="110"/>
      <c r="BG5384" s="110"/>
      <c r="BH5384" s="110"/>
    </row>
    <row r="5385" spans="30:60" x14ac:dyDescent="0.2">
      <c r="AD5385" s="110"/>
      <c r="AE5385" s="110"/>
      <c r="AF5385" s="110"/>
      <c r="AG5385" s="110"/>
      <c r="AH5385" s="110"/>
      <c r="AI5385" s="110"/>
      <c r="AJ5385" s="110"/>
      <c r="AK5385" s="110"/>
      <c r="AL5385" s="110"/>
      <c r="AM5385" s="110"/>
      <c r="AN5385" s="110"/>
      <c r="AO5385" s="110"/>
      <c r="AP5385" s="110"/>
      <c r="AQ5385" s="110"/>
      <c r="AR5385" s="110"/>
      <c r="AS5385" s="110"/>
      <c r="AT5385" s="110"/>
      <c r="AU5385" s="110"/>
      <c r="AV5385" s="110"/>
      <c r="AW5385" s="110"/>
      <c r="AX5385" s="110"/>
      <c r="AY5385" s="110"/>
      <c r="AZ5385" s="110"/>
      <c r="BA5385" s="110"/>
      <c r="BB5385" s="110"/>
      <c r="BC5385" s="110"/>
      <c r="BD5385" s="110"/>
      <c r="BE5385" s="110"/>
      <c r="BF5385" s="110"/>
      <c r="BG5385" s="110"/>
      <c r="BH5385" s="110"/>
    </row>
    <row r="5386" spans="30:60" x14ac:dyDescent="0.2">
      <c r="AD5386" s="110"/>
      <c r="AE5386" s="110"/>
      <c r="AF5386" s="110"/>
      <c r="AG5386" s="110"/>
      <c r="AH5386" s="110"/>
      <c r="AI5386" s="110"/>
      <c r="AJ5386" s="110"/>
      <c r="AK5386" s="110"/>
      <c r="AL5386" s="110"/>
      <c r="AM5386" s="110"/>
      <c r="AN5386" s="110"/>
      <c r="AO5386" s="110"/>
      <c r="AP5386" s="110"/>
      <c r="AQ5386" s="110"/>
      <c r="AR5386" s="110"/>
      <c r="AS5386" s="110"/>
      <c r="AT5386" s="110"/>
      <c r="AU5386" s="110"/>
      <c r="AV5386" s="110"/>
      <c r="AW5386" s="110"/>
      <c r="AX5386" s="110"/>
      <c r="AY5386" s="110"/>
      <c r="AZ5386" s="110"/>
      <c r="BA5386" s="110"/>
      <c r="BB5386" s="110"/>
      <c r="BC5386" s="110"/>
      <c r="BD5386" s="110"/>
      <c r="BE5386" s="110"/>
      <c r="BF5386" s="110"/>
      <c r="BG5386" s="110"/>
      <c r="BH5386" s="110"/>
    </row>
    <row r="5387" spans="30:60" x14ac:dyDescent="0.2">
      <c r="AD5387" s="110"/>
      <c r="AE5387" s="110"/>
      <c r="AF5387" s="110"/>
      <c r="AG5387" s="110"/>
      <c r="AH5387" s="110"/>
      <c r="AI5387" s="110"/>
      <c r="AJ5387" s="110"/>
      <c r="AK5387" s="110"/>
      <c r="AL5387" s="110"/>
      <c r="AM5387" s="110"/>
      <c r="AN5387" s="110"/>
      <c r="AO5387" s="110"/>
      <c r="AP5387" s="110"/>
      <c r="AQ5387" s="110"/>
      <c r="AR5387" s="110"/>
      <c r="AS5387" s="110"/>
      <c r="AT5387" s="110"/>
      <c r="AU5387" s="110"/>
      <c r="AV5387" s="110"/>
      <c r="AW5387" s="110"/>
      <c r="AX5387" s="110"/>
      <c r="AY5387" s="110"/>
      <c r="AZ5387" s="110"/>
      <c r="BA5387" s="110"/>
      <c r="BB5387" s="110"/>
      <c r="BC5387" s="110"/>
      <c r="BD5387" s="110"/>
      <c r="BE5387" s="110"/>
      <c r="BF5387" s="110"/>
      <c r="BG5387" s="110"/>
      <c r="BH5387" s="110"/>
    </row>
    <row r="5388" spans="30:60" x14ac:dyDescent="0.2">
      <c r="AD5388" s="110"/>
      <c r="AE5388" s="110"/>
      <c r="AF5388" s="110"/>
      <c r="AG5388" s="110"/>
      <c r="AH5388" s="110"/>
      <c r="AI5388" s="110"/>
      <c r="AJ5388" s="110"/>
      <c r="AK5388" s="110"/>
      <c r="AL5388" s="110"/>
      <c r="AM5388" s="110"/>
      <c r="AN5388" s="110"/>
      <c r="AO5388" s="110"/>
      <c r="AP5388" s="110"/>
      <c r="AQ5388" s="110"/>
      <c r="AR5388" s="110"/>
      <c r="AS5388" s="110"/>
      <c r="AT5388" s="110"/>
      <c r="AU5388" s="110"/>
      <c r="AV5388" s="110"/>
      <c r="AW5388" s="110"/>
      <c r="AX5388" s="110"/>
      <c r="AY5388" s="110"/>
      <c r="AZ5388" s="110"/>
      <c r="BA5388" s="110"/>
      <c r="BB5388" s="110"/>
      <c r="BC5388" s="110"/>
      <c r="BD5388" s="110"/>
      <c r="BE5388" s="110"/>
      <c r="BF5388" s="110"/>
      <c r="BG5388" s="110"/>
      <c r="BH5388" s="110"/>
    </row>
    <row r="5389" spans="30:60" x14ac:dyDescent="0.2">
      <c r="AD5389" s="110"/>
      <c r="AE5389" s="110"/>
      <c r="AF5389" s="110"/>
      <c r="AG5389" s="110"/>
      <c r="AH5389" s="110"/>
      <c r="AI5389" s="110"/>
      <c r="AJ5389" s="110"/>
      <c r="AK5389" s="110"/>
      <c r="AL5389" s="110"/>
      <c r="AM5389" s="110"/>
      <c r="AN5389" s="110"/>
      <c r="AO5389" s="110"/>
      <c r="AP5389" s="110"/>
      <c r="AQ5389" s="110"/>
      <c r="AR5389" s="110"/>
      <c r="AS5389" s="110"/>
      <c r="AT5389" s="110"/>
      <c r="AU5389" s="110"/>
      <c r="AV5389" s="110"/>
      <c r="AW5389" s="110"/>
      <c r="AX5389" s="110"/>
      <c r="AY5389" s="110"/>
      <c r="AZ5389" s="110"/>
      <c r="BA5389" s="110"/>
      <c r="BB5389" s="110"/>
      <c r="BC5389" s="110"/>
      <c r="BD5389" s="110"/>
      <c r="BE5389" s="110"/>
      <c r="BF5389" s="110"/>
      <c r="BG5389" s="110"/>
      <c r="BH5389" s="110"/>
    </row>
    <row r="5390" spans="30:60" x14ac:dyDescent="0.2">
      <c r="AD5390" s="110"/>
      <c r="AE5390" s="110"/>
      <c r="AF5390" s="110"/>
      <c r="AG5390" s="110"/>
      <c r="AH5390" s="110"/>
      <c r="AI5390" s="110"/>
      <c r="AJ5390" s="110"/>
      <c r="AK5390" s="110"/>
      <c r="AL5390" s="110"/>
      <c r="AM5390" s="110"/>
      <c r="AN5390" s="110"/>
      <c r="AO5390" s="110"/>
      <c r="AP5390" s="110"/>
      <c r="AQ5390" s="110"/>
      <c r="AR5390" s="110"/>
      <c r="AS5390" s="110"/>
      <c r="AT5390" s="110"/>
      <c r="AU5390" s="110"/>
      <c r="AV5390" s="110"/>
      <c r="AW5390" s="110"/>
      <c r="AX5390" s="110"/>
      <c r="AY5390" s="110"/>
      <c r="AZ5390" s="110"/>
      <c r="BA5390" s="110"/>
      <c r="BB5390" s="110"/>
      <c r="BC5390" s="110"/>
      <c r="BD5390" s="110"/>
      <c r="BE5390" s="110"/>
      <c r="BF5390" s="110"/>
      <c r="BG5390" s="110"/>
      <c r="BH5390" s="110"/>
    </row>
    <row r="5391" spans="30:60" x14ac:dyDescent="0.2">
      <c r="AD5391" s="110"/>
      <c r="AE5391" s="110"/>
      <c r="AF5391" s="110"/>
      <c r="AG5391" s="110"/>
      <c r="AH5391" s="110"/>
      <c r="AI5391" s="110"/>
      <c r="AJ5391" s="110"/>
      <c r="AK5391" s="110"/>
      <c r="AL5391" s="110"/>
      <c r="AM5391" s="110"/>
      <c r="AN5391" s="110"/>
      <c r="AO5391" s="110"/>
      <c r="AP5391" s="110"/>
      <c r="AQ5391" s="110"/>
      <c r="AR5391" s="110"/>
      <c r="AS5391" s="110"/>
      <c r="AT5391" s="110"/>
      <c r="AU5391" s="110"/>
      <c r="AV5391" s="110"/>
      <c r="AW5391" s="110"/>
      <c r="AX5391" s="110"/>
      <c r="AY5391" s="110"/>
      <c r="AZ5391" s="110"/>
      <c r="BA5391" s="110"/>
      <c r="BB5391" s="110"/>
      <c r="BC5391" s="110"/>
      <c r="BD5391" s="110"/>
      <c r="BE5391" s="110"/>
      <c r="BF5391" s="110"/>
      <c r="BG5391" s="110"/>
      <c r="BH5391" s="110"/>
    </row>
    <row r="5392" spans="30:60" x14ac:dyDescent="0.2">
      <c r="AD5392" s="110"/>
      <c r="AE5392" s="110"/>
      <c r="AF5392" s="110"/>
      <c r="AG5392" s="110"/>
      <c r="AH5392" s="110"/>
      <c r="AI5392" s="110"/>
      <c r="AJ5392" s="110"/>
      <c r="AK5392" s="110"/>
      <c r="AL5392" s="110"/>
      <c r="AM5392" s="110"/>
      <c r="AN5392" s="110"/>
      <c r="AO5392" s="110"/>
      <c r="AP5392" s="110"/>
      <c r="AQ5392" s="110"/>
      <c r="AR5392" s="110"/>
      <c r="AS5392" s="110"/>
      <c r="AT5392" s="110"/>
      <c r="AU5392" s="110"/>
      <c r="AV5392" s="110"/>
      <c r="AW5392" s="110"/>
      <c r="AX5392" s="110"/>
      <c r="AY5392" s="110"/>
      <c r="AZ5392" s="110"/>
      <c r="BA5392" s="110"/>
      <c r="BB5392" s="110"/>
      <c r="BC5392" s="110"/>
      <c r="BD5392" s="110"/>
      <c r="BE5392" s="110"/>
      <c r="BF5392" s="110"/>
      <c r="BG5392" s="110"/>
      <c r="BH5392" s="110"/>
    </row>
    <row r="5393" spans="30:60" x14ac:dyDescent="0.2">
      <c r="AD5393" s="110"/>
      <c r="AE5393" s="110"/>
      <c r="AF5393" s="110"/>
      <c r="AG5393" s="110"/>
      <c r="AH5393" s="110"/>
      <c r="AI5393" s="110"/>
      <c r="AJ5393" s="110"/>
      <c r="AK5393" s="110"/>
      <c r="AL5393" s="110"/>
      <c r="AM5393" s="110"/>
      <c r="AN5393" s="110"/>
      <c r="AO5393" s="110"/>
      <c r="AP5393" s="110"/>
      <c r="AQ5393" s="110"/>
      <c r="AR5393" s="110"/>
      <c r="AS5393" s="110"/>
      <c r="AT5393" s="110"/>
      <c r="AU5393" s="110"/>
      <c r="AV5393" s="110"/>
      <c r="AW5393" s="110"/>
      <c r="AX5393" s="110"/>
      <c r="AY5393" s="110"/>
      <c r="AZ5393" s="110"/>
      <c r="BA5393" s="110"/>
      <c r="BB5393" s="110"/>
      <c r="BC5393" s="110"/>
      <c r="BD5393" s="110"/>
      <c r="BE5393" s="110"/>
      <c r="BF5393" s="110"/>
      <c r="BG5393" s="110"/>
      <c r="BH5393" s="110"/>
    </row>
    <row r="5394" spans="30:60" x14ac:dyDescent="0.2">
      <c r="AD5394" s="110"/>
      <c r="AE5394" s="110"/>
      <c r="AF5394" s="110"/>
      <c r="AG5394" s="110"/>
      <c r="AH5394" s="110"/>
      <c r="AI5394" s="110"/>
      <c r="AJ5394" s="110"/>
      <c r="AK5394" s="110"/>
      <c r="AL5394" s="110"/>
      <c r="AM5394" s="110"/>
      <c r="AN5394" s="110"/>
      <c r="AO5394" s="110"/>
      <c r="AP5394" s="110"/>
      <c r="AQ5394" s="110"/>
      <c r="AR5394" s="110"/>
      <c r="AS5394" s="110"/>
      <c r="AT5394" s="110"/>
      <c r="AU5394" s="110"/>
      <c r="AV5394" s="110"/>
      <c r="AW5394" s="110"/>
      <c r="AX5394" s="110"/>
      <c r="AY5394" s="110"/>
      <c r="AZ5394" s="110"/>
      <c r="BA5394" s="110"/>
      <c r="BB5394" s="110"/>
      <c r="BC5394" s="110"/>
      <c r="BD5394" s="110"/>
      <c r="BE5394" s="110"/>
      <c r="BF5394" s="110"/>
      <c r="BG5394" s="110"/>
      <c r="BH5394" s="110"/>
    </row>
    <row r="5395" spans="30:60" x14ac:dyDescent="0.2">
      <c r="AD5395" s="110"/>
      <c r="AE5395" s="110"/>
      <c r="AF5395" s="110"/>
      <c r="AG5395" s="110"/>
      <c r="AH5395" s="110"/>
      <c r="AI5395" s="110"/>
      <c r="AJ5395" s="110"/>
      <c r="AK5395" s="110"/>
      <c r="AL5395" s="110"/>
      <c r="AM5395" s="110"/>
      <c r="AN5395" s="110"/>
      <c r="AO5395" s="110"/>
      <c r="AP5395" s="110"/>
      <c r="AQ5395" s="110"/>
      <c r="AR5395" s="110"/>
      <c r="AS5395" s="110"/>
      <c r="AT5395" s="110"/>
      <c r="AU5395" s="110"/>
      <c r="AV5395" s="110"/>
      <c r="AW5395" s="110"/>
      <c r="AX5395" s="110"/>
      <c r="AY5395" s="110"/>
      <c r="AZ5395" s="110"/>
      <c r="BA5395" s="110"/>
      <c r="BB5395" s="110"/>
      <c r="BC5395" s="110"/>
      <c r="BD5395" s="110"/>
      <c r="BE5395" s="110"/>
      <c r="BF5395" s="110"/>
      <c r="BG5395" s="110"/>
      <c r="BH5395" s="110"/>
    </row>
    <row r="5396" spans="30:60" x14ac:dyDescent="0.2">
      <c r="AD5396" s="110"/>
      <c r="AE5396" s="110"/>
      <c r="AF5396" s="110"/>
      <c r="AG5396" s="110"/>
      <c r="AH5396" s="110"/>
      <c r="AI5396" s="110"/>
      <c r="AJ5396" s="110"/>
      <c r="AK5396" s="110"/>
      <c r="AL5396" s="110"/>
      <c r="AM5396" s="110"/>
      <c r="AN5396" s="110"/>
      <c r="AO5396" s="110"/>
      <c r="AP5396" s="110"/>
      <c r="AQ5396" s="110"/>
      <c r="AR5396" s="110"/>
      <c r="AS5396" s="110"/>
      <c r="AT5396" s="110"/>
      <c r="AU5396" s="110"/>
      <c r="AV5396" s="110"/>
      <c r="AW5396" s="110"/>
      <c r="AX5396" s="110"/>
      <c r="AY5396" s="110"/>
      <c r="AZ5396" s="110"/>
      <c r="BA5396" s="110"/>
      <c r="BB5396" s="110"/>
      <c r="BC5396" s="110"/>
      <c r="BD5396" s="110"/>
      <c r="BE5396" s="110"/>
      <c r="BF5396" s="110"/>
      <c r="BG5396" s="110"/>
      <c r="BH5396" s="110"/>
    </row>
    <row r="5397" spans="30:60" x14ac:dyDescent="0.2">
      <c r="AD5397" s="110"/>
      <c r="AE5397" s="110"/>
      <c r="AF5397" s="110"/>
      <c r="AG5397" s="110"/>
      <c r="AH5397" s="110"/>
      <c r="AI5397" s="110"/>
      <c r="AJ5397" s="110"/>
      <c r="AK5397" s="110"/>
      <c r="AL5397" s="110"/>
      <c r="AM5397" s="110"/>
      <c r="AN5397" s="110"/>
      <c r="AO5397" s="110"/>
      <c r="AP5397" s="110"/>
      <c r="AQ5397" s="110"/>
      <c r="AR5397" s="110"/>
      <c r="AS5397" s="110"/>
      <c r="AT5397" s="110"/>
      <c r="AU5397" s="110"/>
      <c r="AV5397" s="110"/>
      <c r="AW5397" s="110"/>
      <c r="AX5397" s="110"/>
      <c r="AY5397" s="110"/>
      <c r="AZ5397" s="110"/>
      <c r="BA5397" s="110"/>
      <c r="BB5397" s="110"/>
      <c r="BC5397" s="110"/>
      <c r="BD5397" s="110"/>
      <c r="BE5397" s="110"/>
      <c r="BF5397" s="110"/>
      <c r="BG5397" s="110"/>
      <c r="BH5397" s="110"/>
    </row>
    <row r="5398" spans="30:60" x14ac:dyDescent="0.2">
      <c r="AD5398" s="110"/>
      <c r="AE5398" s="110"/>
      <c r="AF5398" s="110"/>
      <c r="AG5398" s="110"/>
      <c r="AH5398" s="110"/>
      <c r="AI5398" s="110"/>
      <c r="AJ5398" s="110"/>
      <c r="AK5398" s="110"/>
      <c r="AL5398" s="110"/>
      <c r="AM5398" s="110"/>
      <c r="AN5398" s="110"/>
      <c r="AO5398" s="110"/>
      <c r="AP5398" s="110"/>
      <c r="AQ5398" s="110"/>
      <c r="AR5398" s="110"/>
      <c r="AS5398" s="110"/>
      <c r="AT5398" s="110"/>
      <c r="AU5398" s="110"/>
      <c r="AV5398" s="110"/>
      <c r="AW5398" s="110"/>
      <c r="AX5398" s="110"/>
      <c r="AY5398" s="110"/>
      <c r="AZ5398" s="110"/>
      <c r="BA5398" s="110"/>
      <c r="BB5398" s="110"/>
      <c r="BC5398" s="110"/>
      <c r="BD5398" s="110"/>
      <c r="BE5398" s="110"/>
      <c r="BF5398" s="110"/>
      <c r="BG5398" s="110"/>
      <c r="BH5398" s="110"/>
    </row>
    <row r="5399" spans="30:60" x14ac:dyDescent="0.2">
      <c r="AD5399" s="110"/>
      <c r="AE5399" s="110"/>
      <c r="AF5399" s="110"/>
      <c r="AG5399" s="110"/>
      <c r="AH5399" s="110"/>
      <c r="AI5399" s="110"/>
      <c r="AJ5399" s="110"/>
      <c r="AK5399" s="110"/>
      <c r="AL5399" s="110"/>
      <c r="AM5399" s="110"/>
      <c r="AN5399" s="110"/>
      <c r="AO5399" s="110"/>
      <c r="AP5399" s="110"/>
      <c r="AQ5399" s="110"/>
      <c r="AR5399" s="110"/>
      <c r="AS5399" s="110"/>
      <c r="AT5399" s="110"/>
      <c r="AU5399" s="110"/>
      <c r="AV5399" s="110"/>
      <c r="AW5399" s="110"/>
      <c r="AX5399" s="110"/>
      <c r="AY5399" s="110"/>
      <c r="AZ5399" s="110"/>
      <c r="BA5399" s="110"/>
      <c r="BB5399" s="110"/>
      <c r="BC5399" s="110"/>
      <c r="BD5399" s="110"/>
      <c r="BE5399" s="110"/>
      <c r="BF5399" s="110"/>
      <c r="BG5399" s="110"/>
      <c r="BH5399" s="110"/>
    </row>
    <row r="5400" spans="30:60" x14ac:dyDescent="0.2">
      <c r="AD5400" s="110"/>
      <c r="AE5400" s="110"/>
      <c r="AF5400" s="110"/>
      <c r="AG5400" s="110"/>
      <c r="AH5400" s="110"/>
      <c r="AI5400" s="110"/>
      <c r="AJ5400" s="110"/>
      <c r="AK5400" s="110"/>
      <c r="AL5400" s="110"/>
      <c r="AM5400" s="110"/>
      <c r="AN5400" s="110"/>
      <c r="AO5400" s="110"/>
      <c r="AP5400" s="110"/>
      <c r="AQ5400" s="110"/>
      <c r="AR5400" s="110"/>
      <c r="AS5400" s="110"/>
      <c r="AT5400" s="110"/>
      <c r="AU5400" s="110"/>
      <c r="AV5400" s="110"/>
      <c r="AW5400" s="110"/>
      <c r="AX5400" s="110"/>
      <c r="AY5400" s="110"/>
      <c r="AZ5400" s="110"/>
      <c r="BA5400" s="110"/>
      <c r="BB5400" s="110"/>
      <c r="BC5400" s="110"/>
      <c r="BD5400" s="110"/>
      <c r="BE5400" s="110"/>
      <c r="BF5400" s="110"/>
      <c r="BG5400" s="110"/>
      <c r="BH5400" s="110"/>
    </row>
    <row r="5401" spans="30:60" x14ac:dyDescent="0.2">
      <c r="AD5401" s="110"/>
      <c r="AE5401" s="110"/>
      <c r="AF5401" s="110"/>
      <c r="AG5401" s="110"/>
      <c r="AH5401" s="110"/>
      <c r="AI5401" s="110"/>
      <c r="AJ5401" s="110"/>
      <c r="AK5401" s="110"/>
      <c r="AL5401" s="110"/>
      <c r="AM5401" s="110"/>
      <c r="AN5401" s="110"/>
      <c r="AO5401" s="110"/>
      <c r="AP5401" s="110"/>
      <c r="AQ5401" s="110"/>
      <c r="AR5401" s="110"/>
      <c r="AS5401" s="110"/>
      <c r="AT5401" s="110"/>
      <c r="AU5401" s="110"/>
      <c r="AV5401" s="110"/>
      <c r="AW5401" s="110"/>
      <c r="AX5401" s="110"/>
      <c r="AY5401" s="110"/>
      <c r="AZ5401" s="110"/>
      <c r="BA5401" s="110"/>
      <c r="BB5401" s="110"/>
      <c r="BC5401" s="110"/>
      <c r="BD5401" s="110"/>
      <c r="BE5401" s="110"/>
      <c r="BF5401" s="110"/>
      <c r="BG5401" s="110"/>
      <c r="BH5401" s="110"/>
    </row>
    <row r="5402" spans="30:60" x14ac:dyDescent="0.2">
      <c r="AD5402" s="110"/>
      <c r="AE5402" s="110"/>
      <c r="AF5402" s="110"/>
      <c r="AG5402" s="110"/>
      <c r="AH5402" s="110"/>
      <c r="AI5402" s="110"/>
      <c r="AJ5402" s="110"/>
      <c r="AK5402" s="110"/>
      <c r="AL5402" s="110"/>
      <c r="AM5402" s="110"/>
      <c r="AN5402" s="110"/>
      <c r="AO5402" s="110"/>
      <c r="AP5402" s="110"/>
      <c r="AQ5402" s="110"/>
      <c r="AR5402" s="110"/>
      <c r="AS5402" s="110"/>
      <c r="AT5402" s="110"/>
      <c r="AU5402" s="110"/>
      <c r="AV5402" s="110"/>
      <c r="AW5402" s="110"/>
      <c r="AX5402" s="110"/>
      <c r="AY5402" s="110"/>
      <c r="AZ5402" s="110"/>
      <c r="BA5402" s="110"/>
      <c r="BB5402" s="110"/>
      <c r="BC5402" s="110"/>
      <c r="BD5402" s="110"/>
      <c r="BE5402" s="110"/>
      <c r="BF5402" s="110"/>
      <c r="BG5402" s="110"/>
      <c r="BH5402" s="110"/>
    </row>
    <row r="5403" spans="30:60" x14ac:dyDescent="0.2">
      <c r="AD5403" s="110"/>
      <c r="AE5403" s="110"/>
      <c r="AF5403" s="110"/>
      <c r="AG5403" s="110"/>
      <c r="AH5403" s="110"/>
      <c r="AI5403" s="110"/>
      <c r="AJ5403" s="110"/>
      <c r="AK5403" s="110"/>
      <c r="AL5403" s="110"/>
      <c r="AM5403" s="110"/>
      <c r="AN5403" s="110"/>
      <c r="AO5403" s="110"/>
      <c r="AP5403" s="110"/>
      <c r="AQ5403" s="110"/>
      <c r="AR5403" s="110"/>
      <c r="AS5403" s="110"/>
      <c r="AT5403" s="110"/>
      <c r="AU5403" s="110"/>
      <c r="AV5403" s="110"/>
      <c r="AW5403" s="110"/>
      <c r="AX5403" s="110"/>
      <c r="AY5403" s="110"/>
      <c r="AZ5403" s="110"/>
      <c r="BA5403" s="110"/>
      <c r="BB5403" s="110"/>
      <c r="BC5403" s="110"/>
      <c r="BD5403" s="110"/>
      <c r="BE5403" s="110"/>
      <c r="BF5403" s="110"/>
      <c r="BG5403" s="110"/>
      <c r="BH5403" s="110"/>
    </row>
    <row r="5404" spans="30:60" x14ac:dyDescent="0.2">
      <c r="AD5404" s="110"/>
      <c r="AE5404" s="110"/>
      <c r="AF5404" s="110"/>
      <c r="AG5404" s="110"/>
      <c r="AH5404" s="110"/>
      <c r="AI5404" s="110"/>
      <c r="AJ5404" s="110"/>
      <c r="AK5404" s="110"/>
      <c r="AL5404" s="110"/>
      <c r="AM5404" s="110"/>
      <c r="AN5404" s="110"/>
      <c r="AO5404" s="110"/>
      <c r="AP5404" s="110"/>
      <c r="AQ5404" s="110"/>
      <c r="AR5404" s="110"/>
      <c r="AS5404" s="110"/>
      <c r="AT5404" s="110"/>
      <c r="AU5404" s="110"/>
      <c r="AV5404" s="110"/>
      <c r="AW5404" s="110"/>
      <c r="AX5404" s="110"/>
      <c r="AY5404" s="110"/>
      <c r="AZ5404" s="110"/>
      <c r="BA5404" s="110"/>
      <c r="BB5404" s="110"/>
      <c r="BC5404" s="110"/>
      <c r="BD5404" s="110"/>
      <c r="BE5404" s="110"/>
      <c r="BF5404" s="110"/>
      <c r="BG5404" s="110"/>
      <c r="BH5404" s="110"/>
    </row>
    <row r="5405" spans="30:60" x14ac:dyDescent="0.2">
      <c r="AD5405" s="110"/>
      <c r="AE5405" s="110"/>
      <c r="AF5405" s="110"/>
      <c r="AG5405" s="110"/>
      <c r="AH5405" s="110"/>
      <c r="AI5405" s="110"/>
      <c r="AJ5405" s="110"/>
      <c r="AK5405" s="110"/>
      <c r="AL5405" s="110"/>
      <c r="AM5405" s="110"/>
      <c r="AN5405" s="110"/>
      <c r="AO5405" s="110"/>
      <c r="AP5405" s="110"/>
      <c r="AQ5405" s="110"/>
      <c r="AR5405" s="110"/>
      <c r="AS5405" s="110"/>
      <c r="AT5405" s="110"/>
      <c r="AU5405" s="110"/>
      <c r="AV5405" s="110"/>
      <c r="AW5405" s="110"/>
      <c r="AX5405" s="110"/>
      <c r="AY5405" s="110"/>
      <c r="AZ5405" s="110"/>
      <c r="BA5405" s="110"/>
      <c r="BB5405" s="110"/>
      <c r="BC5405" s="110"/>
      <c r="BD5405" s="110"/>
      <c r="BE5405" s="110"/>
      <c r="BF5405" s="110"/>
      <c r="BG5405" s="110"/>
      <c r="BH5405" s="110"/>
    </row>
    <row r="5406" spans="30:60" x14ac:dyDescent="0.2">
      <c r="AD5406" s="110"/>
      <c r="AE5406" s="110"/>
      <c r="AF5406" s="110"/>
      <c r="AG5406" s="110"/>
      <c r="AH5406" s="110"/>
      <c r="AI5406" s="110"/>
      <c r="AJ5406" s="110"/>
      <c r="AK5406" s="110"/>
      <c r="AL5406" s="110"/>
      <c r="AM5406" s="110"/>
      <c r="AN5406" s="110"/>
      <c r="AO5406" s="110"/>
      <c r="AP5406" s="110"/>
      <c r="AQ5406" s="110"/>
      <c r="AR5406" s="110"/>
      <c r="AS5406" s="110"/>
      <c r="AT5406" s="110"/>
      <c r="AU5406" s="110"/>
      <c r="AV5406" s="110"/>
      <c r="AW5406" s="110"/>
      <c r="AX5406" s="110"/>
      <c r="AY5406" s="110"/>
      <c r="AZ5406" s="110"/>
      <c r="BA5406" s="110"/>
      <c r="BB5406" s="110"/>
      <c r="BC5406" s="110"/>
      <c r="BD5406" s="110"/>
      <c r="BE5406" s="110"/>
      <c r="BF5406" s="110"/>
      <c r="BG5406" s="110"/>
      <c r="BH5406" s="110"/>
    </row>
    <row r="5407" spans="30:60" x14ac:dyDescent="0.2">
      <c r="AD5407" s="110"/>
      <c r="AE5407" s="110"/>
      <c r="AF5407" s="110"/>
      <c r="AG5407" s="110"/>
      <c r="AH5407" s="110"/>
      <c r="AI5407" s="110"/>
      <c r="AJ5407" s="110"/>
      <c r="AK5407" s="110"/>
      <c r="AL5407" s="110"/>
      <c r="AM5407" s="110"/>
      <c r="AN5407" s="110"/>
      <c r="AO5407" s="110"/>
      <c r="AP5407" s="110"/>
      <c r="AQ5407" s="110"/>
      <c r="AR5407" s="110"/>
      <c r="AS5407" s="110"/>
      <c r="AT5407" s="110"/>
      <c r="AU5407" s="110"/>
      <c r="AV5407" s="110"/>
      <c r="AW5407" s="110"/>
      <c r="AX5407" s="110"/>
      <c r="AY5407" s="110"/>
      <c r="AZ5407" s="110"/>
      <c r="BA5407" s="110"/>
      <c r="BB5407" s="110"/>
      <c r="BC5407" s="110"/>
      <c r="BD5407" s="110"/>
      <c r="BE5407" s="110"/>
      <c r="BF5407" s="110"/>
      <c r="BG5407" s="110"/>
      <c r="BH5407" s="110"/>
    </row>
    <row r="5408" spans="30:60" x14ac:dyDescent="0.2">
      <c r="AD5408" s="110"/>
      <c r="AE5408" s="110"/>
      <c r="AF5408" s="110"/>
      <c r="AG5408" s="110"/>
      <c r="AH5408" s="110"/>
      <c r="AI5408" s="110"/>
      <c r="AJ5408" s="110"/>
      <c r="AK5408" s="110"/>
      <c r="AL5408" s="110"/>
      <c r="AM5408" s="110"/>
      <c r="AN5408" s="110"/>
      <c r="AO5408" s="110"/>
      <c r="AP5408" s="110"/>
      <c r="AQ5408" s="110"/>
      <c r="AR5408" s="110"/>
      <c r="AS5408" s="110"/>
      <c r="AT5408" s="110"/>
      <c r="AU5408" s="110"/>
      <c r="AV5408" s="110"/>
      <c r="AW5408" s="110"/>
      <c r="AX5408" s="110"/>
      <c r="AY5408" s="110"/>
      <c r="AZ5408" s="110"/>
      <c r="BA5408" s="110"/>
      <c r="BB5408" s="110"/>
      <c r="BC5408" s="110"/>
      <c r="BD5408" s="110"/>
      <c r="BE5408" s="110"/>
      <c r="BF5408" s="110"/>
      <c r="BG5408" s="110"/>
      <c r="BH5408" s="110"/>
    </row>
    <row r="5409" spans="30:60" x14ac:dyDescent="0.2">
      <c r="AD5409" s="110"/>
      <c r="AE5409" s="110"/>
      <c r="AF5409" s="110"/>
      <c r="AG5409" s="110"/>
      <c r="AH5409" s="110"/>
      <c r="AI5409" s="110"/>
      <c r="AJ5409" s="110"/>
      <c r="AK5409" s="110"/>
      <c r="AL5409" s="110"/>
      <c r="AM5409" s="110"/>
      <c r="AN5409" s="110"/>
      <c r="AO5409" s="110"/>
      <c r="AP5409" s="110"/>
      <c r="AQ5409" s="110"/>
      <c r="AR5409" s="110"/>
      <c r="AS5409" s="110"/>
      <c r="AT5409" s="110"/>
      <c r="AU5409" s="110"/>
      <c r="AV5409" s="110"/>
      <c r="AW5409" s="110"/>
      <c r="AX5409" s="110"/>
      <c r="AY5409" s="110"/>
      <c r="AZ5409" s="110"/>
      <c r="BA5409" s="110"/>
      <c r="BB5409" s="110"/>
      <c r="BC5409" s="110"/>
      <c r="BD5409" s="110"/>
      <c r="BE5409" s="110"/>
      <c r="BF5409" s="110"/>
      <c r="BG5409" s="110"/>
      <c r="BH5409" s="110"/>
    </row>
    <row r="5410" spans="30:60" x14ac:dyDescent="0.2">
      <c r="AD5410" s="110"/>
      <c r="AE5410" s="110"/>
      <c r="AF5410" s="110"/>
      <c r="AG5410" s="110"/>
      <c r="AH5410" s="110"/>
      <c r="AI5410" s="110"/>
      <c r="AJ5410" s="110"/>
      <c r="AK5410" s="110"/>
      <c r="AL5410" s="110"/>
      <c r="AM5410" s="110"/>
      <c r="AN5410" s="110"/>
      <c r="AO5410" s="110"/>
      <c r="AP5410" s="110"/>
      <c r="AQ5410" s="110"/>
      <c r="AR5410" s="110"/>
      <c r="AS5410" s="110"/>
      <c r="AT5410" s="110"/>
      <c r="AU5410" s="110"/>
      <c r="AV5410" s="110"/>
      <c r="AW5410" s="110"/>
      <c r="AX5410" s="110"/>
      <c r="AY5410" s="110"/>
      <c r="AZ5410" s="110"/>
      <c r="BA5410" s="110"/>
      <c r="BB5410" s="110"/>
      <c r="BC5410" s="110"/>
      <c r="BD5410" s="110"/>
      <c r="BE5410" s="110"/>
      <c r="BF5410" s="110"/>
      <c r="BG5410" s="110"/>
      <c r="BH5410" s="110"/>
    </row>
    <row r="5411" spans="30:60" x14ac:dyDescent="0.2">
      <c r="AD5411" s="110"/>
      <c r="AE5411" s="110"/>
      <c r="AF5411" s="110"/>
      <c r="AG5411" s="110"/>
      <c r="AH5411" s="110"/>
      <c r="AI5411" s="110"/>
      <c r="AJ5411" s="110"/>
      <c r="AK5411" s="110"/>
      <c r="AL5411" s="110"/>
      <c r="AM5411" s="110"/>
      <c r="AN5411" s="110"/>
      <c r="AO5411" s="110"/>
      <c r="AP5411" s="110"/>
      <c r="AQ5411" s="110"/>
      <c r="AR5411" s="110"/>
      <c r="AS5411" s="110"/>
      <c r="AT5411" s="110"/>
      <c r="AU5411" s="110"/>
      <c r="AV5411" s="110"/>
      <c r="AW5411" s="110"/>
      <c r="AX5411" s="110"/>
      <c r="AY5411" s="110"/>
      <c r="AZ5411" s="110"/>
      <c r="BA5411" s="110"/>
      <c r="BB5411" s="110"/>
      <c r="BC5411" s="110"/>
      <c r="BD5411" s="110"/>
      <c r="BE5411" s="110"/>
      <c r="BF5411" s="110"/>
      <c r="BG5411" s="110"/>
      <c r="BH5411" s="110"/>
    </row>
    <row r="5412" spans="30:60" x14ac:dyDescent="0.2">
      <c r="AD5412" s="110"/>
      <c r="AE5412" s="110"/>
      <c r="AF5412" s="110"/>
      <c r="AG5412" s="110"/>
      <c r="AH5412" s="110"/>
      <c r="AI5412" s="110"/>
      <c r="AJ5412" s="110"/>
      <c r="AK5412" s="110"/>
      <c r="AL5412" s="110"/>
      <c r="AM5412" s="110"/>
      <c r="AN5412" s="110"/>
      <c r="AO5412" s="110"/>
      <c r="AP5412" s="110"/>
      <c r="AQ5412" s="110"/>
      <c r="AR5412" s="110"/>
      <c r="AS5412" s="110"/>
      <c r="AT5412" s="110"/>
      <c r="AU5412" s="110"/>
      <c r="AV5412" s="110"/>
      <c r="AW5412" s="110"/>
      <c r="AX5412" s="110"/>
      <c r="AY5412" s="110"/>
      <c r="AZ5412" s="110"/>
      <c r="BA5412" s="110"/>
      <c r="BB5412" s="110"/>
      <c r="BC5412" s="110"/>
      <c r="BD5412" s="110"/>
      <c r="BE5412" s="110"/>
      <c r="BF5412" s="110"/>
      <c r="BG5412" s="110"/>
      <c r="BH5412" s="110"/>
    </row>
    <row r="5413" spans="30:60" x14ac:dyDescent="0.2">
      <c r="AD5413" s="110"/>
      <c r="AE5413" s="110"/>
      <c r="AF5413" s="110"/>
      <c r="AG5413" s="110"/>
      <c r="AH5413" s="110"/>
      <c r="AI5413" s="110"/>
      <c r="AJ5413" s="110"/>
      <c r="AK5413" s="110"/>
      <c r="AL5413" s="110"/>
      <c r="AM5413" s="110"/>
      <c r="AN5413" s="110"/>
      <c r="AO5413" s="110"/>
      <c r="AP5413" s="110"/>
      <c r="AQ5413" s="110"/>
      <c r="AR5413" s="110"/>
      <c r="AS5413" s="110"/>
      <c r="AT5413" s="110"/>
      <c r="AU5413" s="110"/>
      <c r="AV5413" s="110"/>
      <c r="AW5413" s="110"/>
      <c r="AX5413" s="110"/>
      <c r="AY5413" s="110"/>
      <c r="AZ5413" s="110"/>
      <c r="BA5413" s="110"/>
      <c r="BB5413" s="110"/>
      <c r="BC5413" s="110"/>
      <c r="BD5413" s="110"/>
      <c r="BE5413" s="110"/>
      <c r="BF5413" s="110"/>
      <c r="BG5413" s="110"/>
      <c r="BH5413" s="110"/>
    </row>
    <row r="5414" spans="30:60" x14ac:dyDescent="0.2">
      <c r="AD5414" s="110"/>
      <c r="AE5414" s="110"/>
      <c r="AF5414" s="110"/>
      <c r="AG5414" s="110"/>
      <c r="AH5414" s="110"/>
      <c r="AI5414" s="110"/>
      <c r="AJ5414" s="110"/>
      <c r="AK5414" s="110"/>
      <c r="AL5414" s="110"/>
      <c r="AM5414" s="110"/>
      <c r="AN5414" s="110"/>
      <c r="AO5414" s="110"/>
      <c r="AP5414" s="110"/>
      <c r="AQ5414" s="110"/>
      <c r="AR5414" s="110"/>
      <c r="AS5414" s="110"/>
      <c r="AT5414" s="110"/>
      <c r="AU5414" s="110"/>
      <c r="AV5414" s="110"/>
      <c r="AW5414" s="110"/>
      <c r="AX5414" s="110"/>
      <c r="AY5414" s="110"/>
      <c r="AZ5414" s="110"/>
      <c r="BA5414" s="110"/>
      <c r="BB5414" s="110"/>
      <c r="BC5414" s="110"/>
      <c r="BD5414" s="110"/>
      <c r="BE5414" s="110"/>
      <c r="BF5414" s="110"/>
      <c r="BG5414" s="110"/>
      <c r="BH5414" s="110"/>
    </row>
    <row r="5415" spans="30:60" x14ac:dyDescent="0.2">
      <c r="AD5415" s="110"/>
      <c r="AE5415" s="110"/>
      <c r="AF5415" s="110"/>
      <c r="AG5415" s="110"/>
      <c r="AH5415" s="110"/>
      <c r="AI5415" s="110"/>
      <c r="AJ5415" s="110"/>
      <c r="AK5415" s="110"/>
      <c r="AL5415" s="110"/>
      <c r="AM5415" s="110"/>
      <c r="AN5415" s="110"/>
      <c r="AO5415" s="110"/>
      <c r="AP5415" s="110"/>
      <c r="AQ5415" s="110"/>
      <c r="AR5415" s="110"/>
      <c r="AS5415" s="110"/>
      <c r="AT5415" s="110"/>
      <c r="AU5415" s="110"/>
      <c r="AV5415" s="110"/>
      <c r="AW5415" s="110"/>
      <c r="AX5415" s="110"/>
      <c r="AY5415" s="110"/>
      <c r="AZ5415" s="110"/>
      <c r="BA5415" s="110"/>
      <c r="BB5415" s="110"/>
      <c r="BC5415" s="110"/>
      <c r="BD5415" s="110"/>
      <c r="BE5415" s="110"/>
      <c r="BF5415" s="110"/>
      <c r="BG5415" s="110"/>
      <c r="BH5415" s="110"/>
    </row>
    <row r="5416" spans="30:60" x14ac:dyDescent="0.2">
      <c r="AD5416" s="110"/>
      <c r="AE5416" s="110"/>
      <c r="AF5416" s="110"/>
      <c r="AG5416" s="110"/>
      <c r="AH5416" s="110"/>
      <c r="AI5416" s="110"/>
      <c r="AJ5416" s="110"/>
      <c r="AK5416" s="110"/>
      <c r="AL5416" s="110"/>
      <c r="AM5416" s="110"/>
      <c r="AN5416" s="110"/>
      <c r="AO5416" s="110"/>
      <c r="AP5416" s="110"/>
      <c r="AQ5416" s="110"/>
      <c r="AR5416" s="110"/>
      <c r="AS5416" s="110"/>
      <c r="AT5416" s="110"/>
      <c r="AU5416" s="110"/>
      <c r="AV5416" s="110"/>
      <c r="AW5416" s="110"/>
      <c r="AX5416" s="110"/>
      <c r="AY5416" s="110"/>
      <c r="AZ5416" s="110"/>
      <c r="BA5416" s="110"/>
      <c r="BB5416" s="110"/>
      <c r="BC5416" s="110"/>
      <c r="BD5416" s="110"/>
      <c r="BE5416" s="110"/>
      <c r="BF5416" s="110"/>
      <c r="BG5416" s="110"/>
      <c r="BH5416" s="110"/>
    </row>
    <row r="5417" spans="30:60" x14ac:dyDescent="0.2">
      <c r="AD5417" s="110"/>
      <c r="AE5417" s="110"/>
      <c r="AF5417" s="110"/>
      <c r="AG5417" s="110"/>
      <c r="AH5417" s="110"/>
      <c r="AI5417" s="110"/>
      <c r="AJ5417" s="110"/>
      <c r="AK5417" s="110"/>
      <c r="AL5417" s="110"/>
      <c r="AM5417" s="110"/>
      <c r="AN5417" s="110"/>
      <c r="AO5417" s="110"/>
      <c r="AP5417" s="110"/>
      <c r="AQ5417" s="110"/>
      <c r="AR5417" s="110"/>
      <c r="AS5417" s="110"/>
      <c r="AT5417" s="110"/>
      <c r="AU5417" s="110"/>
      <c r="AV5417" s="110"/>
      <c r="AW5417" s="110"/>
      <c r="AX5417" s="110"/>
      <c r="AY5417" s="110"/>
      <c r="AZ5417" s="110"/>
      <c r="BA5417" s="110"/>
      <c r="BB5417" s="110"/>
      <c r="BC5417" s="110"/>
      <c r="BD5417" s="110"/>
      <c r="BE5417" s="110"/>
      <c r="BF5417" s="110"/>
      <c r="BG5417" s="110"/>
      <c r="BH5417" s="110"/>
    </row>
    <row r="5418" spans="30:60" x14ac:dyDescent="0.2">
      <c r="AD5418" s="110"/>
      <c r="AE5418" s="110"/>
      <c r="AF5418" s="110"/>
      <c r="AG5418" s="110"/>
      <c r="AH5418" s="110"/>
      <c r="AI5418" s="110"/>
      <c r="AJ5418" s="110"/>
      <c r="AK5418" s="110"/>
      <c r="AL5418" s="110"/>
      <c r="AM5418" s="110"/>
      <c r="AN5418" s="110"/>
      <c r="AO5418" s="110"/>
      <c r="AP5418" s="110"/>
      <c r="AQ5418" s="110"/>
      <c r="AR5418" s="110"/>
      <c r="AS5418" s="110"/>
      <c r="AT5418" s="110"/>
      <c r="AU5418" s="110"/>
      <c r="AV5418" s="110"/>
      <c r="AW5418" s="110"/>
      <c r="AX5418" s="110"/>
      <c r="AY5418" s="110"/>
      <c r="AZ5418" s="110"/>
      <c r="BA5418" s="110"/>
      <c r="BB5418" s="110"/>
      <c r="BC5418" s="110"/>
      <c r="BD5418" s="110"/>
      <c r="BE5418" s="110"/>
      <c r="BF5418" s="110"/>
      <c r="BG5418" s="110"/>
      <c r="BH5418" s="110"/>
    </row>
    <row r="5419" spans="30:60" x14ac:dyDescent="0.2">
      <c r="AD5419" s="110"/>
      <c r="AE5419" s="110"/>
      <c r="AF5419" s="110"/>
      <c r="AG5419" s="110"/>
      <c r="AH5419" s="110"/>
      <c r="AI5419" s="110"/>
      <c r="AJ5419" s="110"/>
      <c r="AK5419" s="110"/>
      <c r="AL5419" s="110"/>
      <c r="AM5419" s="110"/>
      <c r="AN5419" s="110"/>
      <c r="AO5419" s="110"/>
      <c r="AP5419" s="110"/>
      <c r="AQ5419" s="110"/>
      <c r="AR5419" s="110"/>
      <c r="AS5419" s="110"/>
      <c r="AT5419" s="110"/>
      <c r="AU5419" s="110"/>
      <c r="AV5419" s="110"/>
      <c r="AW5419" s="110"/>
      <c r="AX5419" s="110"/>
      <c r="AY5419" s="110"/>
      <c r="AZ5419" s="110"/>
      <c r="BA5419" s="110"/>
      <c r="BB5419" s="110"/>
      <c r="BC5419" s="110"/>
      <c r="BD5419" s="110"/>
      <c r="BE5419" s="110"/>
      <c r="BF5419" s="110"/>
      <c r="BG5419" s="110"/>
      <c r="BH5419" s="110"/>
    </row>
    <row r="5420" spans="30:60" x14ac:dyDescent="0.2">
      <c r="AD5420" s="110"/>
      <c r="AE5420" s="110"/>
      <c r="AF5420" s="110"/>
      <c r="AG5420" s="110"/>
      <c r="AH5420" s="110"/>
      <c r="AI5420" s="110"/>
      <c r="AJ5420" s="110"/>
      <c r="AK5420" s="110"/>
      <c r="AL5420" s="110"/>
      <c r="AM5420" s="110"/>
      <c r="AN5420" s="110"/>
      <c r="AO5420" s="110"/>
      <c r="AP5420" s="110"/>
      <c r="AQ5420" s="110"/>
      <c r="AR5420" s="110"/>
      <c r="AS5420" s="110"/>
      <c r="AT5420" s="110"/>
      <c r="AU5420" s="110"/>
      <c r="AV5420" s="110"/>
      <c r="AW5420" s="110"/>
      <c r="AX5420" s="110"/>
      <c r="AY5420" s="110"/>
      <c r="AZ5420" s="110"/>
      <c r="BA5420" s="110"/>
      <c r="BB5420" s="110"/>
      <c r="BC5420" s="110"/>
      <c r="BD5420" s="110"/>
      <c r="BE5420" s="110"/>
      <c r="BF5420" s="110"/>
      <c r="BG5420" s="110"/>
      <c r="BH5420" s="110"/>
    </row>
    <row r="5421" spans="30:60" x14ac:dyDescent="0.2">
      <c r="AD5421" s="110"/>
      <c r="AE5421" s="110"/>
      <c r="AF5421" s="110"/>
      <c r="AG5421" s="110"/>
      <c r="AH5421" s="110"/>
      <c r="AI5421" s="110"/>
      <c r="AJ5421" s="110"/>
      <c r="AK5421" s="110"/>
      <c r="AL5421" s="110"/>
      <c r="AM5421" s="110"/>
      <c r="AN5421" s="110"/>
      <c r="AO5421" s="110"/>
      <c r="AP5421" s="110"/>
      <c r="AQ5421" s="110"/>
      <c r="AR5421" s="110"/>
      <c r="AS5421" s="110"/>
      <c r="AT5421" s="110"/>
      <c r="AU5421" s="110"/>
      <c r="AV5421" s="110"/>
      <c r="AW5421" s="110"/>
      <c r="AX5421" s="110"/>
      <c r="AY5421" s="110"/>
      <c r="AZ5421" s="110"/>
      <c r="BA5421" s="110"/>
      <c r="BB5421" s="110"/>
      <c r="BC5421" s="110"/>
      <c r="BD5421" s="110"/>
      <c r="BE5421" s="110"/>
      <c r="BF5421" s="110"/>
      <c r="BG5421" s="110"/>
      <c r="BH5421" s="110"/>
    </row>
    <row r="5422" spans="30:60" x14ac:dyDescent="0.2">
      <c r="AD5422" s="110"/>
      <c r="AE5422" s="110"/>
      <c r="AF5422" s="110"/>
      <c r="AG5422" s="110"/>
      <c r="AH5422" s="110"/>
      <c r="AI5422" s="110"/>
      <c r="AJ5422" s="110"/>
      <c r="AK5422" s="110"/>
      <c r="AL5422" s="110"/>
      <c r="AM5422" s="110"/>
      <c r="AN5422" s="110"/>
      <c r="AO5422" s="110"/>
      <c r="AP5422" s="110"/>
      <c r="AQ5422" s="110"/>
      <c r="AR5422" s="110"/>
      <c r="AS5422" s="110"/>
      <c r="AT5422" s="110"/>
      <c r="AU5422" s="110"/>
      <c r="AV5422" s="110"/>
      <c r="AW5422" s="110"/>
      <c r="AX5422" s="110"/>
      <c r="AY5422" s="110"/>
      <c r="AZ5422" s="110"/>
      <c r="BA5422" s="110"/>
      <c r="BB5422" s="110"/>
      <c r="BC5422" s="110"/>
      <c r="BD5422" s="110"/>
      <c r="BE5422" s="110"/>
      <c r="BF5422" s="110"/>
      <c r="BG5422" s="110"/>
      <c r="BH5422" s="110"/>
    </row>
    <row r="5423" spans="30:60" x14ac:dyDescent="0.2">
      <c r="AD5423" s="110"/>
      <c r="AE5423" s="110"/>
      <c r="AF5423" s="110"/>
      <c r="AG5423" s="110"/>
      <c r="AH5423" s="110"/>
      <c r="AI5423" s="110"/>
      <c r="AJ5423" s="110"/>
      <c r="AK5423" s="110"/>
      <c r="AL5423" s="110"/>
      <c r="AM5423" s="110"/>
      <c r="AN5423" s="110"/>
      <c r="AO5423" s="110"/>
      <c r="AP5423" s="110"/>
      <c r="AQ5423" s="110"/>
      <c r="AR5423" s="110"/>
      <c r="AS5423" s="110"/>
      <c r="AT5423" s="110"/>
      <c r="AU5423" s="110"/>
      <c r="AV5423" s="110"/>
      <c r="AW5423" s="110"/>
      <c r="AX5423" s="110"/>
      <c r="AY5423" s="110"/>
      <c r="AZ5423" s="110"/>
      <c r="BA5423" s="110"/>
      <c r="BB5423" s="110"/>
      <c r="BC5423" s="110"/>
      <c r="BD5423" s="110"/>
      <c r="BE5423" s="110"/>
      <c r="BF5423" s="110"/>
      <c r="BG5423" s="110"/>
      <c r="BH5423" s="110"/>
    </row>
    <row r="5424" spans="30:60" x14ac:dyDescent="0.2">
      <c r="AD5424" s="110"/>
      <c r="AE5424" s="110"/>
      <c r="AF5424" s="110"/>
      <c r="AG5424" s="110"/>
      <c r="AH5424" s="110"/>
      <c r="AI5424" s="110"/>
      <c r="AJ5424" s="110"/>
      <c r="AK5424" s="110"/>
      <c r="AL5424" s="110"/>
      <c r="AM5424" s="110"/>
      <c r="AN5424" s="110"/>
      <c r="AO5424" s="110"/>
      <c r="AP5424" s="110"/>
      <c r="AQ5424" s="110"/>
      <c r="AR5424" s="110"/>
      <c r="AS5424" s="110"/>
      <c r="AT5424" s="110"/>
      <c r="AU5424" s="110"/>
      <c r="AV5424" s="110"/>
      <c r="AW5424" s="110"/>
      <c r="AX5424" s="110"/>
      <c r="AY5424" s="110"/>
      <c r="AZ5424" s="110"/>
      <c r="BA5424" s="110"/>
      <c r="BB5424" s="110"/>
      <c r="BC5424" s="110"/>
      <c r="BD5424" s="110"/>
      <c r="BE5424" s="110"/>
      <c r="BF5424" s="110"/>
      <c r="BG5424" s="110"/>
      <c r="BH5424" s="110"/>
    </row>
    <row r="5425" spans="30:60" x14ac:dyDescent="0.2">
      <c r="AD5425" s="110"/>
      <c r="AE5425" s="110"/>
      <c r="AF5425" s="110"/>
      <c r="AG5425" s="110"/>
      <c r="AH5425" s="110"/>
      <c r="AI5425" s="110"/>
      <c r="AJ5425" s="110"/>
      <c r="AK5425" s="110"/>
      <c r="AL5425" s="110"/>
      <c r="AM5425" s="110"/>
      <c r="AN5425" s="110"/>
      <c r="AO5425" s="110"/>
      <c r="AP5425" s="110"/>
      <c r="AQ5425" s="110"/>
      <c r="AR5425" s="110"/>
      <c r="AS5425" s="110"/>
      <c r="AT5425" s="110"/>
      <c r="AU5425" s="110"/>
      <c r="AV5425" s="110"/>
      <c r="AW5425" s="110"/>
      <c r="AX5425" s="110"/>
      <c r="AY5425" s="110"/>
      <c r="AZ5425" s="110"/>
      <c r="BA5425" s="110"/>
      <c r="BB5425" s="110"/>
      <c r="BC5425" s="110"/>
      <c r="BD5425" s="110"/>
      <c r="BE5425" s="110"/>
      <c r="BF5425" s="110"/>
      <c r="BG5425" s="110"/>
      <c r="BH5425" s="110"/>
    </row>
    <row r="5426" spans="30:60" x14ac:dyDescent="0.2">
      <c r="AD5426" s="110"/>
      <c r="AE5426" s="110"/>
      <c r="AF5426" s="110"/>
      <c r="AG5426" s="110"/>
      <c r="AH5426" s="110"/>
      <c r="AI5426" s="110"/>
      <c r="AJ5426" s="110"/>
      <c r="AK5426" s="110"/>
      <c r="AL5426" s="110"/>
      <c r="AM5426" s="110"/>
      <c r="AN5426" s="110"/>
      <c r="AO5426" s="110"/>
      <c r="AP5426" s="110"/>
      <c r="AQ5426" s="110"/>
      <c r="AR5426" s="110"/>
      <c r="AS5426" s="110"/>
      <c r="AT5426" s="110"/>
      <c r="AU5426" s="110"/>
      <c r="AV5426" s="110"/>
      <c r="AW5426" s="110"/>
      <c r="AX5426" s="110"/>
      <c r="AY5426" s="110"/>
      <c r="AZ5426" s="110"/>
      <c r="BA5426" s="110"/>
      <c r="BB5426" s="110"/>
      <c r="BC5426" s="110"/>
      <c r="BD5426" s="110"/>
      <c r="BE5426" s="110"/>
      <c r="BF5426" s="110"/>
      <c r="BG5426" s="110"/>
      <c r="BH5426" s="110"/>
    </row>
    <row r="5427" spans="30:60" x14ac:dyDescent="0.2">
      <c r="AD5427" s="110"/>
      <c r="AE5427" s="110"/>
      <c r="AF5427" s="110"/>
      <c r="AG5427" s="110"/>
      <c r="AH5427" s="110"/>
      <c r="AI5427" s="110"/>
      <c r="AJ5427" s="110"/>
      <c r="AK5427" s="110"/>
      <c r="AL5427" s="110"/>
      <c r="AM5427" s="110"/>
      <c r="AN5427" s="110"/>
      <c r="AO5427" s="110"/>
      <c r="AP5427" s="110"/>
      <c r="AQ5427" s="110"/>
      <c r="AR5427" s="110"/>
      <c r="AS5427" s="110"/>
      <c r="AT5427" s="110"/>
      <c r="AU5427" s="110"/>
      <c r="AV5427" s="110"/>
      <c r="AW5427" s="110"/>
      <c r="AX5427" s="110"/>
      <c r="AY5427" s="110"/>
      <c r="AZ5427" s="110"/>
      <c r="BA5427" s="110"/>
      <c r="BB5427" s="110"/>
      <c r="BC5427" s="110"/>
      <c r="BD5427" s="110"/>
      <c r="BE5427" s="110"/>
      <c r="BF5427" s="110"/>
      <c r="BG5427" s="110"/>
      <c r="BH5427" s="110"/>
    </row>
    <row r="5428" spans="30:60" x14ac:dyDescent="0.2">
      <c r="AD5428" s="110"/>
      <c r="AE5428" s="110"/>
      <c r="AF5428" s="110"/>
      <c r="AG5428" s="110"/>
      <c r="AH5428" s="110"/>
      <c r="AI5428" s="110"/>
      <c r="AJ5428" s="110"/>
      <c r="AK5428" s="110"/>
      <c r="AL5428" s="110"/>
      <c r="AM5428" s="110"/>
      <c r="AN5428" s="110"/>
      <c r="AO5428" s="110"/>
      <c r="AP5428" s="110"/>
      <c r="AQ5428" s="110"/>
      <c r="AR5428" s="110"/>
      <c r="AS5428" s="110"/>
      <c r="AT5428" s="110"/>
      <c r="AU5428" s="110"/>
      <c r="AV5428" s="110"/>
      <c r="AW5428" s="110"/>
      <c r="AX5428" s="110"/>
      <c r="AY5428" s="110"/>
      <c r="AZ5428" s="110"/>
      <c r="BA5428" s="110"/>
      <c r="BB5428" s="110"/>
      <c r="BC5428" s="110"/>
      <c r="BD5428" s="110"/>
      <c r="BE5428" s="110"/>
      <c r="BF5428" s="110"/>
      <c r="BG5428" s="110"/>
      <c r="BH5428" s="110"/>
    </row>
    <row r="5429" spans="30:60" x14ac:dyDescent="0.2">
      <c r="AD5429" s="110"/>
      <c r="AE5429" s="110"/>
      <c r="AF5429" s="110"/>
      <c r="AG5429" s="110"/>
      <c r="AH5429" s="110"/>
      <c r="AI5429" s="110"/>
      <c r="AJ5429" s="110"/>
      <c r="AK5429" s="110"/>
      <c r="AL5429" s="110"/>
      <c r="AM5429" s="110"/>
      <c r="AN5429" s="110"/>
      <c r="AO5429" s="110"/>
      <c r="AP5429" s="110"/>
      <c r="AQ5429" s="110"/>
      <c r="AR5429" s="110"/>
      <c r="AS5429" s="110"/>
      <c r="AT5429" s="110"/>
      <c r="AU5429" s="110"/>
      <c r="AV5429" s="110"/>
      <c r="AW5429" s="110"/>
      <c r="AX5429" s="110"/>
      <c r="AY5429" s="110"/>
      <c r="AZ5429" s="110"/>
      <c r="BA5429" s="110"/>
      <c r="BB5429" s="110"/>
      <c r="BC5429" s="110"/>
      <c r="BD5429" s="110"/>
      <c r="BE5429" s="110"/>
      <c r="BF5429" s="110"/>
      <c r="BG5429" s="110"/>
      <c r="BH5429" s="110"/>
    </row>
    <row r="5430" spans="30:60" x14ac:dyDescent="0.2">
      <c r="AD5430" s="110"/>
      <c r="AE5430" s="110"/>
      <c r="AF5430" s="110"/>
      <c r="AG5430" s="110"/>
      <c r="AH5430" s="110"/>
      <c r="AI5430" s="110"/>
      <c r="AJ5430" s="110"/>
      <c r="AK5430" s="110"/>
      <c r="AL5430" s="110"/>
      <c r="AM5430" s="110"/>
      <c r="AN5430" s="110"/>
      <c r="AO5430" s="110"/>
      <c r="AP5430" s="110"/>
      <c r="AQ5430" s="110"/>
      <c r="AR5430" s="110"/>
      <c r="AS5430" s="110"/>
      <c r="AT5430" s="110"/>
      <c r="AU5430" s="110"/>
      <c r="AV5430" s="110"/>
      <c r="AW5430" s="110"/>
      <c r="AX5430" s="110"/>
      <c r="AY5430" s="110"/>
      <c r="AZ5430" s="110"/>
      <c r="BA5430" s="110"/>
      <c r="BB5430" s="110"/>
      <c r="BC5430" s="110"/>
      <c r="BD5430" s="110"/>
      <c r="BE5430" s="110"/>
      <c r="BF5430" s="110"/>
      <c r="BG5430" s="110"/>
      <c r="BH5430" s="110"/>
    </row>
    <row r="5431" spans="30:60" x14ac:dyDescent="0.2">
      <c r="AD5431" s="110"/>
      <c r="AE5431" s="110"/>
      <c r="AF5431" s="110"/>
      <c r="AG5431" s="110"/>
      <c r="AH5431" s="110"/>
      <c r="AI5431" s="110"/>
      <c r="AJ5431" s="110"/>
      <c r="AK5431" s="110"/>
      <c r="AL5431" s="110"/>
      <c r="AM5431" s="110"/>
      <c r="AN5431" s="110"/>
      <c r="AO5431" s="110"/>
      <c r="AP5431" s="110"/>
      <c r="AQ5431" s="110"/>
      <c r="AR5431" s="110"/>
      <c r="AS5431" s="110"/>
      <c r="AT5431" s="110"/>
      <c r="AU5431" s="110"/>
      <c r="AV5431" s="110"/>
      <c r="AW5431" s="110"/>
      <c r="AX5431" s="110"/>
      <c r="AY5431" s="110"/>
      <c r="AZ5431" s="110"/>
      <c r="BA5431" s="110"/>
      <c r="BB5431" s="110"/>
      <c r="BC5431" s="110"/>
      <c r="BD5431" s="110"/>
      <c r="BE5431" s="110"/>
      <c r="BF5431" s="110"/>
      <c r="BG5431" s="110"/>
      <c r="BH5431" s="110"/>
    </row>
    <row r="5432" spans="30:60" x14ac:dyDescent="0.2">
      <c r="AD5432" s="110"/>
      <c r="AE5432" s="110"/>
      <c r="AF5432" s="110"/>
      <c r="AG5432" s="110"/>
      <c r="AH5432" s="110"/>
      <c r="AI5432" s="110"/>
      <c r="AJ5432" s="110"/>
      <c r="AK5432" s="110"/>
      <c r="AL5432" s="110"/>
      <c r="AM5432" s="110"/>
      <c r="AN5432" s="110"/>
      <c r="AO5432" s="110"/>
      <c r="AP5432" s="110"/>
      <c r="AQ5432" s="110"/>
      <c r="AR5432" s="110"/>
      <c r="AS5432" s="110"/>
      <c r="AT5432" s="110"/>
      <c r="AU5432" s="110"/>
      <c r="AV5432" s="110"/>
      <c r="AW5432" s="110"/>
      <c r="AX5432" s="110"/>
      <c r="AY5432" s="110"/>
      <c r="AZ5432" s="110"/>
      <c r="BA5432" s="110"/>
      <c r="BB5432" s="110"/>
      <c r="BC5432" s="110"/>
      <c r="BD5432" s="110"/>
      <c r="BE5432" s="110"/>
      <c r="BF5432" s="110"/>
      <c r="BG5432" s="110"/>
      <c r="BH5432" s="110"/>
    </row>
    <row r="5433" spans="30:60" x14ac:dyDescent="0.2">
      <c r="AD5433" s="110"/>
      <c r="AE5433" s="110"/>
      <c r="AF5433" s="110"/>
      <c r="AG5433" s="110"/>
      <c r="AH5433" s="110"/>
      <c r="AI5433" s="110"/>
      <c r="AJ5433" s="110"/>
      <c r="AK5433" s="110"/>
      <c r="AL5433" s="110"/>
      <c r="AM5433" s="110"/>
      <c r="AN5433" s="110"/>
      <c r="AO5433" s="110"/>
      <c r="AP5433" s="110"/>
      <c r="AQ5433" s="110"/>
      <c r="AR5433" s="110"/>
      <c r="AS5433" s="110"/>
      <c r="AT5433" s="110"/>
      <c r="AU5433" s="110"/>
      <c r="AV5433" s="110"/>
      <c r="AW5433" s="110"/>
      <c r="AX5433" s="110"/>
      <c r="AY5433" s="110"/>
      <c r="AZ5433" s="110"/>
      <c r="BA5433" s="110"/>
      <c r="BB5433" s="110"/>
      <c r="BC5433" s="110"/>
      <c r="BD5433" s="110"/>
      <c r="BE5433" s="110"/>
      <c r="BF5433" s="110"/>
      <c r="BG5433" s="110"/>
      <c r="BH5433" s="110"/>
    </row>
    <row r="5434" spans="30:60" x14ac:dyDescent="0.2">
      <c r="AD5434" s="110"/>
      <c r="AE5434" s="110"/>
      <c r="AF5434" s="110"/>
      <c r="AG5434" s="110"/>
      <c r="AH5434" s="110"/>
      <c r="AI5434" s="110"/>
      <c r="AJ5434" s="110"/>
      <c r="AK5434" s="110"/>
      <c r="AL5434" s="110"/>
      <c r="AM5434" s="110"/>
      <c r="AN5434" s="110"/>
      <c r="AO5434" s="110"/>
      <c r="AP5434" s="110"/>
      <c r="AQ5434" s="110"/>
      <c r="AR5434" s="110"/>
      <c r="AS5434" s="110"/>
      <c r="AT5434" s="110"/>
      <c r="AU5434" s="110"/>
      <c r="AV5434" s="110"/>
      <c r="AW5434" s="110"/>
      <c r="AX5434" s="110"/>
      <c r="AY5434" s="110"/>
      <c r="AZ5434" s="110"/>
      <c r="BA5434" s="110"/>
      <c r="BB5434" s="110"/>
      <c r="BC5434" s="110"/>
      <c r="BD5434" s="110"/>
      <c r="BE5434" s="110"/>
      <c r="BF5434" s="110"/>
      <c r="BG5434" s="110"/>
      <c r="BH5434" s="110"/>
    </row>
    <row r="5435" spans="30:60" x14ac:dyDescent="0.2">
      <c r="AD5435" s="110"/>
      <c r="AE5435" s="110"/>
      <c r="AF5435" s="110"/>
      <c r="AG5435" s="110"/>
      <c r="AH5435" s="110"/>
      <c r="AI5435" s="110"/>
      <c r="AJ5435" s="110"/>
      <c r="AK5435" s="110"/>
      <c r="AL5435" s="110"/>
      <c r="AM5435" s="110"/>
      <c r="AN5435" s="110"/>
      <c r="AO5435" s="110"/>
      <c r="AP5435" s="110"/>
      <c r="AQ5435" s="110"/>
      <c r="AR5435" s="110"/>
      <c r="AS5435" s="110"/>
      <c r="AT5435" s="110"/>
      <c r="AU5435" s="110"/>
      <c r="AV5435" s="110"/>
      <c r="AW5435" s="110"/>
      <c r="AX5435" s="110"/>
      <c r="AY5435" s="110"/>
      <c r="AZ5435" s="110"/>
      <c r="BA5435" s="110"/>
      <c r="BB5435" s="110"/>
      <c r="BC5435" s="110"/>
      <c r="BD5435" s="110"/>
      <c r="BE5435" s="110"/>
      <c r="BF5435" s="110"/>
      <c r="BG5435" s="110"/>
      <c r="BH5435" s="110"/>
    </row>
    <row r="5436" spans="30:60" x14ac:dyDescent="0.2">
      <c r="AD5436" s="110"/>
      <c r="AE5436" s="110"/>
      <c r="AF5436" s="110"/>
      <c r="AG5436" s="110"/>
      <c r="AH5436" s="110"/>
      <c r="AI5436" s="110"/>
      <c r="AJ5436" s="110"/>
      <c r="AK5436" s="110"/>
      <c r="AL5436" s="110"/>
      <c r="AM5436" s="110"/>
      <c r="AN5436" s="110"/>
      <c r="AO5436" s="110"/>
      <c r="AP5436" s="110"/>
      <c r="AQ5436" s="110"/>
      <c r="AR5436" s="110"/>
      <c r="AS5436" s="110"/>
      <c r="AT5436" s="110"/>
      <c r="AU5436" s="110"/>
      <c r="AV5436" s="110"/>
      <c r="AW5436" s="110"/>
      <c r="AX5436" s="110"/>
      <c r="AY5436" s="110"/>
      <c r="AZ5436" s="110"/>
      <c r="BA5436" s="110"/>
      <c r="BB5436" s="110"/>
      <c r="BC5436" s="110"/>
      <c r="BD5436" s="110"/>
      <c r="BE5436" s="110"/>
      <c r="BF5436" s="110"/>
      <c r="BG5436" s="110"/>
      <c r="BH5436" s="110"/>
    </row>
    <row r="5437" spans="30:60" x14ac:dyDescent="0.2">
      <c r="AD5437" s="110"/>
      <c r="AE5437" s="110"/>
      <c r="AF5437" s="110"/>
      <c r="AG5437" s="110"/>
      <c r="AH5437" s="110"/>
      <c r="AI5437" s="110"/>
      <c r="AJ5437" s="110"/>
      <c r="AK5437" s="110"/>
      <c r="AL5437" s="110"/>
      <c r="AM5437" s="110"/>
      <c r="AN5437" s="110"/>
      <c r="AO5437" s="110"/>
      <c r="AP5437" s="110"/>
      <c r="AQ5437" s="110"/>
      <c r="AR5437" s="110"/>
      <c r="AS5437" s="110"/>
      <c r="AT5437" s="110"/>
      <c r="AU5437" s="110"/>
      <c r="AV5437" s="110"/>
      <c r="AW5437" s="110"/>
      <c r="AX5437" s="110"/>
      <c r="AY5437" s="110"/>
      <c r="AZ5437" s="110"/>
      <c r="BA5437" s="110"/>
      <c r="BB5437" s="110"/>
      <c r="BC5437" s="110"/>
      <c r="BD5437" s="110"/>
      <c r="BE5437" s="110"/>
      <c r="BF5437" s="110"/>
      <c r="BG5437" s="110"/>
      <c r="BH5437" s="110"/>
    </row>
    <row r="5438" spans="30:60" x14ac:dyDescent="0.2">
      <c r="AD5438" s="110"/>
      <c r="AE5438" s="110"/>
      <c r="AF5438" s="110"/>
      <c r="AG5438" s="110"/>
      <c r="AH5438" s="110"/>
      <c r="AI5438" s="110"/>
      <c r="AJ5438" s="110"/>
      <c r="AK5438" s="110"/>
      <c r="AL5438" s="110"/>
      <c r="AM5438" s="110"/>
      <c r="AN5438" s="110"/>
      <c r="AO5438" s="110"/>
      <c r="AP5438" s="110"/>
      <c r="AQ5438" s="110"/>
      <c r="AR5438" s="110"/>
      <c r="AS5438" s="110"/>
      <c r="AT5438" s="110"/>
      <c r="AU5438" s="110"/>
      <c r="AV5438" s="110"/>
      <c r="AW5438" s="110"/>
      <c r="AX5438" s="110"/>
      <c r="AY5438" s="110"/>
      <c r="AZ5438" s="110"/>
      <c r="BA5438" s="110"/>
      <c r="BB5438" s="110"/>
      <c r="BC5438" s="110"/>
      <c r="BD5438" s="110"/>
      <c r="BE5438" s="110"/>
      <c r="BF5438" s="110"/>
      <c r="BG5438" s="110"/>
      <c r="BH5438" s="110"/>
    </row>
    <row r="5439" spans="30:60" x14ac:dyDescent="0.2">
      <c r="AD5439" s="110"/>
      <c r="AE5439" s="110"/>
      <c r="AF5439" s="110"/>
      <c r="AG5439" s="110"/>
      <c r="AH5439" s="110"/>
      <c r="AI5439" s="110"/>
      <c r="AJ5439" s="110"/>
      <c r="AK5439" s="110"/>
      <c r="AL5439" s="110"/>
      <c r="AM5439" s="110"/>
      <c r="AN5439" s="110"/>
      <c r="AO5439" s="110"/>
      <c r="AP5439" s="110"/>
      <c r="AQ5439" s="110"/>
      <c r="AR5439" s="110"/>
      <c r="AS5439" s="110"/>
      <c r="AT5439" s="110"/>
      <c r="AU5439" s="110"/>
      <c r="AV5439" s="110"/>
      <c r="AW5439" s="110"/>
      <c r="AX5439" s="110"/>
      <c r="AY5439" s="110"/>
      <c r="AZ5439" s="110"/>
      <c r="BA5439" s="110"/>
      <c r="BB5439" s="110"/>
      <c r="BC5439" s="110"/>
      <c r="BD5439" s="110"/>
      <c r="BE5439" s="110"/>
      <c r="BF5439" s="110"/>
      <c r="BG5439" s="110"/>
      <c r="BH5439" s="110"/>
    </row>
    <row r="5440" spans="30:60" x14ac:dyDescent="0.2">
      <c r="AD5440" s="110"/>
      <c r="AE5440" s="110"/>
      <c r="AF5440" s="110"/>
      <c r="AG5440" s="110"/>
      <c r="AH5440" s="110"/>
      <c r="AI5440" s="110"/>
      <c r="AJ5440" s="110"/>
      <c r="AK5440" s="110"/>
      <c r="AL5440" s="110"/>
      <c r="AM5440" s="110"/>
      <c r="AN5440" s="110"/>
      <c r="AO5440" s="110"/>
      <c r="AP5440" s="110"/>
      <c r="AQ5440" s="110"/>
      <c r="AR5440" s="110"/>
      <c r="AS5440" s="110"/>
      <c r="AT5440" s="110"/>
      <c r="AU5440" s="110"/>
      <c r="AV5440" s="110"/>
      <c r="AW5440" s="110"/>
      <c r="AX5440" s="110"/>
      <c r="AY5440" s="110"/>
      <c r="AZ5440" s="110"/>
      <c r="BA5440" s="110"/>
      <c r="BB5440" s="110"/>
      <c r="BC5440" s="110"/>
      <c r="BD5440" s="110"/>
      <c r="BE5440" s="110"/>
      <c r="BF5440" s="110"/>
      <c r="BG5440" s="110"/>
      <c r="BH5440" s="110"/>
    </row>
    <row r="5441" spans="30:60" x14ac:dyDescent="0.2">
      <c r="AD5441" s="110"/>
      <c r="AE5441" s="110"/>
      <c r="AF5441" s="110"/>
      <c r="AG5441" s="110"/>
      <c r="AH5441" s="110"/>
      <c r="AI5441" s="110"/>
      <c r="AJ5441" s="110"/>
      <c r="AK5441" s="110"/>
      <c r="AL5441" s="110"/>
      <c r="AM5441" s="110"/>
      <c r="AN5441" s="110"/>
      <c r="AO5441" s="110"/>
      <c r="AP5441" s="110"/>
      <c r="AQ5441" s="110"/>
      <c r="AR5441" s="110"/>
      <c r="AS5441" s="110"/>
      <c r="AT5441" s="110"/>
      <c r="AU5441" s="110"/>
      <c r="AV5441" s="110"/>
      <c r="AW5441" s="110"/>
      <c r="AX5441" s="110"/>
      <c r="AY5441" s="110"/>
      <c r="AZ5441" s="110"/>
      <c r="BA5441" s="110"/>
      <c r="BB5441" s="110"/>
      <c r="BC5441" s="110"/>
      <c r="BD5441" s="110"/>
      <c r="BE5441" s="110"/>
      <c r="BF5441" s="110"/>
      <c r="BG5441" s="110"/>
      <c r="BH5441" s="110"/>
    </row>
    <row r="5442" spans="30:60" x14ac:dyDescent="0.2">
      <c r="AD5442" s="110"/>
      <c r="AE5442" s="110"/>
      <c r="AF5442" s="110"/>
      <c r="AG5442" s="110"/>
      <c r="AH5442" s="110"/>
      <c r="AI5442" s="110"/>
      <c r="AJ5442" s="110"/>
      <c r="AK5442" s="110"/>
      <c r="AL5442" s="110"/>
      <c r="AM5442" s="110"/>
      <c r="AN5442" s="110"/>
      <c r="AO5442" s="110"/>
      <c r="AP5442" s="110"/>
      <c r="AQ5442" s="110"/>
      <c r="AR5442" s="110"/>
      <c r="AS5442" s="110"/>
      <c r="AT5442" s="110"/>
      <c r="AU5442" s="110"/>
      <c r="AV5442" s="110"/>
      <c r="AW5442" s="110"/>
      <c r="AX5442" s="110"/>
      <c r="AY5442" s="110"/>
      <c r="AZ5442" s="110"/>
      <c r="BA5442" s="110"/>
      <c r="BB5442" s="110"/>
      <c r="BC5442" s="110"/>
      <c r="BD5442" s="110"/>
      <c r="BE5442" s="110"/>
      <c r="BF5442" s="110"/>
      <c r="BG5442" s="110"/>
      <c r="BH5442" s="110"/>
    </row>
    <row r="5443" spans="30:60" x14ac:dyDescent="0.2">
      <c r="AD5443" s="110"/>
      <c r="AE5443" s="110"/>
      <c r="AF5443" s="110"/>
      <c r="AG5443" s="110"/>
      <c r="AH5443" s="110"/>
      <c r="AI5443" s="110"/>
      <c r="AJ5443" s="110"/>
      <c r="AK5443" s="110"/>
      <c r="AL5443" s="110"/>
      <c r="AM5443" s="110"/>
      <c r="AN5443" s="110"/>
      <c r="AO5443" s="110"/>
      <c r="AP5443" s="110"/>
      <c r="AQ5443" s="110"/>
      <c r="AR5443" s="110"/>
      <c r="AS5443" s="110"/>
      <c r="AT5443" s="110"/>
      <c r="AU5443" s="110"/>
      <c r="AV5443" s="110"/>
      <c r="AW5443" s="110"/>
      <c r="AX5443" s="110"/>
      <c r="AY5443" s="110"/>
      <c r="AZ5443" s="110"/>
      <c r="BA5443" s="110"/>
      <c r="BB5443" s="110"/>
      <c r="BC5443" s="110"/>
      <c r="BD5443" s="110"/>
      <c r="BE5443" s="110"/>
      <c r="BF5443" s="110"/>
      <c r="BG5443" s="110"/>
      <c r="BH5443" s="110"/>
    </row>
    <row r="5444" spans="30:60" x14ac:dyDescent="0.2">
      <c r="AD5444" s="110"/>
      <c r="AE5444" s="110"/>
      <c r="AF5444" s="110"/>
      <c r="AG5444" s="110"/>
      <c r="AH5444" s="110"/>
      <c r="AI5444" s="110"/>
      <c r="AJ5444" s="110"/>
      <c r="AK5444" s="110"/>
      <c r="AL5444" s="110"/>
      <c r="AM5444" s="110"/>
      <c r="AN5444" s="110"/>
      <c r="AO5444" s="110"/>
      <c r="AP5444" s="110"/>
      <c r="AQ5444" s="110"/>
      <c r="AR5444" s="110"/>
      <c r="AS5444" s="110"/>
      <c r="AT5444" s="110"/>
      <c r="AU5444" s="110"/>
      <c r="AV5444" s="110"/>
      <c r="AW5444" s="110"/>
      <c r="AX5444" s="110"/>
      <c r="AY5444" s="110"/>
      <c r="AZ5444" s="110"/>
      <c r="BA5444" s="110"/>
      <c r="BB5444" s="110"/>
      <c r="BC5444" s="110"/>
      <c r="BD5444" s="110"/>
      <c r="BE5444" s="110"/>
      <c r="BF5444" s="110"/>
      <c r="BG5444" s="110"/>
      <c r="BH5444" s="110"/>
    </row>
    <row r="5445" spans="30:60" x14ac:dyDescent="0.2">
      <c r="AD5445" s="110"/>
      <c r="AE5445" s="110"/>
      <c r="AF5445" s="110"/>
      <c r="AG5445" s="110"/>
      <c r="AH5445" s="110"/>
      <c r="AI5445" s="110"/>
      <c r="AJ5445" s="110"/>
      <c r="AK5445" s="110"/>
      <c r="AL5445" s="110"/>
      <c r="AM5445" s="110"/>
      <c r="AN5445" s="110"/>
      <c r="AO5445" s="110"/>
      <c r="AP5445" s="110"/>
      <c r="AQ5445" s="110"/>
      <c r="AR5445" s="110"/>
      <c r="AS5445" s="110"/>
      <c r="AT5445" s="110"/>
      <c r="AU5445" s="110"/>
      <c r="AV5445" s="110"/>
      <c r="AW5445" s="110"/>
      <c r="AX5445" s="110"/>
      <c r="AY5445" s="110"/>
      <c r="AZ5445" s="110"/>
      <c r="BA5445" s="110"/>
      <c r="BB5445" s="110"/>
      <c r="BC5445" s="110"/>
      <c r="BD5445" s="110"/>
      <c r="BE5445" s="110"/>
      <c r="BF5445" s="110"/>
      <c r="BG5445" s="110"/>
      <c r="BH5445" s="110"/>
    </row>
    <row r="5446" spans="30:60" x14ac:dyDescent="0.2">
      <c r="AD5446" s="110"/>
      <c r="AE5446" s="110"/>
      <c r="AF5446" s="110"/>
      <c r="AG5446" s="110"/>
      <c r="AH5446" s="110"/>
      <c r="AI5446" s="110"/>
      <c r="AJ5446" s="110"/>
      <c r="AK5446" s="110"/>
      <c r="AL5446" s="110"/>
      <c r="AM5446" s="110"/>
      <c r="AN5446" s="110"/>
      <c r="AO5446" s="110"/>
      <c r="AP5446" s="110"/>
      <c r="AQ5446" s="110"/>
      <c r="AR5446" s="110"/>
      <c r="AS5446" s="110"/>
      <c r="AT5446" s="110"/>
      <c r="AU5446" s="110"/>
      <c r="AV5446" s="110"/>
      <c r="AW5446" s="110"/>
      <c r="AX5446" s="110"/>
      <c r="AY5446" s="110"/>
      <c r="AZ5446" s="110"/>
      <c r="BA5446" s="110"/>
      <c r="BB5446" s="110"/>
      <c r="BC5446" s="110"/>
      <c r="BD5446" s="110"/>
      <c r="BE5446" s="110"/>
      <c r="BF5446" s="110"/>
      <c r="BG5446" s="110"/>
      <c r="BH5446" s="110"/>
    </row>
    <row r="5447" spans="30:60" x14ac:dyDescent="0.2">
      <c r="AD5447" s="110"/>
      <c r="AE5447" s="110"/>
      <c r="AF5447" s="110"/>
      <c r="AG5447" s="110"/>
      <c r="AH5447" s="110"/>
      <c r="AI5447" s="110"/>
      <c r="AJ5447" s="110"/>
      <c r="AK5447" s="110"/>
      <c r="AL5447" s="110"/>
      <c r="AM5447" s="110"/>
      <c r="AN5447" s="110"/>
      <c r="AO5447" s="110"/>
      <c r="AP5447" s="110"/>
      <c r="AQ5447" s="110"/>
      <c r="AR5447" s="110"/>
      <c r="AS5447" s="110"/>
      <c r="AT5447" s="110"/>
      <c r="AU5447" s="110"/>
      <c r="AV5447" s="110"/>
      <c r="AW5447" s="110"/>
      <c r="AX5447" s="110"/>
      <c r="AY5447" s="110"/>
      <c r="AZ5447" s="110"/>
      <c r="BA5447" s="110"/>
      <c r="BB5447" s="110"/>
      <c r="BC5447" s="110"/>
      <c r="BD5447" s="110"/>
      <c r="BE5447" s="110"/>
      <c r="BF5447" s="110"/>
      <c r="BG5447" s="110"/>
      <c r="BH5447" s="110"/>
    </row>
    <row r="5448" spans="30:60" x14ac:dyDescent="0.2">
      <c r="AD5448" s="110"/>
      <c r="AE5448" s="110"/>
      <c r="AF5448" s="110"/>
      <c r="AG5448" s="110"/>
      <c r="AH5448" s="110"/>
      <c r="AI5448" s="110"/>
      <c r="AJ5448" s="110"/>
      <c r="AK5448" s="110"/>
      <c r="AL5448" s="110"/>
      <c r="AM5448" s="110"/>
      <c r="AN5448" s="110"/>
      <c r="AO5448" s="110"/>
      <c r="AP5448" s="110"/>
      <c r="AQ5448" s="110"/>
      <c r="AR5448" s="110"/>
      <c r="AS5448" s="110"/>
      <c r="AT5448" s="110"/>
      <c r="AU5448" s="110"/>
      <c r="AV5448" s="110"/>
      <c r="AW5448" s="110"/>
      <c r="AX5448" s="110"/>
      <c r="AY5448" s="110"/>
      <c r="AZ5448" s="110"/>
      <c r="BA5448" s="110"/>
      <c r="BB5448" s="110"/>
      <c r="BC5448" s="110"/>
      <c r="BD5448" s="110"/>
      <c r="BE5448" s="110"/>
      <c r="BF5448" s="110"/>
      <c r="BG5448" s="110"/>
      <c r="BH5448" s="110"/>
    </row>
    <row r="5449" spans="30:60" x14ac:dyDescent="0.2">
      <c r="AD5449" s="110"/>
      <c r="AE5449" s="110"/>
      <c r="AF5449" s="110"/>
      <c r="AG5449" s="110"/>
      <c r="AH5449" s="110"/>
      <c r="AI5449" s="110"/>
      <c r="AJ5449" s="110"/>
      <c r="AK5449" s="110"/>
      <c r="AL5449" s="110"/>
      <c r="AM5449" s="110"/>
      <c r="AN5449" s="110"/>
      <c r="AO5449" s="110"/>
      <c r="AP5449" s="110"/>
      <c r="AQ5449" s="110"/>
      <c r="AR5449" s="110"/>
      <c r="AS5449" s="110"/>
      <c r="AT5449" s="110"/>
      <c r="AU5449" s="110"/>
      <c r="AV5449" s="110"/>
      <c r="AW5449" s="110"/>
      <c r="AX5449" s="110"/>
      <c r="AY5449" s="110"/>
      <c r="AZ5449" s="110"/>
      <c r="BA5449" s="110"/>
      <c r="BB5449" s="110"/>
      <c r="BC5449" s="110"/>
      <c r="BD5449" s="110"/>
      <c r="BE5449" s="110"/>
      <c r="BF5449" s="110"/>
      <c r="BG5449" s="110"/>
      <c r="BH5449" s="110"/>
    </row>
    <row r="5450" spans="30:60" x14ac:dyDescent="0.2">
      <c r="AD5450" s="110"/>
      <c r="AE5450" s="110"/>
      <c r="AF5450" s="110"/>
      <c r="AG5450" s="110"/>
      <c r="AH5450" s="110"/>
      <c r="AI5450" s="110"/>
      <c r="AJ5450" s="110"/>
      <c r="AK5450" s="110"/>
      <c r="AL5450" s="110"/>
      <c r="AM5450" s="110"/>
      <c r="AN5450" s="110"/>
      <c r="AO5450" s="110"/>
      <c r="AP5450" s="110"/>
      <c r="AQ5450" s="110"/>
      <c r="AR5450" s="110"/>
      <c r="AS5450" s="110"/>
      <c r="AT5450" s="110"/>
      <c r="AU5450" s="110"/>
      <c r="AV5450" s="110"/>
      <c r="AW5450" s="110"/>
      <c r="AX5450" s="110"/>
      <c r="AY5450" s="110"/>
      <c r="AZ5450" s="110"/>
      <c r="BA5450" s="110"/>
      <c r="BB5450" s="110"/>
      <c r="BC5450" s="110"/>
      <c r="BD5450" s="110"/>
      <c r="BE5450" s="110"/>
      <c r="BF5450" s="110"/>
      <c r="BG5450" s="110"/>
      <c r="BH5450" s="110"/>
    </row>
    <row r="5451" spans="30:60" x14ac:dyDescent="0.2">
      <c r="AD5451" s="110"/>
      <c r="AE5451" s="110"/>
      <c r="AF5451" s="110"/>
      <c r="AG5451" s="110"/>
      <c r="AH5451" s="110"/>
      <c r="AI5451" s="110"/>
      <c r="AJ5451" s="110"/>
      <c r="AK5451" s="110"/>
      <c r="AL5451" s="110"/>
      <c r="AM5451" s="110"/>
      <c r="AN5451" s="110"/>
      <c r="AO5451" s="110"/>
      <c r="AP5451" s="110"/>
      <c r="AQ5451" s="110"/>
      <c r="AR5451" s="110"/>
      <c r="AS5451" s="110"/>
      <c r="AT5451" s="110"/>
      <c r="AU5451" s="110"/>
      <c r="AV5451" s="110"/>
      <c r="AW5451" s="110"/>
      <c r="AX5451" s="110"/>
      <c r="AY5451" s="110"/>
      <c r="AZ5451" s="110"/>
      <c r="BA5451" s="110"/>
      <c r="BB5451" s="110"/>
      <c r="BC5451" s="110"/>
      <c r="BD5451" s="110"/>
      <c r="BE5451" s="110"/>
      <c r="BF5451" s="110"/>
      <c r="BG5451" s="110"/>
      <c r="BH5451" s="110"/>
    </row>
    <row r="5452" spans="30:60" x14ac:dyDescent="0.2">
      <c r="AD5452" s="110"/>
      <c r="AE5452" s="110"/>
      <c r="AF5452" s="110"/>
      <c r="AG5452" s="110"/>
      <c r="AH5452" s="110"/>
      <c r="AI5452" s="110"/>
      <c r="AJ5452" s="110"/>
      <c r="AK5452" s="110"/>
      <c r="AL5452" s="110"/>
      <c r="AM5452" s="110"/>
      <c r="AN5452" s="110"/>
      <c r="AO5452" s="110"/>
      <c r="AP5452" s="110"/>
      <c r="AQ5452" s="110"/>
      <c r="AR5452" s="110"/>
      <c r="AS5452" s="110"/>
      <c r="AT5452" s="110"/>
      <c r="AU5452" s="110"/>
      <c r="AV5452" s="110"/>
      <c r="AW5452" s="110"/>
      <c r="AX5452" s="110"/>
      <c r="AY5452" s="110"/>
      <c r="AZ5452" s="110"/>
      <c r="BA5452" s="110"/>
      <c r="BB5452" s="110"/>
      <c r="BC5452" s="110"/>
      <c r="BD5452" s="110"/>
      <c r="BE5452" s="110"/>
      <c r="BF5452" s="110"/>
      <c r="BG5452" s="110"/>
      <c r="BH5452" s="110"/>
    </row>
    <row r="5453" spans="30:60" x14ac:dyDescent="0.2">
      <c r="AD5453" s="110"/>
      <c r="AE5453" s="110"/>
      <c r="AF5453" s="110"/>
      <c r="AG5453" s="110"/>
      <c r="AH5453" s="110"/>
      <c r="AI5453" s="110"/>
      <c r="AJ5453" s="110"/>
      <c r="AK5453" s="110"/>
      <c r="AL5453" s="110"/>
      <c r="AM5453" s="110"/>
      <c r="AN5453" s="110"/>
      <c r="AO5453" s="110"/>
      <c r="AP5453" s="110"/>
      <c r="AQ5453" s="110"/>
      <c r="AR5453" s="110"/>
      <c r="AS5453" s="110"/>
      <c r="AT5453" s="110"/>
      <c r="AU5453" s="110"/>
      <c r="AV5453" s="110"/>
      <c r="AW5453" s="110"/>
      <c r="AX5453" s="110"/>
      <c r="AY5453" s="110"/>
      <c r="AZ5453" s="110"/>
      <c r="BA5453" s="110"/>
      <c r="BB5453" s="110"/>
      <c r="BC5453" s="110"/>
      <c r="BD5453" s="110"/>
      <c r="BE5453" s="110"/>
      <c r="BF5453" s="110"/>
      <c r="BG5453" s="110"/>
      <c r="BH5453" s="110"/>
    </row>
    <row r="5454" spans="30:60" x14ac:dyDescent="0.2">
      <c r="AD5454" s="110"/>
      <c r="AE5454" s="110"/>
      <c r="AF5454" s="110"/>
      <c r="AG5454" s="110"/>
      <c r="AH5454" s="110"/>
      <c r="AI5454" s="110"/>
      <c r="AJ5454" s="110"/>
      <c r="AK5454" s="110"/>
      <c r="AL5454" s="110"/>
      <c r="AM5454" s="110"/>
      <c r="AN5454" s="110"/>
      <c r="AO5454" s="110"/>
      <c r="AP5454" s="110"/>
      <c r="AQ5454" s="110"/>
      <c r="AR5454" s="110"/>
      <c r="AS5454" s="110"/>
      <c r="AT5454" s="110"/>
      <c r="AU5454" s="110"/>
      <c r="AV5454" s="110"/>
      <c r="AW5454" s="110"/>
      <c r="AX5454" s="110"/>
      <c r="AY5454" s="110"/>
      <c r="AZ5454" s="110"/>
      <c r="BA5454" s="110"/>
      <c r="BB5454" s="110"/>
      <c r="BC5454" s="110"/>
      <c r="BD5454" s="110"/>
      <c r="BE5454" s="110"/>
      <c r="BF5454" s="110"/>
      <c r="BG5454" s="110"/>
      <c r="BH5454" s="110"/>
    </row>
    <row r="5455" spans="30:60" x14ac:dyDescent="0.2">
      <c r="AD5455" s="110"/>
      <c r="AE5455" s="110"/>
      <c r="AF5455" s="110"/>
      <c r="AG5455" s="110"/>
      <c r="AH5455" s="110"/>
      <c r="AI5455" s="110"/>
      <c r="AJ5455" s="110"/>
      <c r="AK5455" s="110"/>
      <c r="AL5455" s="110"/>
      <c r="AM5455" s="110"/>
      <c r="AN5455" s="110"/>
      <c r="AO5455" s="110"/>
      <c r="AP5455" s="110"/>
      <c r="AQ5455" s="110"/>
      <c r="AR5455" s="110"/>
      <c r="AS5455" s="110"/>
      <c r="AT5455" s="110"/>
      <c r="AU5455" s="110"/>
      <c r="AV5455" s="110"/>
      <c r="AW5455" s="110"/>
      <c r="AX5455" s="110"/>
      <c r="AY5455" s="110"/>
      <c r="AZ5455" s="110"/>
      <c r="BA5455" s="110"/>
      <c r="BB5455" s="110"/>
      <c r="BC5455" s="110"/>
      <c r="BD5455" s="110"/>
      <c r="BE5455" s="110"/>
      <c r="BF5455" s="110"/>
      <c r="BG5455" s="110"/>
      <c r="BH5455" s="110"/>
    </row>
    <row r="5456" spans="30:60" x14ac:dyDescent="0.2">
      <c r="AD5456" s="110"/>
      <c r="AE5456" s="110"/>
      <c r="AF5456" s="110"/>
      <c r="AG5456" s="110"/>
      <c r="AH5456" s="110"/>
      <c r="AI5456" s="110"/>
      <c r="AJ5456" s="110"/>
      <c r="AK5456" s="110"/>
      <c r="AL5456" s="110"/>
      <c r="AM5456" s="110"/>
      <c r="AN5456" s="110"/>
      <c r="AO5456" s="110"/>
      <c r="AP5456" s="110"/>
      <c r="AQ5456" s="110"/>
      <c r="AR5456" s="110"/>
      <c r="AS5456" s="110"/>
      <c r="AT5456" s="110"/>
      <c r="AU5456" s="110"/>
      <c r="AV5456" s="110"/>
      <c r="AW5456" s="110"/>
      <c r="AX5456" s="110"/>
      <c r="AY5456" s="110"/>
      <c r="AZ5456" s="110"/>
      <c r="BA5456" s="110"/>
      <c r="BB5456" s="110"/>
      <c r="BC5456" s="110"/>
      <c r="BD5456" s="110"/>
      <c r="BE5456" s="110"/>
      <c r="BF5456" s="110"/>
      <c r="BG5456" s="110"/>
      <c r="BH5456" s="110"/>
    </row>
    <row r="5457" spans="30:60" x14ac:dyDescent="0.2">
      <c r="AD5457" s="110"/>
      <c r="AE5457" s="110"/>
      <c r="AF5457" s="110"/>
      <c r="AG5457" s="110"/>
      <c r="AH5457" s="110"/>
      <c r="AI5457" s="110"/>
      <c r="AJ5457" s="110"/>
      <c r="AK5457" s="110"/>
      <c r="AL5457" s="110"/>
      <c r="AM5457" s="110"/>
      <c r="AN5457" s="110"/>
      <c r="AO5457" s="110"/>
      <c r="AP5457" s="110"/>
      <c r="AQ5457" s="110"/>
      <c r="AR5457" s="110"/>
      <c r="AS5457" s="110"/>
      <c r="AT5457" s="110"/>
      <c r="AU5457" s="110"/>
      <c r="AV5457" s="110"/>
      <c r="AW5457" s="110"/>
      <c r="AX5457" s="110"/>
      <c r="AY5457" s="110"/>
      <c r="AZ5457" s="110"/>
      <c r="BA5457" s="110"/>
      <c r="BB5457" s="110"/>
      <c r="BC5457" s="110"/>
      <c r="BD5457" s="110"/>
      <c r="BE5457" s="110"/>
      <c r="BF5457" s="110"/>
      <c r="BG5457" s="110"/>
      <c r="BH5457" s="110"/>
    </row>
    <row r="5458" spans="30:60" x14ac:dyDescent="0.2">
      <c r="AD5458" s="110"/>
      <c r="AE5458" s="110"/>
      <c r="AF5458" s="110"/>
      <c r="AG5458" s="110"/>
      <c r="AH5458" s="110"/>
      <c r="AI5458" s="110"/>
      <c r="AJ5458" s="110"/>
      <c r="AK5458" s="110"/>
      <c r="AL5458" s="110"/>
      <c r="AM5458" s="110"/>
      <c r="AN5458" s="110"/>
      <c r="AO5458" s="110"/>
      <c r="AP5458" s="110"/>
      <c r="AQ5458" s="110"/>
      <c r="AR5458" s="110"/>
      <c r="AS5458" s="110"/>
      <c r="AT5458" s="110"/>
      <c r="AU5458" s="110"/>
      <c r="AV5458" s="110"/>
      <c r="AW5458" s="110"/>
      <c r="AX5458" s="110"/>
      <c r="AY5458" s="110"/>
      <c r="AZ5458" s="110"/>
      <c r="BA5458" s="110"/>
      <c r="BB5458" s="110"/>
      <c r="BC5458" s="110"/>
      <c r="BD5458" s="110"/>
      <c r="BE5458" s="110"/>
      <c r="BF5458" s="110"/>
      <c r="BG5458" s="110"/>
      <c r="BH5458" s="110"/>
    </row>
    <row r="5459" spans="30:60" x14ac:dyDescent="0.2">
      <c r="AD5459" s="110"/>
      <c r="AE5459" s="110"/>
      <c r="AF5459" s="110"/>
      <c r="AG5459" s="110"/>
      <c r="AH5459" s="110"/>
      <c r="AI5459" s="110"/>
      <c r="AJ5459" s="110"/>
      <c r="AK5459" s="110"/>
      <c r="AL5459" s="110"/>
      <c r="AM5459" s="110"/>
      <c r="AN5459" s="110"/>
      <c r="AO5459" s="110"/>
      <c r="AP5459" s="110"/>
      <c r="AQ5459" s="110"/>
      <c r="AR5459" s="110"/>
      <c r="AS5459" s="110"/>
      <c r="AT5459" s="110"/>
      <c r="AU5459" s="110"/>
      <c r="AV5459" s="110"/>
      <c r="AW5459" s="110"/>
      <c r="AX5459" s="110"/>
      <c r="AY5459" s="110"/>
      <c r="AZ5459" s="110"/>
      <c r="BA5459" s="110"/>
      <c r="BB5459" s="110"/>
      <c r="BC5459" s="110"/>
      <c r="BD5459" s="110"/>
      <c r="BE5459" s="110"/>
      <c r="BF5459" s="110"/>
      <c r="BG5459" s="110"/>
      <c r="BH5459" s="110"/>
    </row>
    <row r="5460" spans="30:60" x14ac:dyDescent="0.2">
      <c r="AD5460" s="110"/>
      <c r="AE5460" s="110"/>
      <c r="AF5460" s="110"/>
      <c r="AG5460" s="110"/>
      <c r="AH5460" s="110"/>
      <c r="AI5460" s="110"/>
      <c r="AJ5460" s="110"/>
      <c r="AK5460" s="110"/>
      <c r="AL5460" s="110"/>
      <c r="AM5460" s="110"/>
      <c r="AN5460" s="110"/>
      <c r="AO5460" s="110"/>
      <c r="AP5460" s="110"/>
      <c r="AQ5460" s="110"/>
      <c r="AR5460" s="110"/>
      <c r="AS5460" s="110"/>
      <c r="AT5460" s="110"/>
      <c r="AU5460" s="110"/>
      <c r="AV5460" s="110"/>
      <c r="AW5460" s="110"/>
      <c r="AX5460" s="110"/>
      <c r="AY5460" s="110"/>
      <c r="AZ5460" s="110"/>
      <c r="BA5460" s="110"/>
      <c r="BB5460" s="110"/>
      <c r="BC5460" s="110"/>
      <c r="BD5460" s="110"/>
      <c r="BE5460" s="110"/>
      <c r="BF5460" s="110"/>
      <c r="BG5460" s="110"/>
      <c r="BH5460" s="110"/>
    </row>
    <row r="5461" spans="30:60" x14ac:dyDescent="0.2">
      <c r="AD5461" s="110"/>
      <c r="AE5461" s="110"/>
      <c r="AF5461" s="110"/>
      <c r="AG5461" s="110"/>
      <c r="AH5461" s="110"/>
      <c r="AI5461" s="110"/>
      <c r="AJ5461" s="110"/>
      <c r="AK5461" s="110"/>
      <c r="AL5461" s="110"/>
      <c r="AM5461" s="110"/>
      <c r="AN5461" s="110"/>
      <c r="AO5461" s="110"/>
      <c r="AP5461" s="110"/>
      <c r="AQ5461" s="110"/>
      <c r="AR5461" s="110"/>
      <c r="AS5461" s="110"/>
      <c r="AT5461" s="110"/>
      <c r="AU5461" s="110"/>
      <c r="AV5461" s="110"/>
      <c r="AW5461" s="110"/>
      <c r="AX5461" s="110"/>
      <c r="AY5461" s="110"/>
      <c r="AZ5461" s="110"/>
      <c r="BA5461" s="110"/>
      <c r="BB5461" s="110"/>
      <c r="BC5461" s="110"/>
      <c r="BD5461" s="110"/>
      <c r="BE5461" s="110"/>
      <c r="BF5461" s="110"/>
      <c r="BG5461" s="110"/>
      <c r="BH5461" s="110"/>
    </row>
    <row r="5462" spans="30:60" x14ac:dyDescent="0.2">
      <c r="AD5462" s="110"/>
      <c r="AE5462" s="110"/>
      <c r="AF5462" s="110"/>
      <c r="AG5462" s="110"/>
      <c r="AH5462" s="110"/>
      <c r="AI5462" s="110"/>
      <c r="AJ5462" s="110"/>
      <c r="AK5462" s="110"/>
      <c r="AL5462" s="110"/>
      <c r="AM5462" s="110"/>
      <c r="AN5462" s="110"/>
      <c r="AO5462" s="110"/>
      <c r="AP5462" s="110"/>
      <c r="AQ5462" s="110"/>
      <c r="AR5462" s="110"/>
      <c r="AS5462" s="110"/>
      <c r="AT5462" s="110"/>
      <c r="AU5462" s="110"/>
      <c r="AV5462" s="110"/>
      <c r="AW5462" s="110"/>
      <c r="AX5462" s="110"/>
      <c r="AY5462" s="110"/>
      <c r="AZ5462" s="110"/>
      <c r="BA5462" s="110"/>
      <c r="BB5462" s="110"/>
      <c r="BC5462" s="110"/>
      <c r="BD5462" s="110"/>
      <c r="BE5462" s="110"/>
      <c r="BF5462" s="110"/>
      <c r="BG5462" s="110"/>
      <c r="BH5462" s="110"/>
    </row>
    <row r="5463" spans="30:60" x14ac:dyDescent="0.2">
      <c r="AD5463" s="110"/>
      <c r="AE5463" s="110"/>
      <c r="AF5463" s="110"/>
      <c r="AG5463" s="110"/>
      <c r="AH5463" s="110"/>
      <c r="AI5463" s="110"/>
      <c r="AJ5463" s="110"/>
      <c r="AK5463" s="110"/>
      <c r="AL5463" s="110"/>
      <c r="AM5463" s="110"/>
      <c r="AN5463" s="110"/>
      <c r="AO5463" s="110"/>
      <c r="AP5463" s="110"/>
      <c r="AQ5463" s="110"/>
      <c r="AR5463" s="110"/>
      <c r="AS5463" s="110"/>
      <c r="AT5463" s="110"/>
      <c r="AU5463" s="110"/>
      <c r="AV5463" s="110"/>
      <c r="AW5463" s="110"/>
      <c r="AX5463" s="110"/>
      <c r="AY5463" s="110"/>
      <c r="AZ5463" s="110"/>
      <c r="BA5463" s="110"/>
      <c r="BB5463" s="110"/>
      <c r="BC5463" s="110"/>
      <c r="BD5463" s="110"/>
      <c r="BE5463" s="110"/>
      <c r="BF5463" s="110"/>
      <c r="BG5463" s="110"/>
      <c r="BH5463" s="110"/>
    </row>
    <row r="5464" spans="30:60" x14ac:dyDescent="0.2">
      <c r="AD5464" s="110"/>
      <c r="AE5464" s="110"/>
      <c r="AF5464" s="110"/>
      <c r="AG5464" s="110"/>
      <c r="AH5464" s="110"/>
      <c r="AI5464" s="110"/>
      <c r="AJ5464" s="110"/>
      <c r="AK5464" s="110"/>
      <c r="AL5464" s="110"/>
      <c r="AM5464" s="110"/>
      <c r="AN5464" s="110"/>
      <c r="AO5464" s="110"/>
      <c r="AP5464" s="110"/>
      <c r="AQ5464" s="110"/>
      <c r="AR5464" s="110"/>
      <c r="AS5464" s="110"/>
      <c r="AT5464" s="110"/>
      <c r="AU5464" s="110"/>
      <c r="AV5464" s="110"/>
      <c r="AW5464" s="110"/>
      <c r="AX5464" s="110"/>
      <c r="AY5464" s="110"/>
      <c r="AZ5464" s="110"/>
      <c r="BA5464" s="110"/>
      <c r="BB5464" s="110"/>
      <c r="BC5464" s="110"/>
      <c r="BD5464" s="110"/>
      <c r="BE5464" s="110"/>
      <c r="BF5464" s="110"/>
      <c r="BG5464" s="110"/>
      <c r="BH5464" s="110"/>
    </row>
    <row r="5465" spans="30:60" x14ac:dyDescent="0.2">
      <c r="AD5465" s="110"/>
      <c r="AE5465" s="110"/>
      <c r="AF5465" s="110"/>
      <c r="AG5465" s="110"/>
      <c r="AH5465" s="110"/>
      <c r="AI5465" s="110"/>
      <c r="AJ5465" s="110"/>
      <c r="AK5465" s="110"/>
      <c r="AL5465" s="110"/>
      <c r="AM5465" s="110"/>
      <c r="AN5465" s="110"/>
      <c r="AO5465" s="110"/>
      <c r="AP5465" s="110"/>
      <c r="AQ5465" s="110"/>
      <c r="AR5465" s="110"/>
      <c r="AS5465" s="110"/>
      <c r="AT5465" s="110"/>
      <c r="AU5465" s="110"/>
      <c r="AV5465" s="110"/>
      <c r="AW5465" s="110"/>
      <c r="AX5465" s="110"/>
      <c r="AY5465" s="110"/>
      <c r="AZ5465" s="110"/>
      <c r="BA5465" s="110"/>
      <c r="BB5465" s="110"/>
      <c r="BC5465" s="110"/>
      <c r="BD5465" s="110"/>
      <c r="BE5465" s="110"/>
      <c r="BF5465" s="110"/>
      <c r="BG5465" s="110"/>
      <c r="BH5465" s="110"/>
    </row>
    <row r="5466" spans="30:60" x14ac:dyDescent="0.2">
      <c r="AD5466" s="110"/>
      <c r="AE5466" s="110"/>
      <c r="AF5466" s="110"/>
      <c r="AG5466" s="110"/>
      <c r="AH5466" s="110"/>
      <c r="AI5466" s="110"/>
      <c r="AJ5466" s="110"/>
      <c r="AK5466" s="110"/>
      <c r="AL5466" s="110"/>
      <c r="AM5466" s="110"/>
      <c r="AN5466" s="110"/>
      <c r="AO5466" s="110"/>
      <c r="AP5466" s="110"/>
      <c r="AQ5466" s="110"/>
      <c r="AR5466" s="110"/>
      <c r="AS5466" s="110"/>
      <c r="AT5466" s="110"/>
      <c r="AU5466" s="110"/>
      <c r="AV5466" s="110"/>
      <c r="AW5466" s="110"/>
      <c r="AX5466" s="110"/>
      <c r="AY5466" s="110"/>
      <c r="AZ5466" s="110"/>
      <c r="BA5466" s="110"/>
      <c r="BB5466" s="110"/>
      <c r="BC5466" s="110"/>
      <c r="BD5466" s="110"/>
      <c r="BE5466" s="110"/>
      <c r="BF5466" s="110"/>
      <c r="BG5466" s="110"/>
      <c r="BH5466" s="110"/>
    </row>
    <row r="5467" spans="30:60" x14ac:dyDescent="0.2">
      <c r="AD5467" s="110"/>
      <c r="AE5467" s="110"/>
      <c r="AF5467" s="110"/>
      <c r="AG5467" s="110"/>
      <c r="AH5467" s="110"/>
      <c r="AI5467" s="110"/>
      <c r="AJ5467" s="110"/>
      <c r="AK5467" s="110"/>
      <c r="AL5467" s="110"/>
      <c r="AM5467" s="110"/>
      <c r="AN5467" s="110"/>
      <c r="AO5467" s="110"/>
      <c r="AP5467" s="110"/>
      <c r="AQ5467" s="110"/>
      <c r="AR5467" s="110"/>
      <c r="AS5467" s="110"/>
      <c r="AT5467" s="110"/>
      <c r="AU5467" s="110"/>
      <c r="AV5467" s="110"/>
      <c r="AW5467" s="110"/>
      <c r="AX5467" s="110"/>
      <c r="AY5467" s="110"/>
      <c r="AZ5467" s="110"/>
      <c r="BA5467" s="110"/>
      <c r="BB5467" s="110"/>
      <c r="BC5467" s="110"/>
      <c r="BD5467" s="110"/>
      <c r="BE5467" s="110"/>
      <c r="BF5467" s="110"/>
      <c r="BG5467" s="110"/>
      <c r="BH5467" s="110"/>
    </row>
    <row r="5468" spans="30:60" x14ac:dyDescent="0.2">
      <c r="AD5468" s="110"/>
      <c r="AE5468" s="110"/>
      <c r="AF5468" s="110"/>
      <c r="AG5468" s="110"/>
      <c r="AH5468" s="110"/>
      <c r="AI5468" s="110"/>
      <c r="AJ5468" s="110"/>
      <c r="AK5468" s="110"/>
      <c r="AL5468" s="110"/>
      <c r="AM5468" s="110"/>
      <c r="AN5468" s="110"/>
      <c r="AO5468" s="110"/>
      <c r="AP5468" s="110"/>
      <c r="AQ5468" s="110"/>
      <c r="AR5468" s="110"/>
      <c r="AS5468" s="110"/>
      <c r="AT5468" s="110"/>
      <c r="AU5468" s="110"/>
      <c r="AV5468" s="110"/>
      <c r="AW5468" s="110"/>
      <c r="AX5468" s="110"/>
      <c r="AY5468" s="110"/>
      <c r="AZ5468" s="110"/>
      <c r="BA5468" s="110"/>
      <c r="BB5468" s="110"/>
      <c r="BC5468" s="110"/>
      <c r="BD5468" s="110"/>
      <c r="BE5468" s="110"/>
      <c r="BF5468" s="110"/>
      <c r="BG5468" s="110"/>
      <c r="BH5468" s="110"/>
    </row>
    <row r="5469" spans="30:60" x14ac:dyDescent="0.2">
      <c r="AD5469" s="110"/>
      <c r="AE5469" s="110"/>
      <c r="AF5469" s="110"/>
      <c r="AG5469" s="110"/>
      <c r="AH5469" s="110"/>
      <c r="AI5469" s="110"/>
      <c r="AJ5469" s="110"/>
      <c r="AK5469" s="110"/>
      <c r="AL5469" s="110"/>
      <c r="AM5469" s="110"/>
      <c r="AN5469" s="110"/>
      <c r="AO5469" s="110"/>
      <c r="AP5469" s="110"/>
      <c r="AQ5469" s="110"/>
      <c r="AR5469" s="110"/>
      <c r="AS5469" s="110"/>
      <c r="AT5469" s="110"/>
      <c r="AU5469" s="110"/>
      <c r="AV5469" s="110"/>
      <c r="AW5469" s="110"/>
      <c r="AX5469" s="110"/>
      <c r="AY5469" s="110"/>
      <c r="AZ5469" s="110"/>
      <c r="BA5469" s="110"/>
      <c r="BB5469" s="110"/>
      <c r="BC5469" s="110"/>
      <c r="BD5469" s="110"/>
      <c r="BE5469" s="110"/>
      <c r="BF5469" s="110"/>
      <c r="BG5469" s="110"/>
      <c r="BH5469" s="110"/>
    </row>
    <row r="5470" spans="30:60" x14ac:dyDescent="0.2">
      <c r="AD5470" s="110"/>
      <c r="AE5470" s="110"/>
      <c r="AF5470" s="110"/>
      <c r="AG5470" s="110"/>
      <c r="AH5470" s="110"/>
      <c r="AI5470" s="110"/>
      <c r="AJ5470" s="110"/>
      <c r="AK5470" s="110"/>
      <c r="AL5470" s="110"/>
      <c r="AM5470" s="110"/>
      <c r="AN5470" s="110"/>
      <c r="AO5470" s="110"/>
      <c r="AP5470" s="110"/>
      <c r="AQ5470" s="110"/>
      <c r="AR5470" s="110"/>
      <c r="AS5470" s="110"/>
      <c r="AT5470" s="110"/>
      <c r="AU5470" s="110"/>
      <c r="AV5470" s="110"/>
      <c r="AW5470" s="110"/>
      <c r="AX5470" s="110"/>
      <c r="AY5470" s="110"/>
      <c r="AZ5470" s="110"/>
      <c r="BA5470" s="110"/>
      <c r="BB5470" s="110"/>
      <c r="BC5470" s="110"/>
      <c r="BD5470" s="110"/>
      <c r="BE5470" s="110"/>
      <c r="BF5470" s="110"/>
      <c r="BG5470" s="110"/>
      <c r="BH5470" s="110"/>
    </row>
    <row r="5471" spans="30:60" x14ac:dyDescent="0.2">
      <c r="AD5471" s="110"/>
      <c r="AE5471" s="110"/>
      <c r="AF5471" s="110"/>
      <c r="AG5471" s="110"/>
      <c r="AH5471" s="110"/>
      <c r="AI5471" s="110"/>
      <c r="AJ5471" s="110"/>
      <c r="AK5471" s="110"/>
      <c r="AL5471" s="110"/>
      <c r="AM5471" s="110"/>
      <c r="AN5471" s="110"/>
      <c r="AO5471" s="110"/>
      <c r="AP5471" s="110"/>
      <c r="AQ5471" s="110"/>
      <c r="AR5471" s="110"/>
      <c r="AS5471" s="110"/>
      <c r="AT5471" s="110"/>
      <c r="AU5471" s="110"/>
      <c r="AV5471" s="110"/>
      <c r="AW5471" s="110"/>
      <c r="AX5471" s="110"/>
      <c r="AY5471" s="110"/>
      <c r="AZ5471" s="110"/>
      <c r="BA5471" s="110"/>
      <c r="BB5471" s="110"/>
      <c r="BC5471" s="110"/>
      <c r="BD5471" s="110"/>
      <c r="BE5471" s="110"/>
      <c r="BF5471" s="110"/>
      <c r="BG5471" s="110"/>
      <c r="BH5471" s="110"/>
    </row>
    <row r="5472" spans="30:60" x14ac:dyDescent="0.2">
      <c r="AD5472" s="110"/>
      <c r="AE5472" s="110"/>
      <c r="AF5472" s="110"/>
      <c r="AG5472" s="110"/>
      <c r="AH5472" s="110"/>
      <c r="AI5472" s="110"/>
      <c r="AJ5472" s="110"/>
      <c r="AK5472" s="110"/>
      <c r="AL5472" s="110"/>
      <c r="AM5472" s="110"/>
      <c r="AN5472" s="110"/>
      <c r="AO5472" s="110"/>
      <c r="AP5472" s="110"/>
      <c r="AQ5472" s="110"/>
      <c r="AR5472" s="110"/>
      <c r="AS5472" s="110"/>
      <c r="AT5472" s="110"/>
      <c r="AU5472" s="110"/>
      <c r="AV5472" s="110"/>
      <c r="AW5472" s="110"/>
      <c r="AX5472" s="110"/>
      <c r="AY5472" s="110"/>
      <c r="AZ5472" s="110"/>
      <c r="BA5472" s="110"/>
      <c r="BB5472" s="110"/>
      <c r="BC5472" s="110"/>
      <c r="BD5472" s="110"/>
      <c r="BE5472" s="110"/>
      <c r="BF5472" s="110"/>
      <c r="BG5472" s="110"/>
      <c r="BH5472" s="110"/>
    </row>
    <row r="5473" spans="30:60" x14ac:dyDescent="0.2">
      <c r="AD5473" s="110"/>
      <c r="AE5473" s="110"/>
      <c r="AF5473" s="110"/>
      <c r="AG5473" s="110"/>
      <c r="AH5473" s="110"/>
      <c r="AI5473" s="110"/>
      <c r="AJ5473" s="110"/>
      <c r="AK5473" s="110"/>
      <c r="AL5473" s="110"/>
      <c r="AM5473" s="110"/>
      <c r="AN5473" s="110"/>
      <c r="AO5473" s="110"/>
      <c r="AP5473" s="110"/>
      <c r="AQ5473" s="110"/>
      <c r="AR5473" s="110"/>
      <c r="AS5473" s="110"/>
      <c r="AT5473" s="110"/>
      <c r="AU5473" s="110"/>
      <c r="AV5473" s="110"/>
      <c r="AW5473" s="110"/>
      <c r="AX5473" s="110"/>
      <c r="AY5473" s="110"/>
      <c r="AZ5473" s="110"/>
      <c r="BA5473" s="110"/>
      <c r="BB5473" s="110"/>
      <c r="BC5473" s="110"/>
      <c r="BD5473" s="110"/>
      <c r="BE5473" s="110"/>
      <c r="BF5473" s="110"/>
      <c r="BG5473" s="110"/>
      <c r="BH5473" s="110"/>
    </row>
    <row r="5474" spans="30:60" x14ac:dyDescent="0.2">
      <c r="AD5474" s="110"/>
      <c r="AE5474" s="110"/>
      <c r="AF5474" s="110"/>
      <c r="AG5474" s="110"/>
      <c r="AH5474" s="110"/>
      <c r="AI5474" s="110"/>
      <c r="AJ5474" s="110"/>
      <c r="AK5474" s="110"/>
      <c r="AL5474" s="110"/>
      <c r="AM5474" s="110"/>
      <c r="AN5474" s="110"/>
      <c r="AO5474" s="110"/>
      <c r="AP5474" s="110"/>
      <c r="AQ5474" s="110"/>
      <c r="AR5474" s="110"/>
      <c r="AS5474" s="110"/>
      <c r="AT5474" s="110"/>
      <c r="AU5474" s="110"/>
      <c r="AV5474" s="110"/>
      <c r="AW5474" s="110"/>
      <c r="AX5474" s="110"/>
      <c r="AY5474" s="110"/>
      <c r="AZ5474" s="110"/>
      <c r="BA5474" s="110"/>
      <c r="BB5474" s="110"/>
      <c r="BC5474" s="110"/>
      <c r="BD5474" s="110"/>
      <c r="BE5474" s="110"/>
      <c r="BF5474" s="110"/>
      <c r="BG5474" s="110"/>
      <c r="BH5474" s="110"/>
    </row>
    <row r="5475" spans="30:60" x14ac:dyDescent="0.2">
      <c r="AD5475" s="110"/>
      <c r="AE5475" s="110"/>
      <c r="AF5475" s="110"/>
      <c r="AG5475" s="110"/>
      <c r="AH5475" s="110"/>
      <c r="AI5475" s="110"/>
      <c r="AJ5475" s="110"/>
      <c r="AK5475" s="110"/>
      <c r="AL5475" s="110"/>
      <c r="AM5475" s="110"/>
      <c r="AN5475" s="110"/>
      <c r="AO5475" s="110"/>
      <c r="AP5475" s="110"/>
      <c r="AQ5475" s="110"/>
      <c r="AR5475" s="110"/>
      <c r="AS5475" s="110"/>
      <c r="AT5475" s="110"/>
      <c r="AU5475" s="110"/>
      <c r="AV5475" s="110"/>
      <c r="AW5475" s="110"/>
      <c r="AX5475" s="110"/>
      <c r="AY5475" s="110"/>
      <c r="AZ5475" s="110"/>
      <c r="BA5475" s="110"/>
      <c r="BB5475" s="110"/>
      <c r="BC5475" s="110"/>
      <c r="BD5475" s="110"/>
      <c r="BE5475" s="110"/>
      <c r="BF5475" s="110"/>
      <c r="BG5475" s="110"/>
      <c r="BH5475" s="110"/>
    </row>
    <row r="5476" spans="30:60" x14ac:dyDescent="0.2">
      <c r="AD5476" s="110"/>
      <c r="AE5476" s="110"/>
      <c r="AF5476" s="110"/>
      <c r="AG5476" s="110"/>
      <c r="AH5476" s="110"/>
      <c r="AI5476" s="110"/>
      <c r="AJ5476" s="110"/>
      <c r="AK5476" s="110"/>
      <c r="AL5476" s="110"/>
      <c r="AM5476" s="110"/>
      <c r="AN5476" s="110"/>
      <c r="AO5476" s="110"/>
      <c r="AP5476" s="110"/>
      <c r="AQ5476" s="110"/>
      <c r="AR5476" s="110"/>
      <c r="AS5476" s="110"/>
      <c r="AT5476" s="110"/>
      <c r="AU5476" s="110"/>
      <c r="AV5476" s="110"/>
      <c r="AW5476" s="110"/>
      <c r="AX5476" s="110"/>
      <c r="AY5476" s="110"/>
      <c r="AZ5476" s="110"/>
      <c r="BA5476" s="110"/>
      <c r="BB5476" s="110"/>
      <c r="BC5476" s="110"/>
      <c r="BD5476" s="110"/>
      <c r="BE5476" s="110"/>
      <c r="BF5476" s="110"/>
      <c r="BG5476" s="110"/>
      <c r="BH5476" s="110"/>
    </row>
    <row r="5477" spans="30:60" x14ac:dyDescent="0.2">
      <c r="AD5477" s="110"/>
      <c r="AE5477" s="110"/>
      <c r="AF5477" s="110"/>
      <c r="AG5477" s="110"/>
      <c r="AH5477" s="110"/>
      <c r="AI5477" s="110"/>
      <c r="AJ5477" s="110"/>
      <c r="AK5477" s="110"/>
      <c r="AL5477" s="110"/>
      <c r="AM5477" s="110"/>
      <c r="AN5477" s="110"/>
      <c r="AO5477" s="110"/>
      <c r="AP5477" s="110"/>
      <c r="AQ5477" s="110"/>
      <c r="AR5477" s="110"/>
      <c r="AS5477" s="110"/>
      <c r="AT5477" s="110"/>
      <c r="AU5477" s="110"/>
      <c r="AV5477" s="110"/>
      <c r="AW5477" s="110"/>
      <c r="AX5477" s="110"/>
      <c r="AY5477" s="110"/>
      <c r="AZ5477" s="110"/>
      <c r="BA5477" s="110"/>
      <c r="BB5477" s="110"/>
      <c r="BC5477" s="110"/>
      <c r="BD5477" s="110"/>
      <c r="BE5477" s="110"/>
      <c r="BF5477" s="110"/>
      <c r="BG5477" s="110"/>
      <c r="BH5477" s="110"/>
    </row>
    <row r="5478" spans="30:60" x14ac:dyDescent="0.2">
      <c r="AD5478" s="110"/>
      <c r="AE5478" s="110"/>
      <c r="AF5478" s="110"/>
      <c r="AG5478" s="110"/>
      <c r="AH5478" s="110"/>
      <c r="AI5478" s="110"/>
      <c r="AJ5478" s="110"/>
      <c r="AK5478" s="110"/>
      <c r="AL5478" s="110"/>
      <c r="AM5478" s="110"/>
      <c r="AN5478" s="110"/>
      <c r="AO5478" s="110"/>
      <c r="AP5478" s="110"/>
      <c r="AQ5478" s="110"/>
      <c r="AR5478" s="110"/>
      <c r="AS5478" s="110"/>
      <c r="AT5478" s="110"/>
      <c r="AU5478" s="110"/>
      <c r="AV5478" s="110"/>
      <c r="AW5478" s="110"/>
      <c r="AX5478" s="110"/>
      <c r="AY5478" s="110"/>
      <c r="AZ5478" s="110"/>
      <c r="BA5478" s="110"/>
      <c r="BB5478" s="110"/>
      <c r="BC5478" s="110"/>
      <c r="BD5478" s="110"/>
      <c r="BE5478" s="110"/>
      <c r="BF5478" s="110"/>
      <c r="BG5478" s="110"/>
      <c r="BH5478" s="110"/>
    </row>
    <row r="5479" spans="30:60" x14ac:dyDescent="0.2">
      <c r="AD5479" s="110"/>
      <c r="AE5479" s="110"/>
      <c r="AF5479" s="110"/>
      <c r="AG5479" s="110"/>
      <c r="AH5479" s="110"/>
      <c r="AI5479" s="110"/>
      <c r="AJ5479" s="110"/>
      <c r="AK5479" s="110"/>
      <c r="AL5479" s="110"/>
      <c r="AM5479" s="110"/>
      <c r="AN5479" s="110"/>
      <c r="AO5479" s="110"/>
      <c r="AP5479" s="110"/>
      <c r="AQ5479" s="110"/>
      <c r="AR5479" s="110"/>
      <c r="AS5479" s="110"/>
      <c r="AT5479" s="110"/>
      <c r="AU5479" s="110"/>
      <c r="AV5479" s="110"/>
      <c r="AW5479" s="110"/>
      <c r="AX5479" s="110"/>
      <c r="AY5479" s="110"/>
      <c r="AZ5479" s="110"/>
      <c r="BA5479" s="110"/>
      <c r="BB5479" s="110"/>
      <c r="BC5479" s="110"/>
      <c r="BD5479" s="110"/>
      <c r="BE5479" s="110"/>
      <c r="BF5479" s="110"/>
      <c r="BG5479" s="110"/>
      <c r="BH5479" s="110"/>
    </row>
    <row r="5480" spans="30:60" x14ac:dyDescent="0.2">
      <c r="AD5480" s="110"/>
      <c r="AE5480" s="110"/>
      <c r="AF5480" s="110"/>
      <c r="AG5480" s="110"/>
      <c r="AH5480" s="110"/>
      <c r="AI5480" s="110"/>
      <c r="AJ5480" s="110"/>
      <c r="AK5480" s="110"/>
      <c r="AL5480" s="110"/>
      <c r="AM5480" s="110"/>
      <c r="AN5480" s="110"/>
      <c r="AO5480" s="110"/>
      <c r="AP5480" s="110"/>
      <c r="AQ5480" s="110"/>
      <c r="AR5480" s="110"/>
      <c r="AS5480" s="110"/>
      <c r="AT5480" s="110"/>
      <c r="AU5480" s="110"/>
      <c r="AV5480" s="110"/>
      <c r="AW5480" s="110"/>
      <c r="AX5480" s="110"/>
      <c r="AY5480" s="110"/>
      <c r="AZ5480" s="110"/>
      <c r="BA5480" s="110"/>
      <c r="BB5480" s="110"/>
      <c r="BC5480" s="110"/>
      <c r="BD5480" s="110"/>
      <c r="BE5480" s="110"/>
      <c r="BF5480" s="110"/>
      <c r="BG5480" s="110"/>
      <c r="BH5480" s="110"/>
    </row>
    <row r="5481" spans="30:60" x14ac:dyDescent="0.2">
      <c r="AD5481" s="110"/>
      <c r="AE5481" s="110"/>
      <c r="AF5481" s="110"/>
      <c r="AG5481" s="110"/>
      <c r="AH5481" s="110"/>
      <c r="AI5481" s="110"/>
      <c r="AJ5481" s="110"/>
      <c r="AK5481" s="110"/>
      <c r="AL5481" s="110"/>
      <c r="AM5481" s="110"/>
      <c r="AN5481" s="110"/>
      <c r="AO5481" s="110"/>
      <c r="AP5481" s="110"/>
      <c r="AQ5481" s="110"/>
      <c r="AR5481" s="110"/>
      <c r="AS5481" s="110"/>
      <c r="AT5481" s="110"/>
      <c r="AU5481" s="110"/>
      <c r="AV5481" s="110"/>
      <c r="AW5481" s="110"/>
      <c r="AX5481" s="110"/>
      <c r="AY5481" s="110"/>
      <c r="AZ5481" s="110"/>
      <c r="BA5481" s="110"/>
      <c r="BB5481" s="110"/>
      <c r="BC5481" s="110"/>
      <c r="BD5481" s="110"/>
      <c r="BE5481" s="110"/>
      <c r="BF5481" s="110"/>
      <c r="BG5481" s="110"/>
      <c r="BH5481" s="110"/>
    </row>
    <row r="5482" spans="30:60" x14ac:dyDescent="0.2">
      <c r="AD5482" s="110"/>
      <c r="AE5482" s="110"/>
      <c r="AF5482" s="110"/>
      <c r="AG5482" s="110"/>
      <c r="AH5482" s="110"/>
      <c r="AI5482" s="110"/>
      <c r="AJ5482" s="110"/>
      <c r="AK5482" s="110"/>
      <c r="AL5482" s="110"/>
      <c r="AM5482" s="110"/>
      <c r="AN5482" s="110"/>
      <c r="AO5482" s="110"/>
      <c r="AP5482" s="110"/>
      <c r="AQ5482" s="110"/>
      <c r="AR5482" s="110"/>
      <c r="AS5482" s="110"/>
      <c r="AT5482" s="110"/>
      <c r="AU5482" s="110"/>
      <c r="AV5482" s="110"/>
      <c r="AW5482" s="110"/>
      <c r="AX5482" s="110"/>
      <c r="AY5482" s="110"/>
      <c r="AZ5482" s="110"/>
      <c r="BA5482" s="110"/>
      <c r="BB5482" s="110"/>
      <c r="BC5482" s="110"/>
      <c r="BD5482" s="110"/>
      <c r="BE5482" s="110"/>
      <c r="BF5482" s="110"/>
      <c r="BG5482" s="110"/>
      <c r="BH5482" s="110"/>
    </row>
    <row r="5483" spans="30:60" x14ac:dyDescent="0.2">
      <c r="AD5483" s="110"/>
      <c r="AE5483" s="110"/>
      <c r="AF5483" s="110"/>
      <c r="AG5483" s="110"/>
      <c r="AH5483" s="110"/>
      <c r="AI5483" s="110"/>
      <c r="AJ5483" s="110"/>
      <c r="AK5483" s="110"/>
      <c r="AL5483" s="110"/>
      <c r="AM5483" s="110"/>
      <c r="AN5483" s="110"/>
      <c r="AO5483" s="110"/>
      <c r="AP5483" s="110"/>
      <c r="AQ5483" s="110"/>
      <c r="AR5483" s="110"/>
      <c r="AS5483" s="110"/>
      <c r="AT5483" s="110"/>
      <c r="AU5483" s="110"/>
      <c r="AV5483" s="110"/>
      <c r="AW5483" s="110"/>
      <c r="AX5483" s="110"/>
      <c r="AY5483" s="110"/>
      <c r="AZ5483" s="110"/>
      <c r="BA5483" s="110"/>
      <c r="BB5483" s="110"/>
      <c r="BC5483" s="110"/>
      <c r="BD5483" s="110"/>
      <c r="BE5483" s="110"/>
      <c r="BF5483" s="110"/>
      <c r="BG5483" s="110"/>
      <c r="BH5483" s="110"/>
    </row>
    <row r="5484" spans="30:60" x14ac:dyDescent="0.2">
      <c r="AD5484" s="110"/>
      <c r="AE5484" s="110"/>
      <c r="AF5484" s="110"/>
      <c r="AG5484" s="110"/>
      <c r="AH5484" s="110"/>
      <c r="AI5484" s="110"/>
      <c r="AJ5484" s="110"/>
      <c r="AK5484" s="110"/>
      <c r="AL5484" s="110"/>
      <c r="AM5484" s="110"/>
      <c r="AN5484" s="110"/>
      <c r="AO5484" s="110"/>
      <c r="AP5484" s="110"/>
      <c r="AQ5484" s="110"/>
      <c r="AR5484" s="110"/>
      <c r="AS5484" s="110"/>
      <c r="AT5484" s="110"/>
      <c r="AU5484" s="110"/>
      <c r="AV5484" s="110"/>
      <c r="AW5484" s="110"/>
      <c r="AX5484" s="110"/>
      <c r="AY5484" s="110"/>
      <c r="AZ5484" s="110"/>
      <c r="BA5484" s="110"/>
      <c r="BB5484" s="110"/>
      <c r="BC5484" s="110"/>
      <c r="BD5484" s="110"/>
      <c r="BE5484" s="110"/>
      <c r="BF5484" s="110"/>
      <c r="BG5484" s="110"/>
      <c r="BH5484" s="110"/>
    </row>
    <row r="5485" spans="30:60" x14ac:dyDescent="0.2">
      <c r="AD5485" s="110"/>
      <c r="AE5485" s="110"/>
      <c r="AF5485" s="110"/>
      <c r="AG5485" s="110"/>
      <c r="AH5485" s="110"/>
      <c r="AI5485" s="110"/>
      <c r="AJ5485" s="110"/>
      <c r="AK5485" s="110"/>
      <c r="AL5485" s="110"/>
      <c r="AM5485" s="110"/>
      <c r="AN5485" s="110"/>
      <c r="AO5485" s="110"/>
      <c r="AP5485" s="110"/>
      <c r="AQ5485" s="110"/>
      <c r="AR5485" s="110"/>
      <c r="AS5485" s="110"/>
      <c r="AT5485" s="110"/>
      <c r="AU5485" s="110"/>
      <c r="AV5485" s="110"/>
      <c r="AW5485" s="110"/>
      <c r="AX5485" s="110"/>
      <c r="AY5485" s="110"/>
      <c r="AZ5485" s="110"/>
      <c r="BA5485" s="110"/>
      <c r="BB5485" s="110"/>
      <c r="BC5485" s="110"/>
      <c r="BD5485" s="110"/>
      <c r="BE5485" s="110"/>
      <c r="BF5485" s="110"/>
      <c r="BG5485" s="110"/>
      <c r="BH5485" s="110"/>
    </row>
    <row r="5486" spans="30:60" x14ac:dyDescent="0.2">
      <c r="AD5486" s="110"/>
      <c r="AE5486" s="110"/>
      <c r="AF5486" s="110"/>
      <c r="AG5486" s="110"/>
      <c r="AH5486" s="110"/>
      <c r="AI5486" s="110"/>
      <c r="AJ5486" s="110"/>
      <c r="AK5486" s="110"/>
      <c r="AL5486" s="110"/>
      <c r="AM5486" s="110"/>
      <c r="AN5486" s="110"/>
      <c r="AO5486" s="110"/>
      <c r="AP5486" s="110"/>
      <c r="AQ5486" s="110"/>
      <c r="AR5486" s="110"/>
      <c r="AS5486" s="110"/>
      <c r="AT5486" s="110"/>
      <c r="AU5486" s="110"/>
      <c r="AV5486" s="110"/>
      <c r="AW5486" s="110"/>
      <c r="AX5486" s="110"/>
      <c r="AY5486" s="110"/>
      <c r="AZ5486" s="110"/>
      <c r="BA5486" s="110"/>
      <c r="BB5486" s="110"/>
      <c r="BC5486" s="110"/>
      <c r="BD5486" s="110"/>
      <c r="BE5486" s="110"/>
      <c r="BF5486" s="110"/>
      <c r="BG5486" s="110"/>
      <c r="BH5486" s="110"/>
    </row>
    <row r="5487" spans="30:60" x14ac:dyDescent="0.2">
      <c r="AD5487" s="110"/>
      <c r="AE5487" s="110"/>
      <c r="AF5487" s="110"/>
      <c r="AG5487" s="110"/>
      <c r="AH5487" s="110"/>
      <c r="AI5487" s="110"/>
      <c r="AJ5487" s="110"/>
      <c r="AK5487" s="110"/>
      <c r="AL5487" s="110"/>
      <c r="AM5487" s="110"/>
      <c r="AN5487" s="110"/>
      <c r="AO5487" s="110"/>
      <c r="AP5487" s="110"/>
      <c r="AQ5487" s="110"/>
      <c r="AR5487" s="110"/>
      <c r="AS5487" s="110"/>
      <c r="AT5487" s="110"/>
      <c r="AU5487" s="110"/>
      <c r="AV5487" s="110"/>
      <c r="AW5487" s="110"/>
      <c r="AX5487" s="110"/>
      <c r="AY5487" s="110"/>
      <c r="AZ5487" s="110"/>
      <c r="BA5487" s="110"/>
      <c r="BB5487" s="110"/>
      <c r="BC5487" s="110"/>
      <c r="BD5487" s="110"/>
      <c r="BE5487" s="110"/>
      <c r="BF5487" s="110"/>
      <c r="BG5487" s="110"/>
      <c r="BH5487" s="110"/>
    </row>
    <row r="5488" spans="30:60" x14ac:dyDescent="0.2">
      <c r="AD5488" s="110"/>
      <c r="AE5488" s="110"/>
      <c r="AF5488" s="110"/>
      <c r="AG5488" s="110"/>
      <c r="AH5488" s="110"/>
      <c r="AI5488" s="110"/>
      <c r="AJ5488" s="110"/>
      <c r="AK5488" s="110"/>
      <c r="AL5488" s="110"/>
      <c r="AM5488" s="110"/>
      <c r="AN5488" s="110"/>
      <c r="AO5488" s="110"/>
      <c r="AP5488" s="110"/>
      <c r="AQ5488" s="110"/>
      <c r="AR5488" s="110"/>
      <c r="AS5488" s="110"/>
      <c r="AT5488" s="110"/>
      <c r="AU5488" s="110"/>
      <c r="AV5488" s="110"/>
      <c r="AW5488" s="110"/>
      <c r="AX5488" s="110"/>
      <c r="AY5488" s="110"/>
      <c r="AZ5488" s="110"/>
      <c r="BA5488" s="110"/>
      <c r="BB5488" s="110"/>
      <c r="BC5488" s="110"/>
      <c r="BD5488" s="110"/>
      <c r="BE5488" s="110"/>
      <c r="BF5488" s="110"/>
      <c r="BG5488" s="110"/>
      <c r="BH5488" s="110"/>
    </row>
    <row r="5489" spans="30:60" x14ac:dyDescent="0.2">
      <c r="AD5489" s="110"/>
      <c r="AE5489" s="110"/>
      <c r="AF5489" s="110"/>
      <c r="AG5489" s="110"/>
      <c r="AH5489" s="110"/>
      <c r="AI5489" s="110"/>
      <c r="AJ5489" s="110"/>
      <c r="AK5489" s="110"/>
      <c r="AL5489" s="110"/>
      <c r="AM5489" s="110"/>
      <c r="AN5489" s="110"/>
      <c r="AO5489" s="110"/>
      <c r="AP5489" s="110"/>
      <c r="AQ5489" s="110"/>
      <c r="AR5489" s="110"/>
      <c r="AS5489" s="110"/>
      <c r="AT5489" s="110"/>
      <c r="AU5489" s="110"/>
      <c r="AV5489" s="110"/>
      <c r="AW5489" s="110"/>
      <c r="AX5489" s="110"/>
      <c r="AY5489" s="110"/>
      <c r="AZ5489" s="110"/>
      <c r="BA5489" s="110"/>
      <c r="BB5489" s="110"/>
      <c r="BC5489" s="110"/>
      <c r="BD5489" s="110"/>
      <c r="BE5489" s="110"/>
      <c r="BF5489" s="110"/>
      <c r="BG5489" s="110"/>
      <c r="BH5489" s="110"/>
    </row>
    <row r="5490" spans="30:60" x14ac:dyDescent="0.2">
      <c r="AD5490" s="110"/>
      <c r="AE5490" s="110"/>
      <c r="AF5490" s="110"/>
      <c r="AG5490" s="110"/>
      <c r="AH5490" s="110"/>
      <c r="AI5490" s="110"/>
      <c r="AJ5490" s="110"/>
      <c r="AK5490" s="110"/>
      <c r="AL5490" s="110"/>
      <c r="AM5490" s="110"/>
      <c r="AN5490" s="110"/>
      <c r="AO5490" s="110"/>
      <c r="AP5490" s="110"/>
      <c r="AQ5490" s="110"/>
      <c r="AR5490" s="110"/>
      <c r="AS5490" s="110"/>
      <c r="AT5490" s="110"/>
      <c r="AU5490" s="110"/>
      <c r="AV5490" s="110"/>
      <c r="AW5490" s="110"/>
      <c r="AX5490" s="110"/>
      <c r="AY5490" s="110"/>
      <c r="AZ5490" s="110"/>
      <c r="BA5490" s="110"/>
      <c r="BB5490" s="110"/>
      <c r="BC5490" s="110"/>
      <c r="BD5490" s="110"/>
      <c r="BE5490" s="110"/>
      <c r="BF5490" s="110"/>
      <c r="BG5490" s="110"/>
      <c r="BH5490" s="110"/>
    </row>
    <row r="5491" spans="30:60" x14ac:dyDescent="0.2">
      <c r="AD5491" s="110"/>
      <c r="AE5491" s="110"/>
      <c r="AF5491" s="110"/>
      <c r="AG5491" s="110"/>
      <c r="AH5491" s="110"/>
      <c r="AI5491" s="110"/>
      <c r="AJ5491" s="110"/>
      <c r="AK5491" s="110"/>
      <c r="AL5491" s="110"/>
      <c r="AM5491" s="110"/>
      <c r="AN5491" s="110"/>
      <c r="AO5491" s="110"/>
      <c r="AP5491" s="110"/>
      <c r="AQ5491" s="110"/>
      <c r="AR5491" s="110"/>
      <c r="AS5491" s="110"/>
      <c r="AT5491" s="110"/>
      <c r="AU5491" s="110"/>
      <c r="AV5491" s="110"/>
      <c r="AW5491" s="110"/>
      <c r="AX5491" s="110"/>
      <c r="AY5491" s="110"/>
      <c r="AZ5491" s="110"/>
      <c r="BA5491" s="110"/>
      <c r="BB5491" s="110"/>
      <c r="BC5491" s="110"/>
      <c r="BD5491" s="110"/>
      <c r="BE5491" s="110"/>
      <c r="BF5491" s="110"/>
      <c r="BG5491" s="110"/>
      <c r="BH5491" s="110"/>
    </row>
    <row r="5492" spans="30:60" x14ac:dyDescent="0.2">
      <c r="AD5492" s="110"/>
      <c r="AE5492" s="110"/>
      <c r="AF5492" s="110"/>
      <c r="AG5492" s="110"/>
      <c r="AH5492" s="110"/>
      <c r="AI5492" s="110"/>
      <c r="AJ5492" s="110"/>
      <c r="AK5492" s="110"/>
      <c r="AL5492" s="110"/>
      <c r="AM5492" s="110"/>
      <c r="AN5492" s="110"/>
      <c r="AO5492" s="110"/>
      <c r="AP5492" s="110"/>
      <c r="AQ5492" s="110"/>
      <c r="AR5492" s="110"/>
      <c r="AS5492" s="110"/>
      <c r="AT5492" s="110"/>
      <c r="AU5492" s="110"/>
      <c r="AV5492" s="110"/>
      <c r="AW5492" s="110"/>
      <c r="AX5492" s="110"/>
      <c r="AY5492" s="110"/>
      <c r="AZ5492" s="110"/>
      <c r="BA5492" s="110"/>
      <c r="BB5492" s="110"/>
      <c r="BC5492" s="110"/>
      <c r="BD5492" s="110"/>
      <c r="BE5492" s="110"/>
      <c r="BF5492" s="110"/>
      <c r="BG5492" s="110"/>
      <c r="BH5492" s="110"/>
    </row>
    <row r="5493" spans="30:60" x14ac:dyDescent="0.2">
      <c r="AD5493" s="110"/>
      <c r="AE5493" s="110"/>
      <c r="AF5493" s="110"/>
      <c r="AG5493" s="110"/>
      <c r="AH5493" s="110"/>
      <c r="AI5493" s="110"/>
      <c r="AJ5493" s="110"/>
      <c r="AK5493" s="110"/>
      <c r="AL5493" s="110"/>
      <c r="AM5493" s="110"/>
      <c r="AN5493" s="110"/>
      <c r="AO5493" s="110"/>
      <c r="AP5493" s="110"/>
      <c r="AQ5493" s="110"/>
      <c r="AR5493" s="110"/>
      <c r="AS5493" s="110"/>
      <c r="AT5493" s="110"/>
      <c r="AU5493" s="110"/>
      <c r="AV5493" s="110"/>
      <c r="AW5493" s="110"/>
      <c r="AX5493" s="110"/>
      <c r="AY5493" s="110"/>
      <c r="AZ5493" s="110"/>
      <c r="BA5493" s="110"/>
      <c r="BB5493" s="110"/>
      <c r="BC5493" s="110"/>
      <c r="BD5493" s="110"/>
      <c r="BE5493" s="110"/>
      <c r="BF5493" s="110"/>
      <c r="BG5493" s="110"/>
      <c r="BH5493" s="110"/>
    </row>
    <row r="5494" spans="30:60" x14ac:dyDescent="0.2">
      <c r="AD5494" s="110"/>
      <c r="AE5494" s="110"/>
      <c r="AF5494" s="110"/>
      <c r="AG5494" s="110"/>
      <c r="AH5494" s="110"/>
      <c r="AI5494" s="110"/>
      <c r="AJ5494" s="110"/>
      <c r="AK5494" s="110"/>
      <c r="AL5494" s="110"/>
      <c r="AM5494" s="110"/>
      <c r="AN5494" s="110"/>
      <c r="AO5494" s="110"/>
      <c r="AP5494" s="110"/>
      <c r="AQ5494" s="110"/>
      <c r="AR5494" s="110"/>
      <c r="AS5494" s="110"/>
      <c r="AT5494" s="110"/>
      <c r="AU5494" s="110"/>
      <c r="AV5494" s="110"/>
      <c r="AW5494" s="110"/>
      <c r="AX5494" s="110"/>
      <c r="AY5494" s="110"/>
      <c r="AZ5494" s="110"/>
      <c r="BA5494" s="110"/>
      <c r="BB5494" s="110"/>
      <c r="BC5494" s="110"/>
      <c r="BD5494" s="110"/>
      <c r="BE5494" s="110"/>
      <c r="BF5494" s="110"/>
      <c r="BG5494" s="110"/>
      <c r="BH5494" s="110"/>
    </row>
    <row r="5495" spans="30:60" x14ac:dyDescent="0.2">
      <c r="AD5495" s="110"/>
      <c r="AE5495" s="110"/>
      <c r="AF5495" s="110"/>
      <c r="AG5495" s="110"/>
      <c r="AH5495" s="110"/>
      <c r="AI5495" s="110"/>
      <c r="AJ5495" s="110"/>
      <c r="AK5495" s="110"/>
      <c r="AL5495" s="110"/>
      <c r="AM5495" s="110"/>
      <c r="AN5495" s="110"/>
      <c r="AO5495" s="110"/>
      <c r="AP5495" s="110"/>
      <c r="AQ5495" s="110"/>
      <c r="AR5495" s="110"/>
      <c r="AS5495" s="110"/>
      <c r="AT5495" s="110"/>
      <c r="AU5495" s="110"/>
      <c r="AV5495" s="110"/>
      <c r="AW5495" s="110"/>
      <c r="AX5495" s="110"/>
      <c r="AY5495" s="110"/>
      <c r="AZ5495" s="110"/>
      <c r="BA5495" s="110"/>
      <c r="BB5495" s="110"/>
      <c r="BC5495" s="110"/>
      <c r="BD5495" s="110"/>
      <c r="BE5495" s="110"/>
      <c r="BF5495" s="110"/>
      <c r="BG5495" s="110"/>
      <c r="BH5495" s="110"/>
    </row>
    <row r="5496" spans="30:60" x14ac:dyDescent="0.2">
      <c r="AD5496" s="110"/>
      <c r="AE5496" s="110"/>
      <c r="AF5496" s="110"/>
      <c r="AG5496" s="110"/>
      <c r="AH5496" s="110"/>
      <c r="AI5496" s="110"/>
      <c r="AJ5496" s="110"/>
      <c r="AK5496" s="110"/>
      <c r="AL5496" s="110"/>
      <c r="AM5496" s="110"/>
      <c r="AN5496" s="110"/>
      <c r="AO5496" s="110"/>
      <c r="AP5496" s="110"/>
      <c r="AQ5496" s="110"/>
      <c r="AR5496" s="110"/>
      <c r="AS5496" s="110"/>
      <c r="AT5496" s="110"/>
      <c r="AU5496" s="110"/>
      <c r="AV5496" s="110"/>
      <c r="AW5496" s="110"/>
      <c r="AX5496" s="110"/>
      <c r="AY5496" s="110"/>
      <c r="AZ5496" s="110"/>
      <c r="BA5496" s="110"/>
      <c r="BB5496" s="110"/>
      <c r="BC5496" s="110"/>
      <c r="BD5496" s="110"/>
      <c r="BE5496" s="110"/>
      <c r="BF5496" s="110"/>
      <c r="BG5496" s="110"/>
      <c r="BH5496" s="110"/>
    </row>
    <row r="5497" spans="30:60" x14ac:dyDescent="0.2">
      <c r="AD5497" s="110"/>
      <c r="AE5497" s="110"/>
      <c r="AF5497" s="110"/>
      <c r="AG5497" s="110"/>
      <c r="AH5497" s="110"/>
      <c r="AI5497" s="110"/>
      <c r="AJ5497" s="110"/>
      <c r="AK5497" s="110"/>
      <c r="AL5497" s="110"/>
      <c r="AM5497" s="110"/>
      <c r="AN5497" s="110"/>
      <c r="AO5497" s="110"/>
      <c r="AP5497" s="110"/>
      <c r="AQ5497" s="110"/>
      <c r="AR5497" s="110"/>
      <c r="AS5497" s="110"/>
      <c r="AT5497" s="110"/>
      <c r="AU5497" s="110"/>
      <c r="AV5497" s="110"/>
      <c r="AW5497" s="110"/>
      <c r="AX5497" s="110"/>
      <c r="AY5497" s="110"/>
      <c r="AZ5497" s="110"/>
      <c r="BA5497" s="110"/>
      <c r="BB5497" s="110"/>
      <c r="BC5497" s="110"/>
      <c r="BD5497" s="110"/>
      <c r="BE5497" s="110"/>
      <c r="BF5497" s="110"/>
      <c r="BG5497" s="110"/>
      <c r="BH5497" s="110"/>
    </row>
    <row r="5498" spans="30:60" x14ac:dyDescent="0.2">
      <c r="AD5498" s="110"/>
      <c r="AE5498" s="110"/>
      <c r="AF5498" s="110"/>
      <c r="AG5498" s="110"/>
      <c r="AH5498" s="110"/>
      <c r="AI5498" s="110"/>
      <c r="AJ5498" s="110"/>
      <c r="AK5498" s="110"/>
      <c r="AL5498" s="110"/>
      <c r="AM5498" s="110"/>
      <c r="AN5498" s="110"/>
      <c r="AO5498" s="110"/>
      <c r="AP5498" s="110"/>
      <c r="AQ5498" s="110"/>
      <c r="AR5498" s="110"/>
      <c r="AS5498" s="110"/>
      <c r="AT5498" s="110"/>
      <c r="AU5498" s="110"/>
      <c r="AV5498" s="110"/>
      <c r="AW5498" s="110"/>
      <c r="AX5498" s="110"/>
      <c r="AY5498" s="110"/>
      <c r="AZ5498" s="110"/>
      <c r="BA5498" s="110"/>
      <c r="BB5498" s="110"/>
      <c r="BC5498" s="110"/>
      <c r="BD5498" s="110"/>
      <c r="BE5498" s="110"/>
      <c r="BF5498" s="110"/>
      <c r="BG5498" s="110"/>
      <c r="BH5498" s="110"/>
    </row>
    <row r="5499" spans="30:60" x14ac:dyDescent="0.2">
      <c r="AD5499" s="110"/>
      <c r="AE5499" s="110"/>
      <c r="AF5499" s="110"/>
      <c r="AG5499" s="110"/>
      <c r="AH5499" s="110"/>
      <c r="AI5499" s="110"/>
      <c r="AJ5499" s="110"/>
      <c r="AK5499" s="110"/>
      <c r="AL5499" s="110"/>
      <c r="AM5499" s="110"/>
      <c r="AN5499" s="110"/>
      <c r="AO5499" s="110"/>
      <c r="AP5499" s="110"/>
      <c r="AQ5499" s="110"/>
      <c r="AR5499" s="110"/>
      <c r="AS5499" s="110"/>
      <c r="AT5499" s="110"/>
      <c r="AU5499" s="110"/>
      <c r="AV5499" s="110"/>
      <c r="AW5499" s="110"/>
      <c r="AX5499" s="110"/>
      <c r="AY5499" s="110"/>
      <c r="AZ5499" s="110"/>
      <c r="BA5499" s="110"/>
      <c r="BB5499" s="110"/>
      <c r="BC5499" s="110"/>
      <c r="BD5499" s="110"/>
      <c r="BE5499" s="110"/>
      <c r="BF5499" s="110"/>
      <c r="BG5499" s="110"/>
      <c r="BH5499" s="110"/>
    </row>
    <row r="5500" spans="30:60" x14ac:dyDescent="0.2">
      <c r="AD5500" s="110"/>
      <c r="AE5500" s="110"/>
      <c r="AF5500" s="110"/>
      <c r="AG5500" s="110"/>
      <c r="AH5500" s="110"/>
      <c r="AI5500" s="110"/>
      <c r="AJ5500" s="110"/>
      <c r="AK5500" s="110"/>
      <c r="AL5500" s="110"/>
      <c r="AM5500" s="110"/>
      <c r="AN5500" s="110"/>
      <c r="AO5500" s="110"/>
      <c r="AP5500" s="110"/>
      <c r="AQ5500" s="110"/>
      <c r="AR5500" s="110"/>
      <c r="AS5500" s="110"/>
      <c r="AT5500" s="110"/>
      <c r="AU5500" s="110"/>
      <c r="AV5500" s="110"/>
      <c r="AW5500" s="110"/>
      <c r="AX5500" s="110"/>
      <c r="AY5500" s="110"/>
      <c r="AZ5500" s="110"/>
      <c r="BA5500" s="110"/>
      <c r="BB5500" s="110"/>
      <c r="BC5500" s="110"/>
      <c r="BD5500" s="110"/>
      <c r="BE5500" s="110"/>
      <c r="BF5500" s="110"/>
      <c r="BG5500" s="110"/>
      <c r="BH5500" s="110"/>
    </row>
    <row r="5501" spans="30:60" x14ac:dyDescent="0.2">
      <c r="AD5501" s="110"/>
      <c r="AE5501" s="110"/>
      <c r="AF5501" s="110"/>
      <c r="AG5501" s="110"/>
      <c r="AH5501" s="110"/>
      <c r="AI5501" s="110"/>
      <c r="AJ5501" s="110"/>
      <c r="AK5501" s="110"/>
      <c r="AL5501" s="110"/>
      <c r="AM5501" s="110"/>
      <c r="AN5501" s="110"/>
      <c r="AO5501" s="110"/>
      <c r="AP5501" s="110"/>
      <c r="AQ5501" s="110"/>
      <c r="AR5501" s="110"/>
      <c r="AS5501" s="110"/>
      <c r="AT5501" s="110"/>
      <c r="AU5501" s="110"/>
      <c r="AV5501" s="110"/>
      <c r="AW5501" s="110"/>
      <c r="AX5501" s="110"/>
      <c r="AY5501" s="110"/>
      <c r="AZ5501" s="110"/>
      <c r="BA5501" s="110"/>
      <c r="BB5501" s="110"/>
      <c r="BC5501" s="110"/>
      <c r="BD5501" s="110"/>
      <c r="BE5501" s="110"/>
      <c r="BF5501" s="110"/>
      <c r="BG5501" s="110"/>
      <c r="BH5501" s="110"/>
    </row>
    <row r="5502" spans="30:60" x14ac:dyDescent="0.2">
      <c r="AD5502" s="110"/>
      <c r="AE5502" s="110"/>
      <c r="AF5502" s="110"/>
      <c r="AG5502" s="110"/>
      <c r="AH5502" s="110"/>
      <c r="AI5502" s="110"/>
      <c r="AJ5502" s="110"/>
      <c r="AK5502" s="110"/>
      <c r="AL5502" s="110"/>
      <c r="AM5502" s="110"/>
      <c r="AN5502" s="110"/>
      <c r="AO5502" s="110"/>
      <c r="AP5502" s="110"/>
      <c r="AQ5502" s="110"/>
      <c r="AR5502" s="110"/>
      <c r="AS5502" s="110"/>
      <c r="AT5502" s="110"/>
      <c r="AU5502" s="110"/>
      <c r="AV5502" s="110"/>
      <c r="AW5502" s="110"/>
      <c r="AX5502" s="110"/>
      <c r="AY5502" s="110"/>
      <c r="AZ5502" s="110"/>
      <c r="BA5502" s="110"/>
      <c r="BB5502" s="110"/>
      <c r="BC5502" s="110"/>
      <c r="BD5502" s="110"/>
      <c r="BE5502" s="110"/>
      <c r="BF5502" s="110"/>
      <c r="BG5502" s="110"/>
      <c r="BH5502" s="110"/>
    </row>
    <row r="5503" spans="30:60" x14ac:dyDescent="0.2">
      <c r="AD5503" s="110"/>
      <c r="AE5503" s="110"/>
      <c r="AF5503" s="110"/>
      <c r="AG5503" s="110"/>
      <c r="AH5503" s="110"/>
      <c r="AI5503" s="110"/>
      <c r="AJ5503" s="110"/>
      <c r="AK5503" s="110"/>
      <c r="AL5503" s="110"/>
      <c r="AM5503" s="110"/>
      <c r="AN5503" s="110"/>
      <c r="AO5503" s="110"/>
      <c r="AP5503" s="110"/>
      <c r="AQ5503" s="110"/>
      <c r="AR5503" s="110"/>
      <c r="AS5503" s="110"/>
      <c r="AT5503" s="110"/>
      <c r="AU5503" s="110"/>
      <c r="AV5503" s="110"/>
      <c r="AW5503" s="110"/>
      <c r="AX5503" s="110"/>
      <c r="AY5503" s="110"/>
      <c r="AZ5503" s="110"/>
      <c r="BA5503" s="110"/>
      <c r="BB5503" s="110"/>
      <c r="BC5503" s="110"/>
      <c r="BD5503" s="110"/>
      <c r="BE5503" s="110"/>
      <c r="BF5503" s="110"/>
      <c r="BG5503" s="110"/>
      <c r="BH5503" s="110"/>
    </row>
    <row r="5504" spans="30:60" x14ac:dyDescent="0.2">
      <c r="AD5504" s="110"/>
      <c r="AE5504" s="110"/>
      <c r="AF5504" s="110"/>
      <c r="AG5504" s="110"/>
      <c r="AH5504" s="110"/>
      <c r="AI5504" s="110"/>
      <c r="AJ5504" s="110"/>
      <c r="AK5504" s="110"/>
      <c r="AL5504" s="110"/>
      <c r="AM5504" s="110"/>
      <c r="AN5504" s="110"/>
      <c r="AO5504" s="110"/>
      <c r="AP5504" s="110"/>
      <c r="AQ5504" s="110"/>
      <c r="AR5504" s="110"/>
      <c r="AS5504" s="110"/>
      <c r="AT5504" s="110"/>
      <c r="AU5504" s="110"/>
      <c r="AV5504" s="110"/>
      <c r="AW5504" s="110"/>
      <c r="AX5504" s="110"/>
      <c r="AY5504" s="110"/>
      <c r="AZ5504" s="110"/>
      <c r="BA5504" s="110"/>
      <c r="BB5504" s="110"/>
      <c r="BC5504" s="110"/>
      <c r="BD5504" s="110"/>
      <c r="BE5504" s="110"/>
      <c r="BF5504" s="110"/>
      <c r="BG5504" s="110"/>
      <c r="BH5504" s="110"/>
    </row>
    <row r="5505" spans="30:60" x14ac:dyDescent="0.2">
      <c r="AD5505" s="110"/>
      <c r="AE5505" s="110"/>
      <c r="AF5505" s="110"/>
      <c r="AG5505" s="110"/>
      <c r="AH5505" s="110"/>
      <c r="AI5505" s="110"/>
      <c r="AJ5505" s="110"/>
      <c r="AK5505" s="110"/>
      <c r="AL5505" s="110"/>
      <c r="AM5505" s="110"/>
      <c r="AN5505" s="110"/>
      <c r="AO5505" s="110"/>
      <c r="AP5505" s="110"/>
      <c r="AQ5505" s="110"/>
      <c r="AR5505" s="110"/>
      <c r="AS5505" s="110"/>
      <c r="AT5505" s="110"/>
      <c r="AU5505" s="110"/>
      <c r="AV5505" s="110"/>
      <c r="AW5505" s="110"/>
      <c r="AX5505" s="110"/>
      <c r="AY5505" s="110"/>
      <c r="AZ5505" s="110"/>
      <c r="BA5505" s="110"/>
      <c r="BB5505" s="110"/>
      <c r="BC5505" s="110"/>
      <c r="BD5505" s="110"/>
      <c r="BE5505" s="110"/>
      <c r="BF5505" s="110"/>
      <c r="BG5505" s="110"/>
      <c r="BH5505" s="110"/>
    </row>
    <row r="5506" spans="30:60" x14ac:dyDescent="0.2">
      <c r="AD5506" s="110"/>
      <c r="AE5506" s="110"/>
      <c r="AF5506" s="110"/>
      <c r="AG5506" s="110"/>
      <c r="AH5506" s="110"/>
      <c r="AI5506" s="110"/>
      <c r="AJ5506" s="110"/>
      <c r="AK5506" s="110"/>
      <c r="AL5506" s="110"/>
      <c r="AM5506" s="110"/>
      <c r="AN5506" s="110"/>
      <c r="AO5506" s="110"/>
      <c r="AP5506" s="110"/>
      <c r="AQ5506" s="110"/>
      <c r="AR5506" s="110"/>
      <c r="AS5506" s="110"/>
      <c r="AT5506" s="110"/>
      <c r="AU5506" s="110"/>
      <c r="AV5506" s="110"/>
      <c r="AW5506" s="110"/>
      <c r="AX5506" s="110"/>
      <c r="AY5506" s="110"/>
      <c r="AZ5506" s="110"/>
      <c r="BA5506" s="110"/>
      <c r="BB5506" s="110"/>
      <c r="BC5506" s="110"/>
      <c r="BD5506" s="110"/>
      <c r="BE5506" s="110"/>
      <c r="BF5506" s="110"/>
      <c r="BG5506" s="110"/>
      <c r="BH5506" s="110"/>
    </row>
    <row r="5507" spans="30:60" x14ac:dyDescent="0.2">
      <c r="AD5507" s="110"/>
      <c r="AE5507" s="110"/>
      <c r="AF5507" s="110"/>
      <c r="AG5507" s="110"/>
      <c r="AH5507" s="110"/>
      <c r="AI5507" s="110"/>
      <c r="AJ5507" s="110"/>
      <c r="AK5507" s="110"/>
      <c r="AL5507" s="110"/>
      <c r="AM5507" s="110"/>
      <c r="AN5507" s="110"/>
      <c r="AO5507" s="110"/>
      <c r="AP5507" s="110"/>
      <c r="AQ5507" s="110"/>
      <c r="AR5507" s="110"/>
      <c r="AS5507" s="110"/>
      <c r="AT5507" s="110"/>
      <c r="AU5507" s="110"/>
      <c r="AV5507" s="110"/>
      <c r="AW5507" s="110"/>
      <c r="AX5507" s="110"/>
      <c r="AY5507" s="110"/>
      <c r="AZ5507" s="110"/>
      <c r="BA5507" s="110"/>
      <c r="BB5507" s="110"/>
      <c r="BC5507" s="110"/>
      <c r="BD5507" s="110"/>
      <c r="BE5507" s="110"/>
      <c r="BF5507" s="110"/>
      <c r="BG5507" s="110"/>
      <c r="BH5507" s="110"/>
    </row>
    <row r="5508" spans="30:60" x14ac:dyDescent="0.2">
      <c r="AD5508" s="110"/>
      <c r="AE5508" s="110"/>
      <c r="AF5508" s="110"/>
      <c r="AG5508" s="110"/>
      <c r="AH5508" s="110"/>
      <c r="AI5508" s="110"/>
      <c r="AJ5508" s="110"/>
      <c r="AK5508" s="110"/>
      <c r="AL5508" s="110"/>
      <c r="AM5508" s="110"/>
      <c r="AN5508" s="110"/>
      <c r="AO5508" s="110"/>
      <c r="AP5508" s="110"/>
      <c r="AQ5508" s="110"/>
      <c r="AR5508" s="110"/>
      <c r="AS5508" s="110"/>
      <c r="AT5508" s="110"/>
      <c r="AU5508" s="110"/>
      <c r="AV5508" s="110"/>
      <c r="AW5508" s="110"/>
      <c r="AX5508" s="110"/>
      <c r="AY5508" s="110"/>
      <c r="AZ5508" s="110"/>
      <c r="BA5508" s="110"/>
      <c r="BB5508" s="110"/>
      <c r="BC5508" s="110"/>
      <c r="BD5508" s="110"/>
      <c r="BE5508" s="110"/>
      <c r="BF5508" s="110"/>
      <c r="BG5508" s="110"/>
      <c r="BH5508" s="110"/>
    </row>
    <row r="5509" spans="30:60" x14ac:dyDescent="0.2">
      <c r="AD5509" s="110"/>
      <c r="AE5509" s="110"/>
      <c r="AF5509" s="110"/>
      <c r="AG5509" s="110"/>
      <c r="AH5509" s="110"/>
      <c r="AI5509" s="110"/>
      <c r="AJ5509" s="110"/>
      <c r="AK5509" s="110"/>
      <c r="AL5509" s="110"/>
      <c r="AM5509" s="110"/>
      <c r="AN5509" s="110"/>
      <c r="AO5509" s="110"/>
      <c r="AP5509" s="110"/>
      <c r="AQ5509" s="110"/>
      <c r="AR5509" s="110"/>
      <c r="AS5509" s="110"/>
      <c r="AT5509" s="110"/>
      <c r="AU5509" s="110"/>
      <c r="AV5509" s="110"/>
      <c r="AW5509" s="110"/>
      <c r="AX5509" s="110"/>
      <c r="AY5509" s="110"/>
      <c r="AZ5509" s="110"/>
      <c r="BA5509" s="110"/>
      <c r="BB5509" s="110"/>
      <c r="BC5509" s="110"/>
      <c r="BD5509" s="110"/>
      <c r="BE5509" s="110"/>
      <c r="BF5509" s="110"/>
      <c r="BG5509" s="110"/>
      <c r="BH5509" s="110"/>
    </row>
    <row r="5510" spans="30:60" x14ac:dyDescent="0.2">
      <c r="AD5510" s="110"/>
      <c r="AE5510" s="110"/>
      <c r="AF5510" s="110"/>
      <c r="AG5510" s="110"/>
      <c r="AH5510" s="110"/>
      <c r="AI5510" s="110"/>
      <c r="AJ5510" s="110"/>
      <c r="AK5510" s="110"/>
      <c r="AL5510" s="110"/>
      <c r="AM5510" s="110"/>
      <c r="AN5510" s="110"/>
      <c r="AO5510" s="110"/>
      <c r="AP5510" s="110"/>
      <c r="AQ5510" s="110"/>
      <c r="AR5510" s="110"/>
      <c r="AS5510" s="110"/>
      <c r="AT5510" s="110"/>
      <c r="AU5510" s="110"/>
      <c r="AV5510" s="110"/>
      <c r="AW5510" s="110"/>
      <c r="AX5510" s="110"/>
      <c r="AY5510" s="110"/>
      <c r="AZ5510" s="110"/>
      <c r="BA5510" s="110"/>
      <c r="BB5510" s="110"/>
      <c r="BC5510" s="110"/>
      <c r="BD5510" s="110"/>
      <c r="BE5510" s="110"/>
      <c r="BF5510" s="110"/>
      <c r="BG5510" s="110"/>
      <c r="BH5510" s="110"/>
    </row>
    <row r="5511" spans="30:60" x14ac:dyDescent="0.2">
      <c r="AD5511" s="110"/>
      <c r="AE5511" s="110"/>
      <c r="AF5511" s="110"/>
      <c r="AG5511" s="110"/>
      <c r="AH5511" s="110"/>
      <c r="AI5511" s="110"/>
      <c r="AJ5511" s="110"/>
      <c r="AK5511" s="110"/>
      <c r="AL5511" s="110"/>
      <c r="AM5511" s="110"/>
      <c r="AN5511" s="110"/>
      <c r="AO5511" s="110"/>
      <c r="AP5511" s="110"/>
      <c r="AQ5511" s="110"/>
      <c r="AR5511" s="110"/>
      <c r="AS5511" s="110"/>
      <c r="AT5511" s="110"/>
      <c r="AU5511" s="110"/>
      <c r="AV5511" s="110"/>
      <c r="AW5511" s="110"/>
      <c r="AX5511" s="110"/>
      <c r="AY5511" s="110"/>
      <c r="AZ5511" s="110"/>
      <c r="BA5511" s="110"/>
      <c r="BB5511" s="110"/>
      <c r="BC5511" s="110"/>
      <c r="BD5511" s="110"/>
      <c r="BE5511" s="110"/>
      <c r="BF5511" s="110"/>
      <c r="BG5511" s="110"/>
      <c r="BH5511" s="110"/>
    </row>
    <row r="5512" spans="30:60" x14ac:dyDescent="0.2">
      <c r="AD5512" s="110"/>
      <c r="AE5512" s="110"/>
      <c r="AF5512" s="110"/>
      <c r="AG5512" s="110"/>
      <c r="AH5512" s="110"/>
      <c r="AI5512" s="110"/>
      <c r="AJ5512" s="110"/>
      <c r="AK5512" s="110"/>
      <c r="AL5512" s="110"/>
      <c r="AM5512" s="110"/>
      <c r="AN5512" s="110"/>
      <c r="AO5512" s="110"/>
      <c r="AP5512" s="110"/>
      <c r="AQ5512" s="110"/>
      <c r="AR5512" s="110"/>
      <c r="AS5512" s="110"/>
      <c r="AT5512" s="110"/>
      <c r="AU5512" s="110"/>
      <c r="AV5512" s="110"/>
      <c r="AW5512" s="110"/>
      <c r="AX5512" s="110"/>
      <c r="AY5512" s="110"/>
      <c r="AZ5512" s="110"/>
      <c r="BA5512" s="110"/>
      <c r="BB5512" s="110"/>
      <c r="BC5512" s="110"/>
      <c r="BD5512" s="110"/>
      <c r="BE5512" s="110"/>
      <c r="BF5512" s="110"/>
      <c r="BG5512" s="110"/>
      <c r="BH5512" s="110"/>
    </row>
    <row r="5513" spans="30:60" x14ac:dyDescent="0.2">
      <c r="AD5513" s="110"/>
      <c r="AE5513" s="110"/>
      <c r="AF5513" s="110"/>
      <c r="AG5513" s="110"/>
      <c r="AH5513" s="110"/>
      <c r="AI5513" s="110"/>
      <c r="AJ5513" s="110"/>
      <c r="AK5513" s="110"/>
      <c r="AL5513" s="110"/>
      <c r="AM5513" s="110"/>
      <c r="AN5513" s="110"/>
      <c r="AO5513" s="110"/>
      <c r="AP5513" s="110"/>
      <c r="AQ5513" s="110"/>
      <c r="AR5513" s="110"/>
      <c r="AS5513" s="110"/>
      <c r="AT5513" s="110"/>
      <c r="AU5513" s="110"/>
      <c r="AV5513" s="110"/>
      <c r="AW5513" s="110"/>
      <c r="AX5513" s="110"/>
      <c r="AY5513" s="110"/>
      <c r="AZ5513" s="110"/>
      <c r="BA5513" s="110"/>
      <c r="BB5513" s="110"/>
      <c r="BC5513" s="110"/>
      <c r="BD5513" s="110"/>
      <c r="BE5513" s="110"/>
      <c r="BF5513" s="110"/>
      <c r="BG5513" s="110"/>
      <c r="BH5513" s="110"/>
    </row>
    <row r="5514" spans="30:60" x14ac:dyDescent="0.2">
      <c r="AD5514" s="110"/>
      <c r="AE5514" s="110"/>
      <c r="AF5514" s="110"/>
      <c r="AG5514" s="110"/>
      <c r="AH5514" s="110"/>
      <c r="AI5514" s="110"/>
      <c r="AJ5514" s="110"/>
      <c r="AK5514" s="110"/>
      <c r="AL5514" s="110"/>
      <c r="AM5514" s="110"/>
      <c r="AN5514" s="110"/>
      <c r="AO5514" s="110"/>
      <c r="AP5514" s="110"/>
      <c r="AQ5514" s="110"/>
      <c r="AR5514" s="110"/>
      <c r="AS5514" s="110"/>
      <c r="AT5514" s="110"/>
      <c r="AU5514" s="110"/>
      <c r="AV5514" s="110"/>
      <c r="AW5514" s="110"/>
      <c r="AX5514" s="110"/>
      <c r="AY5514" s="110"/>
      <c r="AZ5514" s="110"/>
      <c r="BA5514" s="110"/>
      <c r="BB5514" s="110"/>
      <c r="BC5514" s="110"/>
      <c r="BD5514" s="110"/>
      <c r="BE5514" s="110"/>
      <c r="BF5514" s="110"/>
      <c r="BG5514" s="110"/>
      <c r="BH5514" s="110"/>
    </row>
    <row r="5515" spans="30:60" x14ac:dyDescent="0.2">
      <c r="AD5515" s="110"/>
      <c r="AE5515" s="110"/>
      <c r="AF5515" s="110"/>
      <c r="AG5515" s="110"/>
      <c r="AH5515" s="110"/>
      <c r="AI5515" s="110"/>
      <c r="AJ5515" s="110"/>
      <c r="AK5515" s="110"/>
      <c r="AL5515" s="110"/>
      <c r="AM5515" s="110"/>
      <c r="AN5515" s="110"/>
      <c r="AO5515" s="110"/>
      <c r="AP5515" s="110"/>
      <c r="AQ5515" s="110"/>
      <c r="AR5515" s="110"/>
      <c r="AS5515" s="110"/>
      <c r="AT5515" s="110"/>
      <c r="AU5515" s="110"/>
      <c r="AV5515" s="110"/>
      <c r="AW5515" s="110"/>
      <c r="AX5515" s="110"/>
      <c r="AY5515" s="110"/>
      <c r="AZ5515" s="110"/>
      <c r="BA5515" s="110"/>
      <c r="BB5515" s="110"/>
      <c r="BC5515" s="110"/>
      <c r="BD5515" s="110"/>
      <c r="BE5515" s="110"/>
      <c r="BF5515" s="110"/>
      <c r="BG5515" s="110"/>
      <c r="BH5515" s="110"/>
    </row>
    <row r="5516" spans="30:60" x14ac:dyDescent="0.2">
      <c r="AD5516" s="110"/>
      <c r="AE5516" s="110"/>
      <c r="AF5516" s="110"/>
      <c r="AG5516" s="110"/>
      <c r="AH5516" s="110"/>
      <c r="AI5516" s="110"/>
      <c r="AJ5516" s="110"/>
      <c r="AK5516" s="110"/>
      <c r="AL5516" s="110"/>
      <c r="AM5516" s="110"/>
      <c r="AN5516" s="110"/>
      <c r="AO5516" s="110"/>
      <c r="AP5516" s="110"/>
      <c r="AQ5516" s="110"/>
      <c r="AR5516" s="110"/>
      <c r="AS5516" s="110"/>
      <c r="AT5516" s="110"/>
      <c r="AU5516" s="110"/>
      <c r="AV5516" s="110"/>
      <c r="AW5516" s="110"/>
      <c r="AX5516" s="110"/>
      <c r="AY5516" s="110"/>
      <c r="AZ5516" s="110"/>
      <c r="BA5516" s="110"/>
      <c r="BB5516" s="110"/>
      <c r="BC5516" s="110"/>
      <c r="BD5516" s="110"/>
      <c r="BE5516" s="110"/>
      <c r="BF5516" s="110"/>
      <c r="BG5516" s="110"/>
      <c r="BH5516" s="110"/>
    </row>
    <row r="5517" spans="30:60" x14ac:dyDescent="0.2">
      <c r="AD5517" s="110"/>
      <c r="AE5517" s="110"/>
      <c r="AF5517" s="110"/>
      <c r="AG5517" s="110"/>
      <c r="AH5517" s="110"/>
      <c r="AI5517" s="110"/>
      <c r="AJ5517" s="110"/>
      <c r="AK5517" s="110"/>
      <c r="AL5517" s="110"/>
      <c r="AM5517" s="110"/>
      <c r="AN5517" s="110"/>
      <c r="AO5517" s="110"/>
      <c r="AP5517" s="110"/>
      <c r="AQ5517" s="110"/>
      <c r="AR5517" s="110"/>
      <c r="AS5517" s="110"/>
      <c r="AT5517" s="110"/>
      <c r="AU5517" s="110"/>
      <c r="AV5517" s="110"/>
      <c r="AW5517" s="110"/>
      <c r="AX5517" s="110"/>
      <c r="AY5517" s="110"/>
      <c r="AZ5517" s="110"/>
      <c r="BA5517" s="110"/>
      <c r="BB5517" s="110"/>
      <c r="BC5517" s="110"/>
      <c r="BD5517" s="110"/>
      <c r="BE5517" s="110"/>
      <c r="BF5517" s="110"/>
      <c r="BG5517" s="110"/>
      <c r="BH5517" s="110"/>
    </row>
    <row r="5518" spans="30:60" x14ac:dyDescent="0.2">
      <c r="AD5518" s="110"/>
      <c r="AE5518" s="110"/>
      <c r="AF5518" s="110"/>
      <c r="AG5518" s="110"/>
      <c r="AH5518" s="110"/>
      <c r="AI5518" s="110"/>
      <c r="AJ5518" s="110"/>
      <c r="AK5518" s="110"/>
      <c r="AL5518" s="110"/>
      <c r="AM5518" s="110"/>
      <c r="AN5518" s="110"/>
      <c r="AO5518" s="110"/>
      <c r="AP5518" s="110"/>
      <c r="AQ5518" s="110"/>
      <c r="AR5518" s="110"/>
      <c r="AS5518" s="110"/>
      <c r="AT5518" s="110"/>
      <c r="AU5518" s="110"/>
      <c r="AV5518" s="110"/>
      <c r="AW5518" s="110"/>
      <c r="AX5518" s="110"/>
      <c r="AY5518" s="110"/>
      <c r="AZ5518" s="110"/>
      <c r="BA5518" s="110"/>
      <c r="BB5518" s="110"/>
      <c r="BC5518" s="110"/>
      <c r="BD5518" s="110"/>
      <c r="BE5518" s="110"/>
      <c r="BF5518" s="110"/>
      <c r="BG5518" s="110"/>
      <c r="BH5518" s="110"/>
    </row>
    <row r="5519" spans="30:60" x14ac:dyDescent="0.2">
      <c r="AD5519" s="110"/>
      <c r="AE5519" s="110"/>
      <c r="AF5519" s="110"/>
      <c r="AG5519" s="110"/>
      <c r="AH5519" s="110"/>
      <c r="AI5519" s="110"/>
      <c r="AJ5519" s="110"/>
      <c r="AK5519" s="110"/>
      <c r="AL5519" s="110"/>
      <c r="AM5519" s="110"/>
      <c r="AN5519" s="110"/>
      <c r="AO5519" s="110"/>
      <c r="AP5519" s="110"/>
      <c r="AQ5519" s="110"/>
      <c r="AR5519" s="110"/>
      <c r="AS5519" s="110"/>
      <c r="AT5519" s="110"/>
      <c r="AU5519" s="110"/>
      <c r="AV5519" s="110"/>
      <c r="AW5519" s="110"/>
      <c r="AX5519" s="110"/>
      <c r="AY5519" s="110"/>
      <c r="AZ5519" s="110"/>
      <c r="BA5519" s="110"/>
      <c r="BB5519" s="110"/>
      <c r="BC5519" s="110"/>
      <c r="BD5519" s="110"/>
      <c r="BE5519" s="110"/>
      <c r="BF5519" s="110"/>
      <c r="BG5519" s="110"/>
      <c r="BH5519" s="110"/>
    </row>
    <row r="5520" spans="30:60" x14ac:dyDescent="0.2">
      <c r="AD5520" s="110"/>
      <c r="AE5520" s="110"/>
      <c r="AF5520" s="110"/>
      <c r="AG5520" s="110"/>
      <c r="AH5520" s="110"/>
      <c r="AI5520" s="110"/>
      <c r="AJ5520" s="110"/>
      <c r="AK5520" s="110"/>
      <c r="AL5520" s="110"/>
      <c r="AM5520" s="110"/>
      <c r="AN5520" s="110"/>
      <c r="AO5520" s="110"/>
      <c r="AP5520" s="110"/>
      <c r="AQ5520" s="110"/>
      <c r="AR5520" s="110"/>
      <c r="AS5520" s="110"/>
      <c r="AT5520" s="110"/>
      <c r="AU5520" s="110"/>
      <c r="AV5520" s="110"/>
      <c r="AW5520" s="110"/>
      <c r="AX5520" s="110"/>
      <c r="AY5520" s="110"/>
      <c r="AZ5520" s="110"/>
      <c r="BA5520" s="110"/>
      <c r="BB5520" s="110"/>
      <c r="BC5520" s="110"/>
      <c r="BD5520" s="110"/>
      <c r="BE5520" s="110"/>
      <c r="BF5520" s="110"/>
      <c r="BG5520" s="110"/>
      <c r="BH5520" s="110"/>
    </row>
    <row r="5521" spans="30:60" x14ac:dyDescent="0.2">
      <c r="AD5521" s="110"/>
      <c r="AE5521" s="110"/>
      <c r="AF5521" s="110"/>
      <c r="AG5521" s="110"/>
      <c r="AH5521" s="110"/>
      <c r="AI5521" s="110"/>
      <c r="AJ5521" s="110"/>
      <c r="AK5521" s="110"/>
      <c r="AL5521" s="110"/>
      <c r="AM5521" s="110"/>
      <c r="AN5521" s="110"/>
      <c r="AO5521" s="110"/>
      <c r="AP5521" s="110"/>
      <c r="AQ5521" s="110"/>
      <c r="AR5521" s="110"/>
      <c r="AS5521" s="110"/>
      <c r="AT5521" s="110"/>
      <c r="AU5521" s="110"/>
      <c r="AV5521" s="110"/>
      <c r="AW5521" s="110"/>
      <c r="AX5521" s="110"/>
      <c r="AY5521" s="110"/>
      <c r="AZ5521" s="110"/>
      <c r="BA5521" s="110"/>
      <c r="BB5521" s="110"/>
      <c r="BC5521" s="110"/>
      <c r="BD5521" s="110"/>
      <c r="BE5521" s="110"/>
      <c r="BF5521" s="110"/>
      <c r="BG5521" s="110"/>
      <c r="BH5521" s="110"/>
    </row>
    <row r="5522" spans="30:60" x14ac:dyDescent="0.2">
      <c r="AD5522" s="110"/>
      <c r="AE5522" s="110"/>
      <c r="AF5522" s="110"/>
      <c r="AG5522" s="110"/>
      <c r="AH5522" s="110"/>
      <c r="AI5522" s="110"/>
      <c r="AJ5522" s="110"/>
      <c r="AK5522" s="110"/>
      <c r="AL5522" s="110"/>
      <c r="AM5522" s="110"/>
      <c r="AN5522" s="110"/>
      <c r="AO5522" s="110"/>
      <c r="AP5522" s="110"/>
      <c r="AQ5522" s="110"/>
      <c r="AR5522" s="110"/>
      <c r="AS5522" s="110"/>
      <c r="AT5522" s="110"/>
      <c r="AU5522" s="110"/>
      <c r="AV5522" s="110"/>
      <c r="AW5522" s="110"/>
      <c r="AX5522" s="110"/>
      <c r="AY5522" s="110"/>
      <c r="AZ5522" s="110"/>
      <c r="BA5522" s="110"/>
      <c r="BB5522" s="110"/>
      <c r="BC5522" s="110"/>
      <c r="BD5522" s="110"/>
      <c r="BE5522" s="110"/>
      <c r="BF5522" s="110"/>
      <c r="BG5522" s="110"/>
      <c r="BH5522" s="110"/>
    </row>
    <row r="5523" spans="30:60" x14ac:dyDescent="0.2">
      <c r="AD5523" s="110"/>
      <c r="AE5523" s="110"/>
      <c r="AF5523" s="110"/>
      <c r="AG5523" s="110"/>
      <c r="AH5523" s="110"/>
      <c r="AI5523" s="110"/>
      <c r="AJ5523" s="110"/>
      <c r="AK5523" s="110"/>
      <c r="AL5523" s="110"/>
      <c r="AM5523" s="110"/>
      <c r="AN5523" s="110"/>
      <c r="AO5523" s="110"/>
      <c r="AP5523" s="110"/>
      <c r="AQ5523" s="110"/>
      <c r="AR5523" s="110"/>
      <c r="AS5523" s="110"/>
      <c r="AT5523" s="110"/>
      <c r="AU5523" s="110"/>
      <c r="AV5523" s="110"/>
      <c r="AW5523" s="110"/>
      <c r="AX5523" s="110"/>
      <c r="AY5523" s="110"/>
      <c r="AZ5523" s="110"/>
      <c r="BA5523" s="110"/>
      <c r="BB5523" s="110"/>
      <c r="BC5523" s="110"/>
      <c r="BD5523" s="110"/>
      <c r="BE5523" s="110"/>
      <c r="BF5523" s="110"/>
      <c r="BG5523" s="110"/>
      <c r="BH5523" s="110"/>
    </row>
    <row r="5524" spans="30:60" x14ac:dyDescent="0.2">
      <c r="AD5524" s="110"/>
      <c r="AE5524" s="110"/>
      <c r="AF5524" s="110"/>
      <c r="AG5524" s="110"/>
      <c r="AH5524" s="110"/>
      <c r="AI5524" s="110"/>
      <c r="AJ5524" s="110"/>
      <c r="AK5524" s="110"/>
      <c r="AL5524" s="110"/>
      <c r="AM5524" s="110"/>
      <c r="AN5524" s="110"/>
      <c r="AO5524" s="110"/>
      <c r="AP5524" s="110"/>
      <c r="AQ5524" s="110"/>
      <c r="AR5524" s="110"/>
      <c r="AS5524" s="110"/>
      <c r="AT5524" s="110"/>
      <c r="AU5524" s="110"/>
      <c r="AV5524" s="110"/>
      <c r="AW5524" s="110"/>
      <c r="AX5524" s="110"/>
      <c r="AY5524" s="110"/>
      <c r="AZ5524" s="110"/>
      <c r="BA5524" s="110"/>
      <c r="BB5524" s="110"/>
      <c r="BC5524" s="110"/>
      <c r="BD5524" s="110"/>
      <c r="BE5524" s="110"/>
      <c r="BF5524" s="110"/>
      <c r="BG5524" s="110"/>
      <c r="BH5524" s="110"/>
    </row>
    <row r="5525" spans="30:60" x14ac:dyDescent="0.2">
      <c r="AD5525" s="110"/>
      <c r="AE5525" s="110"/>
      <c r="AF5525" s="110"/>
      <c r="AG5525" s="110"/>
      <c r="AH5525" s="110"/>
      <c r="AI5525" s="110"/>
      <c r="AJ5525" s="110"/>
      <c r="AK5525" s="110"/>
      <c r="AL5525" s="110"/>
      <c r="AM5525" s="110"/>
      <c r="AN5525" s="110"/>
      <c r="AO5525" s="110"/>
      <c r="AP5525" s="110"/>
      <c r="AQ5525" s="110"/>
      <c r="AR5525" s="110"/>
      <c r="AS5525" s="110"/>
      <c r="AT5525" s="110"/>
      <c r="AU5525" s="110"/>
      <c r="AV5525" s="110"/>
      <c r="AW5525" s="110"/>
      <c r="AX5525" s="110"/>
      <c r="AY5525" s="110"/>
      <c r="AZ5525" s="110"/>
      <c r="BA5525" s="110"/>
      <c r="BB5525" s="110"/>
      <c r="BC5525" s="110"/>
      <c r="BD5525" s="110"/>
      <c r="BE5525" s="110"/>
      <c r="BF5525" s="110"/>
      <c r="BG5525" s="110"/>
      <c r="BH5525" s="110"/>
    </row>
    <row r="5526" spans="30:60" x14ac:dyDescent="0.2">
      <c r="AD5526" s="110"/>
      <c r="AE5526" s="110"/>
      <c r="AF5526" s="110"/>
      <c r="AG5526" s="110"/>
      <c r="AH5526" s="110"/>
      <c r="AI5526" s="110"/>
      <c r="AJ5526" s="110"/>
      <c r="AK5526" s="110"/>
      <c r="AL5526" s="110"/>
      <c r="AM5526" s="110"/>
      <c r="AN5526" s="110"/>
      <c r="AO5526" s="110"/>
      <c r="AP5526" s="110"/>
      <c r="AQ5526" s="110"/>
      <c r="AR5526" s="110"/>
      <c r="AS5526" s="110"/>
      <c r="AT5526" s="110"/>
      <c r="AU5526" s="110"/>
      <c r="AV5526" s="110"/>
      <c r="AW5526" s="110"/>
      <c r="AX5526" s="110"/>
      <c r="AY5526" s="110"/>
      <c r="AZ5526" s="110"/>
      <c r="BA5526" s="110"/>
      <c r="BB5526" s="110"/>
      <c r="BC5526" s="110"/>
      <c r="BD5526" s="110"/>
      <c r="BE5526" s="110"/>
      <c r="BF5526" s="110"/>
      <c r="BG5526" s="110"/>
      <c r="BH5526" s="110"/>
    </row>
    <row r="5527" spans="30:60" x14ac:dyDescent="0.2">
      <c r="AD5527" s="110"/>
      <c r="AE5527" s="110"/>
      <c r="AF5527" s="110"/>
      <c r="AG5527" s="110"/>
      <c r="AH5527" s="110"/>
      <c r="AI5527" s="110"/>
      <c r="AJ5527" s="110"/>
      <c r="AK5527" s="110"/>
      <c r="AL5527" s="110"/>
      <c r="AM5527" s="110"/>
      <c r="AN5527" s="110"/>
      <c r="AO5527" s="110"/>
      <c r="AP5527" s="110"/>
      <c r="AQ5527" s="110"/>
      <c r="AR5527" s="110"/>
      <c r="AS5527" s="110"/>
      <c r="AT5527" s="110"/>
      <c r="AU5527" s="110"/>
      <c r="AV5527" s="110"/>
      <c r="AW5527" s="110"/>
      <c r="AX5527" s="110"/>
      <c r="AY5527" s="110"/>
      <c r="AZ5527" s="110"/>
      <c r="BA5527" s="110"/>
      <c r="BB5527" s="110"/>
      <c r="BC5527" s="110"/>
      <c r="BD5527" s="110"/>
      <c r="BE5527" s="110"/>
      <c r="BF5527" s="110"/>
      <c r="BG5527" s="110"/>
      <c r="BH5527" s="110"/>
    </row>
    <row r="5528" spans="30:60" x14ac:dyDescent="0.2">
      <c r="AD5528" s="110"/>
      <c r="AE5528" s="110"/>
      <c r="AF5528" s="110"/>
      <c r="AG5528" s="110"/>
      <c r="AH5528" s="110"/>
      <c r="AI5528" s="110"/>
      <c r="AJ5528" s="110"/>
      <c r="AK5528" s="110"/>
      <c r="AL5528" s="110"/>
      <c r="AM5528" s="110"/>
      <c r="AN5528" s="110"/>
      <c r="AO5528" s="110"/>
      <c r="AP5528" s="110"/>
      <c r="AQ5528" s="110"/>
      <c r="AR5528" s="110"/>
      <c r="AS5528" s="110"/>
      <c r="AT5528" s="110"/>
      <c r="AU5528" s="110"/>
      <c r="AV5528" s="110"/>
      <c r="AW5528" s="110"/>
      <c r="AX5528" s="110"/>
      <c r="AY5528" s="110"/>
      <c r="AZ5528" s="110"/>
      <c r="BA5528" s="110"/>
      <c r="BB5528" s="110"/>
      <c r="BC5528" s="110"/>
      <c r="BD5528" s="110"/>
      <c r="BE5528" s="110"/>
      <c r="BF5528" s="110"/>
      <c r="BG5528" s="110"/>
      <c r="BH5528" s="110"/>
    </row>
    <row r="5529" spans="30:60" x14ac:dyDescent="0.2">
      <c r="AD5529" s="110"/>
      <c r="AE5529" s="110"/>
      <c r="AF5529" s="110"/>
      <c r="AG5529" s="110"/>
      <c r="AH5529" s="110"/>
      <c r="AI5529" s="110"/>
      <c r="AJ5529" s="110"/>
      <c r="AK5529" s="110"/>
      <c r="AL5529" s="110"/>
      <c r="AM5529" s="110"/>
      <c r="AN5529" s="110"/>
      <c r="AO5529" s="110"/>
      <c r="AP5529" s="110"/>
      <c r="AQ5529" s="110"/>
      <c r="AR5529" s="110"/>
      <c r="AS5529" s="110"/>
      <c r="AT5529" s="110"/>
      <c r="AU5529" s="110"/>
      <c r="AV5529" s="110"/>
      <c r="AW5529" s="110"/>
      <c r="AX5529" s="110"/>
      <c r="AY5529" s="110"/>
      <c r="AZ5529" s="110"/>
      <c r="BA5529" s="110"/>
      <c r="BB5529" s="110"/>
      <c r="BC5529" s="110"/>
      <c r="BD5529" s="110"/>
      <c r="BE5529" s="110"/>
      <c r="BF5529" s="110"/>
      <c r="BG5529" s="110"/>
      <c r="BH5529" s="110"/>
    </row>
    <row r="5530" spans="30:60" x14ac:dyDescent="0.2">
      <c r="AD5530" s="110"/>
      <c r="AE5530" s="110"/>
      <c r="AF5530" s="110"/>
      <c r="AG5530" s="110"/>
      <c r="AH5530" s="110"/>
      <c r="AI5530" s="110"/>
      <c r="AJ5530" s="110"/>
      <c r="AK5530" s="110"/>
      <c r="AL5530" s="110"/>
      <c r="AM5530" s="110"/>
      <c r="AN5530" s="110"/>
      <c r="AO5530" s="110"/>
      <c r="AP5530" s="110"/>
      <c r="AQ5530" s="110"/>
      <c r="AR5530" s="110"/>
      <c r="AS5530" s="110"/>
      <c r="AT5530" s="110"/>
      <c r="AU5530" s="110"/>
      <c r="AV5530" s="110"/>
      <c r="AW5530" s="110"/>
      <c r="AX5530" s="110"/>
      <c r="AY5530" s="110"/>
      <c r="AZ5530" s="110"/>
      <c r="BA5530" s="110"/>
      <c r="BB5530" s="110"/>
      <c r="BC5530" s="110"/>
      <c r="BD5530" s="110"/>
      <c r="BE5530" s="110"/>
      <c r="BF5530" s="110"/>
      <c r="BG5530" s="110"/>
      <c r="BH5530" s="110"/>
    </row>
    <row r="5531" spans="30:60" x14ac:dyDescent="0.2">
      <c r="AD5531" s="110"/>
      <c r="AE5531" s="110"/>
      <c r="AF5531" s="110"/>
      <c r="AG5531" s="110"/>
      <c r="AH5531" s="110"/>
      <c r="AI5531" s="110"/>
      <c r="AJ5531" s="110"/>
      <c r="AK5531" s="110"/>
      <c r="AL5531" s="110"/>
      <c r="AM5531" s="110"/>
      <c r="AN5531" s="110"/>
      <c r="AO5531" s="110"/>
      <c r="AP5531" s="110"/>
      <c r="AQ5531" s="110"/>
      <c r="AR5531" s="110"/>
      <c r="AS5531" s="110"/>
      <c r="AT5531" s="110"/>
      <c r="AU5531" s="110"/>
      <c r="AV5531" s="110"/>
      <c r="AW5531" s="110"/>
      <c r="AX5531" s="110"/>
      <c r="AY5531" s="110"/>
      <c r="AZ5531" s="110"/>
      <c r="BA5531" s="110"/>
      <c r="BB5531" s="110"/>
      <c r="BC5531" s="110"/>
      <c r="BD5531" s="110"/>
      <c r="BE5531" s="110"/>
      <c r="BF5531" s="110"/>
      <c r="BG5531" s="110"/>
      <c r="BH5531" s="110"/>
    </row>
    <row r="5532" spans="30:60" x14ac:dyDescent="0.2">
      <c r="AD5532" s="110"/>
      <c r="AE5532" s="110"/>
      <c r="AF5532" s="110"/>
      <c r="AG5532" s="110"/>
      <c r="AH5532" s="110"/>
      <c r="AI5532" s="110"/>
      <c r="AJ5532" s="110"/>
      <c r="AK5532" s="110"/>
      <c r="AL5532" s="110"/>
      <c r="AM5532" s="110"/>
      <c r="AN5532" s="110"/>
      <c r="AO5532" s="110"/>
      <c r="AP5532" s="110"/>
      <c r="AQ5532" s="110"/>
      <c r="AR5532" s="110"/>
      <c r="AS5532" s="110"/>
      <c r="AT5532" s="110"/>
      <c r="AU5532" s="110"/>
      <c r="AV5532" s="110"/>
      <c r="AW5532" s="110"/>
      <c r="AX5532" s="110"/>
      <c r="AY5532" s="110"/>
      <c r="AZ5532" s="110"/>
      <c r="BA5532" s="110"/>
      <c r="BB5532" s="110"/>
      <c r="BC5532" s="110"/>
      <c r="BD5532" s="110"/>
      <c r="BE5532" s="110"/>
      <c r="BF5532" s="110"/>
      <c r="BG5532" s="110"/>
      <c r="BH5532" s="110"/>
    </row>
    <row r="5533" spans="30:60" x14ac:dyDescent="0.2">
      <c r="AD5533" s="110"/>
      <c r="AE5533" s="110"/>
      <c r="AF5533" s="110"/>
      <c r="AG5533" s="110"/>
      <c r="AH5533" s="110"/>
      <c r="AI5533" s="110"/>
      <c r="AJ5533" s="110"/>
      <c r="AK5533" s="110"/>
      <c r="AL5533" s="110"/>
      <c r="AM5533" s="110"/>
      <c r="AN5533" s="110"/>
      <c r="AO5533" s="110"/>
      <c r="AP5533" s="110"/>
      <c r="AQ5533" s="110"/>
      <c r="AR5533" s="110"/>
      <c r="AS5533" s="110"/>
      <c r="AT5533" s="110"/>
      <c r="AU5533" s="110"/>
      <c r="AV5533" s="110"/>
      <c r="AW5533" s="110"/>
      <c r="AX5533" s="110"/>
      <c r="AY5533" s="110"/>
      <c r="AZ5533" s="110"/>
      <c r="BA5533" s="110"/>
      <c r="BB5533" s="110"/>
      <c r="BC5533" s="110"/>
      <c r="BD5533" s="110"/>
      <c r="BE5533" s="110"/>
      <c r="BF5533" s="110"/>
      <c r="BG5533" s="110"/>
      <c r="BH5533" s="110"/>
    </row>
    <row r="5534" spans="30:60" x14ac:dyDescent="0.2">
      <c r="AD5534" s="110"/>
      <c r="AE5534" s="110"/>
      <c r="AF5534" s="110"/>
      <c r="AG5534" s="110"/>
      <c r="AH5534" s="110"/>
      <c r="AI5534" s="110"/>
      <c r="AJ5534" s="110"/>
      <c r="AK5534" s="110"/>
      <c r="AL5534" s="110"/>
      <c r="AM5534" s="110"/>
      <c r="AN5534" s="110"/>
      <c r="AO5534" s="110"/>
      <c r="AP5534" s="110"/>
      <c r="AQ5534" s="110"/>
      <c r="AR5534" s="110"/>
      <c r="AS5534" s="110"/>
      <c r="AT5534" s="110"/>
      <c r="AU5534" s="110"/>
      <c r="AV5534" s="110"/>
      <c r="AW5534" s="110"/>
      <c r="AX5534" s="110"/>
      <c r="AY5534" s="110"/>
      <c r="AZ5534" s="110"/>
      <c r="BA5534" s="110"/>
      <c r="BB5534" s="110"/>
      <c r="BC5534" s="110"/>
      <c r="BD5534" s="110"/>
      <c r="BE5534" s="110"/>
      <c r="BF5534" s="110"/>
      <c r="BG5534" s="110"/>
      <c r="BH5534" s="110"/>
    </row>
    <row r="5535" spans="30:60" x14ac:dyDescent="0.2">
      <c r="AD5535" s="110"/>
      <c r="AE5535" s="110"/>
      <c r="AF5535" s="110"/>
      <c r="AG5535" s="110"/>
      <c r="AH5535" s="110"/>
      <c r="AI5535" s="110"/>
      <c r="AJ5535" s="110"/>
      <c r="AK5535" s="110"/>
      <c r="AL5535" s="110"/>
      <c r="AM5535" s="110"/>
      <c r="AN5535" s="110"/>
      <c r="AO5535" s="110"/>
      <c r="AP5535" s="110"/>
      <c r="AQ5535" s="110"/>
      <c r="AR5535" s="110"/>
      <c r="AS5535" s="110"/>
      <c r="AT5535" s="110"/>
      <c r="AU5535" s="110"/>
      <c r="AV5535" s="110"/>
      <c r="AW5535" s="110"/>
      <c r="AX5535" s="110"/>
      <c r="AY5535" s="110"/>
      <c r="AZ5535" s="110"/>
      <c r="BA5535" s="110"/>
      <c r="BB5535" s="110"/>
      <c r="BC5535" s="110"/>
      <c r="BD5535" s="110"/>
      <c r="BE5535" s="110"/>
      <c r="BF5535" s="110"/>
      <c r="BG5535" s="110"/>
      <c r="BH5535" s="110"/>
    </row>
    <row r="5536" spans="30:60" x14ac:dyDescent="0.2">
      <c r="AD5536" s="110"/>
      <c r="AE5536" s="110"/>
      <c r="AF5536" s="110"/>
      <c r="AG5536" s="110"/>
      <c r="AH5536" s="110"/>
      <c r="AI5536" s="110"/>
      <c r="AJ5536" s="110"/>
      <c r="AK5536" s="110"/>
      <c r="AL5536" s="110"/>
      <c r="AM5536" s="110"/>
      <c r="AN5536" s="110"/>
      <c r="AO5536" s="110"/>
      <c r="AP5536" s="110"/>
      <c r="AQ5536" s="110"/>
      <c r="AR5536" s="110"/>
      <c r="AS5536" s="110"/>
      <c r="AT5536" s="110"/>
      <c r="AU5536" s="110"/>
      <c r="AV5536" s="110"/>
      <c r="AW5536" s="110"/>
      <c r="AX5536" s="110"/>
      <c r="AY5536" s="110"/>
      <c r="AZ5536" s="110"/>
      <c r="BA5536" s="110"/>
      <c r="BB5536" s="110"/>
      <c r="BC5536" s="110"/>
      <c r="BD5536" s="110"/>
      <c r="BE5536" s="110"/>
      <c r="BF5536" s="110"/>
      <c r="BG5536" s="110"/>
      <c r="BH5536" s="110"/>
    </row>
    <row r="5537" spans="30:60" x14ac:dyDescent="0.2">
      <c r="AD5537" s="110"/>
      <c r="AE5537" s="110"/>
      <c r="AF5537" s="110"/>
      <c r="AG5537" s="110"/>
      <c r="AH5537" s="110"/>
      <c r="AI5537" s="110"/>
      <c r="AJ5537" s="110"/>
      <c r="AK5537" s="110"/>
      <c r="AL5537" s="110"/>
      <c r="AM5537" s="110"/>
      <c r="AN5537" s="110"/>
      <c r="AO5537" s="110"/>
      <c r="AP5537" s="110"/>
      <c r="AQ5537" s="110"/>
      <c r="AR5537" s="110"/>
      <c r="AS5537" s="110"/>
      <c r="AT5537" s="110"/>
      <c r="AU5537" s="110"/>
      <c r="AV5537" s="110"/>
      <c r="AW5537" s="110"/>
      <c r="AX5537" s="110"/>
      <c r="AY5537" s="110"/>
      <c r="AZ5537" s="110"/>
      <c r="BA5537" s="110"/>
      <c r="BB5537" s="110"/>
      <c r="BC5537" s="110"/>
      <c r="BD5537" s="110"/>
      <c r="BE5537" s="110"/>
      <c r="BF5537" s="110"/>
      <c r="BG5537" s="110"/>
      <c r="BH5537" s="110"/>
    </row>
    <row r="5538" spans="30:60" x14ac:dyDescent="0.2">
      <c r="AD5538" s="110"/>
      <c r="AE5538" s="110"/>
      <c r="AF5538" s="110"/>
      <c r="AG5538" s="110"/>
      <c r="AH5538" s="110"/>
      <c r="AI5538" s="110"/>
      <c r="AJ5538" s="110"/>
      <c r="AK5538" s="110"/>
      <c r="AL5538" s="110"/>
      <c r="AM5538" s="110"/>
      <c r="AN5538" s="110"/>
      <c r="AO5538" s="110"/>
      <c r="AP5538" s="110"/>
      <c r="AQ5538" s="110"/>
      <c r="AR5538" s="110"/>
      <c r="AS5538" s="110"/>
      <c r="AT5538" s="110"/>
      <c r="AU5538" s="110"/>
      <c r="AV5538" s="110"/>
      <c r="AW5538" s="110"/>
      <c r="AX5538" s="110"/>
      <c r="AY5538" s="110"/>
      <c r="AZ5538" s="110"/>
      <c r="BA5538" s="110"/>
      <c r="BB5538" s="110"/>
      <c r="BC5538" s="110"/>
      <c r="BD5538" s="110"/>
      <c r="BE5538" s="110"/>
      <c r="BF5538" s="110"/>
      <c r="BG5538" s="110"/>
      <c r="BH5538" s="110"/>
    </row>
    <row r="5539" spans="30:60" x14ac:dyDescent="0.2">
      <c r="AD5539" s="110"/>
      <c r="AE5539" s="110"/>
      <c r="AF5539" s="110"/>
      <c r="AG5539" s="110"/>
      <c r="AH5539" s="110"/>
      <c r="AI5539" s="110"/>
      <c r="AJ5539" s="110"/>
      <c r="AK5539" s="110"/>
      <c r="AL5539" s="110"/>
      <c r="AM5539" s="110"/>
      <c r="AN5539" s="110"/>
      <c r="AO5539" s="110"/>
      <c r="AP5539" s="110"/>
      <c r="AQ5539" s="110"/>
      <c r="AR5539" s="110"/>
      <c r="AS5539" s="110"/>
      <c r="AT5539" s="110"/>
      <c r="AU5539" s="110"/>
      <c r="AV5539" s="110"/>
      <c r="AW5539" s="110"/>
      <c r="AX5539" s="110"/>
      <c r="AY5539" s="110"/>
      <c r="AZ5539" s="110"/>
      <c r="BA5539" s="110"/>
      <c r="BB5539" s="110"/>
      <c r="BC5539" s="110"/>
      <c r="BD5539" s="110"/>
      <c r="BE5539" s="110"/>
      <c r="BF5539" s="110"/>
      <c r="BG5539" s="110"/>
      <c r="BH5539" s="110"/>
    </row>
    <row r="5540" spans="30:60" x14ac:dyDescent="0.2">
      <c r="AD5540" s="110"/>
      <c r="AE5540" s="110"/>
      <c r="AF5540" s="110"/>
      <c r="AG5540" s="110"/>
      <c r="AH5540" s="110"/>
      <c r="AI5540" s="110"/>
      <c r="AJ5540" s="110"/>
      <c r="AK5540" s="110"/>
      <c r="AL5540" s="110"/>
      <c r="AM5540" s="110"/>
      <c r="AN5540" s="110"/>
      <c r="AO5540" s="110"/>
      <c r="AP5540" s="110"/>
      <c r="AQ5540" s="110"/>
      <c r="AR5540" s="110"/>
      <c r="AS5540" s="110"/>
      <c r="AT5540" s="110"/>
      <c r="AU5540" s="110"/>
      <c r="AV5540" s="110"/>
      <c r="AW5540" s="110"/>
      <c r="AX5540" s="110"/>
      <c r="AY5540" s="110"/>
      <c r="AZ5540" s="110"/>
      <c r="BA5540" s="110"/>
      <c r="BB5540" s="110"/>
      <c r="BC5540" s="110"/>
      <c r="BD5540" s="110"/>
      <c r="BE5540" s="110"/>
      <c r="BF5540" s="110"/>
      <c r="BG5540" s="110"/>
      <c r="BH5540" s="110"/>
    </row>
    <row r="5541" spans="30:60" x14ac:dyDescent="0.2">
      <c r="AD5541" s="110"/>
      <c r="AE5541" s="110"/>
      <c r="AF5541" s="110"/>
      <c r="AG5541" s="110"/>
      <c r="AH5541" s="110"/>
      <c r="AI5541" s="110"/>
      <c r="AJ5541" s="110"/>
      <c r="AK5541" s="110"/>
      <c r="AL5541" s="110"/>
      <c r="AM5541" s="110"/>
      <c r="AN5541" s="110"/>
      <c r="AO5541" s="110"/>
      <c r="AP5541" s="110"/>
      <c r="AQ5541" s="110"/>
      <c r="AR5541" s="110"/>
      <c r="AS5541" s="110"/>
      <c r="AT5541" s="110"/>
      <c r="AU5541" s="110"/>
      <c r="AV5541" s="110"/>
      <c r="AW5541" s="110"/>
      <c r="AX5541" s="110"/>
      <c r="AY5541" s="110"/>
      <c r="AZ5541" s="110"/>
      <c r="BA5541" s="110"/>
      <c r="BB5541" s="110"/>
      <c r="BC5541" s="110"/>
      <c r="BD5541" s="110"/>
      <c r="BE5541" s="110"/>
      <c r="BF5541" s="110"/>
      <c r="BG5541" s="110"/>
      <c r="BH5541" s="110"/>
    </row>
    <row r="5542" spans="30:60" x14ac:dyDescent="0.2">
      <c r="AD5542" s="110"/>
      <c r="AE5542" s="110"/>
      <c r="AF5542" s="110"/>
      <c r="AG5542" s="110"/>
      <c r="AH5542" s="110"/>
      <c r="AI5542" s="110"/>
      <c r="AJ5542" s="110"/>
      <c r="AK5542" s="110"/>
      <c r="AL5542" s="110"/>
      <c r="AM5542" s="110"/>
      <c r="AN5542" s="110"/>
      <c r="AO5542" s="110"/>
      <c r="AP5542" s="110"/>
      <c r="AQ5542" s="110"/>
      <c r="AR5542" s="110"/>
      <c r="AS5542" s="110"/>
      <c r="AT5542" s="110"/>
      <c r="AU5542" s="110"/>
      <c r="AV5542" s="110"/>
      <c r="AW5542" s="110"/>
      <c r="AX5542" s="110"/>
      <c r="AY5542" s="110"/>
      <c r="AZ5542" s="110"/>
      <c r="BA5542" s="110"/>
      <c r="BB5542" s="110"/>
      <c r="BC5542" s="110"/>
      <c r="BD5542" s="110"/>
      <c r="BE5542" s="110"/>
      <c r="BF5542" s="110"/>
      <c r="BG5542" s="110"/>
      <c r="BH5542" s="110"/>
    </row>
    <row r="5543" spans="30:60" x14ac:dyDescent="0.2">
      <c r="AD5543" s="110"/>
      <c r="AE5543" s="110"/>
      <c r="AF5543" s="110"/>
      <c r="AG5543" s="110"/>
      <c r="AH5543" s="110"/>
      <c r="AI5543" s="110"/>
      <c r="AJ5543" s="110"/>
      <c r="AK5543" s="110"/>
      <c r="AL5543" s="110"/>
      <c r="AM5543" s="110"/>
      <c r="AN5543" s="110"/>
      <c r="AO5543" s="110"/>
      <c r="AP5543" s="110"/>
      <c r="AQ5543" s="110"/>
      <c r="AR5543" s="110"/>
      <c r="AS5543" s="110"/>
      <c r="AT5543" s="110"/>
      <c r="AU5543" s="110"/>
      <c r="AV5543" s="110"/>
      <c r="AW5543" s="110"/>
      <c r="AX5543" s="110"/>
      <c r="AY5543" s="110"/>
      <c r="AZ5543" s="110"/>
      <c r="BA5543" s="110"/>
      <c r="BB5543" s="110"/>
      <c r="BC5543" s="110"/>
      <c r="BD5543" s="110"/>
      <c r="BE5543" s="110"/>
      <c r="BF5543" s="110"/>
      <c r="BG5543" s="110"/>
      <c r="BH5543" s="110"/>
    </row>
    <row r="5544" spans="30:60" x14ac:dyDescent="0.2">
      <c r="AD5544" s="110"/>
      <c r="AE5544" s="110"/>
      <c r="AF5544" s="110"/>
      <c r="AG5544" s="110"/>
      <c r="AH5544" s="110"/>
      <c r="AI5544" s="110"/>
      <c r="AJ5544" s="110"/>
      <c r="AK5544" s="110"/>
      <c r="AL5544" s="110"/>
      <c r="AM5544" s="110"/>
      <c r="AN5544" s="110"/>
      <c r="AO5544" s="110"/>
      <c r="AP5544" s="110"/>
      <c r="AQ5544" s="110"/>
      <c r="AR5544" s="110"/>
      <c r="AS5544" s="110"/>
      <c r="AT5544" s="110"/>
      <c r="AU5544" s="110"/>
      <c r="AV5544" s="110"/>
      <c r="AW5544" s="110"/>
      <c r="AX5544" s="110"/>
      <c r="AY5544" s="110"/>
      <c r="AZ5544" s="110"/>
      <c r="BA5544" s="110"/>
      <c r="BB5544" s="110"/>
      <c r="BC5544" s="110"/>
      <c r="BD5544" s="110"/>
      <c r="BE5544" s="110"/>
      <c r="BF5544" s="110"/>
      <c r="BG5544" s="110"/>
      <c r="BH5544" s="110"/>
    </row>
    <row r="5545" spans="30:60" x14ac:dyDescent="0.2">
      <c r="AD5545" s="110"/>
      <c r="AE5545" s="110"/>
      <c r="AF5545" s="110"/>
      <c r="AG5545" s="110"/>
      <c r="AH5545" s="110"/>
      <c r="AI5545" s="110"/>
      <c r="AJ5545" s="110"/>
      <c r="AK5545" s="110"/>
      <c r="AL5545" s="110"/>
      <c r="AM5545" s="110"/>
      <c r="AN5545" s="110"/>
      <c r="AO5545" s="110"/>
      <c r="AP5545" s="110"/>
      <c r="AQ5545" s="110"/>
      <c r="AR5545" s="110"/>
      <c r="AS5545" s="110"/>
      <c r="AT5545" s="110"/>
      <c r="AU5545" s="110"/>
      <c r="AV5545" s="110"/>
      <c r="AW5545" s="110"/>
      <c r="AX5545" s="110"/>
      <c r="AY5545" s="110"/>
      <c r="AZ5545" s="110"/>
      <c r="BA5545" s="110"/>
      <c r="BB5545" s="110"/>
      <c r="BC5545" s="110"/>
      <c r="BD5545" s="110"/>
      <c r="BE5545" s="110"/>
      <c r="BF5545" s="110"/>
      <c r="BG5545" s="110"/>
      <c r="BH5545" s="110"/>
    </row>
    <row r="5546" spans="30:60" x14ac:dyDescent="0.2">
      <c r="AD5546" s="110"/>
      <c r="AE5546" s="110"/>
      <c r="AF5546" s="110"/>
      <c r="AG5546" s="110"/>
      <c r="AH5546" s="110"/>
      <c r="AI5546" s="110"/>
      <c r="AJ5546" s="110"/>
      <c r="AK5546" s="110"/>
      <c r="AL5546" s="110"/>
      <c r="AM5546" s="110"/>
      <c r="AN5546" s="110"/>
      <c r="AO5546" s="110"/>
      <c r="AP5546" s="110"/>
      <c r="AQ5546" s="110"/>
      <c r="AR5546" s="110"/>
      <c r="AS5546" s="110"/>
      <c r="AT5546" s="110"/>
      <c r="AU5546" s="110"/>
      <c r="AV5546" s="110"/>
      <c r="AW5546" s="110"/>
      <c r="AX5546" s="110"/>
      <c r="AY5546" s="110"/>
      <c r="AZ5546" s="110"/>
      <c r="BA5546" s="110"/>
      <c r="BB5546" s="110"/>
      <c r="BC5546" s="110"/>
      <c r="BD5546" s="110"/>
      <c r="BE5546" s="110"/>
      <c r="BF5546" s="110"/>
      <c r="BG5546" s="110"/>
      <c r="BH5546" s="110"/>
    </row>
    <row r="5547" spans="30:60" x14ac:dyDescent="0.2">
      <c r="AD5547" s="110"/>
      <c r="AE5547" s="110"/>
      <c r="AF5547" s="110"/>
      <c r="AG5547" s="110"/>
      <c r="AH5547" s="110"/>
      <c r="AI5547" s="110"/>
      <c r="AJ5547" s="110"/>
      <c r="AK5547" s="110"/>
      <c r="AL5547" s="110"/>
      <c r="AM5547" s="110"/>
      <c r="AN5547" s="110"/>
      <c r="AO5547" s="110"/>
      <c r="AP5547" s="110"/>
      <c r="AQ5547" s="110"/>
      <c r="AR5547" s="110"/>
      <c r="AS5547" s="110"/>
      <c r="AT5547" s="110"/>
      <c r="AU5547" s="110"/>
      <c r="AV5547" s="110"/>
      <c r="AW5547" s="110"/>
      <c r="AX5547" s="110"/>
      <c r="AY5547" s="110"/>
      <c r="AZ5547" s="110"/>
      <c r="BA5547" s="110"/>
      <c r="BB5547" s="110"/>
      <c r="BC5547" s="110"/>
      <c r="BD5547" s="110"/>
      <c r="BE5547" s="110"/>
      <c r="BF5547" s="110"/>
      <c r="BG5547" s="110"/>
      <c r="BH5547" s="110"/>
    </row>
    <row r="5548" spans="30:60" x14ac:dyDescent="0.2">
      <c r="AD5548" s="110"/>
      <c r="AE5548" s="110"/>
      <c r="AF5548" s="110"/>
      <c r="AG5548" s="110"/>
      <c r="AH5548" s="110"/>
      <c r="AI5548" s="110"/>
      <c r="AJ5548" s="110"/>
      <c r="AK5548" s="110"/>
      <c r="AL5548" s="110"/>
      <c r="AM5548" s="110"/>
      <c r="AN5548" s="110"/>
      <c r="AO5548" s="110"/>
      <c r="AP5548" s="110"/>
      <c r="AQ5548" s="110"/>
      <c r="AR5548" s="110"/>
      <c r="AS5548" s="110"/>
      <c r="AT5548" s="110"/>
      <c r="AU5548" s="110"/>
      <c r="AV5548" s="110"/>
      <c r="AW5548" s="110"/>
      <c r="AX5548" s="110"/>
      <c r="AY5548" s="110"/>
      <c r="AZ5548" s="110"/>
      <c r="BA5548" s="110"/>
      <c r="BB5548" s="110"/>
      <c r="BC5548" s="110"/>
      <c r="BD5548" s="110"/>
      <c r="BE5548" s="110"/>
      <c r="BF5548" s="110"/>
      <c r="BG5548" s="110"/>
      <c r="BH5548" s="110"/>
    </row>
    <row r="5549" spans="30:60" x14ac:dyDescent="0.2">
      <c r="AD5549" s="110"/>
      <c r="AE5549" s="110"/>
      <c r="AF5549" s="110"/>
      <c r="AG5549" s="110"/>
      <c r="AH5549" s="110"/>
      <c r="AI5549" s="110"/>
      <c r="AJ5549" s="110"/>
      <c r="AK5549" s="110"/>
      <c r="AL5549" s="110"/>
      <c r="AM5549" s="110"/>
      <c r="AN5549" s="110"/>
      <c r="AO5549" s="110"/>
      <c r="AP5549" s="110"/>
      <c r="AQ5549" s="110"/>
      <c r="AR5549" s="110"/>
      <c r="AS5549" s="110"/>
      <c r="AT5549" s="110"/>
      <c r="AU5549" s="110"/>
      <c r="AV5549" s="110"/>
      <c r="AW5549" s="110"/>
      <c r="AX5549" s="110"/>
      <c r="AY5549" s="110"/>
      <c r="AZ5549" s="110"/>
      <c r="BA5549" s="110"/>
      <c r="BB5549" s="110"/>
      <c r="BC5549" s="110"/>
      <c r="BD5549" s="110"/>
      <c r="BE5549" s="110"/>
      <c r="BF5549" s="110"/>
      <c r="BG5549" s="110"/>
      <c r="BH5549" s="110"/>
    </row>
    <row r="5550" spans="30:60" x14ac:dyDescent="0.2">
      <c r="AD5550" s="110"/>
      <c r="AE5550" s="110"/>
      <c r="AF5550" s="110"/>
      <c r="AG5550" s="110"/>
      <c r="AH5550" s="110"/>
      <c r="AI5550" s="110"/>
      <c r="AJ5550" s="110"/>
      <c r="AK5550" s="110"/>
      <c r="AL5550" s="110"/>
      <c r="AM5550" s="110"/>
      <c r="AN5550" s="110"/>
      <c r="AO5550" s="110"/>
      <c r="AP5550" s="110"/>
      <c r="AQ5550" s="110"/>
      <c r="AR5550" s="110"/>
      <c r="AS5550" s="110"/>
      <c r="AT5550" s="110"/>
      <c r="AU5550" s="110"/>
      <c r="AV5550" s="110"/>
      <c r="AW5550" s="110"/>
      <c r="AX5550" s="110"/>
      <c r="AY5550" s="110"/>
      <c r="AZ5550" s="110"/>
      <c r="BA5550" s="110"/>
      <c r="BB5550" s="110"/>
      <c r="BC5550" s="110"/>
      <c r="BD5550" s="110"/>
      <c r="BE5550" s="110"/>
      <c r="BF5550" s="110"/>
      <c r="BG5550" s="110"/>
      <c r="BH5550" s="110"/>
    </row>
    <row r="5551" spans="30:60" x14ac:dyDescent="0.2">
      <c r="AD5551" s="110"/>
      <c r="AE5551" s="110"/>
      <c r="AF5551" s="110"/>
      <c r="AG5551" s="110"/>
      <c r="AH5551" s="110"/>
      <c r="AI5551" s="110"/>
      <c r="AJ5551" s="110"/>
      <c r="AK5551" s="110"/>
      <c r="AL5551" s="110"/>
      <c r="AM5551" s="110"/>
      <c r="AN5551" s="110"/>
      <c r="AO5551" s="110"/>
      <c r="AP5551" s="110"/>
      <c r="AQ5551" s="110"/>
      <c r="AR5551" s="110"/>
      <c r="AS5551" s="110"/>
      <c r="AT5551" s="110"/>
      <c r="AU5551" s="110"/>
      <c r="AV5551" s="110"/>
      <c r="AW5551" s="110"/>
      <c r="AX5551" s="110"/>
      <c r="AY5551" s="110"/>
      <c r="AZ5551" s="110"/>
      <c r="BA5551" s="110"/>
      <c r="BB5551" s="110"/>
      <c r="BC5551" s="110"/>
      <c r="BD5551" s="110"/>
      <c r="BE5551" s="110"/>
      <c r="BF5551" s="110"/>
      <c r="BG5551" s="110"/>
      <c r="BH5551" s="110"/>
    </row>
    <row r="5552" spans="30:60" x14ac:dyDescent="0.2">
      <c r="AD5552" s="110"/>
      <c r="AE5552" s="110"/>
      <c r="AF5552" s="110"/>
      <c r="AG5552" s="110"/>
      <c r="AH5552" s="110"/>
      <c r="AI5552" s="110"/>
      <c r="AJ5552" s="110"/>
      <c r="AK5552" s="110"/>
      <c r="AL5552" s="110"/>
      <c r="AM5552" s="110"/>
      <c r="AN5552" s="110"/>
      <c r="AO5552" s="110"/>
      <c r="AP5552" s="110"/>
      <c r="AQ5552" s="110"/>
      <c r="AR5552" s="110"/>
      <c r="AS5552" s="110"/>
      <c r="AT5552" s="110"/>
      <c r="AU5552" s="110"/>
      <c r="AV5552" s="110"/>
      <c r="AW5552" s="110"/>
      <c r="AX5552" s="110"/>
      <c r="AY5552" s="110"/>
      <c r="AZ5552" s="110"/>
      <c r="BA5552" s="110"/>
      <c r="BB5552" s="110"/>
      <c r="BC5552" s="110"/>
      <c r="BD5552" s="110"/>
      <c r="BE5552" s="110"/>
      <c r="BF5552" s="110"/>
      <c r="BG5552" s="110"/>
      <c r="BH5552" s="110"/>
    </row>
    <row r="5553" spans="30:60" x14ac:dyDescent="0.2">
      <c r="AD5553" s="110"/>
      <c r="AE5553" s="110"/>
      <c r="AF5553" s="110"/>
      <c r="AG5553" s="110"/>
      <c r="AH5553" s="110"/>
      <c r="AI5553" s="110"/>
      <c r="AJ5553" s="110"/>
      <c r="AK5553" s="110"/>
      <c r="AL5553" s="110"/>
      <c r="AM5553" s="110"/>
      <c r="AN5553" s="110"/>
      <c r="AO5553" s="110"/>
      <c r="AP5553" s="110"/>
      <c r="AQ5553" s="110"/>
      <c r="AR5553" s="110"/>
      <c r="AS5553" s="110"/>
      <c r="AT5553" s="110"/>
      <c r="AU5553" s="110"/>
      <c r="AV5553" s="110"/>
      <c r="AW5553" s="110"/>
      <c r="AX5553" s="110"/>
      <c r="AY5553" s="110"/>
      <c r="AZ5553" s="110"/>
      <c r="BA5553" s="110"/>
      <c r="BB5553" s="110"/>
      <c r="BC5553" s="110"/>
      <c r="BD5553" s="110"/>
      <c r="BE5553" s="110"/>
      <c r="BF5553" s="110"/>
      <c r="BG5553" s="110"/>
      <c r="BH5553" s="110"/>
    </row>
    <row r="5554" spans="30:60" x14ac:dyDescent="0.2">
      <c r="AD5554" s="110"/>
      <c r="AE5554" s="110"/>
      <c r="AF5554" s="110"/>
      <c r="AG5554" s="110"/>
      <c r="AH5554" s="110"/>
      <c r="AI5554" s="110"/>
      <c r="AJ5554" s="110"/>
      <c r="AK5554" s="110"/>
      <c r="AL5554" s="110"/>
      <c r="AM5554" s="110"/>
      <c r="AN5554" s="110"/>
      <c r="AO5554" s="110"/>
      <c r="AP5554" s="110"/>
      <c r="AQ5554" s="110"/>
      <c r="AR5554" s="110"/>
      <c r="AS5554" s="110"/>
      <c r="AT5554" s="110"/>
      <c r="AU5554" s="110"/>
      <c r="AV5554" s="110"/>
      <c r="AW5554" s="110"/>
      <c r="AX5554" s="110"/>
      <c r="AY5554" s="110"/>
      <c r="AZ5554" s="110"/>
      <c r="BA5554" s="110"/>
      <c r="BB5554" s="110"/>
      <c r="BC5554" s="110"/>
      <c r="BD5554" s="110"/>
      <c r="BE5554" s="110"/>
      <c r="BF5554" s="110"/>
      <c r="BG5554" s="110"/>
      <c r="BH5554" s="110"/>
    </row>
    <row r="5555" spans="30:60" x14ac:dyDescent="0.2">
      <c r="AD5555" s="110"/>
      <c r="AE5555" s="110"/>
      <c r="AF5555" s="110"/>
      <c r="AG5555" s="110"/>
      <c r="AH5555" s="110"/>
      <c r="AI5555" s="110"/>
      <c r="AJ5555" s="110"/>
      <c r="AK5555" s="110"/>
      <c r="AL5555" s="110"/>
      <c r="AM5555" s="110"/>
      <c r="AN5555" s="110"/>
      <c r="AO5555" s="110"/>
      <c r="AP5555" s="110"/>
      <c r="AQ5555" s="110"/>
      <c r="AR5555" s="110"/>
      <c r="AS5555" s="110"/>
      <c r="AT5555" s="110"/>
      <c r="AU5555" s="110"/>
      <c r="AV5555" s="110"/>
      <c r="AW5555" s="110"/>
      <c r="AX5555" s="110"/>
      <c r="AY5555" s="110"/>
      <c r="AZ5555" s="110"/>
      <c r="BA5555" s="110"/>
      <c r="BB5555" s="110"/>
      <c r="BC5555" s="110"/>
      <c r="BD5555" s="110"/>
      <c r="BE5555" s="110"/>
      <c r="BF5555" s="110"/>
      <c r="BG5555" s="110"/>
      <c r="BH5555" s="110"/>
    </row>
    <row r="5556" spans="30:60" x14ac:dyDescent="0.2">
      <c r="AD5556" s="110"/>
      <c r="AE5556" s="110"/>
      <c r="AF5556" s="110"/>
      <c r="AG5556" s="110"/>
      <c r="AH5556" s="110"/>
      <c r="AI5556" s="110"/>
      <c r="AJ5556" s="110"/>
      <c r="AK5556" s="110"/>
      <c r="AL5556" s="110"/>
      <c r="AM5556" s="110"/>
      <c r="AN5556" s="110"/>
      <c r="AO5556" s="110"/>
      <c r="AP5556" s="110"/>
      <c r="AQ5556" s="110"/>
      <c r="AR5556" s="110"/>
      <c r="AS5556" s="110"/>
      <c r="AT5556" s="110"/>
      <c r="AU5556" s="110"/>
      <c r="AV5556" s="110"/>
      <c r="AW5556" s="110"/>
      <c r="AX5556" s="110"/>
      <c r="AY5556" s="110"/>
      <c r="AZ5556" s="110"/>
      <c r="BA5556" s="110"/>
      <c r="BB5556" s="110"/>
      <c r="BC5556" s="110"/>
      <c r="BD5556" s="110"/>
      <c r="BE5556" s="110"/>
      <c r="BF5556" s="110"/>
      <c r="BG5556" s="110"/>
      <c r="BH5556" s="110"/>
    </row>
    <row r="5557" spans="30:60" x14ac:dyDescent="0.2">
      <c r="AD5557" s="110"/>
      <c r="AE5557" s="110"/>
      <c r="AF5557" s="110"/>
      <c r="AG5557" s="110"/>
      <c r="AH5557" s="110"/>
      <c r="AI5557" s="110"/>
      <c r="AJ5557" s="110"/>
      <c r="AK5557" s="110"/>
      <c r="AL5557" s="110"/>
      <c r="AM5557" s="110"/>
      <c r="AN5557" s="110"/>
      <c r="AO5557" s="110"/>
      <c r="AP5557" s="110"/>
      <c r="AQ5557" s="110"/>
      <c r="AR5557" s="110"/>
      <c r="AS5557" s="110"/>
      <c r="AT5557" s="110"/>
      <c r="AU5557" s="110"/>
      <c r="AV5557" s="110"/>
      <c r="AW5557" s="110"/>
      <c r="AX5557" s="110"/>
      <c r="AY5557" s="110"/>
      <c r="AZ5557" s="110"/>
      <c r="BA5557" s="110"/>
      <c r="BB5557" s="110"/>
      <c r="BC5557" s="110"/>
      <c r="BD5557" s="110"/>
      <c r="BE5557" s="110"/>
      <c r="BF5557" s="110"/>
      <c r="BG5557" s="110"/>
      <c r="BH5557" s="110"/>
    </row>
    <row r="5558" spans="30:60" x14ac:dyDescent="0.2">
      <c r="AD5558" s="110"/>
      <c r="AE5558" s="110"/>
      <c r="AF5558" s="110"/>
      <c r="AG5558" s="110"/>
      <c r="AH5558" s="110"/>
      <c r="AI5558" s="110"/>
      <c r="AJ5558" s="110"/>
      <c r="AK5558" s="110"/>
      <c r="AL5558" s="110"/>
      <c r="AM5558" s="110"/>
      <c r="AN5558" s="110"/>
      <c r="AO5558" s="110"/>
      <c r="AP5558" s="110"/>
      <c r="AQ5558" s="110"/>
      <c r="AR5558" s="110"/>
      <c r="AS5558" s="110"/>
      <c r="AT5558" s="110"/>
      <c r="AU5558" s="110"/>
      <c r="AV5558" s="110"/>
      <c r="AW5558" s="110"/>
      <c r="AX5558" s="110"/>
      <c r="AY5558" s="110"/>
      <c r="AZ5558" s="110"/>
      <c r="BA5558" s="110"/>
      <c r="BB5558" s="110"/>
      <c r="BC5558" s="110"/>
      <c r="BD5558" s="110"/>
      <c r="BE5558" s="110"/>
      <c r="BF5558" s="110"/>
      <c r="BG5558" s="110"/>
      <c r="BH5558" s="110"/>
    </row>
    <row r="5559" spans="30:60" x14ac:dyDescent="0.2">
      <c r="AD5559" s="110"/>
      <c r="AE5559" s="110"/>
      <c r="AF5559" s="110"/>
      <c r="AG5559" s="110"/>
      <c r="AH5559" s="110"/>
      <c r="AI5559" s="110"/>
      <c r="AJ5559" s="110"/>
      <c r="AK5559" s="110"/>
      <c r="AL5559" s="110"/>
      <c r="AM5559" s="110"/>
      <c r="AN5559" s="110"/>
      <c r="AO5559" s="110"/>
      <c r="AP5559" s="110"/>
      <c r="AQ5559" s="110"/>
      <c r="AR5559" s="110"/>
      <c r="AS5559" s="110"/>
      <c r="AT5559" s="110"/>
      <c r="AU5559" s="110"/>
      <c r="AV5559" s="110"/>
      <c r="AW5559" s="110"/>
      <c r="AX5559" s="110"/>
      <c r="AY5559" s="110"/>
      <c r="AZ5559" s="110"/>
      <c r="BA5559" s="110"/>
      <c r="BB5559" s="110"/>
      <c r="BC5559" s="110"/>
      <c r="BD5559" s="110"/>
      <c r="BE5559" s="110"/>
      <c r="BF5559" s="110"/>
      <c r="BG5559" s="110"/>
      <c r="BH5559" s="110"/>
    </row>
    <row r="5560" spans="30:60" x14ac:dyDescent="0.2">
      <c r="AD5560" s="110"/>
      <c r="AE5560" s="110"/>
      <c r="AF5560" s="110"/>
      <c r="AG5560" s="110"/>
      <c r="AH5560" s="110"/>
      <c r="AI5560" s="110"/>
      <c r="AJ5560" s="110"/>
      <c r="AK5560" s="110"/>
      <c r="AL5560" s="110"/>
      <c r="AM5560" s="110"/>
      <c r="AN5560" s="110"/>
      <c r="AO5560" s="110"/>
      <c r="AP5560" s="110"/>
      <c r="AQ5560" s="110"/>
      <c r="AR5560" s="110"/>
      <c r="AS5560" s="110"/>
      <c r="AT5560" s="110"/>
      <c r="AU5560" s="110"/>
      <c r="AV5560" s="110"/>
      <c r="AW5560" s="110"/>
      <c r="AX5560" s="110"/>
      <c r="AY5560" s="110"/>
      <c r="AZ5560" s="110"/>
      <c r="BA5560" s="110"/>
      <c r="BB5560" s="110"/>
      <c r="BC5560" s="110"/>
      <c r="BD5560" s="110"/>
      <c r="BE5560" s="110"/>
      <c r="BF5560" s="110"/>
      <c r="BG5560" s="110"/>
      <c r="BH5560" s="110"/>
    </row>
    <row r="5561" spans="30:60" x14ac:dyDescent="0.2">
      <c r="AD5561" s="110"/>
      <c r="AE5561" s="110"/>
      <c r="AF5561" s="110"/>
      <c r="AG5561" s="110"/>
      <c r="AH5561" s="110"/>
      <c r="AI5561" s="110"/>
      <c r="AJ5561" s="110"/>
      <c r="AK5561" s="110"/>
      <c r="AL5561" s="110"/>
      <c r="AM5561" s="110"/>
      <c r="AN5561" s="110"/>
      <c r="AO5561" s="110"/>
      <c r="AP5561" s="110"/>
      <c r="AQ5561" s="110"/>
      <c r="AR5561" s="110"/>
      <c r="AS5561" s="110"/>
      <c r="AT5561" s="110"/>
      <c r="AU5561" s="110"/>
      <c r="AV5561" s="110"/>
      <c r="AW5561" s="110"/>
      <c r="AX5561" s="110"/>
      <c r="AY5561" s="110"/>
      <c r="AZ5561" s="110"/>
      <c r="BA5561" s="110"/>
      <c r="BB5561" s="110"/>
      <c r="BC5561" s="110"/>
      <c r="BD5561" s="110"/>
      <c r="BE5561" s="110"/>
      <c r="BF5561" s="110"/>
      <c r="BG5561" s="110"/>
      <c r="BH5561" s="110"/>
    </row>
    <row r="5562" spans="30:60" x14ac:dyDescent="0.2">
      <c r="AD5562" s="110"/>
      <c r="AE5562" s="110"/>
      <c r="AF5562" s="110"/>
      <c r="AG5562" s="110"/>
      <c r="AH5562" s="110"/>
      <c r="AI5562" s="110"/>
      <c r="AJ5562" s="110"/>
      <c r="AK5562" s="110"/>
      <c r="AL5562" s="110"/>
      <c r="AM5562" s="110"/>
      <c r="AN5562" s="110"/>
      <c r="AO5562" s="110"/>
      <c r="AP5562" s="110"/>
      <c r="AQ5562" s="110"/>
      <c r="AR5562" s="110"/>
      <c r="AS5562" s="110"/>
      <c r="AT5562" s="110"/>
      <c r="AU5562" s="110"/>
      <c r="AV5562" s="110"/>
      <c r="AW5562" s="110"/>
      <c r="AX5562" s="110"/>
      <c r="AY5562" s="110"/>
      <c r="AZ5562" s="110"/>
      <c r="BA5562" s="110"/>
      <c r="BB5562" s="110"/>
      <c r="BC5562" s="110"/>
      <c r="BD5562" s="110"/>
      <c r="BE5562" s="110"/>
      <c r="BF5562" s="110"/>
      <c r="BG5562" s="110"/>
      <c r="BH5562" s="110"/>
    </row>
    <row r="5563" spans="30:60" x14ac:dyDescent="0.2">
      <c r="AD5563" s="110"/>
      <c r="AE5563" s="110"/>
      <c r="AF5563" s="110"/>
      <c r="AG5563" s="110"/>
      <c r="AH5563" s="110"/>
      <c r="AI5563" s="110"/>
      <c r="AJ5563" s="110"/>
      <c r="AK5563" s="110"/>
      <c r="AL5563" s="110"/>
      <c r="AM5563" s="110"/>
      <c r="AN5563" s="110"/>
      <c r="AO5563" s="110"/>
      <c r="AP5563" s="110"/>
      <c r="AQ5563" s="110"/>
      <c r="AR5563" s="110"/>
      <c r="AS5563" s="110"/>
      <c r="AT5563" s="110"/>
      <c r="AU5563" s="110"/>
      <c r="AV5563" s="110"/>
      <c r="AW5563" s="110"/>
      <c r="AX5563" s="110"/>
      <c r="AY5563" s="110"/>
      <c r="AZ5563" s="110"/>
      <c r="BA5563" s="110"/>
      <c r="BB5563" s="110"/>
      <c r="BC5563" s="110"/>
      <c r="BD5563" s="110"/>
      <c r="BE5563" s="110"/>
      <c r="BF5563" s="110"/>
      <c r="BG5563" s="110"/>
      <c r="BH5563" s="110"/>
    </row>
    <row r="5564" spans="30:60" x14ac:dyDescent="0.2">
      <c r="AD5564" s="110"/>
      <c r="AE5564" s="110"/>
      <c r="AF5564" s="110"/>
      <c r="AG5564" s="110"/>
      <c r="AH5564" s="110"/>
      <c r="AI5564" s="110"/>
      <c r="AJ5564" s="110"/>
      <c r="AK5564" s="110"/>
      <c r="AL5564" s="110"/>
      <c r="AM5564" s="110"/>
      <c r="AN5564" s="110"/>
      <c r="AO5564" s="110"/>
      <c r="AP5564" s="110"/>
      <c r="AQ5564" s="110"/>
      <c r="AR5564" s="110"/>
      <c r="AS5564" s="110"/>
      <c r="AT5564" s="110"/>
      <c r="AU5564" s="110"/>
      <c r="AV5564" s="110"/>
      <c r="AW5564" s="110"/>
      <c r="AX5564" s="110"/>
      <c r="AY5564" s="110"/>
      <c r="AZ5564" s="110"/>
      <c r="BA5564" s="110"/>
      <c r="BB5564" s="110"/>
      <c r="BC5564" s="110"/>
      <c r="BD5564" s="110"/>
      <c r="BE5564" s="110"/>
      <c r="BF5564" s="110"/>
      <c r="BG5564" s="110"/>
      <c r="BH5564" s="110"/>
    </row>
    <row r="5565" spans="30:60" x14ac:dyDescent="0.2">
      <c r="AD5565" s="110"/>
      <c r="AE5565" s="110"/>
      <c r="AF5565" s="110"/>
      <c r="AG5565" s="110"/>
      <c r="AH5565" s="110"/>
      <c r="AI5565" s="110"/>
      <c r="AJ5565" s="110"/>
      <c r="AK5565" s="110"/>
      <c r="AL5565" s="110"/>
      <c r="AM5565" s="110"/>
      <c r="AN5565" s="110"/>
      <c r="AO5565" s="110"/>
      <c r="AP5565" s="110"/>
      <c r="AQ5565" s="110"/>
      <c r="AR5565" s="110"/>
      <c r="AS5565" s="110"/>
      <c r="AT5565" s="110"/>
      <c r="AU5565" s="110"/>
      <c r="AV5565" s="110"/>
      <c r="AW5565" s="110"/>
      <c r="AX5565" s="110"/>
      <c r="AY5565" s="110"/>
      <c r="AZ5565" s="110"/>
      <c r="BA5565" s="110"/>
      <c r="BB5565" s="110"/>
      <c r="BC5565" s="110"/>
      <c r="BD5565" s="110"/>
      <c r="BE5565" s="110"/>
      <c r="BF5565" s="110"/>
      <c r="BG5565" s="110"/>
      <c r="BH5565" s="110"/>
    </row>
    <row r="5566" spans="30:60" x14ac:dyDescent="0.2">
      <c r="AD5566" s="110"/>
      <c r="AE5566" s="110"/>
      <c r="AF5566" s="110"/>
      <c r="AG5566" s="110"/>
      <c r="AH5566" s="110"/>
      <c r="AI5566" s="110"/>
      <c r="AJ5566" s="110"/>
      <c r="AK5566" s="110"/>
      <c r="AL5566" s="110"/>
      <c r="AM5566" s="110"/>
      <c r="AN5566" s="110"/>
      <c r="AO5566" s="110"/>
      <c r="AP5566" s="110"/>
      <c r="AQ5566" s="110"/>
      <c r="AR5566" s="110"/>
      <c r="AS5566" s="110"/>
      <c r="AT5566" s="110"/>
      <c r="AU5566" s="110"/>
      <c r="AV5566" s="110"/>
      <c r="AW5566" s="110"/>
      <c r="AX5566" s="110"/>
      <c r="AY5566" s="110"/>
      <c r="AZ5566" s="110"/>
      <c r="BA5566" s="110"/>
      <c r="BB5566" s="110"/>
      <c r="BC5566" s="110"/>
      <c r="BD5566" s="110"/>
      <c r="BE5566" s="110"/>
      <c r="BF5566" s="110"/>
      <c r="BG5566" s="110"/>
      <c r="BH5566" s="110"/>
    </row>
    <row r="5567" spans="30:60" x14ac:dyDescent="0.2">
      <c r="AD5567" s="110"/>
      <c r="AE5567" s="110"/>
      <c r="AF5567" s="110"/>
      <c r="AG5567" s="110"/>
      <c r="AH5567" s="110"/>
      <c r="AI5567" s="110"/>
      <c r="AJ5567" s="110"/>
      <c r="AK5567" s="110"/>
      <c r="AL5567" s="110"/>
      <c r="AM5567" s="110"/>
      <c r="AN5567" s="110"/>
      <c r="AO5567" s="110"/>
      <c r="AP5567" s="110"/>
      <c r="AQ5567" s="110"/>
      <c r="AR5567" s="110"/>
      <c r="AS5567" s="110"/>
      <c r="AT5567" s="110"/>
      <c r="AU5567" s="110"/>
      <c r="AV5567" s="110"/>
      <c r="AW5567" s="110"/>
      <c r="AX5567" s="110"/>
      <c r="AY5567" s="110"/>
      <c r="AZ5567" s="110"/>
      <c r="BA5567" s="110"/>
      <c r="BB5567" s="110"/>
      <c r="BC5567" s="110"/>
      <c r="BD5567" s="110"/>
      <c r="BE5567" s="110"/>
      <c r="BF5567" s="110"/>
      <c r="BG5567" s="110"/>
      <c r="BH5567" s="110"/>
    </row>
    <row r="5568" spans="30:60" x14ac:dyDescent="0.2">
      <c r="AD5568" s="110"/>
      <c r="AE5568" s="110"/>
      <c r="AF5568" s="110"/>
      <c r="AG5568" s="110"/>
      <c r="AH5568" s="110"/>
      <c r="AI5568" s="110"/>
      <c r="AJ5568" s="110"/>
      <c r="AK5568" s="110"/>
      <c r="AL5568" s="110"/>
      <c r="AM5568" s="110"/>
      <c r="AN5568" s="110"/>
      <c r="AO5568" s="110"/>
      <c r="AP5568" s="110"/>
      <c r="AQ5568" s="110"/>
      <c r="AR5568" s="110"/>
      <c r="AS5568" s="110"/>
      <c r="AT5568" s="110"/>
      <c r="AU5568" s="110"/>
      <c r="AV5568" s="110"/>
      <c r="AW5568" s="110"/>
      <c r="AX5568" s="110"/>
      <c r="AY5568" s="110"/>
      <c r="AZ5568" s="110"/>
      <c r="BA5568" s="110"/>
      <c r="BB5568" s="110"/>
      <c r="BC5568" s="110"/>
      <c r="BD5568" s="110"/>
      <c r="BE5568" s="110"/>
      <c r="BF5568" s="110"/>
      <c r="BG5568" s="110"/>
      <c r="BH5568" s="110"/>
    </row>
    <row r="5569" spans="30:60" x14ac:dyDescent="0.2">
      <c r="AD5569" s="110"/>
      <c r="AE5569" s="110"/>
      <c r="AF5569" s="110"/>
      <c r="AG5569" s="110"/>
      <c r="AH5569" s="110"/>
      <c r="AI5569" s="110"/>
      <c r="AJ5569" s="110"/>
      <c r="AK5569" s="110"/>
      <c r="AL5569" s="110"/>
      <c r="AM5569" s="110"/>
      <c r="AN5569" s="110"/>
      <c r="AO5569" s="110"/>
      <c r="AP5569" s="110"/>
      <c r="AQ5569" s="110"/>
      <c r="AR5569" s="110"/>
      <c r="AS5569" s="110"/>
      <c r="AT5569" s="110"/>
      <c r="AU5569" s="110"/>
      <c r="AV5569" s="110"/>
      <c r="AW5569" s="110"/>
      <c r="AX5569" s="110"/>
      <c r="AY5569" s="110"/>
      <c r="AZ5569" s="110"/>
      <c r="BA5569" s="110"/>
      <c r="BB5569" s="110"/>
      <c r="BC5569" s="110"/>
      <c r="BD5569" s="110"/>
      <c r="BE5569" s="110"/>
      <c r="BF5569" s="110"/>
      <c r="BG5569" s="110"/>
      <c r="BH5569" s="110"/>
    </row>
    <row r="5570" spans="30:60" x14ac:dyDescent="0.2">
      <c r="AD5570" s="110"/>
      <c r="AE5570" s="110"/>
      <c r="AF5570" s="110"/>
      <c r="AG5570" s="110"/>
      <c r="AH5570" s="110"/>
      <c r="AI5570" s="110"/>
      <c r="AJ5570" s="110"/>
      <c r="AK5570" s="110"/>
      <c r="AL5570" s="110"/>
      <c r="AM5570" s="110"/>
      <c r="AN5570" s="110"/>
      <c r="AO5570" s="110"/>
      <c r="AP5570" s="110"/>
      <c r="AQ5570" s="110"/>
      <c r="AR5570" s="110"/>
      <c r="AS5570" s="110"/>
      <c r="AT5570" s="110"/>
      <c r="AU5570" s="110"/>
      <c r="AV5570" s="110"/>
      <c r="AW5570" s="110"/>
      <c r="AX5570" s="110"/>
      <c r="AY5570" s="110"/>
      <c r="AZ5570" s="110"/>
      <c r="BA5570" s="110"/>
      <c r="BB5570" s="110"/>
      <c r="BC5570" s="110"/>
      <c r="BD5570" s="110"/>
      <c r="BE5570" s="110"/>
      <c r="BF5570" s="110"/>
      <c r="BG5570" s="110"/>
      <c r="BH5570" s="110"/>
    </row>
    <row r="5571" spans="30:60" x14ac:dyDescent="0.2">
      <c r="AD5571" s="110"/>
      <c r="AE5571" s="110"/>
      <c r="AF5571" s="110"/>
      <c r="AG5571" s="110"/>
      <c r="AH5571" s="110"/>
      <c r="AI5571" s="110"/>
      <c r="AJ5571" s="110"/>
      <c r="AK5571" s="110"/>
      <c r="AL5571" s="110"/>
      <c r="AM5571" s="110"/>
      <c r="AN5571" s="110"/>
      <c r="AO5571" s="110"/>
      <c r="AP5571" s="110"/>
      <c r="AQ5571" s="110"/>
      <c r="AR5571" s="110"/>
      <c r="AS5571" s="110"/>
      <c r="AT5571" s="110"/>
      <c r="AU5571" s="110"/>
      <c r="AV5571" s="110"/>
      <c r="AW5571" s="110"/>
      <c r="AX5571" s="110"/>
      <c r="AY5571" s="110"/>
      <c r="AZ5571" s="110"/>
      <c r="BA5571" s="110"/>
      <c r="BB5571" s="110"/>
      <c r="BC5571" s="110"/>
      <c r="BD5571" s="110"/>
      <c r="BE5571" s="110"/>
      <c r="BF5571" s="110"/>
      <c r="BG5571" s="110"/>
      <c r="BH5571" s="110"/>
    </row>
    <row r="5572" spans="30:60" x14ac:dyDescent="0.2">
      <c r="AD5572" s="110"/>
      <c r="AE5572" s="110"/>
      <c r="AF5572" s="110"/>
      <c r="AG5572" s="110"/>
      <c r="AH5572" s="110"/>
      <c r="AI5572" s="110"/>
      <c r="AJ5572" s="110"/>
      <c r="AK5572" s="110"/>
      <c r="AL5572" s="110"/>
      <c r="AM5572" s="110"/>
      <c r="AN5572" s="110"/>
      <c r="AO5572" s="110"/>
      <c r="AP5572" s="110"/>
      <c r="AQ5572" s="110"/>
      <c r="AR5572" s="110"/>
      <c r="AS5572" s="110"/>
      <c r="AT5572" s="110"/>
      <c r="AU5572" s="110"/>
      <c r="AV5572" s="110"/>
      <c r="AW5572" s="110"/>
      <c r="AX5572" s="110"/>
      <c r="AY5572" s="110"/>
      <c r="AZ5572" s="110"/>
      <c r="BA5572" s="110"/>
      <c r="BB5572" s="110"/>
      <c r="BC5572" s="110"/>
      <c r="BD5572" s="110"/>
      <c r="BE5572" s="110"/>
      <c r="BF5572" s="110"/>
      <c r="BG5572" s="110"/>
      <c r="BH5572" s="110"/>
    </row>
    <row r="5573" spans="30:60" x14ac:dyDescent="0.2">
      <c r="AD5573" s="110"/>
      <c r="AE5573" s="110"/>
      <c r="AF5573" s="110"/>
      <c r="AG5573" s="110"/>
      <c r="AH5573" s="110"/>
      <c r="AI5573" s="110"/>
      <c r="AJ5573" s="110"/>
      <c r="AK5573" s="110"/>
      <c r="AL5573" s="110"/>
      <c r="AM5573" s="110"/>
      <c r="AN5573" s="110"/>
      <c r="AO5573" s="110"/>
      <c r="AP5573" s="110"/>
      <c r="AQ5573" s="110"/>
      <c r="AR5573" s="110"/>
      <c r="AS5573" s="110"/>
      <c r="AT5573" s="110"/>
      <c r="AU5573" s="110"/>
      <c r="AV5573" s="110"/>
      <c r="AW5573" s="110"/>
      <c r="AX5573" s="110"/>
      <c r="AY5573" s="110"/>
      <c r="AZ5573" s="110"/>
      <c r="BA5573" s="110"/>
      <c r="BB5573" s="110"/>
      <c r="BC5573" s="110"/>
      <c r="BD5573" s="110"/>
      <c r="BE5573" s="110"/>
      <c r="BF5573" s="110"/>
      <c r="BG5573" s="110"/>
      <c r="BH5573" s="110"/>
    </row>
    <row r="5574" spans="30:60" x14ac:dyDescent="0.2">
      <c r="AD5574" s="110"/>
      <c r="AE5574" s="110"/>
      <c r="AF5574" s="110"/>
      <c r="AG5574" s="110"/>
      <c r="AH5574" s="110"/>
      <c r="AI5574" s="110"/>
      <c r="AJ5574" s="110"/>
      <c r="AK5574" s="110"/>
      <c r="AL5574" s="110"/>
      <c r="AM5574" s="110"/>
      <c r="AN5574" s="110"/>
      <c r="AO5574" s="110"/>
      <c r="AP5574" s="110"/>
      <c r="AQ5574" s="110"/>
      <c r="AR5574" s="110"/>
      <c r="AS5574" s="110"/>
      <c r="AT5574" s="110"/>
      <c r="AU5574" s="110"/>
      <c r="AV5574" s="110"/>
      <c r="AW5574" s="110"/>
      <c r="AX5574" s="110"/>
      <c r="AY5574" s="110"/>
      <c r="AZ5574" s="110"/>
      <c r="BA5574" s="110"/>
      <c r="BB5574" s="110"/>
      <c r="BC5574" s="110"/>
      <c r="BD5574" s="110"/>
      <c r="BE5574" s="110"/>
      <c r="BF5574" s="110"/>
      <c r="BG5574" s="110"/>
      <c r="BH5574" s="110"/>
    </row>
    <row r="5575" spans="30:60" x14ac:dyDescent="0.2">
      <c r="AD5575" s="110"/>
      <c r="AE5575" s="110"/>
      <c r="AF5575" s="110"/>
      <c r="AG5575" s="110"/>
      <c r="AH5575" s="110"/>
      <c r="AI5575" s="110"/>
      <c r="AJ5575" s="110"/>
      <c r="AK5575" s="110"/>
      <c r="AL5575" s="110"/>
      <c r="AM5575" s="110"/>
      <c r="AN5575" s="110"/>
      <c r="AO5575" s="110"/>
      <c r="AP5575" s="110"/>
      <c r="AQ5575" s="110"/>
      <c r="AR5575" s="110"/>
      <c r="AS5575" s="110"/>
      <c r="AT5575" s="110"/>
      <c r="AU5575" s="110"/>
      <c r="AV5575" s="110"/>
      <c r="AW5575" s="110"/>
      <c r="AX5575" s="110"/>
      <c r="AY5575" s="110"/>
      <c r="AZ5575" s="110"/>
      <c r="BA5575" s="110"/>
      <c r="BB5575" s="110"/>
      <c r="BC5575" s="110"/>
      <c r="BD5575" s="110"/>
      <c r="BE5575" s="110"/>
      <c r="BF5575" s="110"/>
      <c r="BG5575" s="110"/>
      <c r="BH5575" s="110"/>
    </row>
    <row r="5576" spans="30:60" x14ac:dyDescent="0.2">
      <c r="AD5576" s="110"/>
      <c r="AE5576" s="110"/>
      <c r="AF5576" s="110"/>
      <c r="AG5576" s="110"/>
      <c r="AH5576" s="110"/>
      <c r="AI5576" s="110"/>
      <c r="AJ5576" s="110"/>
      <c r="AK5576" s="110"/>
      <c r="AL5576" s="110"/>
      <c r="AM5576" s="110"/>
      <c r="AN5576" s="110"/>
      <c r="AO5576" s="110"/>
      <c r="AP5576" s="110"/>
      <c r="AQ5576" s="110"/>
      <c r="AR5576" s="110"/>
      <c r="AS5576" s="110"/>
      <c r="AT5576" s="110"/>
      <c r="AU5576" s="110"/>
      <c r="AV5576" s="110"/>
      <c r="AW5576" s="110"/>
      <c r="AX5576" s="110"/>
      <c r="AY5576" s="110"/>
      <c r="AZ5576" s="110"/>
      <c r="BA5576" s="110"/>
      <c r="BB5576" s="110"/>
      <c r="BC5576" s="110"/>
      <c r="BD5576" s="110"/>
      <c r="BE5576" s="110"/>
      <c r="BF5576" s="110"/>
      <c r="BG5576" s="110"/>
      <c r="BH5576" s="110"/>
    </row>
    <row r="5577" spans="30:60" x14ac:dyDescent="0.2">
      <c r="AD5577" s="110"/>
      <c r="AE5577" s="110"/>
      <c r="AF5577" s="110"/>
      <c r="AG5577" s="110"/>
      <c r="AH5577" s="110"/>
      <c r="AI5577" s="110"/>
      <c r="AJ5577" s="110"/>
      <c r="AK5577" s="110"/>
      <c r="AL5577" s="110"/>
      <c r="AM5577" s="110"/>
      <c r="AN5577" s="110"/>
      <c r="AO5577" s="110"/>
      <c r="AP5577" s="110"/>
      <c r="AQ5577" s="110"/>
      <c r="AR5577" s="110"/>
      <c r="AS5577" s="110"/>
      <c r="AT5577" s="110"/>
      <c r="AU5577" s="110"/>
      <c r="AV5577" s="110"/>
      <c r="AW5577" s="110"/>
      <c r="AX5577" s="110"/>
      <c r="AY5577" s="110"/>
      <c r="AZ5577" s="110"/>
      <c r="BA5577" s="110"/>
      <c r="BB5577" s="110"/>
      <c r="BC5577" s="110"/>
      <c r="BD5577" s="110"/>
      <c r="BE5577" s="110"/>
      <c r="BF5577" s="110"/>
      <c r="BG5577" s="110"/>
      <c r="BH5577" s="110"/>
    </row>
    <row r="5578" spans="30:60" x14ac:dyDescent="0.2">
      <c r="AD5578" s="110"/>
      <c r="AE5578" s="110"/>
      <c r="AF5578" s="110"/>
      <c r="AG5578" s="110"/>
      <c r="AH5578" s="110"/>
      <c r="AI5578" s="110"/>
      <c r="AJ5578" s="110"/>
      <c r="AK5578" s="110"/>
      <c r="AL5578" s="110"/>
      <c r="AM5578" s="110"/>
      <c r="AN5578" s="110"/>
      <c r="AO5578" s="110"/>
      <c r="AP5578" s="110"/>
      <c r="AQ5578" s="110"/>
      <c r="AR5578" s="110"/>
      <c r="AS5578" s="110"/>
      <c r="AT5578" s="110"/>
      <c r="AU5578" s="110"/>
      <c r="AV5578" s="110"/>
      <c r="AW5578" s="110"/>
      <c r="AX5578" s="110"/>
      <c r="AY5578" s="110"/>
      <c r="AZ5578" s="110"/>
      <c r="BA5578" s="110"/>
      <c r="BB5578" s="110"/>
      <c r="BC5578" s="110"/>
      <c r="BD5578" s="110"/>
      <c r="BE5578" s="110"/>
      <c r="BF5578" s="110"/>
      <c r="BG5578" s="110"/>
      <c r="BH5578" s="110"/>
    </row>
    <row r="5579" spans="30:60" x14ac:dyDescent="0.2">
      <c r="AD5579" s="110"/>
      <c r="AE5579" s="110"/>
      <c r="AF5579" s="110"/>
      <c r="AG5579" s="110"/>
      <c r="AH5579" s="110"/>
      <c r="AI5579" s="110"/>
      <c r="AJ5579" s="110"/>
      <c r="AK5579" s="110"/>
      <c r="AL5579" s="110"/>
      <c r="AM5579" s="110"/>
      <c r="AN5579" s="110"/>
      <c r="AO5579" s="110"/>
      <c r="AP5579" s="110"/>
      <c r="AQ5579" s="110"/>
      <c r="AR5579" s="110"/>
      <c r="AS5579" s="110"/>
      <c r="AT5579" s="110"/>
      <c r="AU5579" s="110"/>
      <c r="AV5579" s="110"/>
      <c r="AW5579" s="110"/>
      <c r="AX5579" s="110"/>
      <c r="AY5579" s="110"/>
      <c r="AZ5579" s="110"/>
      <c r="BA5579" s="110"/>
      <c r="BB5579" s="110"/>
      <c r="BC5579" s="110"/>
      <c r="BD5579" s="110"/>
      <c r="BE5579" s="110"/>
      <c r="BF5579" s="110"/>
      <c r="BG5579" s="110"/>
      <c r="BH5579" s="110"/>
    </row>
    <row r="5580" spans="30:60" x14ac:dyDescent="0.2">
      <c r="AD5580" s="110"/>
      <c r="AE5580" s="110"/>
      <c r="AF5580" s="110"/>
      <c r="AG5580" s="110"/>
      <c r="AH5580" s="110"/>
      <c r="AI5580" s="110"/>
      <c r="AJ5580" s="110"/>
      <c r="AK5580" s="110"/>
      <c r="AL5580" s="110"/>
      <c r="AM5580" s="110"/>
      <c r="AN5580" s="110"/>
      <c r="AO5580" s="110"/>
      <c r="AP5580" s="110"/>
      <c r="AQ5580" s="110"/>
      <c r="AR5580" s="110"/>
      <c r="AS5580" s="110"/>
      <c r="AT5580" s="110"/>
      <c r="AU5580" s="110"/>
      <c r="AV5580" s="110"/>
      <c r="AW5580" s="110"/>
      <c r="AX5580" s="110"/>
      <c r="AY5580" s="110"/>
      <c r="AZ5580" s="110"/>
      <c r="BA5580" s="110"/>
      <c r="BB5580" s="110"/>
      <c r="BC5580" s="110"/>
      <c r="BD5580" s="110"/>
      <c r="BE5580" s="110"/>
      <c r="BF5580" s="110"/>
      <c r="BG5580" s="110"/>
      <c r="BH5580" s="110"/>
    </row>
    <row r="5581" spans="30:60" x14ac:dyDescent="0.2">
      <c r="AD5581" s="110"/>
      <c r="AE5581" s="110"/>
      <c r="AF5581" s="110"/>
      <c r="AG5581" s="110"/>
      <c r="AH5581" s="110"/>
      <c r="AI5581" s="110"/>
      <c r="AJ5581" s="110"/>
      <c r="AK5581" s="110"/>
      <c r="AL5581" s="110"/>
      <c r="AM5581" s="110"/>
      <c r="AN5581" s="110"/>
      <c r="AO5581" s="110"/>
      <c r="AP5581" s="110"/>
      <c r="AQ5581" s="110"/>
      <c r="AR5581" s="110"/>
      <c r="AS5581" s="110"/>
      <c r="AT5581" s="110"/>
      <c r="AU5581" s="110"/>
      <c r="AV5581" s="110"/>
      <c r="AW5581" s="110"/>
      <c r="AX5581" s="110"/>
      <c r="AY5581" s="110"/>
      <c r="AZ5581" s="110"/>
      <c r="BA5581" s="110"/>
      <c r="BB5581" s="110"/>
      <c r="BC5581" s="110"/>
      <c r="BD5581" s="110"/>
      <c r="BE5581" s="110"/>
      <c r="BF5581" s="110"/>
      <c r="BG5581" s="110"/>
      <c r="BH5581" s="110"/>
    </row>
    <row r="5582" spans="30:60" x14ac:dyDescent="0.2">
      <c r="AD5582" s="110"/>
      <c r="AE5582" s="110"/>
      <c r="AF5582" s="110"/>
      <c r="AG5582" s="110"/>
      <c r="AH5582" s="110"/>
      <c r="AI5582" s="110"/>
      <c r="AJ5582" s="110"/>
      <c r="AK5582" s="110"/>
      <c r="AL5582" s="110"/>
      <c r="AM5582" s="110"/>
      <c r="AN5582" s="110"/>
      <c r="AO5582" s="110"/>
      <c r="AP5582" s="110"/>
      <c r="AQ5582" s="110"/>
      <c r="AR5582" s="110"/>
      <c r="AS5582" s="110"/>
      <c r="AT5582" s="110"/>
      <c r="AU5582" s="110"/>
      <c r="AV5582" s="110"/>
      <c r="AW5582" s="110"/>
      <c r="AX5582" s="110"/>
      <c r="AY5582" s="110"/>
      <c r="AZ5582" s="110"/>
      <c r="BA5582" s="110"/>
      <c r="BB5582" s="110"/>
      <c r="BC5582" s="110"/>
      <c r="BD5582" s="110"/>
      <c r="BE5582" s="110"/>
      <c r="BF5582" s="110"/>
      <c r="BG5582" s="110"/>
      <c r="BH5582" s="110"/>
    </row>
    <row r="5583" spans="30:60" x14ac:dyDescent="0.2">
      <c r="AD5583" s="110"/>
      <c r="AE5583" s="110"/>
      <c r="AF5583" s="110"/>
      <c r="AG5583" s="110"/>
      <c r="AH5583" s="110"/>
      <c r="AI5583" s="110"/>
      <c r="AJ5583" s="110"/>
      <c r="AK5583" s="110"/>
      <c r="AL5583" s="110"/>
      <c r="AM5583" s="110"/>
      <c r="AN5583" s="110"/>
      <c r="AO5583" s="110"/>
      <c r="AP5583" s="110"/>
      <c r="AQ5583" s="110"/>
      <c r="AR5583" s="110"/>
      <c r="AS5583" s="110"/>
      <c r="AT5583" s="110"/>
      <c r="AU5583" s="110"/>
      <c r="AV5583" s="110"/>
      <c r="AW5583" s="110"/>
      <c r="AX5583" s="110"/>
      <c r="AY5583" s="110"/>
      <c r="AZ5583" s="110"/>
      <c r="BA5583" s="110"/>
      <c r="BB5583" s="110"/>
      <c r="BC5583" s="110"/>
      <c r="BD5583" s="110"/>
      <c r="BE5583" s="110"/>
      <c r="BF5583" s="110"/>
      <c r="BG5583" s="110"/>
      <c r="BH5583" s="110"/>
    </row>
    <row r="5584" spans="30:60" x14ac:dyDescent="0.2">
      <c r="AD5584" s="110"/>
      <c r="AE5584" s="110"/>
      <c r="AF5584" s="110"/>
      <c r="AG5584" s="110"/>
      <c r="AH5584" s="110"/>
      <c r="AI5584" s="110"/>
      <c r="AJ5584" s="110"/>
      <c r="AK5584" s="110"/>
      <c r="AL5584" s="110"/>
      <c r="AM5584" s="110"/>
      <c r="AN5584" s="110"/>
      <c r="AO5584" s="110"/>
      <c r="AP5584" s="110"/>
      <c r="AQ5584" s="110"/>
      <c r="AR5584" s="110"/>
      <c r="AS5584" s="110"/>
      <c r="AT5584" s="110"/>
      <c r="AU5584" s="110"/>
      <c r="AV5584" s="110"/>
      <c r="AW5584" s="110"/>
      <c r="AX5584" s="110"/>
      <c r="AY5584" s="110"/>
      <c r="AZ5584" s="110"/>
      <c r="BA5584" s="110"/>
      <c r="BB5584" s="110"/>
      <c r="BC5584" s="110"/>
      <c r="BD5584" s="110"/>
      <c r="BE5584" s="110"/>
      <c r="BF5584" s="110"/>
      <c r="BG5584" s="110"/>
      <c r="BH5584" s="110"/>
    </row>
    <row r="5585" spans="30:60" x14ac:dyDescent="0.2">
      <c r="AD5585" s="110"/>
      <c r="AE5585" s="110"/>
      <c r="AF5585" s="110"/>
      <c r="AG5585" s="110"/>
      <c r="AH5585" s="110"/>
      <c r="AI5585" s="110"/>
      <c r="AJ5585" s="110"/>
      <c r="AK5585" s="110"/>
      <c r="AL5585" s="110"/>
      <c r="AM5585" s="110"/>
      <c r="AN5585" s="110"/>
      <c r="AO5585" s="110"/>
      <c r="AP5585" s="110"/>
      <c r="AQ5585" s="110"/>
      <c r="AR5585" s="110"/>
      <c r="AS5585" s="110"/>
      <c r="AT5585" s="110"/>
      <c r="AU5585" s="110"/>
      <c r="AV5585" s="110"/>
      <c r="AW5585" s="110"/>
      <c r="AX5585" s="110"/>
      <c r="AY5585" s="110"/>
      <c r="AZ5585" s="110"/>
      <c r="BA5585" s="110"/>
      <c r="BB5585" s="110"/>
      <c r="BC5585" s="110"/>
      <c r="BD5585" s="110"/>
      <c r="BE5585" s="110"/>
      <c r="BF5585" s="110"/>
      <c r="BG5585" s="110"/>
      <c r="BH5585" s="110"/>
    </row>
    <row r="5586" spans="30:60" x14ac:dyDescent="0.2">
      <c r="AD5586" s="110"/>
      <c r="AE5586" s="110"/>
      <c r="AF5586" s="110"/>
      <c r="AG5586" s="110"/>
      <c r="AH5586" s="110"/>
      <c r="AI5586" s="110"/>
      <c r="AJ5586" s="110"/>
      <c r="AK5586" s="110"/>
      <c r="AL5586" s="110"/>
      <c r="AM5586" s="110"/>
      <c r="AN5586" s="110"/>
      <c r="AO5586" s="110"/>
      <c r="AP5586" s="110"/>
      <c r="AQ5586" s="110"/>
      <c r="AR5586" s="110"/>
      <c r="AS5586" s="110"/>
      <c r="AT5586" s="110"/>
      <c r="AU5586" s="110"/>
      <c r="AV5586" s="110"/>
      <c r="AW5586" s="110"/>
      <c r="AX5586" s="110"/>
      <c r="AY5586" s="110"/>
      <c r="AZ5586" s="110"/>
      <c r="BA5586" s="110"/>
      <c r="BB5586" s="110"/>
      <c r="BC5586" s="110"/>
      <c r="BD5586" s="110"/>
      <c r="BE5586" s="110"/>
      <c r="BF5586" s="110"/>
      <c r="BG5586" s="110"/>
      <c r="BH5586" s="110"/>
    </row>
    <row r="5587" spans="30:60" x14ac:dyDescent="0.2">
      <c r="AD5587" s="110"/>
      <c r="AE5587" s="110"/>
      <c r="AF5587" s="110"/>
      <c r="AG5587" s="110"/>
      <c r="AH5587" s="110"/>
      <c r="AI5587" s="110"/>
      <c r="AJ5587" s="110"/>
      <c r="AK5587" s="110"/>
      <c r="AL5587" s="110"/>
      <c r="AM5587" s="110"/>
      <c r="AN5587" s="110"/>
      <c r="AO5587" s="110"/>
      <c r="AP5587" s="110"/>
      <c r="AQ5587" s="110"/>
      <c r="AR5587" s="110"/>
      <c r="AS5587" s="110"/>
      <c r="AT5587" s="110"/>
      <c r="AU5587" s="110"/>
      <c r="AV5587" s="110"/>
      <c r="AW5587" s="110"/>
      <c r="AX5587" s="110"/>
      <c r="AY5587" s="110"/>
      <c r="AZ5587" s="110"/>
      <c r="BA5587" s="110"/>
      <c r="BB5587" s="110"/>
      <c r="BC5587" s="110"/>
      <c r="BD5587" s="110"/>
      <c r="BE5587" s="110"/>
      <c r="BF5587" s="110"/>
      <c r="BG5587" s="110"/>
      <c r="BH5587" s="110"/>
    </row>
    <row r="5588" spans="30:60" x14ac:dyDescent="0.2">
      <c r="AD5588" s="110"/>
      <c r="AE5588" s="110"/>
      <c r="AF5588" s="110"/>
      <c r="AG5588" s="110"/>
      <c r="AH5588" s="110"/>
      <c r="AI5588" s="110"/>
      <c r="AJ5588" s="110"/>
      <c r="AK5588" s="110"/>
      <c r="AL5588" s="110"/>
      <c r="AM5588" s="110"/>
      <c r="AN5588" s="110"/>
      <c r="AO5588" s="110"/>
      <c r="AP5588" s="110"/>
      <c r="AQ5588" s="110"/>
      <c r="AR5588" s="110"/>
      <c r="AS5588" s="110"/>
      <c r="AT5588" s="110"/>
      <c r="AU5588" s="110"/>
      <c r="AV5588" s="110"/>
      <c r="AW5588" s="110"/>
      <c r="AX5588" s="110"/>
      <c r="AY5588" s="110"/>
      <c r="AZ5588" s="110"/>
      <c r="BA5588" s="110"/>
      <c r="BB5588" s="110"/>
      <c r="BC5588" s="110"/>
      <c r="BD5588" s="110"/>
      <c r="BE5588" s="110"/>
      <c r="BF5588" s="110"/>
      <c r="BG5588" s="110"/>
      <c r="BH5588" s="110"/>
    </row>
    <row r="5589" spans="30:60" x14ac:dyDescent="0.2">
      <c r="AD5589" s="110"/>
      <c r="AE5589" s="110"/>
      <c r="AF5589" s="110"/>
      <c r="AG5589" s="110"/>
      <c r="AH5589" s="110"/>
      <c r="AI5589" s="110"/>
      <c r="AJ5589" s="110"/>
      <c r="AK5589" s="110"/>
      <c r="AL5589" s="110"/>
      <c r="AM5589" s="110"/>
      <c r="AN5589" s="110"/>
      <c r="AO5589" s="110"/>
      <c r="AP5589" s="110"/>
      <c r="AQ5589" s="110"/>
      <c r="AR5589" s="110"/>
      <c r="AS5589" s="110"/>
      <c r="AT5589" s="110"/>
      <c r="AU5589" s="110"/>
      <c r="AV5589" s="110"/>
      <c r="AW5589" s="110"/>
      <c r="AX5589" s="110"/>
      <c r="AY5589" s="110"/>
      <c r="AZ5589" s="110"/>
      <c r="BA5589" s="110"/>
      <c r="BB5589" s="110"/>
      <c r="BC5589" s="110"/>
      <c r="BD5589" s="110"/>
      <c r="BE5589" s="110"/>
      <c r="BF5589" s="110"/>
      <c r="BG5589" s="110"/>
      <c r="BH5589" s="110"/>
    </row>
    <row r="5590" spans="30:60" x14ac:dyDescent="0.2">
      <c r="AD5590" s="110"/>
      <c r="AE5590" s="110"/>
      <c r="AF5590" s="110"/>
      <c r="AG5590" s="110"/>
      <c r="AH5590" s="110"/>
      <c r="AI5590" s="110"/>
      <c r="AJ5590" s="110"/>
      <c r="AK5590" s="110"/>
      <c r="AL5590" s="110"/>
      <c r="AM5590" s="110"/>
      <c r="AN5590" s="110"/>
      <c r="AO5590" s="110"/>
      <c r="AP5590" s="110"/>
      <c r="AQ5590" s="110"/>
      <c r="AR5590" s="110"/>
      <c r="AS5590" s="110"/>
      <c r="AT5590" s="110"/>
      <c r="AU5590" s="110"/>
      <c r="AV5590" s="110"/>
      <c r="AW5590" s="110"/>
      <c r="AX5590" s="110"/>
      <c r="AY5590" s="110"/>
      <c r="AZ5590" s="110"/>
      <c r="BA5590" s="110"/>
      <c r="BB5590" s="110"/>
      <c r="BC5590" s="110"/>
      <c r="BD5590" s="110"/>
      <c r="BE5590" s="110"/>
      <c r="BF5590" s="110"/>
      <c r="BG5590" s="110"/>
      <c r="BH5590" s="110"/>
    </row>
    <row r="5591" spans="30:60" x14ac:dyDescent="0.2">
      <c r="AD5591" s="110"/>
      <c r="AE5591" s="110"/>
      <c r="AF5591" s="110"/>
      <c r="AG5591" s="110"/>
      <c r="AH5591" s="110"/>
      <c r="AI5591" s="110"/>
      <c r="AJ5591" s="110"/>
      <c r="AK5591" s="110"/>
      <c r="AL5591" s="110"/>
      <c r="AM5591" s="110"/>
      <c r="AN5591" s="110"/>
      <c r="AO5591" s="110"/>
      <c r="AP5591" s="110"/>
      <c r="AQ5591" s="110"/>
      <c r="AR5591" s="110"/>
      <c r="AS5591" s="110"/>
      <c r="AT5591" s="110"/>
      <c r="AU5591" s="110"/>
      <c r="AV5591" s="110"/>
      <c r="AW5591" s="110"/>
      <c r="AX5591" s="110"/>
      <c r="AY5591" s="110"/>
      <c r="AZ5591" s="110"/>
      <c r="BA5591" s="110"/>
      <c r="BB5591" s="110"/>
      <c r="BC5591" s="110"/>
      <c r="BD5591" s="110"/>
      <c r="BE5591" s="110"/>
      <c r="BF5591" s="110"/>
      <c r="BG5591" s="110"/>
      <c r="BH5591" s="110"/>
    </row>
    <row r="5592" spans="30:60" x14ac:dyDescent="0.2">
      <c r="AD5592" s="110"/>
      <c r="AE5592" s="110"/>
      <c r="AF5592" s="110"/>
      <c r="AG5592" s="110"/>
      <c r="AH5592" s="110"/>
      <c r="AI5592" s="110"/>
      <c r="AJ5592" s="110"/>
      <c r="AK5592" s="110"/>
      <c r="AL5592" s="110"/>
      <c r="AM5592" s="110"/>
      <c r="AN5592" s="110"/>
      <c r="AO5592" s="110"/>
      <c r="AP5592" s="110"/>
      <c r="AQ5592" s="110"/>
      <c r="AR5592" s="110"/>
      <c r="AS5592" s="110"/>
      <c r="AT5592" s="110"/>
      <c r="AU5592" s="110"/>
      <c r="AV5592" s="110"/>
      <c r="AW5592" s="110"/>
      <c r="AX5592" s="110"/>
      <c r="AY5592" s="110"/>
      <c r="AZ5592" s="110"/>
      <c r="BA5592" s="110"/>
      <c r="BB5592" s="110"/>
      <c r="BC5592" s="110"/>
      <c r="BD5592" s="110"/>
      <c r="BE5592" s="110"/>
      <c r="BF5592" s="110"/>
      <c r="BG5592" s="110"/>
      <c r="BH5592" s="110"/>
    </row>
    <row r="5593" spans="30:60" x14ac:dyDescent="0.2">
      <c r="AD5593" s="110"/>
      <c r="AE5593" s="110"/>
      <c r="AF5593" s="110"/>
      <c r="AG5593" s="110"/>
      <c r="AH5593" s="110"/>
      <c r="AI5593" s="110"/>
      <c r="AJ5593" s="110"/>
      <c r="AK5593" s="110"/>
      <c r="AL5593" s="110"/>
      <c r="AM5593" s="110"/>
      <c r="AN5593" s="110"/>
      <c r="AO5593" s="110"/>
      <c r="AP5593" s="110"/>
      <c r="AQ5593" s="110"/>
      <c r="AR5593" s="110"/>
      <c r="AS5593" s="110"/>
      <c r="AT5593" s="110"/>
      <c r="AU5593" s="110"/>
      <c r="AV5593" s="110"/>
      <c r="AW5593" s="110"/>
      <c r="AX5593" s="110"/>
      <c r="AY5593" s="110"/>
      <c r="AZ5593" s="110"/>
      <c r="BA5593" s="110"/>
      <c r="BB5593" s="110"/>
      <c r="BC5593" s="110"/>
      <c r="BD5593" s="110"/>
      <c r="BE5593" s="110"/>
      <c r="BF5593" s="110"/>
      <c r="BG5593" s="110"/>
      <c r="BH5593" s="110"/>
    </row>
    <row r="5594" spans="30:60" x14ac:dyDescent="0.2">
      <c r="AD5594" s="110"/>
      <c r="AE5594" s="110"/>
      <c r="AF5594" s="110"/>
      <c r="AG5594" s="110"/>
      <c r="AH5594" s="110"/>
      <c r="AI5594" s="110"/>
      <c r="AJ5594" s="110"/>
      <c r="AK5594" s="110"/>
      <c r="AL5594" s="110"/>
      <c r="AM5594" s="110"/>
      <c r="AN5594" s="110"/>
      <c r="AO5594" s="110"/>
      <c r="AP5594" s="110"/>
      <c r="AQ5594" s="110"/>
      <c r="AR5594" s="110"/>
      <c r="AS5594" s="110"/>
      <c r="AT5594" s="110"/>
      <c r="AU5594" s="110"/>
      <c r="AV5594" s="110"/>
      <c r="AW5594" s="110"/>
      <c r="AX5594" s="110"/>
      <c r="AY5594" s="110"/>
      <c r="AZ5594" s="110"/>
      <c r="BA5594" s="110"/>
      <c r="BB5594" s="110"/>
      <c r="BC5594" s="110"/>
      <c r="BD5594" s="110"/>
      <c r="BE5594" s="110"/>
      <c r="BF5594" s="110"/>
      <c r="BG5594" s="110"/>
      <c r="BH5594" s="110"/>
    </row>
    <row r="5595" spans="30:60" x14ac:dyDescent="0.2">
      <c r="AD5595" s="110"/>
      <c r="AE5595" s="110"/>
      <c r="AF5595" s="110"/>
      <c r="AG5595" s="110"/>
      <c r="AH5595" s="110"/>
      <c r="AI5595" s="110"/>
      <c r="AJ5595" s="110"/>
      <c r="AK5595" s="110"/>
      <c r="AL5595" s="110"/>
      <c r="AM5595" s="110"/>
      <c r="AN5595" s="110"/>
      <c r="AO5595" s="110"/>
      <c r="AP5595" s="110"/>
      <c r="AQ5595" s="110"/>
      <c r="AR5595" s="110"/>
      <c r="AS5595" s="110"/>
      <c r="AT5595" s="110"/>
      <c r="AU5595" s="110"/>
      <c r="AV5595" s="110"/>
      <c r="AW5595" s="110"/>
      <c r="AX5595" s="110"/>
      <c r="AY5595" s="110"/>
      <c r="AZ5595" s="110"/>
      <c r="BA5595" s="110"/>
      <c r="BB5595" s="110"/>
      <c r="BC5595" s="110"/>
      <c r="BD5595" s="110"/>
      <c r="BE5595" s="110"/>
      <c r="BF5595" s="110"/>
      <c r="BG5595" s="110"/>
      <c r="BH5595" s="110"/>
    </row>
    <row r="5596" spans="30:60" x14ac:dyDescent="0.2">
      <c r="AD5596" s="110"/>
      <c r="AE5596" s="110"/>
      <c r="AF5596" s="110"/>
      <c r="AG5596" s="110"/>
      <c r="AH5596" s="110"/>
      <c r="AI5596" s="110"/>
      <c r="AJ5596" s="110"/>
      <c r="AK5596" s="110"/>
      <c r="AL5596" s="110"/>
      <c r="AM5596" s="110"/>
      <c r="AN5596" s="110"/>
      <c r="AO5596" s="110"/>
      <c r="AP5596" s="110"/>
      <c r="AQ5596" s="110"/>
      <c r="AR5596" s="110"/>
      <c r="AS5596" s="110"/>
      <c r="AT5596" s="110"/>
      <c r="AU5596" s="110"/>
      <c r="AV5596" s="110"/>
      <c r="AW5596" s="110"/>
      <c r="AX5596" s="110"/>
      <c r="AY5596" s="110"/>
      <c r="AZ5596" s="110"/>
      <c r="BA5596" s="110"/>
      <c r="BB5596" s="110"/>
      <c r="BC5596" s="110"/>
      <c r="BD5596" s="110"/>
      <c r="BE5596" s="110"/>
      <c r="BF5596" s="110"/>
      <c r="BG5596" s="110"/>
      <c r="BH5596" s="110"/>
    </row>
    <row r="5597" spans="30:60" x14ac:dyDescent="0.2">
      <c r="AD5597" s="110"/>
      <c r="AE5597" s="110"/>
      <c r="AF5597" s="110"/>
      <c r="AG5597" s="110"/>
      <c r="AH5597" s="110"/>
      <c r="AI5597" s="110"/>
      <c r="AJ5597" s="110"/>
      <c r="AK5597" s="110"/>
      <c r="AL5597" s="110"/>
      <c r="AM5597" s="110"/>
      <c r="AN5597" s="110"/>
      <c r="AO5597" s="110"/>
      <c r="AP5597" s="110"/>
      <c r="AQ5597" s="110"/>
      <c r="AR5597" s="110"/>
      <c r="AS5597" s="110"/>
      <c r="AT5597" s="110"/>
      <c r="AU5597" s="110"/>
      <c r="AV5597" s="110"/>
      <c r="AW5597" s="110"/>
      <c r="AX5597" s="110"/>
      <c r="AY5597" s="110"/>
      <c r="AZ5597" s="110"/>
      <c r="BA5597" s="110"/>
      <c r="BB5597" s="110"/>
      <c r="BC5597" s="110"/>
      <c r="BD5597" s="110"/>
      <c r="BE5597" s="110"/>
      <c r="BF5597" s="110"/>
      <c r="BG5597" s="110"/>
      <c r="BH5597" s="110"/>
    </row>
    <row r="5598" spans="30:60" x14ac:dyDescent="0.2">
      <c r="AD5598" s="110"/>
      <c r="AE5598" s="110"/>
      <c r="AF5598" s="110"/>
      <c r="AG5598" s="110"/>
      <c r="AH5598" s="110"/>
      <c r="AI5598" s="110"/>
      <c r="AJ5598" s="110"/>
      <c r="AK5598" s="110"/>
      <c r="AL5598" s="110"/>
      <c r="AM5598" s="110"/>
      <c r="AN5598" s="110"/>
      <c r="AO5598" s="110"/>
      <c r="AP5598" s="110"/>
      <c r="AQ5598" s="110"/>
      <c r="AR5598" s="110"/>
      <c r="AS5598" s="110"/>
      <c r="AT5598" s="110"/>
      <c r="AU5598" s="110"/>
      <c r="AV5598" s="110"/>
      <c r="AW5598" s="110"/>
      <c r="AX5598" s="110"/>
      <c r="AY5598" s="110"/>
      <c r="AZ5598" s="110"/>
      <c r="BA5598" s="110"/>
      <c r="BB5598" s="110"/>
      <c r="BC5598" s="110"/>
      <c r="BD5598" s="110"/>
      <c r="BE5598" s="110"/>
      <c r="BF5598" s="110"/>
      <c r="BG5598" s="110"/>
      <c r="BH5598" s="110"/>
    </row>
    <row r="5599" spans="30:60" x14ac:dyDescent="0.2">
      <c r="AD5599" s="110"/>
      <c r="AE5599" s="110"/>
      <c r="AF5599" s="110"/>
      <c r="AG5599" s="110"/>
      <c r="AH5599" s="110"/>
      <c r="AI5599" s="110"/>
      <c r="AJ5599" s="110"/>
      <c r="AK5599" s="110"/>
      <c r="AL5599" s="110"/>
      <c r="AM5599" s="110"/>
      <c r="AN5599" s="110"/>
      <c r="AO5599" s="110"/>
      <c r="AP5599" s="110"/>
      <c r="AQ5599" s="110"/>
      <c r="AR5599" s="110"/>
      <c r="AS5599" s="110"/>
      <c r="AT5599" s="110"/>
      <c r="AU5599" s="110"/>
      <c r="AV5599" s="110"/>
      <c r="AW5599" s="110"/>
      <c r="AX5599" s="110"/>
      <c r="AY5599" s="110"/>
      <c r="AZ5599" s="110"/>
      <c r="BA5599" s="110"/>
      <c r="BB5599" s="110"/>
      <c r="BC5599" s="110"/>
      <c r="BD5599" s="110"/>
      <c r="BE5599" s="110"/>
      <c r="BF5599" s="110"/>
      <c r="BG5599" s="110"/>
      <c r="BH5599" s="110"/>
    </row>
    <row r="5600" spans="30:60" x14ac:dyDescent="0.2">
      <c r="AD5600" s="110"/>
      <c r="AE5600" s="110"/>
      <c r="AF5600" s="110"/>
      <c r="AG5600" s="110"/>
      <c r="AH5600" s="110"/>
      <c r="AI5600" s="110"/>
      <c r="AJ5600" s="110"/>
      <c r="AK5600" s="110"/>
      <c r="AL5600" s="110"/>
      <c r="AM5600" s="110"/>
      <c r="AN5600" s="110"/>
      <c r="AO5600" s="110"/>
      <c r="AP5600" s="110"/>
      <c r="AQ5600" s="110"/>
      <c r="AR5600" s="110"/>
      <c r="AS5600" s="110"/>
      <c r="AT5600" s="110"/>
      <c r="AU5600" s="110"/>
      <c r="AV5600" s="110"/>
      <c r="AW5600" s="110"/>
      <c r="AX5600" s="110"/>
      <c r="AY5600" s="110"/>
      <c r="AZ5600" s="110"/>
      <c r="BA5600" s="110"/>
      <c r="BB5600" s="110"/>
      <c r="BC5600" s="110"/>
      <c r="BD5600" s="110"/>
      <c r="BE5600" s="110"/>
      <c r="BF5600" s="110"/>
      <c r="BG5600" s="110"/>
      <c r="BH5600" s="110"/>
    </row>
    <row r="5601" spans="30:60" x14ac:dyDescent="0.2">
      <c r="AD5601" s="110"/>
      <c r="AE5601" s="110"/>
      <c r="AF5601" s="110"/>
      <c r="AG5601" s="110"/>
      <c r="AH5601" s="110"/>
      <c r="AI5601" s="110"/>
      <c r="AJ5601" s="110"/>
      <c r="AK5601" s="110"/>
      <c r="AL5601" s="110"/>
      <c r="AM5601" s="110"/>
      <c r="AN5601" s="110"/>
      <c r="AO5601" s="110"/>
      <c r="AP5601" s="110"/>
      <c r="AQ5601" s="110"/>
      <c r="AR5601" s="110"/>
      <c r="AS5601" s="110"/>
      <c r="AT5601" s="110"/>
      <c r="AU5601" s="110"/>
      <c r="AV5601" s="110"/>
      <c r="AW5601" s="110"/>
      <c r="AX5601" s="110"/>
      <c r="AY5601" s="110"/>
      <c r="AZ5601" s="110"/>
      <c r="BA5601" s="110"/>
      <c r="BB5601" s="110"/>
      <c r="BC5601" s="110"/>
      <c r="BD5601" s="110"/>
      <c r="BE5601" s="110"/>
      <c r="BF5601" s="110"/>
      <c r="BG5601" s="110"/>
      <c r="BH5601" s="110"/>
    </row>
    <row r="5602" spans="30:60" x14ac:dyDescent="0.2">
      <c r="AD5602" s="110"/>
      <c r="AE5602" s="110"/>
      <c r="AF5602" s="110"/>
      <c r="AG5602" s="110"/>
      <c r="AH5602" s="110"/>
      <c r="AI5602" s="110"/>
      <c r="AJ5602" s="110"/>
      <c r="AK5602" s="110"/>
      <c r="AL5602" s="110"/>
      <c r="AM5602" s="110"/>
      <c r="AN5602" s="110"/>
      <c r="AO5602" s="110"/>
      <c r="AP5602" s="110"/>
      <c r="AQ5602" s="110"/>
      <c r="AR5602" s="110"/>
      <c r="AS5602" s="110"/>
      <c r="AT5602" s="110"/>
      <c r="AU5602" s="110"/>
      <c r="AV5602" s="110"/>
      <c r="AW5602" s="110"/>
      <c r="AX5602" s="110"/>
      <c r="AY5602" s="110"/>
      <c r="AZ5602" s="110"/>
      <c r="BA5602" s="110"/>
      <c r="BB5602" s="110"/>
      <c r="BC5602" s="110"/>
      <c r="BD5602" s="110"/>
      <c r="BE5602" s="110"/>
      <c r="BF5602" s="110"/>
      <c r="BG5602" s="110"/>
      <c r="BH5602" s="110"/>
    </row>
    <row r="5603" spans="30:60" x14ac:dyDescent="0.2">
      <c r="AD5603" s="110"/>
      <c r="AE5603" s="110"/>
      <c r="AF5603" s="110"/>
      <c r="AG5603" s="110"/>
      <c r="AH5603" s="110"/>
      <c r="AI5603" s="110"/>
      <c r="AJ5603" s="110"/>
      <c r="AK5603" s="110"/>
      <c r="AL5603" s="110"/>
      <c r="AM5603" s="110"/>
      <c r="AN5603" s="110"/>
      <c r="AO5603" s="110"/>
      <c r="AP5603" s="110"/>
      <c r="AQ5603" s="110"/>
      <c r="AR5603" s="110"/>
      <c r="AS5603" s="110"/>
      <c r="AT5603" s="110"/>
      <c r="AU5603" s="110"/>
      <c r="AV5603" s="110"/>
      <c r="AW5603" s="110"/>
      <c r="AX5603" s="110"/>
      <c r="AY5603" s="110"/>
      <c r="AZ5603" s="110"/>
      <c r="BA5603" s="110"/>
      <c r="BB5603" s="110"/>
      <c r="BC5603" s="110"/>
      <c r="BD5603" s="110"/>
      <c r="BE5603" s="110"/>
      <c r="BF5603" s="110"/>
      <c r="BG5603" s="110"/>
      <c r="BH5603" s="110"/>
    </row>
    <row r="5604" spans="30:60" x14ac:dyDescent="0.2">
      <c r="AD5604" s="110"/>
      <c r="AE5604" s="110"/>
      <c r="AF5604" s="110"/>
      <c r="AG5604" s="110"/>
      <c r="AH5604" s="110"/>
      <c r="AI5604" s="110"/>
      <c r="AJ5604" s="110"/>
      <c r="AK5604" s="110"/>
      <c r="AL5604" s="110"/>
      <c r="AM5604" s="110"/>
      <c r="AN5604" s="110"/>
      <c r="AO5604" s="110"/>
      <c r="AP5604" s="110"/>
      <c r="AQ5604" s="110"/>
      <c r="AR5604" s="110"/>
      <c r="AS5604" s="110"/>
      <c r="AT5604" s="110"/>
      <c r="AU5604" s="110"/>
      <c r="AV5604" s="110"/>
      <c r="AW5604" s="110"/>
      <c r="AX5604" s="110"/>
      <c r="AY5604" s="110"/>
      <c r="AZ5604" s="110"/>
      <c r="BA5604" s="110"/>
      <c r="BB5604" s="110"/>
      <c r="BC5604" s="110"/>
      <c r="BD5604" s="110"/>
      <c r="BE5604" s="110"/>
      <c r="BF5604" s="110"/>
      <c r="BG5604" s="110"/>
      <c r="BH5604" s="110"/>
    </row>
    <row r="5605" spans="30:60" x14ac:dyDescent="0.2">
      <c r="AD5605" s="110"/>
      <c r="AE5605" s="110"/>
      <c r="AF5605" s="110"/>
      <c r="AG5605" s="110"/>
      <c r="AH5605" s="110"/>
      <c r="AI5605" s="110"/>
      <c r="AJ5605" s="110"/>
      <c r="AK5605" s="110"/>
      <c r="AL5605" s="110"/>
      <c r="AM5605" s="110"/>
      <c r="AN5605" s="110"/>
      <c r="AO5605" s="110"/>
      <c r="AP5605" s="110"/>
      <c r="AQ5605" s="110"/>
      <c r="AR5605" s="110"/>
      <c r="AS5605" s="110"/>
      <c r="AT5605" s="110"/>
      <c r="AU5605" s="110"/>
      <c r="AV5605" s="110"/>
      <c r="AW5605" s="110"/>
      <c r="AX5605" s="110"/>
      <c r="AY5605" s="110"/>
      <c r="AZ5605" s="110"/>
      <c r="BA5605" s="110"/>
      <c r="BB5605" s="110"/>
      <c r="BC5605" s="110"/>
      <c r="BD5605" s="110"/>
      <c r="BE5605" s="110"/>
      <c r="BF5605" s="110"/>
      <c r="BG5605" s="110"/>
      <c r="BH5605" s="110"/>
    </row>
    <row r="5606" spans="30:60" x14ac:dyDescent="0.2">
      <c r="AD5606" s="110"/>
      <c r="AE5606" s="110"/>
      <c r="AF5606" s="110"/>
      <c r="AG5606" s="110"/>
      <c r="AH5606" s="110"/>
      <c r="AI5606" s="110"/>
      <c r="AJ5606" s="110"/>
      <c r="AK5606" s="110"/>
      <c r="AL5606" s="110"/>
      <c r="AM5606" s="110"/>
      <c r="AN5606" s="110"/>
      <c r="AO5606" s="110"/>
      <c r="AP5606" s="110"/>
      <c r="AQ5606" s="110"/>
      <c r="AR5606" s="110"/>
      <c r="AS5606" s="110"/>
      <c r="AT5606" s="110"/>
      <c r="AU5606" s="110"/>
      <c r="AV5606" s="110"/>
      <c r="AW5606" s="110"/>
      <c r="AX5606" s="110"/>
      <c r="AY5606" s="110"/>
      <c r="AZ5606" s="110"/>
      <c r="BA5606" s="110"/>
      <c r="BB5606" s="110"/>
      <c r="BC5606" s="110"/>
      <c r="BD5606" s="110"/>
      <c r="BE5606" s="110"/>
      <c r="BF5606" s="110"/>
      <c r="BG5606" s="110"/>
      <c r="BH5606" s="110"/>
    </row>
    <row r="5607" spans="30:60" x14ac:dyDescent="0.2">
      <c r="AD5607" s="110"/>
      <c r="AE5607" s="110"/>
      <c r="AF5607" s="110"/>
      <c r="AG5607" s="110"/>
      <c r="AH5607" s="110"/>
      <c r="AI5607" s="110"/>
      <c r="AJ5607" s="110"/>
      <c r="AK5607" s="110"/>
      <c r="AL5607" s="110"/>
      <c r="AM5607" s="110"/>
      <c r="AN5607" s="110"/>
      <c r="AO5607" s="110"/>
      <c r="AP5607" s="110"/>
      <c r="AQ5607" s="110"/>
      <c r="AR5607" s="110"/>
      <c r="AS5607" s="110"/>
      <c r="AT5607" s="110"/>
      <c r="AU5607" s="110"/>
      <c r="AV5607" s="110"/>
      <c r="AW5607" s="110"/>
      <c r="AX5607" s="110"/>
      <c r="AY5607" s="110"/>
      <c r="AZ5607" s="110"/>
      <c r="BA5607" s="110"/>
      <c r="BB5607" s="110"/>
      <c r="BC5607" s="110"/>
      <c r="BD5607" s="110"/>
      <c r="BE5607" s="110"/>
      <c r="BF5607" s="110"/>
      <c r="BG5607" s="110"/>
      <c r="BH5607" s="110"/>
    </row>
    <row r="5608" spans="30:60" x14ac:dyDescent="0.2">
      <c r="AD5608" s="110"/>
      <c r="AE5608" s="110"/>
      <c r="AF5608" s="110"/>
      <c r="AG5608" s="110"/>
      <c r="AH5608" s="110"/>
      <c r="AI5608" s="110"/>
      <c r="AJ5608" s="110"/>
      <c r="AK5608" s="110"/>
      <c r="AL5608" s="110"/>
      <c r="AM5608" s="110"/>
      <c r="AN5608" s="110"/>
      <c r="AO5608" s="110"/>
      <c r="AP5608" s="110"/>
      <c r="AQ5608" s="110"/>
      <c r="AR5608" s="110"/>
      <c r="AS5608" s="110"/>
      <c r="AT5608" s="110"/>
      <c r="AU5608" s="110"/>
      <c r="AV5608" s="110"/>
      <c r="AW5608" s="110"/>
      <c r="AX5608" s="110"/>
      <c r="AY5608" s="110"/>
      <c r="AZ5608" s="110"/>
      <c r="BA5608" s="110"/>
      <c r="BB5608" s="110"/>
      <c r="BC5608" s="110"/>
      <c r="BD5608" s="110"/>
      <c r="BE5608" s="110"/>
      <c r="BF5608" s="110"/>
      <c r="BG5608" s="110"/>
      <c r="BH5608" s="110"/>
    </row>
    <row r="5609" spans="30:60" x14ac:dyDescent="0.2">
      <c r="AD5609" s="110"/>
      <c r="AE5609" s="110"/>
      <c r="AF5609" s="110"/>
      <c r="AG5609" s="110"/>
      <c r="AH5609" s="110"/>
      <c r="AI5609" s="110"/>
      <c r="AJ5609" s="110"/>
      <c r="AK5609" s="110"/>
      <c r="AL5609" s="110"/>
      <c r="AM5609" s="110"/>
      <c r="AN5609" s="110"/>
      <c r="AO5609" s="110"/>
      <c r="AP5609" s="110"/>
      <c r="AQ5609" s="110"/>
      <c r="AR5609" s="110"/>
      <c r="AS5609" s="110"/>
      <c r="AT5609" s="110"/>
      <c r="AU5609" s="110"/>
      <c r="AV5609" s="110"/>
      <c r="AW5609" s="110"/>
      <c r="AX5609" s="110"/>
      <c r="AY5609" s="110"/>
      <c r="AZ5609" s="110"/>
      <c r="BA5609" s="110"/>
      <c r="BB5609" s="110"/>
      <c r="BC5609" s="110"/>
      <c r="BD5609" s="110"/>
      <c r="BE5609" s="110"/>
      <c r="BF5609" s="110"/>
      <c r="BG5609" s="110"/>
      <c r="BH5609" s="110"/>
    </row>
    <row r="5610" spans="30:60" x14ac:dyDescent="0.2">
      <c r="AD5610" s="110"/>
      <c r="AE5610" s="110"/>
      <c r="AF5610" s="110"/>
      <c r="AG5610" s="110"/>
      <c r="AH5610" s="110"/>
      <c r="AI5610" s="110"/>
      <c r="AJ5610" s="110"/>
      <c r="AK5610" s="110"/>
      <c r="AL5610" s="110"/>
      <c r="AM5610" s="110"/>
      <c r="AN5610" s="110"/>
      <c r="AO5610" s="110"/>
      <c r="AP5610" s="110"/>
      <c r="AQ5610" s="110"/>
      <c r="AR5610" s="110"/>
      <c r="AS5610" s="110"/>
      <c r="AT5610" s="110"/>
      <c r="AU5610" s="110"/>
      <c r="AV5610" s="110"/>
      <c r="AW5610" s="110"/>
      <c r="AX5610" s="110"/>
      <c r="AY5610" s="110"/>
      <c r="AZ5610" s="110"/>
      <c r="BA5610" s="110"/>
      <c r="BB5610" s="110"/>
      <c r="BC5610" s="110"/>
      <c r="BD5610" s="110"/>
      <c r="BE5610" s="110"/>
      <c r="BF5610" s="110"/>
      <c r="BG5610" s="110"/>
      <c r="BH5610" s="110"/>
    </row>
    <row r="5611" spans="30:60" x14ac:dyDescent="0.2">
      <c r="AD5611" s="110"/>
      <c r="AE5611" s="110"/>
      <c r="AF5611" s="110"/>
      <c r="AG5611" s="110"/>
      <c r="AH5611" s="110"/>
      <c r="AI5611" s="110"/>
      <c r="AJ5611" s="110"/>
      <c r="AK5611" s="110"/>
      <c r="AL5611" s="110"/>
      <c r="AM5611" s="110"/>
      <c r="AN5611" s="110"/>
      <c r="AO5611" s="110"/>
      <c r="AP5611" s="110"/>
      <c r="AQ5611" s="110"/>
      <c r="AR5611" s="110"/>
      <c r="AS5611" s="110"/>
      <c r="AT5611" s="110"/>
      <c r="AU5611" s="110"/>
      <c r="AV5611" s="110"/>
      <c r="AW5611" s="110"/>
      <c r="AX5611" s="110"/>
      <c r="AY5611" s="110"/>
      <c r="AZ5611" s="110"/>
      <c r="BA5611" s="110"/>
      <c r="BB5611" s="110"/>
      <c r="BC5611" s="110"/>
      <c r="BD5611" s="110"/>
      <c r="BE5611" s="110"/>
      <c r="BF5611" s="110"/>
      <c r="BG5611" s="110"/>
      <c r="BH5611" s="110"/>
    </row>
    <row r="5612" spans="30:60" x14ac:dyDescent="0.2">
      <c r="AD5612" s="110"/>
      <c r="AE5612" s="110"/>
      <c r="AF5612" s="110"/>
      <c r="AG5612" s="110"/>
      <c r="AH5612" s="110"/>
      <c r="AI5612" s="110"/>
      <c r="AJ5612" s="110"/>
      <c r="AK5612" s="110"/>
      <c r="AL5612" s="110"/>
      <c r="AM5612" s="110"/>
      <c r="AN5612" s="110"/>
      <c r="AO5612" s="110"/>
      <c r="AP5612" s="110"/>
      <c r="AQ5612" s="110"/>
      <c r="AR5612" s="110"/>
      <c r="AS5612" s="110"/>
      <c r="AT5612" s="110"/>
      <c r="AU5612" s="110"/>
      <c r="AV5612" s="110"/>
      <c r="AW5612" s="110"/>
      <c r="AX5612" s="110"/>
      <c r="AY5612" s="110"/>
      <c r="AZ5612" s="110"/>
      <c r="BA5612" s="110"/>
      <c r="BB5612" s="110"/>
      <c r="BC5612" s="110"/>
      <c r="BD5612" s="110"/>
      <c r="BE5612" s="110"/>
      <c r="BF5612" s="110"/>
      <c r="BG5612" s="110"/>
      <c r="BH5612" s="110"/>
    </row>
    <row r="5613" spans="30:60" x14ac:dyDescent="0.2">
      <c r="AD5613" s="110"/>
      <c r="AE5613" s="110"/>
      <c r="AF5613" s="110"/>
      <c r="AG5613" s="110"/>
      <c r="AH5613" s="110"/>
      <c r="AI5613" s="110"/>
      <c r="AJ5613" s="110"/>
      <c r="AK5613" s="110"/>
      <c r="AL5613" s="110"/>
      <c r="AM5613" s="110"/>
      <c r="AN5613" s="110"/>
      <c r="AO5613" s="110"/>
      <c r="AP5613" s="110"/>
      <c r="AQ5613" s="110"/>
      <c r="AR5613" s="110"/>
      <c r="AS5613" s="110"/>
      <c r="AT5613" s="110"/>
      <c r="AU5613" s="110"/>
      <c r="AV5613" s="110"/>
      <c r="AW5613" s="110"/>
      <c r="AX5613" s="110"/>
      <c r="AY5613" s="110"/>
      <c r="AZ5613" s="110"/>
      <c r="BA5613" s="110"/>
      <c r="BB5613" s="110"/>
      <c r="BC5613" s="110"/>
      <c r="BD5613" s="110"/>
      <c r="BE5613" s="110"/>
      <c r="BF5613" s="110"/>
      <c r="BG5613" s="110"/>
      <c r="BH5613" s="110"/>
    </row>
    <row r="5614" spans="30:60" x14ac:dyDescent="0.2">
      <c r="AD5614" s="110"/>
      <c r="AE5614" s="110"/>
      <c r="AF5614" s="110"/>
      <c r="AG5614" s="110"/>
      <c r="AH5614" s="110"/>
      <c r="AI5614" s="110"/>
      <c r="AJ5614" s="110"/>
      <c r="AK5614" s="110"/>
      <c r="AL5614" s="110"/>
      <c r="AM5614" s="110"/>
      <c r="AN5614" s="110"/>
      <c r="AO5614" s="110"/>
      <c r="AP5614" s="110"/>
      <c r="AQ5614" s="110"/>
      <c r="AR5614" s="110"/>
      <c r="AS5614" s="110"/>
      <c r="AT5614" s="110"/>
      <c r="AU5614" s="110"/>
      <c r="AV5614" s="110"/>
      <c r="AW5614" s="110"/>
      <c r="AX5614" s="110"/>
      <c r="AY5614" s="110"/>
      <c r="AZ5614" s="110"/>
      <c r="BA5614" s="110"/>
      <c r="BB5614" s="110"/>
      <c r="BC5614" s="110"/>
      <c r="BD5614" s="110"/>
      <c r="BE5614" s="110"/>
      <c r="BF5614" s="110"/>
      <c r="BG5614" s="110"/>
      <c r="BH5614" s="110"/>
    </row>
    <row r="5615" spans="30:60" x14ac:dyDescent="0.2">
      <c r="AD5615" s="110"/>
      <c r="AE5615" s="110"/>
      <c r="AF5615" s="110"/>
      <c r="AG5615" s="110"/>
      <c r="AH5615" s="110"/>
      <c r="AI5615" s="110"/>
      <c r="AJ5615" s="110"/>
      <c r="AK5615" s="110"/>
      <c r="AL5615" s="110"/>
      <c r="AM5615" s="110"/>
      <c r="AN5615" s="110"/>
      <c r="AO5615" s="110"/>
      <c r="AP5615" s="110"/>
      <c r="AQ5615" s="110"/>
      <c r="AR5615" s="110"/>
      <c r="AS5615" s="110"/>
      <c r="AT5615" s="110"/>
      <c r="AU5615" s="110"/>
      <c r="AV5615" s="110"/>
      <c r="AW5615" s="110"/>
      <c r="AX5615" s="110"/>
      <c r="AY5615" s="110"/>
      <c r="AZ5615" s="110"/>
      <c r="BA5615" s="110"/>
      <c r="BB5615" s="110"/>
      <c r="BC5615" s="110"/>
      <c r="BD5615" s="110"/>
      <c r="BE5615" s="110"/>
      <c r="BF5615" s="110"/>
      <c r="BG5615" s="110"/>
      <c r="BH5615" s="110"/>
    </row>
    <row r="5616" spans="30:60" x14ac:dyDescent="0.2">
      <c r="AD5616" s="110"/>
      <c r="AE5616" s="110"/>
      <c r="AF5616" s="110"/>
      <c r="AG5616" s="110"/>
      <c r="AH5616" s="110"/>
      <c r="AI5616" s="110"/>
      <c r="AJ5616" s="110"/>
      <c r="AK5616" s="110"/>
      <c r="AL5616" s="110"/>
      <c r="AM5616" s="110"/>
      <c r="AN5616" s="110"/>
      <c r="AO5616" s="110"/>
      <c r="AP5616" s="110"/>
      <c r="AQ5616" s="110"/>
      <c r="AR5616" s="110"/>
      <c r="AS5616" s="110"/>
      <c r="AT5616" s="110"/>
      <c r="AU5616" s="110"/>
      <c r="AV5616" s="110"/>
      <c r="AW5616" s="110"/>
      <c r="AX5616" s="110"/>
      <c r="AY5616" s="110"/>
      <c r="AZ5616" s="110"/>
      <c r="BA5616" s="110"/>
      <c r="BB5616" s="110"/>
      <c r="BC5616" s="110"/>
      <c r="BD5616" s="110"/>
      <c r="BE5616" s="110"/>
      <c r="BF5616" s="110"/>
      <c r="BG5616" s="110"/>
      <c r="BH5616" s="110"/>
    </row>
    <row r="5617" spans="30:60" x14ac:dyDescent="0.2">
      <c r="AD5617" s="110"/>
      <c r="AE5617" s="110"/>
      <c r="AF5617" s="110"/>
      <c r="AG5617" s="110"/>
      <c r="AH5617" s="110"/>
      <c r="AI5617" s="110"/>
      <c r="AJ5617" s="110"/>
      <c r="AK5617" s="110"/>
      <c r="AL5617" s="110"/>
      <c r="AM5617" s="110"/>
      <c r="AN5617" s="110"/>
      <c r="AO5617" s="110"/>
      <c r="AP5617" s="110"/>
      <c r="AQ5617" s="110"/>
      <c r="AR5617" s="110"/>
      <c r="AS5617" s="110"/>
      <c r="AT5617" s="110"/>
      <c r="AU5617" s="110"/>
      <c r="AV5617" s="110"/>
      <c r="AW5617" s="110"/>
      <c r="AX5617" s="110"/>
      <c r="AY5617" s="110"/>
      <c r="AZ5617" s="110"/>
      <c r="BA5617" s="110"/>
      <c r="BB5617" s="110"/>
      <c r="BC5617" s="110"/>
      <c r="BD5617" s="110"/>
      <c r="BE5617" s="110"/>
      <c r="BF5617" s="110"/>
      <c r="BG5617" s="110"/>
      <c r="BH5617" s="110"/>
    </row>
    <row r="5618" spans="30:60" x14ac:dyDescent="0.2">
      <c r="AD5618" s="110"/>
      <c r="AE5618" s="110"/>
      <c r="AF5618" s="110"/>
      <c r="AG5618" s="110"/>
      <c r="AH5618" s="110"/>
      <c r="AI5618" s="110"/>
      <c r="AJ5618" s="110"/>
      <c r="AK5618" s="110"/>
      <c r="AL5618" s="110"/>
      <c r="AM5618" s="110"/>
      <c r="AN5618" s="110"/>
      <c r="AO5618" s="110"/>
      <c r="AP5618" s="110"/>
      <c r="AQ5618" s="110"/>
      <c r="AR5618" s="110"/>
      <c r="AS5618" s="110"/>
      <c r="AT5618" s="110"/>
      <c r="AU5618" s="110"/>
      <c r="AV5618" s="110"/>
      <c r="AW5618" s="110"/>
      <c r="AX5618" s="110"/>
      <c r="AY5618" s="110"/>
      <c r="AZ5618" s="110"/>
      <c r="BA5618" s="110"/>
      <c r="BB5618" s="110"/>
      <c r="BC5618" s="110"/>
      <c r="BD5618" s="110"/>
      <c r="BE5618" s="110"/>
      <c r="BF5618" s="110"/>
      <c r="BG5618" s="110"/>
      <c r="BH5618" s="110"/>
    </row>
    <row r="5619" spans="30:60" x14ac:dyDescent="0.2">
      <c r="AD5619" s="110"/>
      <c r="AE5619" s="110"/>
      <c r="AF5619" s="110"/>
      <c r="AG5619" s="110"/>
      <c r="AH5619" s="110"/>
      <c r="AI5619" s="110"/>
      <c r="AJ5619" s="110"/>
      <c r="AK5619" s="110"/>
      <c r="AL5619" s="110"/>
      <c r="AM5619" s="110"/>
      <c r="AN5619" s="110"/>
      <c r="AO5619" s="110"/>
      <c r="AP5619" s="110"/>
      <c r="AQ5619" s="110"/>
      <c r="AR5619" s="110"/>
      <c r="AS5619" s="110"/>
      <c r="AT5619" s="110"/>
      <c r="AU5619" s="110"/>
      <c r="AV5619" s="110"/>
      <c r="AW5619" s="110"/>
      <c r="AX5619" s="110"/>
      <c r="AY5619" s="110"/>
      <c r="AZ5619" s="110"/>
      <c r="BA5619" s="110"/>
      <c r="BB5619" s="110"/>
      <c r="BC5619" s="110"/>
      <c r="BD5619" s="110"/>
      <c r="BE5619" s="110"/>
      <c r="BF5619" s="110"/>
      <c r="BG5619" s="110"/>
      <c r="BH5619" s="110"/>
    </row>
    <row r="5620" spans="30:60" x14ac:dyDescent="0.2">
      <c r="AD5620" s="110"/>
      <c r="AE5620" s="110"/>
      <c r="AF5620" s="110"/>
      <c r="AG5620" s="110"/>
      <c r="AH5620" s="110"/>
      <c r="AI5620" s="110"/>
      <c r="AJ5620" s="110"/>
      <c r="AK5620" s="110"/>
      <c r="AL5620" s="110"/>
      <c r="AM5620" s="110"/>
      <c r="AN5620" s="110"/>
      <c r="AO5620" s="110"/>
      <c r="AP5620" s="110"/>
      <c r="AQ5620" s="110"/>
      <c r="AR5620" s="110"/>
      <c r="AS5620" s="110"/>
      <c r="AT5620" s="110"/>
      <c r="AU5620" s="110"/>
      <c r="AV5620" s="110"/>
      <c r="AW5620" s="110"/>
      <c r="AX5620" s="110"/>
      <c r="AY5620" s="110"/>
      <c r="AZ5620" s="110"/>
      <c r="BA5620" s="110"/>
      <c r="BB5620" s="110"/>
      <c r="BC5620" s="110"/>
      <c r="BD5620" s="110"/>
      <c r="BE5620" s="110"/>
      <c r="BF5620" s="110"/>
      <c r="BG5620" s="110"/>
      <c r="BH5620" s="110"/>
    </row>
    <row r="5621" spans="30:60" x14ac:dyDescent="0.2">
      <c r="AD5621" s="110"/>
      <c r="AE5621" s="110"/>
      <c r="AF5621" s="110"/>
      <c r="AG5621" s="110"/>
      <c r="AH5621" s="110"/>
      <c r="AI5621" s="110"/>
      <c r="AJ5621" s="110"/>
      <c r="AK5621" s="110"/>
      <c r="AL5621" s="110"/>
      <c r="AM5621" s="110"/>
      <c r="AN5621" s="110"/>
      <c r="AO5621" s="110"/>
      <c r="AP5621" s="110"/>
      <c r="AQ5621" s="110"/>
      <c r="AR5621" s="110"/>
      <c r="AS5621" s="110"/>
      <c r="AT5621" s="110"/>
      <c r="AU5621" s="110"/>
      <c r="AV5621" s="110"/>
      <c r="AW5621" s="110"/>
      <c r="AX5621" s="110"/>
      <c r="AY5621" s="110"/>
      <c r="AZ5621" s="110"/>
      <c r="BA5621" s="110"/>
      <c r="BB5621" s="110"/>
      <c r="BC5621" s="110"/>
      <c r="BD5621" s="110"/>
      <c r="BE5621" s="110"/>
      <c r="BF5621" s="110"/>
      <c r="BG5621" s="110"/>
      <c r="BH5621" s="110"/>
    </row>
    <row r="5622" spans="30:60" x14ac:dyDescent="0.2">
      <c r="AD5622" s="110"/>
      <c r="AE5622" s="110"/>
      <c r="AF5622" s="110"/>
      <c r="AG5622" s="110"/>
      <c r="AH5622" s="110"/>
      <c r="AI5622" s="110"/>
      <c r="AJ5622" s="110"/>
      <c r="AK5622" s="110"/>
      <c r="AL5622" s="110"/>
      <c r="AM5622" s="110"/>
      <c r="AN5622" s="110"/>
      <c r="AO5622" s="110"/>
      <c r="AP5622" s="110"/>
      <c r="AQ5622" s="110"/>
      <c r="AR5622" s="110"/>
      <c r="AS5622" s="110"/>
      <c r="AT5622" s="110"/>
      <c r="AU5622" s="110"/>
      <c r="AV5622" s="110"/>
      <c r="AW5622" s="110"/>
      <c r="AX5622" s="110"/>
      <c r="AY5622" s="110"/>
      <c r="AZ5622" s="110"/>
      <c r="BA5622" s="110"/>
      <c r="BB5622" s="110"/>
      <c r="BC5622" s="110"/>
      <c r="BD5622" s="110"/>
      <c r="BE5622" s="110"/>
      <c r="BF5622" s="110"/>
      <c r="BG5622" s="110"/>
      <c r="BH5622" s="110"/>
    </row>
    <row r="5623" spans="30:60" x14ac:dyDescent="0.2">
      <c r="AD5623" s="110"/>
      <c r="AE5623" s="110"/>
      <c r="AF5623" s="110"/>
      <c r="AG5623" s="110"/>
      <c r="AH5623" s="110"/>
      <c r="AI5623" s="110"/>
      <c r="AJ5623" s="110"/>
      <c r="AK5623" s="110"/>
      <c r="AL5623" s="110"/>
      <c r="AM5623" s="110"/>
      <c r="AN5623" s="110"/>
      <c r="AO5623" s="110"/>
      <c r="AP5623" s="110"/>
      <c r="AQ5623" s="110"/>
      <c r="AR5623" s="110"/>
      <c r="AS5623" s="110"/>
      <c r="AT5623" s="110"/>
      <c r="AU5623" s="110"/>
      <c r="AV5623" s="110"/>
      <c r="AW5623" s="110"/>
      <c r="AX5623" s="110"/>
      <c r="AY5623" s="110"/>
      <c r="AZ5623" s="110"/>
      <c r="BA5623" s="110"/>
      <c r="BB5623" s="110"/>
      <c r="BC5623" s="110"/>
      <c r="BD5623" s="110"/>
      <c r="BE5623" s="110"/>
      <c r="BF5623" s="110"/>
      <c r="BG5623" s="110"/>
      <c r="BH5623" s="110"/>
    </row>
    <row r="5624" spans="30:60" x14ac:dyDescent="0.2">
      <c r="AD5624" s="110"/>
      <c r="AE5624" s="110"/>
      <c r="AF5624" s="110"/>
      <c r="AG5624" s="110"/>
      <c r="AH5624" s="110"/>
      <c r="AI5624" s="110"/>
      <c r="AJ5624" s="110"/>
      <c r="AK5624" s="110"/>
      <c r="AL5624" s="110"/>
      <c r="AM5624" s="110"/>
      <c r="AN5624" s="110"/>
      <c r="AO5624" s="110"/>
      <c r="AP5624" s="110"/>
      <c r="AQ5624" s="110"/>
      <c r="AR5624" s="110"/>
      <c r="AS5624" s="110"/>
      <c r="AT5624" s="110"/>
      <c r="AU5624" s="110"/>
      <c r="AV5624" s="110"/>
      <c r="AW5624" s="110"/>
      <c r="AX5624" s="110"/>
      <c r="AY5624" s="110"/>
      <c r="AZ5624" s="110"/>
      <c r="BA5624" s="110"/>
      <c r="BB5624" s="110"/>
      <c r="BC5624" s="110"/>
      <c r="BD5624" s="110"/>
      <c r="BE5624" s="110"/>
      <c r="BF5624" s="110"/>
      <c r="BG5624" s="110"/>
      <c r="BH5624" s="110"/>
    </row>
    <row r="5625" spans="30:60" x14ac:dyDescent="0.2">
      <c r="AD5625" s="110"/>
      <c r="AE5625" s="110"/>
      <c r="AF5625" s="110"/>
      <c r="AG5625" s="110"/>
      <c r="AH5625" s="110"/>
      <c r="AI5625" s="110"/>
      <c r="AJ5625" s="110"/>
      <c r="AK5625" s="110"/>
      <c r="AL5625" s="110"/>
      <c r="AM5625" s="110"/>
      <c r="AN5625" s="110"/>
      <c r="AO5625" s="110"/>
      <c r="AP5625" s="110"/>
      <c r="AQ5625" s="110"/>
      <c r="AR5625" s="110"/>
      <c r="AS5625" s="110"/>
      <c r="AT5625" s="110"/>
      <c r="AU5625" s="110"/>
      <c r="AV5625" s="110"/>
      <c r="AW5625" s="110"/>
      <c r="AX5625" s="110"/>
      <c r="AY5625" s="110"/>
      <c r="AZ5625" s="110"/>
      <c r="BA5625" s="110"/>
      <c r="BB5625" s="110"/>
      <c r="BC5625" s="110"/>
      <c r="BD5625" s="110"/>
      <c r="BE5625" s="110"/>
      <c r="BF5625" s="110"/>
      <c r="BG5625" s="110"/>
      <c r="BH5625" s="110"/>
    </row>
    <row r="5626" spans="30:60" x14ac:dyDescent="0.2">
      <c r="AD5626" s="110"/>
      <c r="AE5626" s="110"/>
      <c r="AF5626" s="110"/>
      <c r="AG5626" s="110"/>
      <c r="AH5626" s="110"/>
      <c r="AI5626" s="110"/>
      <c r="AJ5626" s="110"/>
      <c r="AK5626" s="110"/>
      <c r="AL5626" s="110"/>
      <c r="AM5626" s="110"/>
      <c r="AN5626" s="110"/>
      <c r="AO5626" s="110"/>
      <c r="AP5626" s="110"/>
      <c r="AQ5626" s="110"/>
      <c r="AR5626" s="110"/>
      <c r="AS5626" s="110"/>
      <c r="AT5626" s="110"/>
      <c r="AU5626" s="110"/>
      <c r="AV5626" s="110"/>
      <c r="AW5626" s="110"/>
      <c r="AX5626" s="110"/>
      <c r="AY5626" s="110"/>
      <c r="AZ5626" s="110"/>
      <c r="BA5626" s="110"/>
      <c r="BB5626" s="110"/>
      <c r="BC5626" s="110"/>
      <c r="BD5626" s="110"/>
      <c r="BE5626" s="110"/>
      <c r="BF5626" s="110"/>
      <c r="BG5626" s="110"/>
      <c r="BH5626" s="110"/>
    </row>
    <row r="5627" spans="30:60" x14ac:dyDescent="0.2">
      <c r="AD5627" s="110"/>
      <c r="AE5627" s="110"/>
      <c r="AF5627" s="110"/>
      <c r="AG5627" s="110"/>
      <c r="AH5627" s="110"/>
      <c r="AI5627" s="110"/>
      <c r="AJ5627" s="110"/>
      <c r="AK5627" s="110"/>
      <c r="AL5627" s="110"/>
      <c r="AM5627" s="110"/>
      <c r="AN5627" s="110"/>
      <c r="AO5627" s="110"/>
      <c r="AP5627" s="110"/>
      <c r="AQ5627" s="110"/>
      <c r="AR5627" s="110"/>
      <c r="AS5627" s="110"/>
      <c r="AT5627" s="110"/>
      <c r="AU5627" s="110"/>
      <c r="AV5627" s="110"/>
      <c r="AW5627" s="110"/>
      <c r="AX5627" s="110"/>
      <c r="AY5627" s="110"/>
      <c r="AZ5627" s="110"/>
      <c r="BA5627" s="110"/>
      <c r="BB5627" s="110"/>
      <c r="BC5627" s="110"/>
      <c r="BD5627" s="110"/>
      <c r="BE5627" s="110"/>
      <c r="BF5627" s="110"/>
      <c r="BG5627" s="110"/>
      <c r="BH5627" s="110"/>
    </row>
    <row r="5628" spans="30:60" x14ac:dyDescent="0.2">
      <c r="AD5628" s="110"/>
      <c r="AE5628" s="110"/>
      <c r="AF5628" s="110"/>
      <c r="AG5628" s="110"/>
      <c r="AH5628" s="110"/>
      <c r="AI5628" s="110"/>
      <c r="AJ5628" s="110"/>
      <c r="AK5628" s="110"/>
      <c r="AL5628" s="110"/>
      <c r="AM5628" s="110"/>
      <c r="AN5628" s="110"/>
      <c r="AO5628" s="110"/>
      <c r="AP5628" s="110"/>
      <c r="AQ5628" s="110"/>
      <c r="AR5628" s="110"/>
      <c r="AS5628" s="110"/>
      <c r="AT5628" s="110"/>
      <c r="AU5628" s="110"/>
      <c r="AV5628" s="110"/>
      <c r="AW5628" s="110"/>
      <c r="AX5628" s="110"/>
      <c r="AY5628" s="110"/>
      <c r="AZ5628" s="110"/>
      <c r="BA5628" s="110"/>
      <c r="BB5628" s="110"/>
      <c r="BC5628" s="110"/>
      <c r="BD5628" s="110"/>
      <c r="BE5628" s="110"/>
      <c r="BF5628" s="110"/>
      <c r="BG5628" s="110"/>
      <c r="BH5628" s="110"/>
    </row>
    <row r="5629" spans="30:60" x14ac:dyDescent="0.2">
      <c r="AD5629" s="110"/>
      <c r="AE5629" s="110"/>
      <c r="AF5629" s="110"/>
      <c r="AG5629" s="110"/>
      <c r="AH5629" s="110"/>
      <c r="AI5629" s="110"/>
      <c r="AJ5629" s="110"/>
      <c r="AK5629" s="110"/>
      <c r="AL5629" s="110"/>
      <c r="AM5629" s="110"/>
      <c r="AN5629" s="110"/>
      <c r="AO5629" s="110"/>
      <c r="AP5629" s="110"/>
      <c r="AQ5629" s="110"/>
      <c r="AR5629" s="110"/>
      <c r="AS5629" s="110"/>
      <c r="AT5629" s="110"/>
      <c r="AU5629" s="110"/>
      <c r="AV5629" s="110"/>
      <c r="AW5629" s="110"/>
      <c r="AX5629" s="110"/>
      <c r="AY5629" s="110"/>
      <c r="AZ5629" s="110"/>
      <c r="BA5629" s="110"/>
      <c r="BB5629" s="110"/>
      <c r="BC5629" s="110"/>
      <c r="BD5629" s="110"/>
      <c r="BE5629" s="110"/>
      <c r="BF5629" s="110"/>
      <c r="BG5629" s="110"/>
      <c r="BH5629" s="110"/>
    </row>
    <row r="5630" spans="30:60" x14ac:dyDescent="0.2">
      <c r="AD5630" s="110"/>
      <c r="AE5630" s="110"/>
      <c r="AF5630" s="110"/>
      <c r="AG5630" s="110"/>
      <c r="AH5630" s="110"/>
      <c r="AI5630" s="110"/>
      <c r="AJ5630" s="110"/>
      <c r="AK5630" s="110"/>
      <c r="AL5630" s="110"/>
      <c r="AM5630" s="110"/>
      <c r="AN5630" s="110"/>
      <c r="AO5630" s="110"/>
      <c r="AP5630" s="110"/>
      <c r="AQ5630" s="110"/>
      <c r="AR5630" s="110"/>
      <c r="AS5630" s="110"/>
      <c r="AT5630" s="110"/>
      <c r="AU5630" s="110"/>
      <c r="AV5630" s="110"/>
      <c r="AW5630" s="110"/>
      <c r="AX5630" s="110"/>
      <c r="AY5630" s="110"/>
      <c r="AZ5630" s="110"/>
      <c r="BA5630" s="110"/>
      <c r="BB5630" s="110"/>
      <c r="BC5630" s="110"/>
      <c r="BD5630" s="110"/>
      <c r="BE5630" s="110"/>
      <c r="BF5630" s="110"/>
      <c r="BG5630" s="110"/>
      <c r="BH5630" s="110"/>
    </row>
    <row r="5631" spans="30:60" x14ac:dyDescent="0.2">
      <c r="AD5631" s="110"/>
      <c r="AE5631" s="110"/>
      <c r="AF5631" s="110"/>
      <c r="AG5631" s="110"/>
      <c r="AH5631" s="110"/>
      <c r="AI5631" s="110"/>
      <c r="AJ5631" s="110"/>
      <c r="AK5631" s="110"/>
      <c r="AL5631" s="110"/>
      <c r="AM5631" s="110"/>
      <c r="AN5631" s="110"/>
      <c r="AO5631" s="110"/>
      <c r="AP5631" s="110"/>
      <c r="AQ5631" s="110"/>
      <c r="AR5631" s="110"/>
      <c r="AS5631" s="110"/>
      <c r="AT5631" s="110"/>
      <c r="AU5631" s="110"/>
      <c r="AV5631" s="110"/>
      <c r="AW5631" s="110"/>
      <c r="AX5631" s="110"/>
      <c r="AY5631" s="110"/>
      <c r="AZ5631" s="110"/>
      <c r="BA5631" s="110"/>
      <c r="BB5631" s="110"/>
      <c r="BC5631" s="110"/>
      <c r="BD5631" s="110"/>
      <c r="BE5631" s="110"/>
      <c r="BF5631" s="110"/>
      <c r="BG5631" s="110"/>
      <c r="BH5631" s="110"/>
    </row>
    <row r="5632" spans="30:60" x14ac:dyDescent="0.2">
      <c r="AD5632" s="110"/>
      <c r="AE5632" s="110"/>
      <c r="AF5632" s="110"/>
      <c r="AG5632" s="110"/>
      <c r="AH5632" s="110"/>
      <c r="AI5632" s="110"/>
      <c r="AJ5632" s="110"/>
      <c r="AK5632" s="110"/>
      <c r="AL5632" s="110"/>
      <c r="AM5632" s="110"/>
      <c r="AN5632" s="110"/>
      <c r="AO5632" s="110"/>
      <c r="AP5632" s="110"/>
      <c r="AQ5632" s="110"/>
      <c r="AR5632" s="110"/>
      <c r="AS5632" s="110"/>
      <c r="AT5632" s="110"/>
      <c r="AU5632" s="110"/>
      <c r="AV5632" s="110"/>
      <c r="AW5632" s="110"/>
      <c r="AX5632" s="110"/>
      <c r="AY5632" s="110"/>
      <c r="AZ5632" s="110"/>
      <c r="BA5632" s="110"/>
      <c r="BB5632" s="110"/>
      <c r="BC5632" s="110"/>
      <c r="BD5632" s="110"/>
      <c r="BE5632" s="110"/>
      <c r="BF5632" s="110"/>
      <c r="BG5632" s="110"/>
      <c r="BH5632" s="110"/>
    </row>
    <row r="5633" spans="30:60" x14ac:dyDescent="0.2">
      <c r="AD5633" s="110"/>
      <c r="AE5633" s="110"/>
      <c r="AF5633" s="110"/>
      <c r="AG5633" s="110"/>
      <c r="AH5633" s="110"/>
      <c r="AI5633" s="110"/>
      <c r="AJ5633" s="110"/>
      <c r="AK5633" s="110"/>
      <c r="AL5633" s="110"/>
      <c r="AM5633" s="110"/>
      <c r="AN5633" s="110"/>
      <c r="AO5633" s="110"/>
      <c r="AP5633" s="110"/>
      <c r="AQ5633" s="110"/>
      <c r="AR5633" s="110"/>
      <c r="AS5633" s="110"/>
      <c r="AT5633" s="110"/>
      <c r="AU5633" s="110"/>
      <c r="AV5633" s="110"/>
      <c r="AW5633" s="110"/>
      <c r="AX5633" s="110"/>
      <c r="AY5633" s="110"/>
      <c r="AZ5633" s="110"/>
      <c r="BA5633" s="110"/>
      <c r="BB5633" s="110"/>
      <c r="BC5633" s="110"/>
      <c r="BD5633" s="110"/>
      <c r="BE5633" s="110"/>
      <c r="BF5633" s="110"/>
      <c r="BG5633" s="110"/>
      <c r="BH5633" s="110"/>
    </row>
    <row r="5634" spans="30:60" x14ac:dyDescent="0.2">
      <c r="AD5634" s="110"/>
      <c r="AE5634" s="110"/>
      <c r="AF5634" s="110"/>
      <c r="AG5634" s="110"/>
      <c r="AH5634" s="110"/>
      <c r="AI5634" s="110"/>
      <c r="AJ5634" s="110"/>
      <c r="AK5634" s="110"/>
      <c r="AL5634" s="110"/>
      <c r="AM5634" s="110"/>
      <c r="AN5634" s="110"/>
      <c r="AO5634" s="110"/>
      <c r="AP5634" s="110"/>
      <c r="AQ5634" s="110"/>
      <c r="AR5634" s="110"/>
      <c r="AS5634" s="110"/>
      <c r="AT5634" s="110"/>
      <c r="AU5634" s="110"/>
      <c r="AV5634" s="110"/>
      <c r="AW5634" s="110"/>
      <c r="AX5634" s="110"/>
      <c r="AY5634" s="110"/>
      <c r="AZ5634" s="110"/>
      <c r="BA5634" s="110"/>
      <c r="BB5634" s="110"/>
      <c r="BC5634" s="110"/>
      <c r="BD5634" s="110"/>
      <c r="BE5634" s="110"/>
      <c r="BF5634" s="110"/>
      <c r="BG5634" s="110"/>
      <c r="BH5634" s="110"/>
    </row>
    <row r="5635" spans="30:60" x14ac:dyDescent="0.2">
      <c r="AD5635" s="110"/>
      <c r="AE5635" s="110"/>
      <c r="AF5635" s="110"/>
      <c r="AG5635" s="110"/>
      <c r="AH5635" s="110"/>
      <c r="AI5635" s="110"/>
      <c r="AJ5635" s="110"/>
      <c r="AK5635" s="110"/>
      <c r="AL5635" s="110"/>
      <c r="AM5635" s="110"/>
      <c r="AN5635" s="110"/>
      <c r="AO5635" s="110"/>
      <c r="AP5635" s="110"/>
      <c r="AQ5635" s="110"/>
      <c r="AR5635" s="110"/>
      <c r="AS5635" s="110"/>
      <c r="AT5635" s="110"/>
      <c r="AU5635" s="110"/>
      <c r="AV5635" s="110"/>
      <c r="AW5635" s="110"/>
      <c r="AX5635" s="110"/>
      <c r="AY5635" s="110"/>
      <c r="AZ5635" s="110"/>
      <c r="BA5635" s="110"/>
      <c r="BB5635" s="110"/>
      <c r="BC5635" s="110"/>
      <c r="BD5635" s="110"/>
      <c r="BE5635" s="110"/>
      <c r="BF5635" s="110"/>
      <c r="BG5635" s="110"/>
      <c r="BH5635" s="110"/>
    </row>
    <row r="5636" spans="30:60" x14ac:dyDescent="0.2">
      <c r="AD5636" s="110"/>
      <c r="AE5636" s="110"/>
      <c r="AF5636" s="110"/>
      <c r="AG5636" s="110"/>
      <c r="AH5636" s="110"/>
      <c r="AI5636" s="110"/>
      <c r="AJ5636" s="110"/>
      <c r="AK5636" s="110"/>
      <c r="AL5636" s="110"/>
      <c r="AM5636" s="110"/>
      <c r="AN5636" s="110"/>
      <c r="AO5636" s="110"/>
      <c r="AP5636" s="110"/>
      <c r="AQ5636" s="110"/>
      <c r="AR5636" s="110"/>
      <c r="AS5636" s="110"/>
      <c r="AT5636" s="110"/>
      <c r="AU5636" s="110"/>
      <c r="AV5636" s="110"/>
      <c r="AW5636" s="110"/>
      <c r="AX5636" s="110"/>
      <c r="AY5636" s="110"/>
      <c r="AZ5636" s="110"/>
      <c r="BA5636" s="110"/>
      <c r="BB5636" s="110"/>
      <c r="BC5636" s="110"/>
      <c r="BD5636" s="110"/>
      <c r="BE5636" s="110"/>
      <c r="BF5636" s="110"/>
      <c r="BG5636" s="110"/>
      <c r="BH5636" s="110"/>
    </row>
    <row r="5637" spans="30:60" x14ac:dyDescent="0.2">
      <c r="AD5637" s="110"/>
      <c r="AE5637" s="110"/>
      <c r="AF5637" s="110"/>
      <c r="AG5637" s="110"/>
      <c r="AH5637" s="110"/>
      <c r="AI5637" s="110"/>
      <c r="AJ5637" s="110"/>
      <c r="AK5637" s="110"/>
      <c r="AL5637" s="110"/>
      <c r="AM5637" s="110"/>
      <c r="AN5637" s="110"/>
      <c r="AO5637" s="110"/>
      <c r="AP5637" s="110"/>
      <c r="AQ5637" s="110"/>
      <c r="AR5637" s="110"/>
      <c r="AS5637" s="110"/>
      <c r="AT5637" s="110"/>
      <c r="AU5637" s="110"/>
      <c r="AV5637" s="110"/>
      <c r="AW5637" s="110"/>
      <c r="AX5637" s="110"/>
      <c r="AY5637" s="110"/>
      <c r="AZ5637" s="110"/>
      <c r="BA5637" s="110"/>
      <c r="BB5637" s="110"/>
      <c r="BC5637" s="110"/>
      <c r="BD5637" s="110"/>
      <c r="BE5637" s="110"/>
      <c r="BF5637" s="110"/>
      <c r="BG5637" s="110"/>
      <c r="BH5637" s="110"/>
    </row>
    <row r="5638" spans="30:60" x14ac:dyDescent="0.2">
      <c r="AD5638" s="110"/>
      <c r="AE5638" s="110"/>
      <c r="AF5638" s="110"/>
      <c r="AG5638" s="110"/>
      <c r="AH5638" s="110"/>
      <c r="AI5638" s="110"/>
      <c r="AJ5638" s="110"/>
      <c r="AK5638" s="110"/>
      <c r="AL5638" s="110"/>
      <c r="AM5638" s="110"/>
      <c r="AN5638" s="110"/>
      <c r="AO5638" s="110"/>
      <c r="AP5638" s="110"/>
      <c r="AQ5638" s="110"/>
      <c r="AR5638" s="110"/>
      <c r="AS5638" s="110"/>
      <c r="AT5638" s="110"/>
      <c r="AU5638" s="110"/>
      <c r="AV5638" s="110"/>
      <c r="AW5638" s="110"/>
      <c r="AX5638" s="110"/>
      <c r="AY5638" s="110"/>
      <c r="AZ5638" s="110"/>
      <c r="BA5638" s="110"/>
      <c r="BB5638" s="110"/>
      <c r="BC5638" s="110"/>
      <c r="BD5638" s="110"/>
      <c r="BE5638" s="110"/>
      <c r="BF5638" s="110"/>
      <c r="BG5638" s="110"/>
      <c r="BH5638" s="110"/>
    </row>
    <row r="5639" spans="30:60" x14ac:dyDescent="0.2">
      <c r="AD5639" s="110"/>
      <c r="AE5639" s="110"/>
      <c r="AF5639" s="110"/>
      <c r="AG5639" s="110"/>
      <c r="AH5639" s="110"/>
      <c r="AI5639" s="110"/>
      <c r="AJ5639" s="110"/>
      <c r="AK5639" s="110"/>
      <c r="AL5639" s="110"/>
      <c r="AM5639" s="110"/>
      <c r="AN5639" s="110"/>
      <c r="AO5639" s="110"/>
      <c r="AP5639" s="110"/>
      <c r="AQ5639" s="110"/>
      <c r="AR5639" s="110"/>
      <c r="AS5639" s="110"/>
      <c r="AT5639" s="110"/>
      <c r="AU5639" s="110"/>
      <c r="AV5639" s="110"/>
      <c r="AW5639" s="110"/>
      <c r="AX5639" s="110"/>
      <c r="AY5639" s="110"/>
      <c r="AZ5639" s="110"/>
      <c r="BA5639" s="110"/>
      <c r="BB5639" s="110"/>
      <c r="BC5639" s="110"/>
      <c r="BD5639" s="110"/>
      <c r="BE5639" s="110"/>
      <c r="BF5639" s="110"/>
      <c r="BG5639" s="110"/>
      <c r="BH5639" s="110"/>
    </row>
    <row r="5640" spans="30:60" x14ac:dyDescent="0.2">
      <c r="AD5640" s="110"/>
      <c r="AE5640" s="110"/>
      <c r="AF5640" s="110"/>
      <c r="AG5640" s="110"/>
      <c r="AH5640" s="110"/>
      <c r="AI5640" s="110"/>
      <c r="AJ5640" s="110"/>
      <c r="AK5640" s="110"/>
      <c r="AL5640" s="110"/>
      <c r="AM5640" s="110"/>
      <c r="AN5640" s="110"/>
      <c r="AO5640" s="110"/>
      <c r="AP5640" s="110"/>
      <c r="AQ5640" s="110"/>
      <c r="AR5640" s="110"/>
      <c r="AS5640" s="110"/>
      <c r="AT5640" s="110"/>
      <c r="AU5640" s="110"/>
      <c r="AV5640" s="110"/>
      <c r="AW5640" s="110"/>
      <c r="AX5640" s="110"/>
      <c r="AY5640" s="110"/>
      <c r="AZ5640" s="110"/>
      <c r="BA5640" s="110"/>
      <c r="BB5640" s="110"/>
      <c r="BC5640" s="110"/>
      <c r="BD5640" s="110"/>
      <c r="BE5640" s="110"/>
      <c r="BF5640" s="110"/>
      <c r="BG5640" s="110"/>
      <c r="BH5640" s="110"/>
    </row>
    <row r="5641" spans="30:60" x14ac:dyDescent="0.2">
      <c r="AD5641" s="110"/>
      <c r="AE5641" s="110"/>
      <c r="AF5641" s="110"/>
      <c r="AG5641" s="110"/>
      <c r="AH5641" s="110"/>
      <c r="AI5641" s="110"/>
      <c r="AJ5641" s="110"/>
      <c r="AK5641" s="110"/>
      <c r="AL5641" s="110"/>
      <c r="AM5641" s="110"/>
      <c r="AN5641" s="110"/>
      <c r="AO5641" s="110"/>
      <c r="AP5641" s="110"/>
      <c r="AQ5641" s="110"/>
      <c r="AR5641" s="110"/>
      <c r="AS5641" s="110"/>
      <c r="AT5641" s="110"/>
      <c r="AU5641" s="110"/>
      <c r="AV5641" s="110"/>
      <c r="AW5641" s="110"/>
      <c r="AX5641" s="110"/>
      <c r="AY5641" s="110"/>
      <c r="AZ5641" s="110"/>
      <c r="BA5641" s="110"/>
      <c r="BB5641" s="110"/>
      <c r="BC5641" s="110"/>
      <c r="BD5641" s="110"/>
      <c r="BE5641" s="110"/>
      <c r="BF5641" s="110"/>
      <c r="BG5641" s="110"/>
      <c r="BH5641" s="110"/>
    </row>
    <row r="5642" spans="30:60" x14ac:dyDescent="0.2">
      <c r="AD5642" s="110"/>
      <c r="AE5642" s="110"/>
      <c r="AF5642" s="110"/>
      <c r="AG5642" s="110"/>
      <c r="AH5642" s="110"/>
      <c r="AI5642" s="110"/>
      <c r="AJ5642" s="110"/>
      <c r="AK5642" s="110"/>
      <c r="AL5642" s="110"/>
      <c r="AM5642" s="110"/>
      <c r="AN5642" s="110"/>
      <c r="AO5642" s="110"/>
      <c r="AP5642" s="110"/>
      <c r="AQ5642" s="110"/>
      <c r="AR5642" s="110"/>
      <c r="AS5642" s="110"/>
      <c r="AT5642" s="110"/>
      <c r="AU5642" s="110"/>
      <c r="AV5642" s="110"/>
      <c r="AW5642" s="110"/>
      <c r="AX5642" s="110"/>
      <c r="AY5642" s="110"/>
      <c r="AZ5642" s="110"/>
      <c r="BA5642" s="110"/>
      <c r="BB5642" s="110"/>
      <c r="BC5642" s="110"/>
      <c r="BD5642" s="110"/>
      <c r="BE5642" s="110"/>
      <c r="BF5642" s="110"/>
      <c r="BG5642" s="110"/>
      <c r="BH5642" s="110"/>
    </row>
    <row r="5643" spans="30:60" x14ac:dyDescent="0.2">
      <c r="AD5643" s="110"/>
      <c r="AE5643" s="110"/>
      <c r="AF5643" s="110"/>
      <c r="AG5643" s="110"/>
      <c r="AH5643" s="110"/>
      <c r="AI5643" s="110"/>
      <c r="AJ5643" s="110"/>
      <c r="AK5643" s="110"/>
      <c r="AL5643" s="110"/>
      <c r="AM5643" s="110"/>
      <c r="AN5643" s="110"/>
      <c r="AO5643" s="110"/>
      <c r="AP5643" s="110"/>
      <c r="AQ5643" s="110"/>
      <c r="AR5643" s="110"/>
      <c r="AS5643" s="110"/>
      <c r="AT5643" s="110"/>
      <c r="AU5643" s="110"/>
      <c r="AV5643" s="110"/>
      <c r="AW5643" s="110"/>
      <c r="AX5643" s="110"/>
      <c r="AY5643" s="110"/>
      <c r="AZ5643" s="110"/>
      <c r="BA5643" s="110"/>
      <c r="BB5643" s="110"/>
      <c r="BC5643" s="110"/>
      <c r="BD5643" s="110"/>
      <c r="BE5643" s="110"/>
      <c r="BF5643" s="110"/>
      <c r="BG5643" s="110"/>
      <c r="BH5643" s="110"/>
    </row>
    <row r="5644" spans="30:60" x14ac:dyDescent="0.2">
      <c r="AD5644" s="110"/>
      <c r="AE5644" s="110"/>
      <c r="AF5644" s="110"/>
      <c r="AG5644" s="110"/>
      <c r="AH5644" s="110"/>
      <c r="AI5644" s="110"/>
      <c r="AJ5644" s="110"/>
      <c r="AK5644" s="110"/>
      <c r="AL5644" s="110"/>
      <c r="AM5644" s="110"/>
      <c r="AN5644" s="110"/>
      <c r="AO5644" s="110"/>
      <c r="AP5644" s="110"/>
      <c r="AQ5644" s="110"/>
      <c r="AR5644" s="110"/>
      <c r="AS5644" s="110"/>
      <c r="AT5644" s="110"/>
      <c r="AU5644" s="110"/>
      <c r="AV5644" s="110"/>
      <c r="AW5644" s="110"/>
      <c r="AX5644" s="110"/>
      <c r="AY5644" s="110"/>
      <c r="AZ5644" s="110"/>
      <c r="BA5644" s="110"/>
      <c r="BB5644" s="110"/>
      <c r="BC5644" s="110"/>
      <c r="BD5644" s="110"/>
      <c r="BE5644" s="110"/>
      <c r="BF5644" s="110"/>
      <c r="BG5644" s="110"/>
      <c r="BH5644" s="110"/>
    </row>
    <row r="5645" spans="30:60" x14ac:dyDescent="0.2">
      <c r="AD5645" s="110"/>
      <c r="AE5645" s="110"/>
      <c r="AF5645" s="110"/>
      <c r="AG5645" s="110"/>
      <c r="AH5645" s="110"/>
      <c r="AI5645" s="110"/>
      <c r="AJ5645" s="110"/>
      <c r="AK5645" s="110"/>
      <c r="AL5645" s="110"/>
      <c r="AM5645" s="110"/>
      <c r="AN5645" s="110"/>
      <c r="AO5645" s="110"/>
      <c r="AP5645" s="110"/>
      <c r="AQ5645" s="110"/>
      <c r="AR5645" s="110"/>
      <c r="AS5645" s="110"/>
      <c r="AT5645" s="110"/>
      <c r="AU5645" s="110"/>
      <c r="AV5645" s="110"/>
      <c r="AW5645" s="110"/>
      <c r="AX5645" s="110"/>
      <c r="AY5645" s="110"/>
      <c r="AZ5645" s="110"/>
      <c r="BA5645" s="110"/>
      <c r="BB5645" s="110"/>
      <c r="BC5645" s="110"/>
      <c r="BD5645" s="110"/>
      <c r="BE5645" s="110"/>
      <c r="BF5645" s="110"/>
      <c r="BG5645" s="110"/>
      <c r="BH5645" s="110"/>
    </row>
    <row r="5646" spans="30:60" x14ac:dyDescent="0.2">
      <c r="AD5646" s="110"/>
      <c r="AE5646" s="110"/>
      <c r="AF5646" s="110"/>
      <c r="AG5646" s="110"/>
      <c r="AH5646" s="110"/>
      <c r="AI5646" s="110"/>
      <c r="AJ5646" s="110"/>
      <c r="AK5646" s="110"/>
      <c r="AL5646" s="110"/>
      <c r="AM5646" s="110"/>
      <c r="AN5646" s="110"/>
      <c r="AO5646" s="110"/>
      <c r="AP5646" s="110"/>
      <c r="AQ5646" s="110"/>
      <c r="AR5646" s="110"/>
      <c r="AS5646" s="110"/>
      <c r="AT5646" s="110"/>
      <c r="AU5646" s="110"/>
      <c r="AV5646" s="110"/>
      <c r="AW5646" s="110"/>
      <c r="AX5646" s="110"/>
      <c r="AY5646" s="110"/>
      <c r="AZ5646" s="110"/>
      <c r="BA5646" s="110"/>
      <c r="BB5646" s="110"/>
      <c r="BC5646" s="110"/>
      <c r="BD5646" s="110"/>
      <c r="BE5646" s="110"/>
      <c r="BF5646" s="110"/>
      <c r="BG5646" s="110"/>
      <c r="BH5646" s="110"/>
    </row>
    <row r="5647" spans="30:60" x14ac:dyDescent="0.2">
      <c r="AD5647" s="110"/>
      <c r="AE5647" s="110"/>
      <c r="AF5647" s="110"/>
      <c r="AG5647" s="110"/>
      <c r="AH5647" s="110"/>
      <c r="AI5647" s="110"/>
      <c r="AJ5647" s="110"/>
      <c r="AK5647" s="110"/>
      <c r="AL5647" s="110"/>
      <c r="AM5647" s="110"/>
      <c r="AN5647" s="110"/>
      <c r="AO5647" s="110"/>
      <c r="AP5647" s="110"/>
      <c r="AQ5647" s="110"/>
      <c r="AR5647" s="110"/>
      <c r="AS5647" s="110"/>
      <c r="AT5647" s="110"/>
      <c r="AU5647" s="110"/>
      <c r="AV5647" s="110"/>
      <c r="AW5647" s="110"/>
      <c r="AX5647" s="110"/>
      <c r="AY5647" s="110"/>
      <c r="AZ5647" s="110"/>
      <c r="BA5647" s="110"/>
      <c r="BB5647" s="110"/>
      <c r="BC5647" s="110"/>
      <c r="BD5647" s="110"/>
      <c r="BE5647" s="110"/>
      <c r="BF5647" s="110"/>
      <c r="BG5647" s="110"/>
      <c r="BH5647" s="110"/>
    </row>
    <row r="5648" spans="30:60" x14ac:dyDescent="0.2">
      <c r="AD5648" s="110"/>
      <c r="AE5648" s="110"/>
      <c r="AF5648" s="110"/>
      <c r="AG5648" s="110"/>
      <c r="AH5648" s="110"/>
      <c r="AI5648" s="110"/>
      <c r="AJ5648" s="110"/>
      <c r="AK5648" s="110"/>
      <c r="AL5648" s="110"/>
      <c r="AM5648" s="110"/>
      <c r="AN5648" s="110"/>
      <c r="AO5648" s="110"/>
      <c r="AP5648" s="110"/>
      <c r="AQ5648" s="110"/>
      <c r="AR5648" s="110"/>
      <c r="AS5648" s="110"/>
      <c r="AT5648" s="110"/>
      <c r="AU5648" s="110"/>
      <c r="AV5648" s="110"/>
      <c r="AW5648" s="110"/>
      <c r="AX5648" s="110"/>
      <c r="AY5648" s="110"/>
      <c r="AZ5648" s="110"/>
      <c r="BA5648" s="110"/>
      <c r="BB5648" s="110"/>
      <c r="BC5648" s="110"/>
      <c r="BD5648" s="110"/>
      <c r="BE5648" s="110"/>
      <c r="BF5648" s="110"/>
      <c r="BG5648" s="110"/>
      <c r="BH5648" s="110"/>
    </row>
    <row r="5649" spans="30:60" x14ac:dyDescent="0.2">
      <c r="AD5649" s="110"/>
      <c r="AE5649" s="110"/>
      <c r="AF5649" s="110"/>
      <c r="AG5649" s="110"/>
      <c r="AH5649" s="110"/>
      <c r="AI5649" s="110"/>
      <c r="AJ5649" s="110"/>
      <c r="AK5649" s="110"/>
      <c r="AL5649" s="110"/>
      <c r="AM5649" s="110"/>
      <c r="AN5649" s="110"/>
      <c r="AO5649" s="110"/>
      <c r="AP5649" s="110"/>
      <c r="AQ5649" s="110"/>
      <c r="AR5649" s="110"/>
      <c r="AS5649" s="110"/>
      <c r="AT5649" s="110"/>
      <c r="AU5649" s="110"/>
      <c r="AV5649" s="110"/>
      <c r="AW5649" s="110"/>
      <c r="AX5649" s="110"/>
      <c r="AY5649" s="110"/>
      <c r="AZ5649" s="110"/>
      <c r="BA5649" s="110"/>
      <c r="BB5649" s="110"/>
      <c r="BC5649" s="110"/>
      <c r="BD5649" s="110"/>
      <c r="BE5649" s="110"/>
      <c r="BF5649" s="110"/>
      <c r="BG5649" s="110"/>
      <c r="BH5649" s="110"/>
    </row>
    <row r="5650" spans="30:60" x14ac:dyDescent="0.2">
      <c r="AD5650" s="110"/>
      <c r="AE5650" s="110"/>
      <c r="AF5650" s="110"/>
      <c r="AG5650" s="110"/>
      <c r="AH5650" s="110"/>
      <c r="AI5650" s="110"/>
      <c r="AJ5650" s="110"/>
      <c r="AK5650" s="110"/>
      <c r="AL5650" s="110"/>
      <c r="AM5650" s="110"/>
      <c r="AN5650" s="110"/>
      <c r="AO5650" s="110"/>
      <c r="AP5650" s="110"/>
      <c r="AQ5650" s="110"/>
      <c r="AR5650" s="110"/>
      <c r="AS5650" s="110"/>
      <c r="AT5650" s="110"/>
      <c r="AU5650" s="110"/>
      <c r="AV5650" s="110"/>
      <c r="AW5650" s="110"/>
      <c r="AX5650" s="110"/>
      <c r="AY5650" s="110"/>
      <c r="AZ5650" s="110"/>
      <c r="BA5650" s="110"/>
      <c r="BB5650" s="110"/>
      <c r="BC5650" s="110"/>
      <c r="BD5650" s="110"/>
      <c r="BE5650" s="110"/>
      <c r="BF5650" s="110"/>
      <c r="BG5650" s="110"/>
      <c r="BH5650" s="110"/>
    </row>
    <row r="5651" spans="30:60" x14ac:dyDescent="0.2">
      <c r="AD5651" s="110"/>
      <c r="AE5651" s="110"/>
      <c r="AF5651" s="110"/>
      <c r="AG5651" s="110"/>
      <c r="AH5651" s="110"/>
      <c r="AI5651" s="110"/>
      <c r="AJ5651" s="110"/>
      <c r="AK5651" s="110"/>
      <c r="AL5651" s="110"/>
      <c r="AM5651" s="110"/>
      <c r="AN5651" s="110"/>
      <c r="AO5651" s="110"/>
      <c r="AP5651" s="110"/>
      <c r="AQ5651" s="110"/>
      <c r="AR5651" s="110"/>
      <c r="AS5651" s="110"/>
      <c r="AT5651" s="110"/>
      <c r="AU5651" s="110"/>
      <c r="AV5651" s="110"/>
      <c r="AW5651" s="110"/>
      <c r="AX5651" s="110"/>
      <c r="AY5651" s="110"/>
      <c r="AZ5651" s="110"/>
      <c r="BA5651" s="110"/>
      <c r="BB5651" s="110"/>
      <c r="BC5651" s="110"/>
      <c r="BD5651" s="110"/>
      <c r="BE5651" s="110"/>
      <c r="BF5651" s="110"/>
      <c r="BG5651" s="110"/>
      <c r="BH5651" s="110"/>
    </row>
    <row r="5652" spans="30:60" x14ac:dyDescent="0.2">
      <c r="AD5652" s="110"/>
      <c r="AE5652" s="110"/>
      <c r="AF5652" s="110"/>
      <c r="AG5652" s="110"/>
      <c r="AH5652" s="110"/>
      <c r="AI5652" s="110"/>
      <c r="AJ5652" s="110"/>
      <c r="AK5652" s="110"/>
      <c r="AL5652" s="110"/>
      <c r="AM5652" s="110"/>
      <c r="AN5652" s="110"/>
      <c r="AO5652" s="110"/>
      <c r="AP5652" s="110"/>
      <c r="AQ5652" s="110"/>
      <c r="AR5652" s="110"/>
      <c r="AS5652" s="110"/>
      <c r="AT5652" s="110"/>
      <c r="AU5652" s="110"/>
      <c r="AV5652" s="110"/>
      <c r="AW5652" s="110"/>
      <c r="AX5652" s="110"/>
      <c r="AY5652" s="110"/>
      <c r="AZ5652" s="110"/>
      <c r="BA5652" s="110"/>
      <c r="BB5652" s="110"/>
      <c r="BC5652" s="110"/>
      <c r="BD5652" s="110"/>
      <c r="BE5652" s="110"/>
      <c r="BF5652" s="110"/>
      <c r="BG5652" s="110"/>
      <c r="BH5652" s="110"/>
    </row>
    <row r="5653" spans="30:60" x14ac:dyDescent="0.2">
      <c r="AD5653" s="110"/>
      <c r="AE5653" s="110"/>
      <c r="AF5653" s="110"/>
      <c r="AG5653" s="110"/>
      <c r="AH5653" s="110"/>
      <c r="AI5653" s="110"/>
      <c r="AJ5653" s="110"/>
      <c r="AK5653" s="110"/>
      <c r="AL5653" s="110"/>
      <c r="AM5653" s="110"/>
      <c r="AN5653" s="110"/>
      <c r="AO5653" s="110"/>
      <c r="AP5653" s="110"/>
      <c r="AQ5653" s="110"/>
      <c r="AR5653" s="110"/>
      <c r="AS5653" s="110"/>
      <c r="AT5653" s="110"/>
      <c r="AU5653" s="110"/>
      <c r="AV5653" s="110"/>
      <c r="AW5653" s="110"/>
      <c r="AX5653" s="110"/>
      <c r="AY5653" s="110"/>
      <c r="AZ5653" s="110"/>
      <c r="BA5653" s="110"/>
      <c r="BB5653" s="110"/>
      <c r="BC5653" s="110"/>
      <c r="BD5653" s="110"/>
      <c r="BE5653" s="110"/>
      <c r="BF5653" s="110"/>
      <c r="BG5653" s="110"/>
      <c r="BH5653" s="110"/>
    </row>
    <row r="5654" spans="30:60" x14ac:dyDescent="0.2">
      <c r="AD5654" s="110"/>
      <c r="AE5654" s="110"/>
      <c r="AF5654" s="110"/>
      <c r="AG5654" s="110"/>
      <c r="AH5654" s="110"/>
      <c r="AI5654" s="110"/>
      <c r="AJ5654" s="110"/>
      <c r="AK5654" s="110"/>
      <c r="AL5654" s="110"/>
      <c r="AM5654" s="110"/>
      <c r="AN5654" s="110"/>
      <c r="AO5654" s="110"/>
      <c r="AP5654" s="110"/>
      <c r="AQ5654" s="110"/>
      <c r="AR5654" s="110"/>
      <c r="AS5654" s="110"/>
      <c r="AT5654" s="110"/>
      <c r="AU5654" s="110"/>
      <c r="AV5654" s="110"/>
      <c r="AW5654" s="110"/>
      <c r="AX5654" s="110"/>
      <c r="AY5654" s="110"/>
      <c r="AZ5654" s="110"/>
      <c r="BA5654" s="110"/>
      <c r="BB5654" s="110"/>
      <c r="BC5654" s="110"/>
      <c r="BD5654" s="110"/>
      <c r="BE5654" s="110"/>
      <c r="BF5654" s="110"/>
      <c r="BG5654" s="110"/>
      <c r="BH5654" s="110"/>
    </row>
    <row r="5655" spans="30:60" x14ac:dyDescent="0.2">
      <c r="AD5655" s="110"/>
      <c r="AE5655" s="110"/>
      <c r="AF5655" s="110"/>
      <c r="AG5655" s="110"/>
      <c r="AH5655" s="110"/>
      <c r="AI5655" s="110"/>
      <c r="AJ5655" s="110"/>
      <c r="AK5655" s="110"/>
      <c r="AL5655" s="110"/>
      <c r="AM5655" s="110"/>
      <c r="AN5655" s="110"/>
      <c r="AO5655" s="110"/>
      <c r="AP5655" s="110"/>
      <c r="AQ5655" s="110"/>
      <c r="AR5655" s="110"/>
      <c r="AS5655" s="110"/>
      <c r="AT5655" s="110"/>
      <c r="AU5655" s="110"/>
      <c r="AV5655" s="110"/>
      <c r="AW5655" s="110"/>
      <c r="AX5655" s="110"/>
      <c r="AY5655" s="110"/>
      <c r="AZ5655" s="110"/>
      <c r="BA5655" s="110"/>
      <c r="BB5655" s="110"/>
      <c r="BC5655" s="110"/>
      <c r="BD5655" s="110"/>
      <c r="BE5655" s="110"/>
      <c r="BF5655" s="110"/>
      <c r="BG5655" s="110"/>
      <c r="BH5655" s="110"/>
    </row>
    <row r="5656" spans="30:60" x14ac:dyDescent="0.2">
      <c r="AD5656" s="110"/>
      <c r="AE5656" s="110"/>
      <c r="AF5656" s="110"/>
      <c r="AG5656" s="110"/>
      <c r="AH5656" s="110"/>
      <c r="AI5656" s="110"/>
      <c r="AJ5656" s="110"/>
      <c r="AK5656" s="110"/>
      <c r="AL5656" s="110"/>
      <c r="AM5656" s="110"/>
      <c r="AN5656" s="110"/>
      <c r="AO5656" s="110"/>
      <c r="AP5656" s="110"/>
      <c r="AQ5656" s="110"/>
      <c r="AR5656" s="110"/>
      <c r="AS5656" s="110"/>
      <c r="AT5656" s="110"/>
      <c r="AU5656" s="110"/>
      <c r="AV5656" s="110"/>
      <c r="AW5656" s="110"/>
      <c r="AX5656" s="110"/>
      <c r="AY5656" s="110"/>
      <c r="AZ5656" s="110"/>
      <c r="BA5656" s="110"/>
      <c r="BB5656" s="110"/>
      <c r="BC5656" s="110"/>
      <c r="BD5656" s="110"/>
      <c r="BE5656" s="110"/>
      <c r="BF5656" s="110"/>
      <c r="BG5656" s="110"/>
      <c r="BH5656" s="110"/>
    </row>
    <row r="5657" spans="30:60" x14ac:dyDescent="0.2">
      <c r="AD5657" s="110"/>
      <c r="AE5657" s="110"/>
      <c r="AF5657" s="110"/>
      <c r="AG5657" s="110"/>
      <c r="AH5657" s="110"/>
      <c r="AI5657" s="110"/>
      <c r="AJ5657" s="110"/>
      <c r="AK5657" s="110"/>
      <c r="AL5657" s="110"/>
      <c r="AM5657" s="110"/>
      <c r="AN5657" s="110"/>
      <c r="AO5657" s="110"/>
      <c r="AP5657" s="110"/>
      <c r="AQ5657" s="110"/>
      <c r="AR5657" s="110"/>
      <c r="AS5657" s="110"/>
      <c r="AT5657" s="110"/>
      <c r="AU5657" s="110"/>
      <c r="AV5657" s="110"/>
      <c r="AW5657" s="110"/>
      <c r="AX5657" s="110"/>
      <c r="AY5657" s="110"/>
      <c r="AZ5657" s="110"/>
      <c r="BA5657" s="110"/>
      <c r="BB5657" s="110"/>
      <c r="BC5657" s="110"/>
      <c r="BD5657" s="110"/>
      <c r="BE5657" s="110"/>
      <c r="BF5657" s="110"/>
      <c r="BG5657" s="110"/>
      <c r="BH5657" s="110"/>
    </row>
    <row r="5658" spans="30:60" x14ac:dyDescent="0.2">
      <c r="AD5658" s="110"/>
      <c r="AE5658" s="110"/>
      <c r="AF5658" s="110"/>
      <c r="AG5658" s="110"/>
      <c r="AH5658" s="110"/>
      <c r="AI5658" s="110"/>
      <c r="AJ5658" s="110"/>
      <c r="AK5658" s="110"/>
      <c r="AL5658" s="110"/>
      <c r="AM5658" s="110"/>
      <c r="AN5658" s="110"/>
      <c r="AO5658" s="110"/>
      <c r="AP5658" s="110"/>
      <c r="AQ5658" s="110"/>
      <c r="AR5658" s="110"/>
      <c r="AS5658" s="110"/>
      <c r="AT5658" s="110"/>
      <c r="AU5658" s="110"/>
      <c r="AV5658" s="110"/>
      <c r="AW5658" s="110"/>
      <c r="AX5658" s="110"/>
      <c r="AY5658" s="110"/>
      <c r="AZ5658" s="110"/>
      <c r="BA5658" s="110"/>
      <c r="BB5658" s="110"/>
      <c r="BC5658" s="110"/>
      <c r="BD5658" s="110"/>
      <c r="BE5658" s="110"/>
      <c r="BF5658" s="110"/>
      <c r="BG5658" s="110"/>
      <c r="BH5658" s="110"/>
    </row>
    <row r="5659" spans="30:60" x14ac:dyDescent="0.2">
      <c r="AD5659" s="110"/>
      <c r="AE5659" s="110"/>
      <c r="AF5659" s="110"/>
      <c r="AG5659" s="110"/>
      <c r="AH5659" s="110"/>
      <c r="AI5659" s="110"/>
      <c r="AJ5659" s="110"/>
      <c r="AK5659" s="110"/>
      <c r="AL5659" s="110"/>
      <c r="AM5659" s="110"/>
      <c r="AN5659" s="110"/>
      <c r="AO5659" s="110"/>
      <c r="AP5659" s="110"/>
      <c r="AQ5659" s="110"/>
      <c r="AR5659" s="110"/>
      <c r="AS5659" s="110"/>
      <c r="AT5659" s="110"/>
      <c r="AU5659" s="110"/>
      <c r="AV5659" s="110"/>
      <c r="AW5659" s="110"/>
      <c r="AX5659" s="110"/>
      <c r="AY5659" s="110"/>
      <c r="AZ5659" s="110"/>
      <c r="BA5659" s="110"/>
      <c r="BB5659" s="110"/>
      <c r="BC5659" s="110"/>
      <c r="BD5659" s="110"/>
      <c r="BE5659" s="110"/>
      <c r="BF5659" s="110"/>
      <c r="BG5659" s="110"/>
      <c r="BH5659" s="110"/>
    </row>
    <row r="5660" spans="30:60" x14ac:dyDescent="0.2">
      <c r="AD5660" s="110"/>
      <c r="AE5660" s="110"/>
      <c r="AF5660" s="110"/>
      <c r="AG5660" s="110"/>
      <c r="AH5660" s="110"/>
      <c r="AI5660" s="110"/>
      <c r="AJ5660" s="110"/>
      <c r="AK5660" s="110"/>
      <c r="AL5660" s="110"/>
      <c r="AM5660" s="110"/>
      <c r="AN5660" s="110"/>
      <c r="AO5660" s="110"/>
      <c r="AP5660" s="110"/>
      <c r="AQ5660" s="110"/>
      <c r="AR5660" s="110"/>
      <c r="AS5660" s="110"/>
      <c r="AT5660" s="110"/>
      <c r="AU5660" s="110"/>
      <c r="AV5660" s="110"/>
      <c r="AW5660" s="110"/>
      <c r="AX5660" s="110"/>
      <c r="AY5660" s="110"/>
      <c r="AZ5660" s="110"/>
      <c r="BA5660" s="110"/>
      <c r="BB5660" s="110"/>
      <c r="BC5660" s="110"/>
      <c r="BD5660" s="110"/>
      <c r="BE5660" s="110"/>
      <c r="BF5660" s="110"/>
      <c r="BG5660" s="110"/>
      <c r="BH5660" s="110"/>
    </row>
    <row r="5661" spans="30:60" x14ac:dyDescent="0.2">
      <c r="AD5661" s="110"/>
      <c r="AE5661" s="110"/>
      <c r="AF5661" s="110"/>
      <c r="AG5661" s="110"/>
      <c r="AH5661" s="110"/>
      <c r="AI5661" s="110"/>
      <c r="AJ5661" s="110"/>
      <c r="AK5661" s="110"/>
      <c r="AL5661" s="110"/>
      <c r="AM5661" s="110"/>
      <c r="AN5661" s="110"/>
      <c r="AO5661" s="110"/>
      <c r="AP5661" s="110"/>
      <c r="AQ5661" s="110"/>
      <c r="AR5661" s="110"/>
      <c r="AS5661" s="110"/>
      <c r="AT5661" s="110"/>
      <c r="AU5661" s="110"/>
      <c r="AV5661" s="110"/>
      <c r="AW5661" s="110"/>
      <c r="AX5661" s="110"/>
      <c r="AY5661" s="110"/>
      <c r="AZ5661" s="110"/>
      <c r="BA5661" s="110"/>
      <c r="BB5661" s="110"/>
      <c r="BC5661" s="110"/>
      <c r="BD5661" s="110"/>
      <c r="BE5661" s="110"/>
      <c r="BF5661" s="110"/>
      <c r="BG5661" s="110"/>
      <c r="BH5661" s="110"/>
    </row>
    <row r="5662" spans="30:60" x14ac:dyDescent="0.2">
      <c r="AD5662" s="110"/>
      <c r="AE5662" s="110"/>
      <c r="AF5662" s="110"/>
      <c r="AG5662" s="110"/>
      <c r="AH5662" s="110"/>
      <c r="AI5662" s="110"/>
      <c r="AJ5662" s="110"/>
      <c r="AK5662" s="110"/>
      <c r="AL5662" s="110"/>
      <c r="AM5662" s="110"/>
      <c r="AN5662" s="110"/>
      <c r="AO5662" s="110"/>
      <c r="AP5662" s="110"/>
      <c r="AQ5662" s="110"/>
      <c r="AR5662" s="110"/>
      <c r="AS5662" s="110"/>
      <c r="AT5662" s="110"/>
      <c r="AU5662" s="110"/>
      <c r="AV5662" s="110"/>
      <c r="AW5662" s="110"/>
      <c r="AX5662" s="110"/>
      <c r="AY5662" s="110"/>
      <c r="AZ5662" s="110"/>
      <c r="BA5662" s="110"/>
      <c r="BB5662" s="110"/>
      <c r="BC5662" s="110"/>
      <c r="BD5662" s="110"/>
      <c r="BE5662" s="110"/>
      <c r="BF5662" s="110"/>
      <c r="BG5662" s="110"/>
      <c r="BH5662" s="110"/>
    </row>
    <row r="5663" spans="30:60" x14ac:dyDescent="0.2">
      <c r="AD5663" s="110"/>
      <c r="AE5663" s="110"/>
      <c r="AF5663" s="110"/>
      <c r="AG5663" s="110"/>
      <c r="AH5663" s="110"/>
      <c r="AI5663" s="110"/>
      <c r="AJ5663" s="110"/>
      <c r="AK5663" s="110"/>
      <c r="AL5663" s="110"/>
      <c r="AM5663" s="110"/>
      <c r="AN5663" s="110"/>
      <c r="AO5663" s="110"/>
      <c r="AP5663" s="110"/>
      <c r="AQ5663" s="110"/>
      <c r="AR5663" s="110"/>
      <c r="AS5663" s="110"/>
      <c r="AT5663" s="110"/>
      <c r="AU5663" s="110"/>
      <c r="AV5663" s="110"/>
      <c r="AW5663" s="110"/>
      <c r="AX5663" s="110"/>
      <c r="AY5663" s="110"/>
      <c r="AZ5663" s="110"/>
      <c r="BA5663" s="110"/>
      <c r="BB5663" s="110"/>
      <c r="BC5663" s="110"/>
      <c r="BD5663" s="110"/>
      <c r="BE5663" s="110"/>
      <c r="BF5663" s="110"/>
      <c r="BG5663" s="110"/>
      <c r="BH5663" s="110"/>
    </row>
    <row r="5664" spans="30:60" x14ac:dyDescent="0.2">
      <c r="AD5664" s="110"/>
      <c r="AE5664" s="110"/>
      <c r="AF5664" s="110"/>
      <c r="AG5664" s="110"/>
      <c r="AH5664" s="110"/>
      <c r="AI5664" s="110"/>
      <c r="AJ5664" s="110"/>
      <c r="AK5664" s="110"/>
      <c r="AL5664" s="110"/>
      <c r="AM5664" s="110"/>
      <c r="AN5664" s="110"/>
      <c r="AO5664" s="110"/>
      <c r="AP5664" s="110"/>
      <c r="AQ5664" s="110"/>
      <c r="AR5664" s="110"/>
      <c r="AS5664" s="110"/>
      <c r="AT5664" s="110"/>
      <c r="AU5664" s="110"/>
      <c r="AV5664" s="110"/>
      <c r="AW5664" s="110"/>
      <c r="AX5664" s="110"/>
      <c r="AY5664" s="110"/>
      <c r="AZ5664" s="110"/>
      <c r="BA5664" s="110"/>
      <c r="BB5664" s="110"/>
      <c r="BC5664" s="110"/>
      <c r="BD5664" s="110"/>
      <c r="BE5664" s="110"/>
      <c r="BF5664" s="110"/>
      <c r="BG5664" s="110"/>
      <c r="BH5664" s="110"/>
    </row>
    <row r="5665" spans="30:60" x14ac:dyDescent="0.2">
      <c r="AD5665" s="110"/>
      <c r="AE5665" s="110"/>
      <c r="AF5665" s="110"/>
      <c r="AG5665" s="110"/>
      <c r="AH5665" s="110"/>
      <c r="AI5665" s="110"/>
      <c r="AJ5665" s="110"/>
      <c r="AK5665" s="110"/>
      <c r="AL5665" s="110"/>
      <c r="AM5665" s="110"/>
      <c r="AN5665" s="110"/>
      <c r="AO5665" s="110"/>
      <c r="AP5665" s="110"/>
      <c r="AQ5665" s="110"/>
      <c r="AR5665" s="110"/>
      <c r="AS5665" s="110"/>
      <c r="AT5665" s="110"/>
      <c r="AU5665" s="110"/>
      <c r="AV5665" s="110"/>
      <c r="AW5665" s="110"/>
      <c r="AX5665" s="110"/>
      <c r="AY5665" s="110"/>
      <c r="AZ5665" s="110"/>
      <c r="BA5665" s="110"/>
      <c r="BB5665" s="110"/>
      <c r="BC5665" s="110"/>
      <c r="BD5665" s="110"/>
      <c r="BE5665" s="110"/>
      <c r="BF5665" s="110"/>
      <c r="BG5665" s="110"/>
      <c r="BH5665" s="110"/>
    </row>
    <row r="5666" spans="30:60" x14ac:dyDescent="0.2">
      <c r="AD5666" s="110"/>
      <c r="AE5666" s="110"/>
      <c r="AF5666" s="110"/>
      <c r="AG5666" s="110"/>
      <c r="AH5666" s="110"/>
      <c r="AI5666" s="110"/>
      <c r="AJ5666" s="110"/>
      <c r="AK5666" s="110"/>
      <c r="AL5666" s="110"/>
      <c r="AM5666" s="110"/>
      <c r="AN5666" s="110"/>
      <c r="AO5666" s="110"/>
      <c r="AP5666" s="110"/>
      <c r="AQ5666" s="110"/>
      <c r="AR5666" s="110"/>
      <c r="AS5666" s="110"/>
      <c r="AT5666" s="110"/>
      <c r="AU5666" s="110"/>
      <c r="AV5666" s="110"/>
      <c r="AW5666" s="110"/>
      <c r="AX5666" s="110"/>
      <c r="AY5666" s="110"/>
      <c r="AZ5666" s="110"/>
      <c r="BA5666" s="110"/>
      <c r="BB5666" s="110"/>
      <c r="BC5666" s="110"/>
      <c r="BD5666" s="110"/>
      <c r="BE5666" s="110"/>
      <c r="BF5666" s="110"/>
      <c r="BG5666" s="110"/>
      <c r="BH5666" s="110"/>
    </row>
    <row r="5667" spans="30:60" x14ac:dyDescent="0.2">
      <c r="AD5667" s="110"/>
      <c r="AE5667" s="110"/>
      <c r="AF5667" s="110"/>
      <c r="AG5667" s="110"/>
      <c r="AH5667" s="110"/>
      <c r="AI5667" s="110"/>
      <c r="AJ5667" s="110"/>
      <c r="AK5667" s="110"/>
      <c r="AL5667" s="110"/>
      <c r="AM5667" s="110"/>
      <c r="AN5667" s="110"/>
      <c r="AO5667" s="110"/>
      <c r="AP5667" s="110"/>
      <c r="AQ5667" s="110"/>
      <c r="AR5667" s="110"/>
      <c r="AS5667" s="110"/>
      <c r="AT5667" s="110"/>
      <c r="AU5667" s="110"/>
      <c r="AV5667" s="110"/>
      <c r="AW5667" s="110"/>
      <c r="AX5667" s="110"/>
      <c r="AY5667" s="110"/>
      <c r="AZ5667" s="110"/>
      <c r="BA5667" s="110"/>
      <c r="BB5667" s="110"/>
      <c r="BC5667" s="110"/>
      <c r="BD5667" s="110"/>
      <c r="BE5667" s="110"/>
      <c r="BF5667" s="110"/>
      <c r="BG5667" s="110"/>
      <c r="BH5667" s="110"/>
    </row>
    <row r="5668" spans="30:60" x14ac:dyDescent="0.2">
      <c r="AD5668" s="110"/>
      <c r="AE5668" s="110"/>
      <c r="AF5668" s="110"/>
      <c r="AG5668" s="110"/>
      <c r="AH5668" s="110"/>
      <c r="AI5668" s="110"/>
      <c r="AJ5668" s="110"/>
      <c r="AK5668" s="110"/>
      <c r="AL5668" s="110"/>
      <c r="AM5668" s="110"/>
      <c r="AN5668" s="110"/>
      <c r="AO5668" s="110"/>
      <c r="AP5668" s="110"/>
      <c r="AQ5668" s="110"/>
      <c r="AR5668" s="110"/>
      <c r="AS5668" s="110"/>
      <c r="AT5668" s="110"/>
      <c r="AU5668" s="110"/>
      <c r="AV5668" s="110"/>
      <c r="AW5668" s="110"/>
      <c r="AX5668" s="110"/>
      <c r="AY5668" s="110"/>
      <c r="AZ5668" s="110"/>
      <c r="BA5668" s="110"/>
      <c r="BB5668" s="110"/>
      <c r="BC5668" s="110"/>
      <c r="BD5668" s="110"/>
      <c r="BE5668" s="110"/>
      <c r="BF5668" s="110"/>
      <c r="BG5668" s="110"/>
      <c r="BH5668" s="110"/>
    </row>
    <row r="5669" spans="30:60" x14ac:dyDescent="0.2">
      <c r="AD5669" s="110"/>
      <c r="AE5669" s="110"/>
      <c r="AF5669" s="110"/>
      <c r="AG5669" s="110"/>
      <c r="AH5669" s="110"/>
      <c r="AI5669" s="110"/>
      <c r="AJ5669" s="110"/>
      <c r="AK5669" s="110"/>
      <c r="AL5669" s="110"/>
      <c r="AM5669" s="110"/>
      <c r="AN5669" s="110"/>
      <c r="AO5669" s="110"/>
      <c r="AP5669" s="110"/>
      <c r="AQ5669" s="110"/>
      <c r="AR5669" s="110"/>
      <c r="AS5669" s="110"/>
      <c r="AT5669" s="110"/>
      <c r="AU5669" s="110"/>
      <c r="AV5669" s="110"/>
      <c r="AW5669" s="110"/>
      <c r="AX5669" s="110"/>
      <c r="AY5669" s="110"/>
      <c r="AZ5669" s="110"/>
      <c r="BA5669" s="110"/>
      <c r="BB5669" s="110"/>
      <c r="BC5669" s="110"/>
      <c r="BD5669" s="110"/>
      <c r="BE5669" s="110"/>
      <c r="BF5669" s="110"/>
      <c r="BG5669" s="110"/>
      <c r="BH5669" s="110"/>
    </row>
    <row r="5670" spans="30:60" x14ac:dyDescent="0.2">
      <c r="AD5670" s="110"/>
      <c r="AE5670" s="110"/>
      <c r="AF5670" s="110"/>
      <c r="AG5670" s="110"/>
      <c r="AH5670" s="110"/>
      <c r="AI5670" s="110"/>
      <c r="AJ5670" s="110"/>
      <c r="AK5670" s="110"/>
      <c r="AL5670" s="110"/>
      <c r="AM5670" s="110"/>
      <c r="AN5670" s="110"/>
      <c r="AO5670" s="110"/>
      <c r="AP5670" s="110"/>
      <c r="AQ5670" s="110"/>
      <c r="AR5670" s="110"/>
      <c r="AS5670" s="110"/>
      <c r="AT5670" s="110"/>
      <c r="AU5670" s="110"/>
      <c r="AV5670" s="110"/>
      <c r="AW5670" s="110"/>
      <c r="AX5670" s="110"/>
      <c r="AY5670" s="110"/>
      <c r="AZ5670" s="110"/>
      <c r="BA5670" s="110"/>
      <c r="BB5670" s="110"/>
      <c r="BC5670" s="110"/>
      <c r="BD5670" s="110"/>
      <c r="BE5670" s="110"/>
      <c r="BF5670" s="110"/>
      <c r="BG5670" s="110"/>
      <c r="BH5670" s="110"/>
    </row>
    <row r="5671" spans="30:60" x14ac:dyDescent="0.2">
      <c r="AD5671" s="110"/>
      <c r="AE5671" s="110"/>
      <c r="AF5671" s="110"/>
      <c r="AG5671" s="110"/>
      <c r="AH5671" s="110"/>
      <c r="AI5671" s="110"/>
      <c r="AJ5671" s="110"/>
      <c r="AK5671" s="110"/>
      <c r="AL5671" s="110"/>
      <c r="AM5671" s="110"/>
      <c r="AN5671" s="110"/>
      <c r="AO5671" s="110"/>
      <c r="AP5671" s="110"/>
      <c r="AQ5671" s="110"/>
      <c r="AR5671" s="110"/>
      <c r="AS5671" s="110"/>
      <c r="AT5671" s="110"/>
      <c r="AU5671" s="110"/>
      <c r="AV5671" s="110"/>
      <c r="AW5671" s="110"/>
      <c r="AX5671" s="110"/>
      <c r="AY5671" s="110"/>
      <c r="AZ5671" s="110"/>
      <c r="BA5671" s="110"/>
      <c r="BB5671" s="110"/>
      <c r="BC5671" s="110"/>
      <c r="BD5671" s="110"/>
      <c r="BE5671" s="110"/>
      <c r="BF5671" s="110"/>
      <c r="BG5671" s="110"/>
      <c r="BH5671" s="110"/>
    </row>
    <row r="5672" spans="30:60" x14ac:dyDescent="0.2">
      <c r="AD5672" s="110"/>
      <c r="AE5672" s="110"/>
      <c r="AF5672" s="110"/>
      <c r="AG5672" s="110"/>
      <c r="AH5672" s="110"/>
      <c r="AI5672" s="110"/>
      <c r="AJ5672" s="110"/>
      <c r="AK5672" s="110"/>
      <c r="AL5672" s="110"/>
      <c r="AM5672" s="110"/>
      <c r="AN5672" s="110"/>
      <c r="AO5672" s="110"/>
      <c r="AP5672" s="110"/>
      <c r="AQ5672" s="110"/>
      <c r="AR5672" s="110"/>
      <c r="AS5672" s="110"/>
      <c r="AT5672" s="110"/>
      <c r="AU5672" s="110"/>
      <c r="AV5672" s="110"/>
      <c r="AW5672" s="110"/>
      <c r="AX5672" s="110"/>
      <c r="AY5672" s="110"/>
      <c r="AZ5672" s="110"/>
      <c r="BA5672" s="110"/>
      <c r="BB5672" s="110"/>
      <c r="BC5672" s="110"/>
      <c r="BD5672" s="110"/>
      <c r="BE5672" s="110"/>
      <c r="BF5672" s="110"/>
      <c r="BG5672" s="110"/>
      <c r="BH5672" s="110"/>
    </row>
    <row r="5673" spans="30:60" x14ac:dyDescent="0.2">
      <c r="AD5673" s="110"/>
      <c r="AE5673" s="110"/>
      <c r="AF5673" s="110"/>
      <c r="AG5673" s="110"/>
      <c r="AH5673" s="110"/>
      <c r="AI5673" s="110"/>
      <c r="AJ5673" s="110"/>
      <c r="AK5673" s="110"/>
      <c r="AL5673" s="110"/>
      <c r="AM5673" s="110"/>
      <c r="AN5673" s="110"/>
      <c r="AO5673" s="110"/>
      <c r="AP5673" s="110"/>
      <c r="AQ5673" s="110"/>
      <c r="AR5673" s="110"/>
      <c r="AS5673" s="110"/>
      <c r="AT5673" s="110"/>
      <c r="AU5673" s="110"/>
      <c r="AV5673" s="110"/>
      <c r="AW5673" s="110"/>
      <c r="AX5673" s="110"/>
      <c r="AY5673" s="110"/>
      <c r="AZ5673" s="110"/>
      <c r="BA5673" s="110"/>
      <c r="BB5673" s="110"/>
      <c r="BC5673" s="110"/>
      <c r="BD5673" s="110"/>
      <c r="BE5673" s="110"/>
      <c r="BF5673" s="110"/>
      <c r="BG5673" s="110"/>
      <c r="BH5673" s="110"/>
    </row>
    <row r="5674" spans="30:60" x14ac:dyDescent="0.2">
      <c r="AD5674" s="110"/>
      <c r="AE5674" s="110"/>
      <c r="AF5674" s="110"/>
      <c r="AG5674" s="110"/>
      <c r="AH5674" s="110"/>
      <c r="AI5674" s="110"/>
      <c r="AJ5674" s="110"/>
      <c r="AK5674" s="110"/>
      <c r="AL5674" s="110"/>
      <c r="AM5674" s="110"/>
      <c r="AN5674" s="110"/>
      <c r="AO5674" s="110"/>
      <c r="AP5674" s="110"/>
      <c r="AQ5674" s="110"/>
      <c r="AR5674" s="110"/>
      <c r="AS5674" s="110"/>
      <c r="AT5674" s="110"/>
      <c r="AU5674" s="110"/>
      <c r="AV5674" s="110"/>
      <c r="AW5674" s="110"/>
      <c r="AX5674" s="110"/>
      <c r="AY5674" s="110"/>
      <c r="AZ5674" s="110"/>
      <c r="BA5674" s="110"/>
      <c r="BB5674" s="110"/>
      <c r="BC5674" s="110"/>
      <c r="BD5674" s="110"/>
      <c r="BE5674" s="110"/>
      <c r="BF5674" s="110"/>
      <c r="BG5674" s="110"/>
      <c r="BH5674" s="110"/>
    </row>
    <row r="5675" spans="30:60" x14ac:dyDescent="0.2">
      <c r="AD5675" s="110"/>
      <c r="AE5675" s="110"/>
      <c r="AF5675" s="110"/>
      <c r="AG5675" s="110"/>
      <c r="AH5675" s="110"/>
      <c r="AI5675" s="110"/>
      <c r="AJ5675" s="110"/>
      <c r="AK5675" s="110"/>
      <c r="AL5675" s="110"/>
      <c r="AM5675" s="110"/>
      <c r="AN5675" s="110"/>
      <c r="AO5675" s="110"/>
      <c r="AP5675" s="110"/>
      <c r="AQ5675" s="110"/>
      <c r="AR5675" s="110"/>
      <c r="AS5675" s="110"/>
      <c r="AT5675" s="110"/>
      <c r="AU5675" s="110"/>
      <c r="AV5675" s="110"/>
      <c r="AW5675" s="110"/>
      <c r="AX5675" s="110"/>
      <c r="AY5675" s="110"/>
      <c r="AZ5675" s="110"/>
      <c r="BA5675" s="110"/>
      <c r="BB5675" s="110"/>
      <c r="BC5675" s="110"/>
      <c r="BD5675" s="110"/>
      <c r="BE5675" s="110"/>
      <c r="BF5675" s="110"/>
      <c r="BG5675" s="110"/>
      <c r="BH5675" s="110"/>
    </row>
    <row r="5676" spans="30:60" x14ac:dyDescent="0.2">
      <c r="AD5676" s="110"/>
      <c r="AE5676" s="110"/>
      <c r="AF5676" s="110"/>
      <c r="AG5676" s="110"/>
      <c r="AH5676" s="110"/>
      <c r="AI5676" s="110"/>
      <c r="AJ5676" s="110"/>
      <c r="AK5676" s="110"/>
      <c r="AL5676" s="110"/>
      <c r="AM5676" s="110"/>
      <c r="AN5676" s="110"/>
      <c r="AO5676" s="110"/>
      <c r="AP5676" s="110"/>
      <c r="AQ5676" s="110"/>
      <c r="AR5676" s="110"/>
      <c r="AS5676" s="110"/>
      <c r="AT5676" s="110"/>
      <c r="AU5676" s="110"/>
      <c r="AV5676" s="110"/>
      <c r="AW5676" s="110"/>
      <c r="AX5676" s="110"/>
      <c r="AY5676" s="110"/>
      <c r="AZ5676" s="110"/>
      <c r="BA5676" s="110"/>
      <c r="BB5676" s="110"/>
      <c r="BC5676" s="110"/>
      <c r="BD5676" s="110"/>
      <c r="BE5676" s="110"/>
      <c r="BF5676" s="110"/>
      <c r="BG5676" s="110"/>
      <c r="BH5676" s="110"/>
    </row>
    <row r="5677" spans="30:60" x14ac:dyDescent="0.2">
      <c r="AD5677" s="110"/>
      <c r="AE5677" s="110"/>
      <c r="AF5677" s="110"/>
      <c r="AG5677" s="110"/>
      <c r="AH5677" s="110"/>
      <c r="AI5677" s="110"/>
      <c r="AJ5677" s="110"/>
      <c r="AK5677" s="110"/>
      <c r="AL5677" s="110"/>
      <c r="AM5677" s="110"/>
      <c r="AN5677" s="110"/>
      <c r="AO5677" s="110"/>
      <c r="AP5677" s="110"/>
      <c r="AQ5677" s="110"/>
      <c r="AR5677" s="110"/>
      <c r="AS5677" s="110"/>
      <c r="AT5677" s="110"/>
      <c r="AU5677" s="110"/>
      <c r="AV5677" s="110"/>
      <c r="AW5677" s="110"/>
      <c r="AX5677" s="110"/>
      <c r="AY5677" s="110"/>
      <c r="AZ5677" s="110"/>
      <c r="BA5677" s="110"/>
      <c r="BB5677" s="110"/>
      <c r="BC5677" s="110"/>
      <c r="BD5677" s="110"/>
      <c r="BE5677" s="110"/>
      <c r="BF5677" s="110"/>
      <c r="BG5677" s="110"/>
      <c r="BH5677" s="110"/>
    </row>
    <row r="5678" spans="30:60" x14ac:dyDescent="0.2">
      <c r="AD5678" s="110"/>
      <c r="AE5678" s="110"/>
      <c r="AF5678" s="110"/>
      <c r="AG5678" s="110"/>
      <c r="AH5678" s="110"/>
      <c r="AI5678" s="110"/>
      <c r="AJ5678" s="110"/>
      <c r="AK5678" s="110"/>
      <c r="AL5678" s="110"/>
      <c r="AM5678" s="110"/>
      <c r="AN5678" s="110"/>
      <c r="AO5678" s="110"/>
      <c r="AP5678" s="110"/>
      <c r="AQ5678" s="110"/>
      <c r="AR5678" s="110"/>
      <c r="AS5678" s="110"/>
      <c r="AT5678" s="110"/>
      <c r="AU5678" s="110"/>
      <c r="AV5678" s="110"/>
      <c r="AW5678" s="110"/>
      <c r="AX5678" s="110"/>
      <c r="AY5678" s="110"/>
      <c r="AZ5678" s="110"/>
      <c r="BA5678" s="110"/>
      <c r="BB5678" s="110"/>
      <c r="BC5678" s="110"/>
      <c r="BD5678" s="110"/>
      <c r="BE5678" s="110"/>
      <c r="BF5678" s="110"/>
      <c r="BG5678" s="110"/>
      <c r="BH5678" s="110"/>
    </row>
    <row r="5679" spans="30:60" x14ac:dyDescent="0.2">
      <c r="AD5679" s="110"/>
      <c r="AE5679" s="110"/>
      <c r="AF5679" s="110"/>
      <c r="AG5679" s="110"/>
      <c r="AH5679" s="110"/>
      <c r="AI5679" s="110"/>
      <c r="AJ5679" s="110"/>
      <c r="AK5679" s="110"/>
      <c r="AL5679" s="110"/>
      <c r="AM5679" s="110"/>
      <c r="AN5679" s="110"/>
      <c r="AO5679" s="110"/>
      <c r="AP5679" s="110"/>
      <c r="AQ5679" s="110"/>
      <c r="AR5679" s="110"/>
      <c r="AS5679" s="110"/>
      <c r="AT5679" s="110"/>
      <c r="AU5679" s="110"/>
      <c r="AV5679" s="110"/>
      <c r="AW5679" s="110"/>
      <c r="AX5679" s="110"/>
      <c r="AY5679" s="110"/>
      <c r="AZ5679" s="110"/>
      <c r="BA5679" s="110"/>
      <c r="BB5679" s="110"/>
      <c r="BC5679" s="110"/>
      <c r="BD5679" s="110"/>
      <c r="BE5679" s="110"/>
      <c r="BF5679" s="110"/>
      <c r="BG5679" s="110"/>
      <c r="BH5679" s="110"/>
    </row>
    <row r="5680" spans="30:60" x14ac:dyDescent="0.2">
      <c r="AD5680" s="110"/>
      <c r="AE5680" s="110"/>
      <c r="AF5680" s="110"/>
      <c r="AG5680" s="110"/>
      <c r="AH5680" s="110"/>
      <c r="AI5680" s="110"/>
      <c r="AJ5680" s="110"/>
      <c r="AK5680" s="110"/>
      <c r="AL5680" s="110"/>
      <c r="AM5680" s="110"/>
      <c r="AN5680" s="110"/>
      <c r="AO5680" s="110"/>
      <c r="AP5680" s="110"/>
      <c r="AQ5680" s="110"/>
      <c r="AR5680" s="110"/>
      <c r="AS5680" s="110"/>
      <c r="AT5680" s="110"/>
      <c r="AU5680" s="110"/>
      <c r="AV5680" s="110"/>
      <c r="AW5680" s="110"/>
      <c r="AX5680" s="110"/>
      <c r="AY5680" s="110"/>
      <c r="AZ5680" s="110"/>
      <c r="BA5680" s="110"/>
      <c r="BB5680" s="110"/>
      <c r="BC5680" s="110"/>
      <c r="BD5680" s="110"/>
      <c r="BE5680" s="110"/>
      <c r="BF5680" s="110"/>
      <c r="BG5680" s="110"/>
      <c r="BH5680" s="110"/>
    </row>
    <row r="5681" spans="30:60" x14ac:dyDescent="0.2">
      <c r="AD5681" s="110"/>
      <c r="AE5681" s="110"/>
      <c r="AF5681" s="110"/>
      <c r="AG5681" s="110"/>
      <c r="AH5681" s="110"/>
      <c r="AI5681" s="110"/>
      <c r="AJ5681" s="110"/>
      <c r="AK5681" s="110"/>
      <c r="AL5681" s="110"/>
      <c r="AM5681" s="110"/>
      <c r="AN5681" s="110"/>
      <c r="AO5681" s="110"/>
      <c r="AP5681" s="110"/>
      <c r="AQ5681" s="110"/>
      <c r="AR5681" s="110"/>
      <c r="AS5681" s="110"/>
      <c r="AT5681" s="110"/>
      <c r="AU5681" s="110"/>
      <c r="AV5681" s="110"/>
      <c r="AW5681" s="110"/>
      <c r="AX5681" s="110"/>
      <c r="AY5681" s="110"/>
      <c r="AZ5681" s="110"/>
      <c r="BA5681" s="110"/>
      <c r="BB5681" s="110"/>
      <c r="BC5681" s="110"/>
      <c r="BD5681" s="110"/>
      <c r="BE5681" s="110"/>
      <c r="BF5681" s="110"/>
      <c r="BG5681" s="110"/>
      <c r="BH5681" s="110"/>
    </row>
    <row r="5682" spans="30:60" x14ac:dyDescent="0.2">
      <c r="AD5682" s="110"/>
      <c r="AE5682" s="110"/>
      <c r="AF5682" s="110"/>
      <c r="AG5682" s="110"/>
      <c r="AH5682" s="110"/>
      <c r="AI5682" s="110"/>
      <c r="AJ5682" s="110"/>
      <c r="AK5682" s="110"/>
      <c r="AL5682" s="110"/>
      <c r="AM5682" s="110"/>
      <c r="AN5682" s="110"/>
      <c r="AO5682" s="110"/>
      <c r="AP5682" s="110"/>
      <c r="AQ5682" s="110"/>
      <c r="AR5682" s="110"/>
      <c r="AS5682" s="110"/>
      <c r="AT5682" s="110"/>
      <c r="AU5682" s="110"/>
      <c r="AV5682" s="110"/>
      <c r="AW5682" s="110"/>
      <c r="AX5682" s="110"/>
      <c r="AY5682" s="110"/>
      <c r="AZ5682" s="110"/>
      <c r="BA5682" s="110"/>
      <c r="BB5682" s="110"/>
      <c r="BC5682" s="110"/>
      <c r="BD5682" s="110"/>
      <c r="BE5682" s="110"/>
      <c r="BF5682" s="110"/>
      <c r="BG5682" s="110"/>
      <c r="BH5682" s="110"/>
    </row>
    <row r="5683" spans="30:60" x14ac:dyDescent="0.2">
      <c r="AD5683" s="110"/>
      <c r="AE5683" s="110"/>
      <c r="AF5683" s="110"/>
      <c r="AG5683" s="110"/>
      <c r="AH5683" s="110"/>
      <c r="AI5683" s="110"/>
      <c r="AJ5683" s="110"/>
      <c r="AK5683" s="110"/>
      <c r="AL5683" s="110"/>
      <c r="AM5683" s="110"/>
      <c r="AN5683" s="110"/>
      <c r="AO5683" s="110"/>
      <c r="AP5683" s="110"/>
      <c r="AQ5683" s="110"/>
      <c r="AR5683" s="110"/>
      <c r="AS5683" s="110"/>
      <c r="AT5683" s="110"/>
      <c r="AU5683" s="110"/>
      <c r="AV5683" s="110"/>
      <c r="AW5683" s="110"/>
      <c r="AX5683" s="110"/>
      <c r="AY5683" s="110"/>
      <c r="AZ5683" s="110"/>
      <c r="BA5683" s="110"/>
      <c r="BB5683" s="110"/>
      <c r="BC5683" s="110"/>
      <c r="BD5683" s="110"/>
      <c r="BE5683" s="110"/>
      <c r="BF5683" s="110"/>
      <c r="BG5683" s="110"/>
      <c r="BH5683" s="110"/>
    </row>
    <row r="5684" spans="30:60" x14ac:dyDescent="0.2">
      <c r="AD5684" s="110"/>
      <c r="AE5684" s="110"/>
      <c r="AF5684" s="110"/>
      <c r="AG5684" s="110"/>
      <c r="AH5684" s="110"/>
      <c r="AI5684" s="110"/>
      <c r="AJ5684" s="110"/>
      <c r="AK5684" s="110"/>
      <c r="AL5684" s="110"/>
      <c r="AM5684" s="110"/>
      <c r="AN5684" s="110"/>
      <c r="AO5684" s="110"/>
      <c r="AP5684" s="110"/>
      <c r="AQ5684" s="110"/>
      <c r="AR5684" s="110"/>
      <c r="AS5684" s="110"/>
      <c r="AT5684" s="110"/>
      <c r="AU5684" s="110"/>
      <c r="AV5684" s="110"/>
      <c r="AW5684" s="110"/>
      <c r="AX5684" s="110"/>
      <c r="AY5684" s="110"/>
      <c r="AZ5684" s="110"/>
      <c r="BA5684" s="110"/>
      <c r="BB5684" s="110"/>
      <c r="BC5684" s="110"/>
      <c r="BD5684" s="110"/>
      <c r="BE5684" s="110"/>
      <c r="BF5684" s="110"/>
      <c r="BG5684" s="110"/>
      <c r="BH5684" s="110"/>
    </row>
    <row r="5685" spans="30:60" x14ac:dyDescent="0.2">
      <c r="AD5685" s="110"/>
      <c r="AE5685" s="110"/>
      <c r="AF5685" s="110"/>
      <c r="AG5685" s="110"/>
      <c r="AH5685" s="110"/>
      <c r="AI5685" s="110"/>
      <c r="AJ5685" s="110"/>
      <c r="AK5685" s="110"/>
      <c r="AL5685" s="110"/>
      <c r="AM5685" s="110"/>
      <c r="AN5685" s="110"/>
      <c r="AO5685" s="110"/>
      <c r="AP5685" s="110"/>
      <c r="AQ5685" s="110"/>
      <c r="AR5685" s="110"/>
      <c r="AS5685" s="110"/>
      <c r="AT5685" s="110"/>
      <c r="AU5685" s="110"/>
      <c r="AV5685" s="110"/>
      <c r="AW5685" s="110"/>
      <c r="AX5685" s="110"/>
      <c r="AY5685" s="110"/>
      <c r="AZ5685" s="110"/>
      <c r="BA5685" s="110"/>
      <c r="BB5685" s="110"/>
      <c r="BC5685" s="110"/>
      <c r="BD5685" s="110"/>
      <c r="BE5685" s="110"/>
      <c r="BF5685" s="110"/>
      <c r="BG5685" s="110"/>
      <c r="BH5685" s="110"/>
    </row>
    <row r="5686" spans="30:60" x14ac:dyDescent="0.2">
      <c r="AD5686" s="110"/>
      <c r="AE5686" s="110"/>
      <c r="AF5686" s="110"/>
      <c r="AG5686" s="110"/>
      <c r="AH5686" s="110"/>
      <c r="AI5686" s="110"/>
      <c r="AJ5686" s="110"/>
      <c r="AK5686" s="110"/>
      <c r="AL5686" s="110"/>
      <c r="AM5686" s="110"/>
      <c r="AN5686" s="110"/>
      <c r="AO5686" s="110"/>
      <c r="AP5686" s="110"/>
      <c r="AQ5686" s="110"/>
      <c r="AR5686" s="110"/>
      <c r="AS5686" s="110"/>
      <c r="AT5686" s="110"/>
      <c r="AU5686" s="110"/>
      <c r="AV5686" s="110"/>
      <c r="AW5686" s="110"/>
      <c r="AX5686" s="110"/>
      <c r="AY5686" s="110"/>
      <c r="AZ5686" s="110"/>
      <c r="BA5686" s="110"/>
      <c r="BB5686" s="110"/>
      <c r="BC5686" s="110"/>
      <c r="BD5686" s="110"/>
      <c r="BE5686" s="110"/>
      <c r="BF5686" s="110"/>
      <c r="BG5686" s="110"/>
      <c r="BH5686" s="110"/>
    </row>
    <row r="5687" spans="30:60" x14ac:dyDescent="0.2">
      <c r="AD5687" s="110"/>
      <c r="AE5687" s="110"/>
      <c r="AF5687" s="110"/>
      <c r="AG5687" s="110"/>
      <c r="AH5687" s="110"/>
      <c r="AI5687" s="110"/>
      <c r="AJ5687" s="110"/>
      <c r="AK5687" s="110"/>
      <c r="AL5687" s="110"/>
      <c r="AM5687" s="110"/>
      <c r="AN5687" s="110"/>
      <c r="AO5687" s="110"/>
      <c r="AP5687" s="110"/>
      <c r="AQ5687" s="110"/>
      <c r="AR5687" s="110"/>
      <c r="AS5687" s="110"/>
      <c r="AT5687" s="110"/>
      <c r="AU5687" s="110"/>
      <c r="AV5687" s="110"/>
      <c r="AW5687" s="110"/>
      <c r="AX5687" s="110"/>
      <c r="AY5687" s="110"/>
      <c r="AZ5687" s="110"/>
      <c r="BA5687" s="110"/>
      <c r="BB5687" s="110"/>
      <c r="BC5687" s="110"/>
      <c r="BD5687" s="110"/>
      <c r="BE5687" s="110"/>
      <c r="BF5687" s="110"/>
      <c r="BG5687" s="110"/>
      <c r="BH5687" s="110"/>
    </row>
    <row r="5688" spans="30:60" x14ac:dyDescent="0.2">
      <c r="AD5688" s="110"/>
      <c r="AE5688" s="110"/>
      <c r="AF5688" s="110"/>
      <c r="AG5688" s="110"/>
      <c r="AH5688" s="110"/>
      <c r="AI5688" s="110"/>
      <c r="AJ5688" s="110"/>
      <c r="AK5688" s="110"/>
      <c r="AL5688" s="110"/>
      <c r="AM5688" s="110"/>
      <c r="AN5688" s="110"/>
      <c r="AO5688" s="110"/>
      <c r="AP5688" s="110"/>
      <c r="AQ5688" s="110"/>
      <c r="AR5688" s="110"/>
      <c r="AS5688" s="110"/>
      <c r="AT5688" s="110"/>
      <c r="AU5688" s="110"/>
      <c r="AV5688" s="110"/>
      <c r="AW5688" s="110"/>
      <c r="AX5688" s="110"/>
      <c r="AY5688" s="110"/>
      <c r="AZ5688" s="110"/>
      <c r="BA5688" s="110"/>
      <c r="BB5688" s="110"/>
      <c r="BC5688" s="110"/>
      <c r="BD5688" s="110"/>
      <c r="BE5688" s="110"/>
      <c r="BF5688" s="110"/>
      <c r="BG5688" s="110"/>
      <c r="BH5688" s="110"/>
    </row>
    <row r="5689" spans="30:60" x14ac:dyDescent="0.2">
      <c r="AD5689" s="110"/>
      <c r="AE5689" s="110"/>
      <c r="AF5689" s="110"/>
      <c r="AG5689" s="110"/>
      <c r="AH5689" s="110"/>
      <c r="AI5689" s="110"/>
      <c r="AJ5689" s="110"/>
      <c r="AK5689" s="110"/>
      <c r="AL5689" s="110"/>
      <c r="AM5689" s="110"/>
      <c r="AN5689" s="110"/>
      <c r="AO5689" s="110"/>
      <c r="AP5689" s="110"/>
      <c r="AQ5689" s="110"/>
      <c r="AR5689" s="110"/>
      <c r="AS5689" s="110"/>
      <c r="AT5689" s="110"/>
      <c r="AU5689" s="110"/>
      <c r="AV5689" s="110"/>
      <c r="AW5689" s="110"/>
      <c r="AX5689" s="110"/>
      <c r="AY5689" s="110"/>
      <c r="AZ5689" s="110"/>
      <c r="BA5689" s="110"/>
      <c r="BB5689" s="110"/>
      <c r="BC5689" s="110"/>
      <c r="BD5689" s="110"/>
      <c r="BE5689" s="110"/>
      <c r="BF5689" s="110"/>
      <c r="BG5689" s="110"/>
      <c r="BH5689" s="110"/>
    </row>
    <row r="5690" spans="30:60" x14ac:dyDescent="0.2">
      <c r="AD5690" s="110"/>
      <c r="AE5690" s="110"/>
      <c r="AF5690" s="110"/>
      <c r="AG5690" s="110"/>
      <c r="AH5690" s="110"/>
      <c r="AI5690" s="110"/>
      <c r="AJ5690" s="110"/>
      <c r="AK5690" s="110"/>
      <c r="AL5690" s="110"/>
      <c r="AM5690" s="110"/>
      <c r="AN5690" s="110"/>
      <c r="AO5690" s="110"/>
      <c r="AP5690" s="110"/>
      <c r="AQ5690" s="110"/>
      <c r="AR5690" s="110"/>
      <c r="AS5690" s="110"/>
      <c r="AT5690" s="110"/>
      <c r="AU5690" s="110"/>
      <c r="AV5690" s="110"/>
      <c r="AW5690" s="110"/>
      <c r="AX5690" s="110"/>
      <c r="AY5690" s="110"/>
      <c r="AZ5690" s="110"/>
      <c r="BA5690" s="110"/>
      <c r="BB5690" s="110"/>
      <c r="BC5690" s="110"/>
      <c r="BD5690" s="110"/>
      <c r="BE5690" s="110"/>
      <c r="BF5690" s="110"/>
      <c r="BG5690" s="110"/>
      <c r="BH5690" s="110"/>
    </row>
    <row r="5691" spans="30:60" x14ac:dyDescent="0.2">
      <c r="AD5691" s="110"/>
      <c r="AE5691" s="110"/>
      <c r="AF5691" s="110"/>
      <c r="AG5691" s="110"/>
      <c r="AH5691" s="110"/>
      <c r="AI5691" s="110"/>
      <c r="AJ5691" s="110"/>
      <c r="AK5691" s="110"/>
      <c r="AL5691" s="110"/>
      <c r="AM5691" s="110"/>
      <c r="AN5691" s="110"/>
      <c r="AO5691" s="110"/>
      <c r="AP5691" s="110"/>
      <c r="AQ5691" s="110"/>
      <c r="AR5691" s="110"/>
      <c r="AS5691" s="110"/>
      <c r="AT5691" s="110"/>
      <c r="AU5691" s="110"/>
      <c r="AV5691" s="110"/>
      <c r="AW5691" s="110"/>
      <c r="AX5691" s="110"/>
      <c r="AY5691" s="110"/>
      <c r="AZ5691" s="110"/>
      <c r="BA5691" s="110"/>
      <c r="BB5691" s="110"/>
      <c r="BC5691" s="110"/>
      <c r="BD5691" s="110"/>
      <c r="BE5691" s="110"/>
      <c r="BF5691" s="110"/>
      <c r="BG5691" s="110"/>
      <c r="BH5691" s="110"/>
    </row>
    <row r="5692" spans="30:60" x14ac:dyDescent="0.2">
      <c r="AD5692" s="110"/>
      <c r="AE5692" s="110"/>
      <c r="AF5692" s="110"/>
      <c r="AG5692" s="110"/>
      <c r="AH5692" s="110"/>
      <c r="AI5692" s="110"/>
      <c r="AJ5692" s="110"/>
      <c r="AK5692" s="110"/>
      <c r="AL5692" s="110"/>
      <c r="AM5692" s="110"/>
      <c r="AN5692" s="110"/>
      <c r="AO5692" s="110"/>
      <c r="AP5692" s="110"/>
      <c r="AQ5692" s="110"/>
      <c r="AR5692" s="110"/>
      <c r="AS5692" s="110"/>
      <c r="AT5692" s="110"/>
      <c r="AU5692" s="110"/>
      <c r="AV5692" s="110"/>
      <c r="AW5692" s="110"/>
      <c r="AX5692" s="110"/>
      <c r="AY5692" s="110"/>
      <c r="AZ5692" s="110"/>
      <c r="BA5692" s="110"/>
      <c r="BB5692" s="110"/>
      <c r="BC5692" s="110"/>
      <c r="BD5692" s="110"/>
      <c r="BE5692" s="110"/>
      <c r="BF5692" s="110"/>
      <c r="BG5692" s="110"/>
      <c r="BH5692" s="110"/>
    </row>
    <row r="5693" spans="30:60" x14ac:dyDescent="0.2">
      <c r="AD5693" s="110"/>
      <c r="AE5693" s="110"/>
      <c r="AF5693" s="110"/>
      <c r="AG5693" s="110"/>
      <c r="AH5693" s="110"/>
      <c r="AI5693" s="110"/>
      <c r="AJ5693" s="110"/>
      <c r="AK5693" s="110"/>
      <c r="AL5693" s="110"/>
      <c r="AM5693" s="110"/>
      <c r="AN5693" s="110"/>
      <c r="AO5693" s="110"/>
      <c r="AP5693" s="110"/>
      <c r="AQ5693" s="110"/>
      <c r="AR5693" s="110"/>
      <c r="AS5693" s="110"/>
      <c r="AT5693" s="110"/>
      <c r="AU5693" s="110"/>
      <c r="AV5693" s="110"/>
      <c r="AW5693" s="110"/>
      <c r="AX5693" s="110"/>
      <c r="AY5693" s="110"/>
      <c r="AZ5693" s="110"/>
      <c r="BA5693" s="110"/>
      <c r="BB5693" s="110"/>
      <c r="BC5693" s="110"/>
      <c r="BD5693" s="110"/>
      <c r="BE5693" s="110"/>
      <c r="BF5693" s="110"/>
      <c r="BG5693" s="110"/>
      <c r="BH5693" s="110"/>
    </row>
    <row r="5694" spans="30:60" x14ac:dyDescent="0.2">
      <c r="AD5694" s="110"/>
      <c r="AE5694" s="110"/>
      <c r="AF5694" s="110"/>
      <c r="AG5694" s="110"/>
      <c r="AH5694" s="110"/>
      <c r="AI5694" s="110"/>
      <c r="AJ5694" s="110"/>
      <c r="AK5694" s="110"/>
      <c r="AL5694" s="110"/>
      <c r="AM5694" s="110"/>
      <c r="AN5694" s="110"/>
      <c r="AO5694" s="110"/>
      <c r="AP5694" s="110"/>
      <c r="AQ5694" s="110"/>
      <c r="AR5694" s="110"/>
      <c r="AS5694" s="110"/>
      <c r="AT5694" s="110"/>
      <c r="AU5694" s="110"/>
      <c r="AV5694" s="110"/>
      <c r="AW5694" s="110"/>
      <c r="AX5694" s="110"/>
      <c r="AY5694" s="110"/>
      <c r="AZ5694" s="110"/>
      <c r="BA5694" s="110"/>
      <c r="BB5694" s="110"/>
      <c r="BC5694" s="110"/>
      <c r="BD5694" s="110"/>
      <c r="BE5694" s="110"/>
      <c r="BF5694" s="110"/>
      <c r="BG5694" s="110"/>
      <c r="BH5694" s="110"/>
    </row>
    <row r="5695" spans="30:60" x14ac:dyDescent="0.2">
      <c r="AD5695" s="110"/>
      <c r="AE5695" s="110"/>
      <c r="AF5695" s="110"/>
      <c r="AG5695" s="110"/>
      <c r="AH5695" s="110"/>
      <c r="AI5695" s="110"/>
      <c r="AJ5695" s="110"/>
      <c r="AK5695" s="110"/>
      <c r="AL5695" s="110"/>
      <c r="AM5695" s="110"/>
      <c r="AN5695" s="110"/>
      <c r="AO5695" s="110"/>
      <c r="AP5695" s="110"/>
      <c r="AQ5695" s="110"/>
      <c r="AR5695" s="110"/>
      <c r="AS5695" s="110"/>
      <c r="AT5695" s="110"/>
      <c r="AU5695" s="110"/>
      <c r="AV5695" s="110"/>
      <c r="AW5695" s="110"/>
      <c r="AX5695" s="110"/>
      <c r="AY5695" s="110"/>
      <c r="AZ5695" s="110"/>
      <c r="BA5695" s="110"/>
      <c r="BB5695" s="110"/>
      <c r="BC5695" s="110"/>
      <c r="BD5695" s="110"/>
      <c r="BE5695" s="110"/>
      <c r="BF5695" s="110"/>
      <c r="BG5695" s="110"/>
      <c r="BH5695" s="110"/>
    </row>
    <row r="5696" spans="30:60" x14ac:dyDescent="0.2">
      <c r="AD5696" s="110"/>
      <c r="AE5696" s="110"/>
      <c r="AF5696" s="110"/>
      <c r="AG5696" s="110"/>
      <c r="AH5696" s="110"/>
      <c r="AI5696" s="110"/>
      <c r="AJ5696" s="110"/>
      <c r="AK5696" s="110"/>
      <c r="AL5696" s="110"/>
      <c r="AM5696" s="110"/>
      <c r="AN5696" s="110"/>
      <c r="AO5696" s="110"/>
      <c r="AP5696" s="110"/>
      <c r="AQ5696" s="110"/>
      <c r="AR5696" s="110"/>
      <c r="AS5696" s="110"/>
      <c r="AT5696" s="110"/>
      <c r="AU5696" s="110"/>
      <c r="AV5696" s="110"/>
      <c r="AW5696" s="110"/>
      <c r="AX5696" s="110"/>
      <c r="AY5696" s="110"/>
      <c r="AZ5696" s="110"/>
      <c r="BA5696" s="110"/>
      <c r="BB5696" s="110"/>
      <c r="BC5696" s="110"/>
      <c r="BD5696" s="110"/>
      <c r="BE5696" s="110"/>
      <c r="BF5696" s="110"/>
      <c r="BG5696" s="110"/>
      <c r="BH5696" s="110"/>
    </row>
    <row r="5697" spans="30:60" x14ac:dyDescent="0.2">
      <c r="AD5697" s="110"/>
      <c r="AE5697" s="110"/>
      <c r="AF5697" s="110"/>
      <c r="AG5697" s="110"/>
      <c r="AH5697" s="110"/>
      <c r="AI5697" s="110"/>
      <c r="AJ5697" s="110"/>
      <c r="AK5697" s="110"/>
      <c r="AL5697" s="110"/>
      <c r="AM5697" s="110"/>
      <c r="AN5697" s="110"/>
      <c r="AO5697" s="110"/>
      <c r="AP5697" s="110"/>
      <c r="AQ5697" s="110"/>
      <c r="AR5697" s="110"/>
      <c r="AS5697" s="110"/>
      <c r="AT5697" s="110"/>
      <c r="AU5697" s="110"/>
      <c r="AV5697" s="110"/>
      <c r="AW5697" s="110"/>
      <c r="AX5697" s="110"/>
      <c r="AY5697" s="110"/>
      <c r="AZ5697" s="110"/>
      <c r="BA5697" s="110"/>
      <c r="BB5697" s="110"/>
      <c r="BC5697" s="110"/>
      <c r="BD5697" s="110"/>
      <c r="BE5697" s="110"/>
      <c r="BF5697" s="110"/>
      <c r="BG5697" s="110"/>
      <c r="BH5697" s="110"/>
    </row>
    <row r="5698" spans="30:60" x14ac:dyDescent="0.2">
      <c r="AD5698" s="110"/>
      <c r="AE5698" s="110"/>
      <c r="AF5698" s="110"/>
      <c r="AG5698" s="110"/>
      <c r="AH5698" s="110"/>
      <c r="AI5698" s="110"/>
      <c r="AJ5698" s="110"/>
      <c r="AK5698" s="110"/>
      <c r="AL5698" s="110"/>
      <c r="AM5698" s="110"/>
      <c r="AN5698" s="110"/>
      <c r="AO5698" s="110"/>
      <c r="AP5698" s="110"/>
      <c r="AQ5698" s="110"/>
      <c r="AR5698" s="110"/>
      <c r="AS5698" s="110"/>
      <c r="AT5698" s="110"/>
      <c r="AU5698" s="110"/>
      <c r="AV5698" s="110"/>
      <c r="AW5698" s="110"/>
      <c r="AX5698" s="110"/>
      <c r="AY5698" s="110"/>
      <c r="AZ5698" s="110"/>
      <c r="BA5698" s="110"/>
      <c r="BB5698" s="110"/>
      <c r="BC5698" s="110"/>
      <c r="BD5698" s="110"/>
      <c r="BE5698" s="110"/>
      <c r="BF5698" s="110"/>
      <c r="BG5698" s="110"/>
      <c r="BH5698" s="110"/>
    </row>
    <row r="5699" spans="30:60" x14ac:dyDescent="0.2">
      <c r="AD5699" s="110"/>
      <c r="AE5699" s="110"/>
      <c r="AF5699" s="110"/>
      <c r="AG5699" s="110"/>
      <c r="AH5699" s="110"/>
      <c r="AI5699" s="110"/>
      <c r="AJ5699" s="110"/>
      <c r="AK5699" s="110"/>
      <c r="AL5699" s="110"/>
      <c r="AM5699" s="110"/>
      <c r="AN5699" s="110"/>
      <c r="AO5699" s="110"/>
      <c r="AP5699" s="110"/>
      <c r="AQ5699" s="110"/>
      <c r="AR5699" s="110"/>
      <c r="AS5699" s="110"/>
      <c r="AT5699" s="110"/>
      <c r="AU5699" s="110"/>
      <c r="AV5699" s="110"/>
      <c r="AW5699" s="110"/>
      <c r="AX5699" s="110"/>
      <c r="AY5699" s="110"/>
      <c r="AZ5699" s="110"/>
      <c r="BA5699" s="110"/>
      <c r="BB5699" s="110"/>
      <c r="BC5699" s="110"/>
      <c r="BD5699" s="110"/>
      <c r="BE5699" s="110"/>
      <c r="BF5699" s="110"/>
      <c r="BG5699" s="110"/>
      <c r="BH5699" s="110"/>
    </row>
    <row r="5700" spans="30:60" x14ac:dyDescent="0.2">
      <c r="AD5700" s="110"/>
      <c r="AE5700" s="110"/>
      <c r="AF5700" s="110"/>
      <c r="AG5700" s="110"/>
      <c r="AH5700" s="110"/>
      <c r="AI5700" s="110"/>
      <c r="AJ5700" s="110"/>
      <c r="AK5700" s="110"/>
      <c r="AL5700" s="110"/>
      <c r="AM5700" s="110"/>
      <c r="AN5700" s="110"/>
      <c r="AO5700" s="110"/>
      <c r="AP5700" s="110"/>
      <c r="AQ5700" s="110"/>
      <c r="AR5700" s="110"/>
      <c r="AS5700" s="110"/>
      <c r="AT5700" s="110"/>
      <c r="AU5700" s="110"/>
      <c r="AV5700" s="110"/>
      <c r="AW5700" s="110"/>
      <c r="AX5700" s="110"/>
      <c r="AY5700" s="110"/>
      <c r="AZ5700" s="110"/>
      <c r="BA5700" s="110"/>
      <c r="BB5700" s="110"/>
      <c r="BC5700" s="110"/>
      <c r="BD5700" s="110"/>
      <c r="BE5700" s="110"/>
      <c r="BF5700" s="110"/>
      <c r="BG5700" s="110"/>
      <c r="BH5700" s="110"/>
    </row>
    <row r="5701" spans="30:60" x14ac:dyDescent="0.2">
      <c r="AD5701" s="110"/>
      <c r="AE5701" s="110"/>
      <c r="AF5701" s="110"/>
      <c r="AG5701" s="110"/>
      <c r="AH5701" s="110"/>
      <c r="AI5701" s="110"/>
      <c r="AJ5701" s="110"/>
      <c r="AK5701" s="110"/>
      <c r="AL5701" s="110"/>
      <c r="AM5701" s="110"/>
      <c r="AN5701" s="110"/>
      <c r="AO5701" s="110"/>
      <c r="AP5701" s="110"/>
      <c r="AQ5701" s="110"/>
      <c r="AR5701" s="110"/>
      <c r="AS5701" s="110"/>
      <c r="AT5701" s="110"/>
      <c r="AU5701" s="110"/>
      <c r="AV5701" s="110"/>
      <c r="AW5701" s="110"/>
      <c r="AX5701" s="110"/>
      <c r="AY5701" s="110"/>
      <c r="AZ5701" s="110"/>
      <c r="BA5701" s="110"/>
      <c r="BB5701" s="110"/>
      <c r="BC5701" s="110"/>
      <c r="BD5701" s="110"/>
      <c r="BE5701" s="110"/>
      <c r="BF5701" s="110"/>
      <c r="BG5701" s="110"/>
      <c r="BH5701" s="110"/>
    </row>
    <row r="5702" spans="30:60" x14ac:dyDescent="0.2">
      <c r="AD5702" s="110"/>
      <c r="AE5702" s="110"/>
      <c r="AF5702" s="110"/>
      <c r="AG5702" s="110"/>
      <c r="AH5702" s="110"/>
      <c r="AI5702" s="110"/>
      <c r="AJ5702" s="110"/>
      <c r="AK5702" s="110"/>
      <c r="AL5702" s="110"/>
      <c r="AM5702" s="110"/>
      <c r="AN5702" s="110"/>
      <c r="AO5702" s="110"/>
      <c r="AP5702" s="110"/>
      <c r="AQ5702" s="110"/>
      <c r="AR5702" s="110"/>
      <c r="AS5702" s="110"/>
      <c r="AT5702" s="110"/>
      <c r="AU5702" s="110"/>
      <c r="AV5702" s="110"/>
      <c r="AW5702" s="110"/>
      <c r="AX5702" s="110"/>
      <c r="AY5702" s="110"/>
      <c r="AZ5702" s="110"/>
      <c r="BA5702" s="110"/>
      <c r="BB5702" s="110"/>
      <c r="BC5702" s="110"/>
      <c r="BD5702" s="110"/>
      <c r="BE5702" s="110"/>
      <c r="BF5702" s="110"/>
      <c r="BG5702" s="110"/>
      <c r="BH5702" s="110"/>
    </row>
    <row r="5703" spans="30:60" x14ac:dyDescent="0.2">
      <c r="AD5703" s="110"/>
      <c r="AE5703" s="110"/>
      <c r="AF5703" s="110"/>
      <c r="AG5703" s="110"/>
      <c r="AH5703" s="110"/>
      <c r="AI5703" s="110"/>
      <c r="AJ5703" s="110"/>
      <c r="AK5703" s="110"/>
      <c r="AL5703" s="110"/>
      <c r="AM5703" s="110"/>
      <c r="AN5703" s="110"/>
      <c r="AO5703" s="110"/>
      <c r="AP5703" s="110"/>
      <c r="AQ5703" s="110"/>
      <c r="AR5703" s="110"/>
      <c r="AS5703" s="110"/>
      <c r="AT5703" s="110"/>
      <c r="AU5703" s="110"/>
      <c r="AV5703" s="110"/>
      <c r="AW5703" s="110"/>
      <c r="AX5703" s="110"/>
      <c r="AY5703" s="110"/>
      <c r="AZ5703" s="110"/>
      <c r="BA5703" s="110"/>
      <c r="BB5703" s="110"/>
      <c r="BC5703" s="110"/>
      <c r="BD5703" s="110"/>
      <c r="BE5703" s="110"/>
      <c r="BF5703" s="110"/>
      <c r="BG5703" s="110"/>
      <c r="BH5703" s="110"/>
    </row>
    <row r="5704" spans="30:60" x14ac:dyDescent="0.2">
      <c r="AD5704" s="110"/>
      <c r="AE5704" s="110"/>
      <c r="AF5704" s="110"/>
      <c r="AG5704" s="110"/>
      <c r="AH5704" s="110"/>
      <c r="AI5704" s="110"/>
      <c r="AJ5704" s="110"/>
      <c r="AK5704" s="110"/>
      <c r="AL5704" s="110"/>
      <c r="AM5704" s="110"/>
      <c r="AN5704" s="110"/>
      <c r="AO5704" s="110"/>
      <c r="AP5704" s="110"/>
      <c r="AQ5704" s="110"/>
      <c r="AR5704" s="110"/>
      <c r="AS5704" s="110"/>
      <c r="AT5704" s="110"/>
      <c r="AU5704" s="110"/>
      <c r="AV5704" s="110"/>
      <c r="AW5704" s="110"/>
      <c r="AX5704" s="110"/>
      <c r="AY5704" s="110"/>
      <c r="AZ5704" s="110"/>
      <c r="BA5704" s="110"/>
      <c r="BB5704" s="110"/>
      <c r="BC5704" s="110"/>
      <c r="BD5704" s="110"/>
      <c r="BE5704" s="110"/>
      <c r="BF5704" s="110"/>
      <c r="BG5704" s="110"/>
      <c r="BH5704" s="110"/>
    </row>
    <row r="5705" spans="30:60" x14ac:dyDescent="0.2">
      <c r="AD5705" s="110"/>
      <c r="AE5705" s="110"/>
      <c r="AF5705" s="110"/>
      <c r="AG5705" s="110"/>
      <c r="AH5705" s="110"/>
      <c r="AI5705" s="110"/>
      <c r="AJ5705" s="110"/>
      <c r="AK5705" s="110"/>
      <c r="AL5705" s="110"/>
      <c r="AM5705" s="110"/>
      <c r="AN5705" s="110"/>
      <c r="AO5705" s="110"/>
      <c r="AP5705" s="110"/>
      <c r="AQ5705" s="110"/>
      <c r="AR5705" s="110"/>
      <c r="AS5705" s="110"/>
      <c r="AT5705" s="110"/>
      <c r="AU5705" s="110"/>
      <c r="AV5705" s="110"/>
      <c r="AW5705" s="110"/>
      <c r="AX5705" s="110"/>
      <c r="AY5705" s="110"/>
      <c r="AZ5705" s="110"/>
      <c r="BA5705" s="110"/>
      <c r="BB5705" s="110"/>
      <c r="BC5705" s="110"/>
      <c r="BD5705" s="110"/>
      <c r="BE5705" s="110"/>
      <c r="BF5705" s="110"/>
      <c r="BG5705" s="110"/>
      <c r="BH5705" s="110"/>
    </row>
    <row r="5706" spans="30:60" x14ac:dyDescent="0.2">
      <c r="AD5706" s="110"/>
      <c r="AE5706" s="110"/>
      <c r="AF5706" s="110"/>
      <c r="AG5706" s="110"/>
      <c r="AH5706" s="110"/>
      <c r="AI5706" s="110"/>
      <c r="AJ5706" s="110"/>
      <c r="AK5706" s="110"/>
      <c r="AL5706" s="110"/>
      <c r="AM5706" s="110"/>
      <c r="AN5706" s="110"/>
      <c r="AO5706" s="110"/>
      <c r="AP5706" s="110"/>
      <c r="AQ5706" s="110"/>
      <c r="AR5706" s="110"/>
      <c r="AS5706" s="110"/>
      <c r="AT5706" s="110"/>
      <c r="AU5706" s="110"/>
      <c r="AV5706" s="110"/>
      <c r="AW5706" s="110"/>
      <c r="AX5706" s="110"/>
      <c r="AY5706" s="110"/>
      <c r="AZ5706" s="110"/>
      <c r="BA5706" s="110"/>
      <c r="BB5706" s="110"/>
      <c r="BC5706" s="110"/>
      <c r="BD5706" s="110"/>
      <c r="BE5706" s="110"/>
      <c r="BF5706" s="110"/>
      <c r="BG5706" s="110"/>
      <c r="BH5706" s="110"/>
    </row>
    <row r="5707" spans="30:60" x14ac:dyDescent="0.2">
      <c r="AD5707" s="110"/>
      <c r="AE5707" s="110"/>
      <c r="AF5707" s="110"/>
      <c r="AG5707" s="110"/>
      <c r="AH5707" s="110"/>
      <c r="AI5707" s="110"/>
      <c r="AJ5707" s="110"/>
      <c r="AK5707" s="110"/>
      <c r="AL5707" s="110"/>
      <c r="AM5707" s="110"/>
      <c r="AN5707" s="110"/>
      <c r="AO5707" s="110"/>
      <c r="AP5707" s="110"/>
      <c r="AQ5707" s="110"/>
      <c r="AR5707" s="110"/>
      <c r="AS5707" s="110"/>
      <c r="AT5707" s="110"/>
      <c r="AU5707" s="110"/>
      <c r="AV5707" s="110"/>
      <c r="AW5707" s="110"/>
      <c r="AX5707" s="110"/>
      <c r="AY5707" s="110"/>
      <c r="AZ5707" s="110"/>
      <c r="BA5707" s="110"/>
      <c r="BB5707" s="110"/>
      <c r="BC5707" s="110"/>
      <c r="BD5707" s="110"/>
      <c r="BE5707" s="110"/>
      <c r="BF5707" s="110"/>
      <c r="BG5707" s="110"/>
      <c r="BH5707" s="110"/>
    </row>
    <row r="5708" spans="30:60" x14ac:dyDescent="0.2">
      <c r="AD5708" s="110"/>
      <c r="AE5708" s="110"/>
      <c r="AF5708" s="110"/>
      <c r="AG5708" s="110"/>
      <c r="AH5708" s="110"/>
      <c r="AI5708" s="110"/>
      <c r="AJ5708" s="110"/>
      <c r="AK5708" s="110"/>
      <c r="AL5708" s="110"/>
      <c r="AM5708" s="110"/>
      <c r="AN5708" s="110"/>
      <c r="AO5708" s="110"/>
      <c r="AP5708" s="110"/>
      <c r="AQ5708" s="110"/>
      <c r="AR5708" s="110"/>
      <c r="AS5708" s="110"/>
      <c r="AT5708" s="110"/>
      <c r="AU5708" s="110"/>
      <c r="AV5708" s="110"/>
      <c r="AW5708" s="110"/>
      <c r="AX5708" s="110"/>
      <c r="AY5708" s="110"/>
      <c r="AZ5708" s="110"/>
      <c r="BA5708" s="110"/>
      <c r="BB5708" s="110"/>
      <c r="BC5708" s="110"/>
      <c r="BD5708" s="110"/>
      <c r="BE5708" s="110"/>
      <c r="BF5708" s="110"/>
      <c r="BG5708" s="110"/>
      <c r="BH5708" s="110"/>
    </row>
    <row r="5709" spans="30:60" x14ac:dyDescent="0.2">
      <c r="AD5709" s="110"/>
      <c r="AE5709" s="110"/>
      <c r="AF5709" s="110"/>
      <c r="AG5709" s="110"/>
      <c r="AH5709" s="110"/>
      <c r="AI5709" s="110"/>
      <c r="AJ5709" s="110"/>
      <c r="AK5709" s="110"/>
      <c r="AL5709" s="110"/>
      <c r="AM5709" s="110"/>
      <c r="AN5709" s="110"/>
      <c r="AO5709" s="110"/>
      <c r="AP5709" s="110"/>
      <c r="AQ5709" s="110"/>
      <c r="AR5709" s="110"/>
      <c r="AS5709" s="110"/>
      <c r="AT5709" s="110"/>
      <c r="AU5709" s="110"/>
      <c r="AV5709" s="110"/>
      <c r="AW5709" s="110"/>
      <c r="AX5709" s="110"/>
      <c r="AY5709" s="110"/>
      <c r="AZ5709" s="110"/>
      <c r="BA5709" s="110"/>
      <c r="BB5709" s="110"/>
      <c r="BC5709" s="110"/>
      <c r="BD5709" s="110"/>
      <c r="BE5709" s="110"/>
      <c r="BF5709" s="110"/>
      <c r="BG5709" s="110"/>
      <c r="BH5709" s="110"/>
    </row>
    <row r="5710" spans="30:60" x14ac:dyDescent="0.2">
      <c r="AD5710" s="110"/>
      <c r="AE5710" s="110"/>
      <c r="AF5710" s="110"/>
      <c r="AG5710" s="110"/>
      <c r="AH5710" s="110"/>
      <c r="AI5710" s="110"/>
      <c r="AJ5710" s="110"/>
      <c r="AK5710" s="110"/>
      <c r="AL5710" s="110"/>
      <c r="AM5710" s="110"/>
      <c r="AN5710" s="110"/>
      <c r="AO5710" s="110"/>
      <c r="AP5710" s="110"/>
      <c r="AQ5710" s="110"/>
      <c r="AR5710" s="110"/>
      <c r="AS5710" s="110"/>
      <c r="AT5710" s="110"/>
      <c r="AU5710" s="110"/>
      <c r="AV5710" s="110"/>
      <c r="AW5710" s="110"/>
      <c r="AX5710" s="110"/>
      <c r="AY5710" s="110"/>
      <c r="AZ5710" s="110"/>
      <c r="BA5710" s="110"/>
      <c r="BB5710" s="110"/>
      <c r="BC5710" s="110"/>
      <c r="BD5710" s="110"/>
      <c r="BE5710" s="110"/>
      <c r="BF5710" s="110"/>
      <c r="BG5710" s="110"/>
      <c r="BH5710" s="110"/>
    </row>
    <row r="5711" spans="30:60" x14ac:dyDescent="0.2">
      <c r="AD5711" s="110"/>
      <c r="AE5711" s="110"/>
      <c r="AF5711" s="110"/>
      <c r="AG5711" s="110"/>
      <c r="AH5711" s="110"/>
      <c r="AI5711" s="110"/>
      <c r="AJ5711" s="110"/>
      <c r="AK5711" s="110"/>
      <c r="AL5711" s="110"/>
      <c r="AM5711" s="110"/>
      <c r="AN5711" s="110"/>
      <c r="AO5711" s="110"/>
      <c r="AP5711" s="110"/>
      <c r="AQ5711" s="110"/>
      <c r="AR5711" s="110"/>
      <c r="AS5711" s="110"/>
      <c r="AT5711" s="110"/>
      <c r="AU5711" s="110"/>
      <c r="AV5711" s="110"/>
      <c r="AW5711" s="110"/>
      <c r="AX5711" s="110"/>
      <c r="AY5711" s="110"/>
      <c r="AZ5711" s="110"/>
      <c r="BA5711" s="110"/>
      <c r="BB5711" s="110"/>
      <c r="BC5711" s="110"/>
      <c r="BD5711" s="110"/>
      <c r="BE5711" s="110"/>
      <c r="BF5711" s="110"/>
      <c r="BG5711" s="110"/>
      <c r="BH5711" s="110"/>
    </row>
    <row r="5712" spans="30:60" x14ac:dyDescent="0.2">
      <c r="AD5712" s="110"/>
      <c r="AE5712" s="110"/>
      <c r="AF5712" s="110"/>
      <c r="AG5712" s="110"/>
      <c r="AH5712" s="110"/>
      <c r="AI5712" s="110"/>
      <c r="AJ5712" s="110"/>
      <c r="AK5712" s="110"/>
      <c r="AL5712" s="110"/>
      <c r="AM5712" s="110"/>
      <c r="AN5712" s="110"/>
      <c r="AO5712" s="110"/>
      <c r="AP5712" s="110"/>
      <c r="AQ5712" s="110"/>
      <c r="AR5712" s="110"/>
      <c r="AS5712" s="110"/>
      <c r="AT5712" s="110"/>
      <c r="AU5712" s="110"/>
      <c r="AV5712" s="110"/>
      <c r="AW5712" s="110"/>
      <c r="AX5712" s="110"/>
      <c r="AY5712" s="110"/>
      <c r="AZ5712" s="110"/>
      <c r="BA5712" s="110"/>
      <c r="BB5712" s="110"/>
      <c r="BC5712" s="110"/>
      <c r="BD5712" s="110"/>
      <c r="BE5712" s="110"/>
      <c r="BF5712" s="110"/>
      <c r="BG5712" s="110"/>
      <c r="BH5712" s="110"/>
    </row>
    <row r="5713" spans="30:60" x14ac:dyDescent="0.2">
      <c r="AD5713" s="110"/>
      <c r="AE5713" s="110"/>
      <c r="AF5713" s="110"/>
      <c r="AG5713" s="110"/>
      <c r="AH5713" s="110"/>
      <c r="AI5713" s="110"/>
      <c r="AJ5713" s="110"/>
      <c r="AK5713" s="110"/>
      <c r="AL5713" s="110"/>
      <c r="AM5713" s="110"/>
      <c r="AN5713" s="110"/>
      <c r="AO5713" s="110"/>
      <c r="AP5713" s="110"/>
      <c r="AQ5713" s="110"/>
      <c r="AR5713" s="110"/>
      <c r="AS5713" s="110"/>
      <c r="AT5713" s="110"/>
      <c r="AU5713" s="110"/>
      <c r="AV5713" s="110"/>
      <c r="AW5713" s="110"/>
      <c r="AX5713" s="110"/>
      <c r="AY5713" s="110"/>
      <c r="AZ5713" s="110"/>
      <c r="BA5713" s="110"/>
      <c r="BB5713" s="110"/>
      <c r="BC5713" s="110"/>
      <c r="BD5713" s="110"/>
      <c r="BE5713" s="110"/>
      <c r="BF5713" s="110"/>
      <c r="BG5713" s="110"/>
      <c r="BH5713" s="110"/>
    </row>
    <row r="5714" spans="30:60" x14ac:dyDescent="0.2">
      <c r="AD5714" s="110"/>
      <c r="AE5714" s="110"/>
      <c r="AF5714" s="110"/>
      <c r="AG5714" s="110"/>
      <c r="AH5714" s="110"/>
      <c r="AI5714" s="110"/>
      <c r="AJ5714" s="110"/>
      <c r="AK5714" s="110"/>
      <c r="AL5714" s="110"/>
      <c r="AM5714" s="110"/>
      <c r="AN5714" s="110"/>
      <c r="AO5714" s="110"/>
      <c r="AP5714" s="110"/>
      <c r="AQ5714" s="110"/>
      <c r="AR5714" s="110"/>
      <c r="AS5714" s="110"/>
      <c r="AT5714" s="110"/>
      <c r="AU5714" s="110"/>
      <c r="AV5714" s="110"/>
      <c r="AW5714" s="110"/>
      <c r="AX5714" s="110"/>
      <c r="AY5714" s="110"/>
      <c r="AZ5714" s="110"/>
      <c r="BA5714" s="110"/>
      <c r="BB5714" s="110"/>
      <c r="BC5714" s="110"/>
      <c r="BD5714" s="110"/>
      <c r="BE5714" s="110"/>
      <c r="BF5714" s="110"/>
      <c r="BG5714" s="110"/>
      <c r="BH5714" s="110"/>
    </row>
    <row r="5715" spans="30:60" x14ac:dyDescent="0.2">
      <c r="AD5715" s="110"/>
      <c r="AE5715" s="110"/>
      <c r="AF5715" s="110"/>
      <c r="AG5715" s="110"/>
      <c r="AH5715" s="110"/>
      <c r="AI5715" s="110"/>
      <c r="AJ5715" s="110"/>
      <c r="AK5715" s="110"/>
      <c r="AL5715" s="110"/>
      <c r="AM5715" s="110"/>
      <c r="AN5715" s="110"/>
      <c r="AO5715" s="110"/>
      <c r="AP5715" s="110"/>
      <c r="AQ5715" s="110"/>
      <c r="AR5715" s="110"/>
      <c r="AS5715" s="110"/>
      <c r="AT5715" s="110"/>
      <c r="AU5715" s="110"/>
      <c r="AV5715" s="110"/>
      <c r="AW5715" s="110"/>
      <c r="AX5715" s="110"/>
      <c r="AY5715" s="110"/>
      <c r="AZ5715" s="110"/>
      <c r="BA5715" s="110"/>
      <c r="BB5715" s="110"/>
      <c r="BC5715" s="110"/>
      <c r="BD5715" s="110"/>
      <c r="BE5715" s="110"/>
      <c r="BF5715" s="110"/>
      <c r="BG5715" s="110"/>
      <c r="BH5715" s="110"/>
    </row>
    <row r="5716" spans="30:60" x14ac:dyDescent="0.2">
      <c r="AD5716" s="110"/>
      <c r="AE5716" s="110"/>
      <c r="AF5716" s="110"/>
      <c r="AG5716" s="110"/>
      <c r="AH5716" s="110"/>
      <c r="AI5716" s="110"/>
      <c r="AJ5716" s="110"/>
      <c r="AK5716" s="110"/>
      <c r="AL5716" s="110"/>
      <c r="AM5716" s="110"/>
      <c r="AN5716" s="110"/>
      <c r="AO5716" s="110"/>
      <c r="AP5716" s="110"/>
      <c r="AQ5716" s="110"/>
      <c r="AR5716" s="110"/>
      <c r="AS5716" s="110"/>
      <c r="AT5716" s="110"/>
      <c r="AU5716" s="110"/>
      <c r="AV5716" s="110"/>
      <c r="AW5716" s="110"/>
      <c r="AX5716" s="110"/>
      <c r="AY5716" s="110"/>
      <c r="AZ5716" s="110"/>
      <c r="BA5716" s="110"/>
      <c r="BB5716" s="110"/>
      <c r="BC5716" s="110"/>
      <c r="BD5716" s="110"/>
      <c r="BE5716" s="110"/>
      <c r="BF5716" s="110"/>
      <c r="BG5716" s="110"/>
      <c r="BH5716" s="110"/>
    </row>
    <row r="5717" spans="30:60" x14ac:dyDescent="0.2">
      <c r="AD5717" s="110"/>
      <c r="AE5717" s="110"/>
      <c r="AF5717" s="110"/>
      <c r="AG5717" s="110"/>
      <c r="AH5717" s="110"/>
      <c r="AI5717" s="110"/>
      <c r="AJ5717" s="110"/>
      <c r="AK5717" s="110"/>
      <c r="AL5717" s="110"/>
      <c r="AM5717" s="110"/>
      <c r="AN5717" s="110"/>
      <c r="AO5717" s="110"/>
      <c r="AP5717" s="110"/>
      <c r="AQ5717" s="110"/>
      <c r="AR5717" s="110"/>
      <c r="AS5717" s="110"/>
      <c r="AT5717" s="110"/>
      <c r="AU5717" s="110"/>
      <c r="AV5717" s="110"/>
      <c r="AW5717" s="110"/>
      <c r="AX5717" s="110"/>
      <c r="AY5717" s="110"/>
      <c r="AZ5717" s="110"/>
      <c r="BA5717" s="110"/>
      <c r="BB5717" s="110"/>
      <c r="BC5717" s="110"/>
      <c r="BD5717" s="110"/>
      <c r="BE5717" s="110"/>
      <c r="BF5717" s="110"/>
      <c r="BG5717" s="110"/>
      <c r="BH5717" s="110"/>
    </row>
    <row r="5718" spans="30:60" x14ac:dyDescent="0.2">
      <c r="AD5718" s="110"/>
      <c r="AE5718" s="110"/>
      <c r="AF5718" s="110"/>
      <c r="AG5718" s="110"/>
      <c r="AH5718" s="110"/>
      <c r="AI5718" s="110"/>
      <c r="AJ5718" s="110"/>
      <c r="AK5718" s="110"/>
      <c r="AL5718" s="110"/>
      <c r="AM5718" s="110"/>
      <c r="AN5718" s="110"/>
      <c r="AO5718" s="110"/>
      <c r="AP5718" s="110"/>
      <c r="AQ5718" s="110"/>
      <c r="AR5718" s="110"/>
      <c r="AS5718" s="110"/>
      <c r="AT5718" s="110"/>
      <c r="AU5718" s="110"/>
      <c r="AV5718" s="110"/>
      <c r="AW5718" s="110"/>
      <c r="AX5718" s="110"/>
      <c r="AY5718" s="110"/>
      <c r="AZ5718" s="110"/>
      <c r="BA5718" s="110"/>
      <c r="BB5718" s="110"/>
      <c r="BC5718" s="110"/>
      <c r="BD5718" s="110"/>
      <c r="BE5718" s="110"/>
      <c r="BF5718" s="110"/>
      <c r="BG5718" s="110"/>
      <c r="BH5718" s="110"/>
    </row>
    <row r="5719" spans="30:60" x14ac:dyDescent="0.2">
      <c r="AD5719" s="110"/>
      <c r="AE5719" s="110"/>
      <c r="AF5719" s="110"/>
      <c r="AG5719" s="110"/>
      <c r="AH5719" s="110"/>
      <c r="AI5719" s="110"/>
      <c r="AJ5719" s="110"/>
      <c r="AK5719" s="110"/>
      <c r="AL5719" s="110"/>
      <c r="AM5719" s="110"/>
      <c r="AN5719" s="110"/>
      <c r="AO5719" s="110"/>
      <c r="AP5719" s="110"/>
      <c r="AQ5719" s="110"/>
      <c r="AR5719" s="110"/>
      <c r="AS5719" s="110"/>
      <c r="AT5719" s="110"/>
      <c r="AU5719" s="110"/>
      <c r="AV5719" s="110"/>
      <c r="AW5719" s="110"/>
      <c r="AX5719" s="110"/>
      <c r="AY5719" s="110"/>
      <c r="AZ5719" s="110"/>
      <c r="BA5719" s="110"/>
      <c r="BB5719" s="110"/>
      <c r="BC5719" s="110"/>
      <c r="BD5719" s="110"/>
      <c r="BE5719" s="110"/>
      <c r="BF5719" s="110"/>
      <c r="BG5719" s="110"/>
      <c r="BH5719" s="110"/>
    </row>
    <row r="5720" spans="30:60" x14ac:dyDescent="0.2">
      <c r="AD5720" s="110"/>
      <c r="AE5720" s="110"/>
      <c r="AF5720" s="110"/>
      <c r="AG5720" s="110"/>
      <c r="AH5720" s="110"/>
      <c r="AI5720" s="110"/>
      <c r="AJ5720" s="110"/>
      <c r="AK5720" s="110"/>
      <c r="AL5720" s="110"/>
      <c r="AM5720" s="110"/>
      <c r="AN5720" s="110"/>
      <c r="AO5720" s="110"/>
      <c r="AP5720" s="110"/>
      <c r="AQ5720" s="110"/>
      <c r="AR5720" s="110"/>
      <c r="AS5720" s="110"/>
      <c r="AT5720" s="110"/>
      <c r="AU5720" s="110"/>
      <c r="AV5720" s="110"/>
      <c r="AW5720" s="110"/>
      <c r="AX5720" s="110"/>
      <c r="AY5720" s="110"/>
      <c r="AZ5720" s="110"/>
      <c r="BA5720" s="110"/>
      <c r="BB5720" s="110"/>
      <c r="BC5720" s="110"/>
      <c r="BD5720" s="110"/>
      <c r="BE5720" s="110"/>
      <c r="BF5720" s="110"/>
      <c r="BG5720" s="110"/>
      <c r="BH5720" s="110"/>
    </row>
    <row r="5721" spans="30:60" x14ac:dyDescent="0.2">
      <c r="AD5721" s="110"/>
      <c r="AE5721" s="110"/>
      <c r="AF5721" s="110"/>
      <c r="AG5721" s="110"/>
      <c r="AH5721" s="110"/>
      <c r="AI5721" s="110"/>
      <c r="AJ5721" s="110"/>
      <c r="AK5721" s="110"/>
      <c r="AL5721" s="110"/>
      <c r="AM5721" s="110"/>
      <c r="AN5721" s="110"/>
      <c r="AO5721" s="110"/>
      <c r="AP5721" s="110"/>
      <c r="AQ5721" s="110"/>
      <c r="AR5721" s="110"/>
      <c r="AS5721" s="110"/>
      <c r="AT5721" s="110"/>
      <c r="AU5721" s="110"/>
      <c r="AV5721" s="110"/>
      <c r="AW5721" s="110"/>
      <c r="AX5721" s="110"/>
      <c r="AY5721" s="110"/>
      <c r="AZ5721" s="110"/>
      <c r="BA5721" s="110"/>
      <c r="BB5721" s="110"/>
      <c r="BC5721" s="110"/>
      <c r="BD5721" s="110"/>
      <c r="BE5721" s="110"/>
      <c r="BF5721" s="110"/>
      <c r="BG5721" s="110"/>
      <c r="BH5721" s="110"/>
    </row>
    <row r="5722" spans="30:60" x14ac:dyDescent="0.2">
      <c r="AD5722" s="110"/>
      <c r="AE5722" s="110"/>
      <c r="AF5722" s="110"/>
      <c r="AG5722" s="110"/>
      <c r="AH5722" s="110"/>
      <c r="AI5722" s="110"/>
      <c r="AJ5722" s="110"/>
      <c r="AK5722" s="110"/>
      <c r="AL5722" s="110"/>
      <c r="AM5722" s="110"/>
      <c r="AN5722" s="110"/>
      <c r="AO5722" s="110"/>
      <c r="AP5722" s="110"/>
      <c r="AQ5722" s="110"/>
      <c r="AR5722" s="110"/>
      <c r="AS5722" s="110"/>
      <c r="AT5722" s="110"/>
      <c r="AU5722" s="110"/>
      <c r="AV5722" s="110"/>
      <c r="AW5722" s="110"/>
      <c r="AX5722" s="110"/>
      <c r="AY5722" s="110"/>
      <c r="AZ5722" s="110"/>
      <c r="BA5722" s="110"/>
      <c r="BB5722" s="110"/>
      <c r="BC5722" s="110"/>
      <c r="BD5722" s="110"/>
      <c r="BE5722" s="110"/>
      <c r="BF5722" s="110"/>
      <c r="BG5722" s="110"/>
      <c r="BH5722" s="110"/>
    </row>
    <row r="5723" spans="30:60" x14ac:dyDescent="0.2">
      <c r="AD5723" s="110"/>
      <c r="AE5723" s="110"/>
      <c r="AF5723" s="110"/>
      <c r="AG5723" s="110"/>
      <c r="AH5723" s="110"/>
      <c r="AI5723" s="110"/>
      <c r="AJ5723" s="110"/>
      <c r="AK5723" s="110"/>
      <c r="AL5723" s="110"/>
      <c r="AM5723" s="110"/>
      <c r="AN5723" s="110"/>
      <c r="AO5723" s="110"/>
      <c r="AP5723" s="110"/>
      <c r="AQ5723" s="110"/>
      <c r="AR5723" s="110"/>
      <c r="AS5723" s="110"/>
      <c r="AT5723" s="110"/>
      <c r="AU5723" s="110"/>
      <c r="AV5723" s="110"/>
      <c r="AW5723" s="110"/>
      <c r="AX5723" s="110"/>
      <c r="AY5723" s="110"/>
      <c r="AZ5723" s="110"/>
      <c r="BA5723" s="110"/>
      <c r="BB5723" s="110"/>
      <c r="BC5723" s="110"/>
      <c r="BD5723" s="110"/>
      <c r="BE5723" s="110"/>
      <c r="BF5723" s="110"/>
      <c r="BG5723" s="110"/>
      <c r="BH5723" s="110"/>
    </row>
    <row r="5724" spans="30:60" x14ac:dyDescent="0.2">
      <c r="AD5724" s="110"/>
      <c r="AE5724" s="110"/>
      <c r="AF5724" s="110"/>
      <c r="AG5724" s="110"/>
      <c r="AH5724" s="110"/>
      <c r="AI5724" s="110"/>
      <c r="AJ5724" s="110"/>
      <c r="AK5724" s="110"/>
      <c r="AL5724" s="110"/>
      <c r="AM5724" s="110"/>
      <c r="AN5724" s="110"/>
      <c r="AO5724" s="110"/>
      <c r="AP5724" s="110"/>
      <c r="AQ5724" s="110"/>
      <c r="AR5724" s="110"/>
      <c r="AS5724" s="110"/>
      <c r="AT5724" s="110"/>
      <c r="AU5724" s="110"/>
      <c r="AV5724" s="110"/>
      <c r="AW5724" s="110"/>
      <c r="AX5724" s="110"/>
      <c r="AY5724" s="110"/>
      <c r="AZ5724" s="110"/>
      <c r="BA5724" s="110"/>
      <c r="BB5724" s="110"/>
      <c r="BC5724" s="110"/>
      <c r="BD5724" s="110"/>
      <c r="BE5724" s="110"/>
      <c r="BF5724" s="110"/>
      <c r="BG5724" s="110"/>
      <c r="BH5724" s="110"/>
    </row>
    <row r="5725" spans="30:60" x14ac:dyDescent="0.2">
      <c r="AD5725" s="110"/>
      <c r="AE5725" s="110"/>
      <c r="AF5725" s="110"/>
      <c r="AG5725" s="110"/>
      <c r="AH5725" s="110"/>
      <c r="AI5725" s="110"/>
      <c r="AJ5725" s="110"/>
      <c r="AK5725" s="110"/>
      <c r="AL5725" s="110"/>
      <c r="AM5725" s="110"/>
      <c r="AN5725" s="110"/>
      <c r="AO5725" s="110"/>
      <c r="AP5725" s="110"/>
      <c r="AQ5725" s="110"/>
      <c r="AR5725" s="110"/>
      <c r="AS5725" s="110"/>
      <c r="AT5725" s="110"/>
      <c r="AU5725" s="110"/>
      <c r="AV5725" s="110"/>
      <c r="AW5725" s="110"/>
      <c r="AX5725" s="110"/>
      <c r="AY5725" s="110"/>
      <c r="AZ5725" s="110"/>
      <c r="BA5725" s="110"/>
      <c r="BB5725" s="110"/>
      <c r="BC5725" s="110"/>
      <c r="BD5725" s="110"/>
      <c r="BE5725" s="110"/>
      <c r="BF5725" s="110"/>
      <c r="BG5725" s="110"/>
      <c r="BH5725" s="110"/>
    </row>
    <row r="5726" spans="30:60" x14ac:dyDescent="0.2">
      <c r="AD5726" s="110"/>
      <c r="AE5726" s="110"/>
      <c r="AF5726" s="110"/>
      <c r="AG5726" s="110"/>
      <c r="AH5726" s="110"/>
      <c r="AI5726" s="110"/>
      <c r="AJ5726" s="110"/>
      <c r="AK5726" s="110"/>
      <c r="AL5726" s="110"/>
      <c r="AM5726" s="110"/>
      <c r="AN5726" s="110"/>
      <c r="AO5726" s="110"/>
      <c r="AP5726" s="110"/>
      <c r="AQ5726" s="110"/>
      <c r="AR5726" s="110"/>
      <c r="AS5726" s="110"/>
      <c r="AT5726" s="110"/>
      <c r="AU5726" s="110"/>
      <c r="AV5726" s="110"/>
      <c r="AW5726" s="110"/>
      <c r="AX5726" s="110"/>
      <c r="AY5726" s="110"/>
      <c r="AZ5726" s="110"/>
      <c r="BA5726" s="110"/>
      <c r="BB5726" s="110"/>
      <c r="BC5726" s="110"/>
      <c r="BD5726" s="110"/>
      <c r="BE5726" s="110"/>
      <c r="BF5726" s="110"/>
      <c r="BG5726" s="110"/>
      <c r="BH5726" s="110"/>
    </row>
    <row r="5727" spans="30:60" x14ac:dyDescent="0.2">
      <c r="AD5727" s="110"/>
      <c r="AE5727" s="110"/>
      <c r="AF5727" s="110"/>
      <c r="AG5727" s="110"/>
      <c r="AH5727" s="110"/>
      <c r="AI5727" s="110"/>
      <c r="AJ5727" s="110"/>
      <c r="AK5727" s="110"/>
      <c r="AL5727" s="110"/>
      <c r="AM5727" s="110"/>
      <c r="AN5727" s="110"/>
      <c r="AO5727" s="110"/>
      <c r="AP5727" s="110"/>
      <c r="AQ5727" s="110"/>
      <c r="AR5727" s="110"/>
      <c r="AS5727" s="110"/>
      <c r="AT5727" s="110"/>
      <c r="AU5727" s="110"/>
      <c r="AV5727" s="110"/>
      <c r="AW5727" s="110"/>
      <c r="AX5727" s="110"/>
      <c r="AY5727" s="110"/>
      <c r="AZ5727" s="110"/>
      <c r="BA5727" s="110"/>
      <c r="BB5727" s="110"/>
      <c r="BC5727" s="110"/>
      <c r="BD5727" s="110"/>
      <c r="BE5727" s="110"/>
      <c r="BF5727" s="110"/>
      <c r="BG5727" s="110"/>
      <c r="BH5727" s="110"/>
    </row>
    <row r="5728" spans="30:60" x14ac:dyDescent="0.2">
      <c r="AD5728" s="110"/>
      <c r="AE5728" s="110"/>
      <c r="AF5728" s="110"/>
      <c r="AG5728" s="110"/>
      <c r="AH5728" s="110"/>
      <c r="AI5728" s="110"/>
      <c r="AJ5728" s="110"/>
      <c r="AK5728" s="110"/>
      <c r="AL5728" s="110"/>
      <c r="AM5728" s="110"/>
      <c r="AN5728" s="110"/>
      <c r="AO5728" s="110"/>
      <c r="AP5728" s="110"/>
      <c r="AQ5728" s="110"/>
      <c r="AR5728" s="110"/>
      <c r="AS5728" s="110"/>
      <c r="AT5728" s="110"/>
      <c r="AU5728" s="110"/>
      <c r="AV5728" s="110"/>
      <c r="AW5728" s="110"/>
      <c r="AX5728" s="110"/>
      <c r="AY5728" s="110"/>
      <c r="AZ5728" s="110"/>
      <c r="BA5728" s="110"/>
      <c r="BB5728" s="110"/>
      <c r="BC5728" s="110"/>
      <c r="BD5728" s="110"/>
      <c r="BE5728" s="110"/>
      <c r="BF5728" s="110"/>
      <c r="BG5728" s="110"/>
      <c r="BH5728" s="110"/>
    </row>
    <row r="5729" spans="30:60" x14ac:dyDescent="0.2">
      <c r="AD5729" s="110"/>
      <c r="AE5729" s="110"/>
      <c r="AF5729" s="110"/>
      <c r="AG5729" s="110"/>
      <c r="AH5729" s="110"/>
      <c r="AI5729" s="110"/>
      <c r="AJ5729" s="110"/>
      <c r="AK5729" s="110"/>
      <c r="AL5729" s="110"/>
      <c r="AM5729" s="110"/>
      <c r="AN5729" s="110"/>
      <c r="AO5729" s="110"/>
      <c r="AP5729" s="110"/>
      <c r="AQ5729" s="110"/>
      <c r="AR5729" s="110"/>
      <c r="AS5729" s="110"/>
      <c r="AT5729" s="110"/>
      <c r="AU5729" s="110"/>
      <c r="AV5729" s="110"/>
      <c r="AW5729" s="110"/>
      <c r="AX5729" s="110"/>
      <c r="AY5729" s="110"/>
      <c r="AZ5729" s="110"/>
      <c r="BA5729" s="110"/>
      <c r="BB5729" s="110"/>
      <c r="BC5729" s="110"/>
      <c r="BD5729" s="110"/>
      <c r="BE5729" s="110"/>
      <c r="BF5729" s="110"/>
      <c r="BG5729" s="110"/>
      <c r="BH5729" s="110"/>
    </row>
    <row r="5730" spans="30:60" x14ac:dyDescent="0.2">
      <c r="AD5730" s="110"/>
      <c r="AE5730" s="110"/>
      <c r="AF5730" s="110"/>
      <c r="AG5730" s="110"/>
      <c r="AH5730" s="110"/>
      <c r="AI5730" s="110"/>
      <c r="AJ5730" s="110"/>
      <c r="AK5730" s="110"/>
      <c r="AL5730" s="110"/>
      <c r="AM5730" s="110"/>
      <c r="AN5730" s="110"/>
      <c r="AO5730" s="110"/>
      <c r="AP5730" s="110"/>
      <c r="AQ5730" s="110"/>
      <c r="AR5730" s="110"/>
      <c r="AS5730" s="110"/>
      <c r="AT5730" s="110"/>
      <c r="AU5730" s="110"/>
      <c r="AV5730" s="110"/>
      <c r="AW5730" s="110"/>
      <c r="AX5730" s="110"/>
      <c r="AY5730" s="110"/>
      <c r="AZ5730" s="110"/>
      <c r="BA5730" s="110"/>
      <c r="BB5730" s="110"/>
      <c r="BC5730" s="110"/>
      <c r="BD5730" s="110"/>
      <c r="BE5730" s="110"/>
      <c r="BF5730" s="110"/>
      <c r="BG5730" s="110"/>
      <c r="BH5730" s="110"/>
    </row>
    <row r="5731" spans="30:60" x14ac:dyDescent="0.2">
      <c r="AD5731" s="110"/>
      <c r="AE5731" s="110"/>
      <c r="AF5731" s="110"/>
      <c r="AG5731" s="110"/>
      <c r="AH5731" s="110"/>
      <c r="AI5731" s="110"/>
      <c r="AJ5731" s="110"/>
      <c r="AK5731" s="110"/>
      <c r="AL5731" s="110"/>
      <c r="AM5731" s="110"/>
      <c r="AN5731" s="110"/>
      <c r="AO5731" s="110"/>
      <c r="AP5731" s="110"/>
      <c r="AQ5731" s="110"/>
      <c r="AR5731" s="110"/>
      <c r="AS5731" s="110"/>
      <c r="AT5731" s="110"/>
      <c r="AU5731" s="110"/>
      <c r="AV5731" s="110"/>
      <c r="AW5731" s="110"/>
      <c r="AX5731" s="110"/>
      <c r="AY5731" s="110"/>
      <c r="AZ5731" s="110"/>
      <c r="BA5731" s="110"/>
      <c r="BB5731" s="110"/>
      <c r="BC5731" s="110"/>
      <c r="BD5731" s="110"/>
      <c r="BE5731" s="110"/>
      <c r="BF5731" s="110"/>
      <c r="BG5731" s="110"/>
      <c r="BH5731" s="110"/>
    </row>
    <row r="5732" spans="30:60" x14ac:dyDescent="0.2">
      <c r="AD5732" s="110"/>
      <c r="AE5732" s="110"/>
      <c r="AF5732" s="110"/>
      <c r="AG5732" s="110"/>
      <c r="AH5732" s="110"/>
      <c r="AI5732" s="110"/>
      <c r="AJ5732" s="110"/>
      <c r="AK5732" s="110"/>
      <c r="AL5732" s="110"/>
      <c r="AM5732" s="110"/>
      <c r="AN5732" s="110"/>
      <c r="AO5732" s="110"/>
      <c r="AP5732" s="110"/>
      <c r="AQ5732" s="110"/>
      <c r="AR5732" s="110"/>
      <c r="AS5732" s="110"/>
      <c r="AT5732" s="110"/>
      <c r="AU5732" s="110"/>
      <c r="AV5732" s="110"/>
      <c r="AW5732" s="110"/>
      <c r="AX5732" s="110"/>
      <c r="AY5732" s="110"/>
      <c r="AZ5732" s="110"/>
      <c r="BA5732" s="110"/>
      <c r="BB5732" s="110"/>
      <c r="BC5732" s="110"/>
      <c r="BD5732" s="110"/>
      <c r="BE5732" s="110"/>
      <c r="BF5732" s="110"/>
      <c r="BG5732" s="110"/>
      <c r="BH5732" s="110"/>
    </row>
    <row r="5733" spans="30:60" x14ac:dyDescent="0.2">
      <c r="AD5733" s="110"/>
      <c r="AE5733" s="110"/>
      <c r="AF5733" s="110"/>
      <c r="AG5733" s="110"/>
      <c r="AH5733" s="110"/>
      <c r="AI5733" s="110"/>
      <c r="AJ5733" s="110"/>
      <c r="AK5733" s="110"/>
      <c r="AL5733" s="110"/>
      <c r="AM5733" s="110"/>
      <c r="AN5733" s="110"/>
      <c r="AO5733" s="110"/>
      <c r="AP5733" s="110"/>
      <c r="AQ5733" s="110"/>
      <c r="AR5733" s="110"/>
      <c r="AS5733" s="110"/>
      <c r="AT5733" s="110"/>
      <c r="AU5733" s="110"/>
      <c r="AV5733" s="110"/>
      <c r="AW5733" s="110"/>
      <c r="AX5733" s="110"/>
      <c r="AY5733" s="110"/>
      <c r="AZ5733" s="110"/>
      <c r="BA5733" s="110"/>
      <c r="BB5733" s="110"/>
      <c r="BC5733" s="110"/>
      <c r="BD5733" s="110"/>
      <c r="BE5733" s="110"/>
      <c r="BF5733" s="110"/>
      <c r="BG5733" s="110"/>
      <c r="BH5733" s="110"/>
    </row>
    <row r="5734" spans="30:60" x14ac:dyDescent="0.2">
      <c r="AD5734" s="110"/>
      <c r="AE5734" s="110"/>
      <c r="AF5734" s="110"/>
      <c r="AG5734" s="110"/>
      <c r="AH5734" s="110"/>
      <c r="AI5734" s="110"/>
      <c r="AJ5734" s="110"/>
      <c r="AK5734" s="110"/>
      <c r="AL5734" s="110"/>
      <c r="AM5734" s="110"/>
      <c r="AN5734" s="110"/>
      <c r="AO5734" s="110"/>
      <c r="AP5734" s="110"/>
      <c r="AQ5734" s="110"/>
      <c r="AR5734" s="110"/>
      <c r="AS5734" s="110"/>
      <c r="AT5734" s="110"/>
      <c r="AU5734" s="110"/>
      <c r="AV5734" s="110"/>
      <c r="AW5734" s="110"/>
      <c r="AX5734" s="110"/>
      <c r="AY5734" s="110"/>
      <c r="AZ5734" s="110"/>
      <c r="BA5734" s="110"/>
      <c r="BB5734" s="110"/>
      <c r="BC5734" s="110"/>
      <c r="BD5734" s="110"/>
      <c r="BE5734" s="110"/>
      <c r="BF5734" s="110"/>
      <c r="BG5734" s="110"/>
      <c r="BH5734" s="110"/>
    </row>
    <row r="5735" spans="30:60" x14ac:dyDescent="0.2">
      <c r="AD5735" s="110"/>
      <c r="AE5735" s="110"/>
      <c r="AF5735" s="110"/>
      <c r="AG5735" s="110"/>
      <c r="AH5735" s="110"/>
      <c r="AI5735" s="110"/>
      <c r="AJ5735" s="110"/>
      <c r="AK5735" s="110"/>
      <c r="AL5735" s="110"/>
      <c r="AM5735" s="110"/>
      <c r="AN5735" s="110"/>
      <c r="AO5735" s="110"/>
      <c r="AP5735" s="110"/>
      <c r="AQ5735" s="110"/>
      <c r="AR5735" s="110"/>
      <c r="AS5735" s="110"/>
      <c r="AT5735" s="110"/>
      <c r="AU5735" s="110"/>
      <c r="AV5735" s="110"/>
      <c r="AW5735" s="110"/>
      <c r="AX5735" s="110"/>
      <c r="AY5735" s="110"/>
      <c r="AZ5735" s="110"/>
      <c r="BA5735" s="110"/>
      <c r="BB5735" s="110"/>
      <c r="BC5735" s="110"/>
      <c r="BD5735" s="110"/>
      <c r="BE5735" s="110"/>
      <c r="BF5735" s="110"/>
      <c r="BG5735" s="110"/>
      <c r="BH5735" s="110"/>
    </row>
    <row r="5736" spans="30:60" x14ac:dyDescent="0.2">
      <c r="AD5736" s="110"/>
      <c r="AE5736" s="110"/>
      <c r="AF5736" s="110"/>
      <c r="AG5736" s="110"/>
      <c r="AH5736" s="110"/>
      <c r="AI5736" s="110"/>
      <c r="AJ5736" s="110"/>
      <c r="AK5736" s="110"/>
      <c r="AL5736" s="110"/>
      <c r="AM5736" s="110"/>
      <c r="AN5736" s="110"/>
      <c r="AO5736" s="110"/>
      <c r="AP5736" s="110"/>
      <c r="AQ5736" s="110"/>
      <c r="AR5736" s="110"/>
      <c r="AS5736" s="110"/>
      <c r="AT5736" s="110"/>
      <c r="AU5736" s="110"/>
      <c r="AV5736" s="110"/>
      <c r="AW5736" s="110"/>
      <c r="AX5736" s="110"/>
      <c r="AY5736" s="110"/>
      <c r="AZ5736" s="110"/>
      <c r="BA5736" s="110"/>
      <c r="BB5736" s="110"/>
      <c r="BC5736" s="110"/>
      <c r="BD5736" s="110"/>
      <c r="BE5736" s="110"/>
      <c r="BF5736" s="110"/>
      <c r="BG5736" s="110"/>
      <c r="BH5736" s="110"/>
    </row>
    <row r="5737" spans="30:60" x14ac:dyDescent="0.2">
      <c r="AD5737" s="110"/>
      <c r="AE5737" s="110"/>
      <c r="AF5737" s="110"/>
      <c r="AG5737" s="110"/>
      <c r="AH5737" s="110"/>
      <c r="AI5737" s="110"/>
      <c r="AJ5737" s="110"/>
      <c r="AK5737" s="110"/>
      <c r="AL5737" s="110"/>
      <c r="AM5737" s="110"/>
      <c r="AN5737" s="110"/>
      <c r="AO5737" s="110"/>
      <c r="AP5737" s="110"/>
      <c r="AQ5737" s="110"/>
      <c r="AR5737" s="110"/>
      <c r="AS5737" s="110"/>
      <c r="AT5737" s="110"/>
      <c r="AU5737" s="110"/>
      <c r="AV5737" s="110"/>
      <c r="AW5737" s="110"/>
      <c r="AX5737" s="110"/>
      <c r="AY5737" s="110"/>
      <c r="AZ5737" s="110"/>
      <c r="BA5737" s="110"/>
      <c r="BB5737" s="110"/>
      <c r="BC5737" s="110"/>
      <c r="BD5737" s="110"/>
      <c r="BE5737" s="110"/>
      <c r="BF5737" s="110"/>
      <c r="BG5737" s="110"/>
      <c r="BH5737" s="110"/>
    </row>
    <row r="5738" spans="30:60" x14ac:dyDescent="0.2">
      <c r="AD5738" s="110"/>
      <c r="AE5738" s="110"/>
      <c r="AF5738" s="110"/>
      <c r="AG5738" s="110"/>
      <c r="AH5738" s="110"/>
      <c r="AI5738" s="110"/>
      <c r="AJ5738" s="110"/>
      <c r="AK5738" s="110"/>
      <c r="AL5738" s="110"/>
      <c r="AM5738" s="110"/>
      <c r="AN5738" s="110"/>
      <c r="AO5738" s="110"/>
      <c r="AP5738" s="110"/>
      <c r="AQ5738" s="110"/>
      <c r="AR5738" s="110"/>
      <c r="AS5738" s="110"/>
      <c r="AT5738" s="110"/>
      <c r="AU5738" s="110"/>
      <c r="AV5738" s="110"/>
      <c r="AW5738" s="110"/>
      <c r="AX5738" s="110"/>
      <c r="AY5738" s="110"/>
      <c r="AZ5738" s="110"/>
      <c r="BA5738" s="110"/>
      <c r="BB5738" s="110"/>
      <c r="BC5738" s="110"/>
      <c r="BD5738" s="110"/>
      <c r="BE5738" s="110"/>
      <c r="BF5738" s="110"/>
      <c r="BG5738" s="110"/>
      <c r="BH5738" s="110"/>
    </row>
    <row r="5739" spans="30:60" x14ac:dyDescent="0.2">
      <c r="AD5739" s="110"/>
      <c r="AE5739" s="110"/>
      <c r="AF5739" s="110"/>
      <c r="AG5739" s="110"/>
      <c r="AH5739" s="110"/>
      <c r="AI5739" s="110"/>
      <c r="AJ5739" s="110"/>
      <c r="AK5739" s="110"/>
      <c r="AL5739" s="110"/>
      <c r="AM5739" s="110"/>
      <c r="AN5739" s="110"/>
      <c r="AO5739" s="110"/>
      <c r="AP5739" s="110"/>
      <c r="AQ5739" s="110"/>
      <c r="AR5739" s="110"/>
      <c r="AS5739" s="110"/>
      <c r="AT5739" s="110"/>
      <c r="AU5739" s="110"/>
      <c r="AV5739" s="110"/>
      <c r="AW5739" s="110"/>
      <c r="AX5739" s="110"/>
      <c r="AY5739" s="110"/>
      <c r="AZ5739" s="110"/>
      <c r="BA5739" s="110"/>
      <c r="BB5739" s="110"/>
      <c r="BC5739" s="110"/>
      <c r="BD5739" s="110"/>
      <c r="BE5739" s="110"/>
      <c r="BF5739" s="110"/>
      <c r="BG5739" s="110"/>
      <c r="BH5739" s="110"/>
    </row>
    <row r="5740" spans="30:60" x14ac:dyDescent="0.2">
      <c r="AD5740" s="110"/>
      <c r="AE5740" s="110"/>
      <c r="AF5740" s="110"/>
      <c r="AG5740" s="110"/>
      <c r="AH5740" s="110"/>
      <c r="AI5740" s="110"/>
      <c r="AJ5740" s="110"/>
      <c r="AK5740" s="110"/>
      <c r="AL5740" s="110"/>
      <c r="AM5740" s="110"/>
      <c r="AN5740" s="110"/>
      <c r="AO5740" s="110"/>
      <c r="AP5740" s="110"/>
      <c r="AQ5740" s="110"/>
      <c r="AR5740" s="110"/>
      <c r="AS5740" s="110"/>
      <c r="AT5740" s="110"/>
      <c r="AU5740" s="110"/>
      <c r="AV5740" s="110"/>
      <c r="AW5740" s="110"/>
      <c r="AX5740" s="110"/>
      <c r="AY5740" s="110"/>
      <c r="AZ5740" s="110"/>
      <c r="BA5740" s="110"/>
      <c r="BB5740" s="110"/>
      <c r="BC5740" s="110"/>
      <c r="BD5740" s="110"/>
      <c r="BE5740" s="110"/>
      <c r="BF5740" s="110"/>
      <c r="BG5740" s="110"/>
      <c r="BH5740" s="110"/>
    </row>
    <row r="5741" spans="30:60" x14ac:dyDescent="0.2">
      <c r="AD5741" s="110"/>
      <c r="AE5741" s="110"/>
      <c r="AF5741" s="110"/>
      <c r="AG5741" s="110"/>
      <c r="AH5741" s="110"/>
      <c r="AI5741" s="110"/>
      <c r="AJ5741" s="110"/>
      <c r="AK5741" s="110"/>
      <c r="AL5741" s="110"/>
      <c r="AM5741" s="110"/>
      <c r="AN5741" s="110"/>
      <c r="AO5741" s="110"/>
      <c r="AP5741" s="110"/>
      <c r="AQ5741" s="110"/>
      <c r="AR5741" s="110"/>
      <c r="AS5741" s="110"/>
      <c r="AT5741" s="110"/>
      <c r="AU5741" s="110"/>
      <c r="AV5741" s="110"/>
      <c r="AW5741" s="110"/>
      <c r="AX5741" s="110"/>
      <c r="AY5741" s="110"/>
      <c r="AZ5741" s="110"/>
      <c r="BA5741" s="110"/>
      <c r="BB5741" s="110"/>
      <c r="BC5741" s="110"/>
      <c r="BD5741" s="110"/>
      <c r="BE5741" s="110"/>
      <c r="BF5741" s="110"/>
      <c r="BG5741" s="110"/>
      <c r="BH5741" s="110"/>
    </row>
    <row r="5742" spans="30:60" x14ac:dyDescent="0.2">
      <c r="AD5742" s="110"/>
      <c r="AE5742" s="110"/>
      <c r="AF5742" s="110"/>
      <c r="AG5742" s="110"/>
      <c r="AH5742" s="110"/>
      <c r="AI5742" s="110"/>
      <c r="AJ5742" s="110"/>
      <c r="AK5742" s="110"/>
      <c r="AL5742" s="110"/>
      <c r="AM5742" s="110"/>
      <c r="AN5742" s="110"/>
      <c r="AO5742" s="110"/>
      <c r="AP5742" s="110"/>
      <c r="AQ5742" s="110"/>
      <c r="AR5742" s="110"/>
      <c r="AS5742" s="110"/>
      <c r="AT5742" s="110"/>
      <c r="AU5742" s="110"/>
      <c r="AV5742" s="110"/>
      <c r="AW5742" s="110"/>
      <c r="AX5742" s="110"/>
      <c r="AY5742" s="110"/>
      <c r="AZ5742" s="110"/>
      <c r="BA5742" s="110"/>
      <c r="BB5742" s="110"/>
      <c r="BC5742" s="110"/>
      <c r="BD5742" s="110"/>
      <c r="BE5742" s="110"/>
      <c r="BF5742" s="110"/>
      <c r="BG5742" s="110"/>
      <c r="BH5742" s="110"/>
    </row>
    <row r="5743" spans="30:60" x14ac:dyDescent="0.2">
      <c r="AD5743" s="110"/>
      <c r="AE5743" s="110"/>
      <c r="AF5743" s="110"/>
      <c r="AG5743" s="110"/>
      <c r="AH5743" s="110"/>
      <c r="AI5743" s="110"/>
      <c r="AJ5743" s="110"/>
      <c r="AK5743" s="110"/>
      <c r="AL5743" s="110"/>
      <c r="AM5743" s="110"/>
      <c r="AN5743" s="110"/>
      <c r="AO5743" s="110"/>
      <c r="AP5743" s="110"/>
      <c r="AQ5743" s="110"/>
      <c r="AR5743" s="110"/>
      <c r="AS5743" s="110"/>
      <c r="AT5743" s="110"/>
      <c r="AU5743" s="110"/>
      <c r="AV5743" s="110"/>
      <c r="AW5743" s="110"/>
      <c r="AX5743" s="110"/>
      <c r="AY5743" s="110"/>
      <c r="AZ5743" s="110"/>
      <c r="BA5743" s="110"/>
      <c r="BB5743" s="110"/>
      <c r="BC5743" s="110"/>
      <c r="BD5743" s="110"/>
      <c r="BE5743" s="110"/>
      <c r="BF5743" s="110"/>
      <c r="BG5743" s="110"/>
      <c r="BH5743" s="110"/>
    </row>
    <row r="5744" spans="30:60" x14ac:dyDescent="0.2">
      <c r="AD5744" s="110"/>
      <c r="AE5744" s="110"/>
      <c r="AF5744" s="110"/>
      <c r="AG5744" s="110"/>
      <c r="AH5744" s="110"/>
      <c r="AI5744" s="110"/>
      <c r="AJ5744" s="110"/>
      <c r="AK5744" s="110"/>
      <c r="AL5744" s="110"/>
      <c r="AM5744" s="110"/>
      <c r="AN5744" s="110"/>
      <c r="AO5744" s="110"/>
      <c r="AP5744" s="110"/>
      <c r="AQ5744" s="110"/>
      <c r="AR5744" s="110"/>
      <c r="AS5744" s="110"/>
      <c r="AT5744" s="110"/>
      <c r="AU5744" s="110"/>
      <c r="AV5744" s="110"/>
      <c r="AW5744" s="110"/>
      <c r="AX5744" s="110"/>
      <c r="AY5744" s="110"/>
      <c r="AZ5744" s="110"/>
      <c r="BA5744" s="110"/>
      <c r="BB5744" s="110"/>
      <c r="BC5744" s="110"/>
      <c r="BD5744" s="110"/>
      <c r="BE5744" s="110"/>
      <c r="BF5744" s="110"/>
      <c r="BG5744" s="110"/>
      <c r="BH5744" s="110"/>
    </row>
    <row r="5745" spans="30:60" x14ac:dyDescent="0.2">
      <c r="AD5745" s="110"/>
      <c r="AE5745" s="110"/>
      <c r="AF5745" s="110"/>
      <c r="AG5745" s="110"/>
      <c r="AH5745" s="110"/>
      <c r="AI5745" s="110"/>
      <c r="AJ5745" s="110"/>
      <c r="AK5745" s="110"/>
      <c r="AL5745" s="110"/>
      <c r="AM5745" s="110"/>
      <c r="AN5745" s="110"/>
      <c r="AO5745" s="110"/>
      <c r="AP5745" s="110"/>
      <c r="AQ5745" s="110"/>
      <c r="AR5745" s="110"/>
      <c r="AS5745" s="110"/>
      <c r="AT5745" s="110"/>
      <c r="AU5745" s="110"/>
      <c r="AV5745" s="110"/>
      <c r="AW5745" s="110"/>
      <c r="AX5745" s="110"/>
      <c r="AY5745" s="110"/>
      <c r="AZ5745" s="110"/>
      <c r="BA5745" s="110"/>
      <c r="BB5745" s="110"/>
      <c r="BC5745" s="110"/>
      <c r="BD5745" s="110"/>
      <c r="BE5745" s="110"/>
      <c r="BF5745" s="110"/>
      <c r="BG5745" s="110"/>
      <c r="BH5745" s="110"/>
    </row>
    <row r="5746" spans="30:60" x14ac:dyDescent="0.2">
      <c r="AD5746" s="110"/>
      <c r="AE5746" s="110"/>
      <c r="AF5746" s="110"/>
      <c r="AG5746" s="110"/>
      <c r="AH5746" s="110"/>
      <c r="AI5746" s="110"/>
      <c r="AJ5746" s="110"/>
      <c r="AK5746" s="110"/>
      <c r="AL5746" s="110"/>
      <c r="AM5746" s="110"/>
      <c r="AN5746" s="110"/>
      <c r="AO5746" s="110"/>
      <c r="AP5746" s="110"/>
      <c r="AQ5746" s="110"/>
      <c r="AR5746" s="110"/>
      <c r="AS5746" s="110"/>
      <c r="AT5746" s="110"/>
      <c r="AU5746" s="110"/>
      <c r="AV5746" s="110"/>
      <c r="AW5746" s="110"/>
      <c r="AX5746" s="110"/>
      <c r="AY5746" s="110"/>
      <c r="AZ5746" s="110"/>
      <c r="BA5746" s="110"/>
      <c r="BB5746" s="110"/>
      <c r="BC5746" s="110"/>
      <c r="BD5746" s="110"/>
      <c r="BE5746" s="110"/>
      <c r="BF5746" s="110"/>
      <c r="BG5746" s="110"/>
      <c r="BH5746" s="110"/>
    </row>
    <row r="5747" spans="30:60" x14ac:dyDescent="0.2">
      <c r="AD5747" s="110"/>
      <c r="AE5747" s="110"/>
      <c r="AF5747" s="110"/>
      <c r="AG5747" s="110"/>
      <c r="AH5747" s="110"/>
      <c r="AI5747" s="110"/>
      <c r="AJ5747" s="110"/>
      <c r="AK5747" s="110"/>
      <c r="AL5747" s="110"/>
      <c r="AM5747" s="110"/>
      <c r="AN5747" s="110"/>
      <c r="AO5747" s="110"/>
      <c r="AP5747" s="110"/>
      <c r="AQ5747" s="110"/>
      <c r="AR5747" s="110"/>
      <c r="AS5747" s="110"/>
      <c r="AT5747" s="110"/>
      <c r="AU5747" s="110"/>
      <c r="AV5747" s="110"/>
      <c r="AW5747" s="110"/>
      <c r="AX5747" s="110"/>
      <c r="AY5747" s="110"/>
      <c r="AZ5747" s="110"/>
      <c r="BA5747" s="110"/>
      <c r="BB5747" s="110"/>
      <c r="BC5747" s="110"/>
      <c r="BD5747" s="110"/>
      <c r="BE5747" s="110"/>
      <c r="BF5747" s="110"/>
      <c r="BG5747" s="110"/>
      <c r="BH5747" s="110"/>
    </row>
    <row r="5748" spans="30:60" x14ac:dyDescent="0.2">
      <c r="AD5748" s="110"/>
      <c r="AE5748" s="110"/>
      <c r="AF5748" s="110"/>
      <c r="AG5748" s="110"/>
      <c r="AH5748" s="110"/>
      <c r="AI5748" s="110"/>
      <c r="AJ5748" s="110"/>
      <c r="AK5748" s="110"/>
      <c r="AL5748" s="110"/>
      <c r="AM5748" s="110"/>
      <c r="AN5748" s="110"/>
      <c r="AO5748" s="110"/>
      <c r="AP5748" s="110"/>
      <c r="AQ5748" s="110"/>
      <c r="AR5748" s="110"/>
      <c r="AS5748" s="110"/>
      <c r="AT5748" s="110"/>
      <c r="AU5748" s="110"/>
      <c r="AV5748" s="110"/>
      <c r="AW5748" s="110"/>
      <c r="AX5748" s="110"/>
      <c r="AY5748" s="110"/>
      <c r="AZ5748" s="110"/>
      <c r="BA5748" s="110"/>
      <c r="BB5748" s="110"/>
      <c r="BC5748" s="110"/>
      <c r="BD5748" s="110"/>
      <c r="BE5748" s="110"/>
      <c r="BF5748" s="110"/>
      <c r="BG5748" s="110"/>
      <c r="BH5748" s="110"/>
    </row>
    <row r="5749" spans="30:60" x14ac:dyDescent="0.2">
      <c r="AD5749" s="110"/>
      <c r="AE5749" s="110"/>
      <c r="AF5749" s="110"/>
      <c r="AG5749" s="110"/>
      <c r="AH5749" s="110"/>
      <c r="AI5749" s="110"/>
      <c r="AJ5749" s="110"/>
      <c r="AK5749" s="110"/>
      <c r="AL5749" s="110"/>
      <c r="AM5749" s="110"/>
      <c r="AN5749" s="110"/>
      <c r="AO5749" s="110"/>
      <c r="AP5749" s="110"/>
      <c r="AQ5749" s="110"/>
      <c r="AR5749" s="110"/>
      <c r="AS5749" s="110"/>
      <c r="AT5749" s="110"/>
      <c r="AU5749" s="110"/>
      <c r="AV5749" s="110"/>
      <c r="AW5749" s="110"/>
      <c r="AX5749" s="110"/>
      <c r="AY5749" s="110"/>
      <c r="AZ5749" s="110"/>
      <c r="BA5749" s="110"/>
      <c r="BB5749" s="110"/>
      <c r="BC5749" s="110"/>
      <c r="BD5749" s="110"/>
      <c r="BE5749" s="110"/>
      <c r="BF5749" s="110"/>
      <c r="BG5749" s="110"/>
      <c r="BH5749" s="110"/>
    </row>
    <row r="5750" spans="30:60" x14ac:dyDescent="0.2">
      <c r="AD5750" s="110"/>
      <c r="AE5750" s="110"/>
      <c r="AF5750" s="110"/>
      <c r="AG5750" s="110"/>
      <c r="AH5750" s="110"/>
      <c r="AI5750" s="110"/>
      <c r="AJ5750" s="110"/>
      <c r="AK5750" s="110"/>
      <c r="AL5750" s="110"/>
      <c r="AM5750" s="110"/>
      <c r="AN5750" s="110"/>
      <c r="AO5750" s="110"/>
      <c r="AP5750" s="110"/>
      <c r="AQ5750" s="110"/>
      <c r="AR5750" s="110"/>
      <c r="AS5750" s="110"/>
      <c r="AT5750" s="110"/>
      <c r="AU5750" s="110"/>
      <c r="AV5750" s="110"/>
      <c r="AW5750" s="110"/>
      <c r="AX5750" s="110"/>
      <c r="AY5750" s="110"/>
      <c r="AZ5750" s="110"/>
      <c r="BA5750" s="110"/>
      <c r="BB5750" s="110"/>
      <c r="BC5750" s="110"/>
      <c r="BD5750" s="110"/>
      <c r="BE5750" s="110"/>
      <c r="BF5750" s="110"/>
      <c r="BG5750" s="110"/>
      <c r="BH5750" s="110"/>
    </row>
    <row r="5751" spans="30:60" x14ac:dyDescent="0.2">
      <c r="AD5751" s="110"/>
      <c r="AE5751" s="110"/>
      <c r="AF5751" s="110"/>
      <c r="AG5751" s="110"/>
      <c r="AH5751" s="110"/>
      <c r="AI5751" s="110"/>
      <c r="AJ5751" s="110"/>
      <c r="AK5751" s="110"/>
      <c r="AL5751" s="110"/>
      <c r="AM5751" s="110"/>
      <c r="AN5751" s="110"/>
      <c r="AO5751" s="110"/>
      <c r="AP5751" s="110"/>
      <c r="AQ5751" s="110"/>
      <c r="AR5751" s="110"/>
      <c r="AS5751" s="110"/>
      <c r="AT5751" s="110"/>
      <c r="AU5751" s="110"/>
      <c r="AV5751" s="110"/>
      <c r="AW5751" s="110"/>
      <c r="AX5751" s="110"/>
      <c r="AY5751" s="110"/>
      <c r="AZ5751" s="110"/>
      <c r="BA5751" s="110"/>
      <c r="BB5751" s="110"/>
      <c r="BC5751" s="110"/>
      <c r="BD5751" s="110"/>
      <c r="BE5751" s="110"/>
      <c r="BF5751" s="110"/>
      <c r="BG5751" s="110"/>
      <c r="BH5751" s="110"/>
    </row>
    <row r="5752" spans="30:60" x14ac:dyDescent="0.2">
      <c r="AD5752" s="110"/>
      <c r="AE5752" s="110"/>
      <c r="AF5752" s="110"/>
      <c r="AG5752" s="110"/>
      <c r="AH5752" s="110"/>
      <c r="AI5752" s="110"/>
      <c r="AJ5752" s="110"/>
      <c r="AK5752" s="110"/>
      <c r="AL5752" s="110"/>
      <c r="AM5752" s="110"/>
      <c r="AN5752" s="110"/>
      <c r="AO5752" s="110"/>
      <c r="AP5752" s="110"/>
      <c r="AQ5752" s="110"/>
      <c r="AR5752" s="110"/>
      <c r="AS5752" s="110"/>
      <c r="AT5752" s="110"/>
      <c r="AU5752" s="110"/>
      <c r="AV5752" s="110"/>
      <c r="AW5752" s="110"/>
      <c r="AX5752" s="110"/>
      <c r="AY5752" s="110"/>
      <c r="AZ5752" s="110"/>
      <c r="BA5752" s="110"/>
      <c r="BB5752" s="110"/>
      <c r="BC5752" s="110"/>
      <c r="BD5752" s="110"/>
      <c r="BE5752" s="110"/>
      <c r="BF5752" s="110"/>
      <c r="BG5752" s="110"/>
      <c r="BH5752" s="110"/>
    </row>
    <row r="5753" spans="30:60" x14ac:dyDescent="0.2">
      <c r="AD5753" s="110"/>
      <c r="AE5753" s="110"/>
      <c r="AF5753" s="110"/>
      <c r="AG5753" s="110"/>
      <c r="AH5753" s="110"/>
      <c r="AI5753" s="110"/>
      <c r="AJ5753" s="110"/>
      <c r="AK5753" s="110"/>
      <c r="AL5753" s="110"/>
      <c r="AM5753" s="110"/>
      <c r="AN5753" s="110"/>
      <c r="AO5753" s="110"/>
      <c r="AP5753" s="110"/>
      <c r="AQ5753" s="110"/>
      <c r="AR5753" s="110"/>
      <c r="AS5753" s="110"/>
      <c r="AT5753" s="110"/>
      <c r="AU5753" s="110"/>
      <c r="AV5753" s="110"/>
      <c r="AW5753" s="110"/>
      <c r="AX5753" s="110"/>
      <c r="AY5753" s="110"/>
      <c r="AZ5753" s="110"/>
      <c r="BA5753" s="110"/>
      <c r="BB5753" s="110"/>
      <c r="BC5753" s="110"/>
      <c r="BD5753" s="110"/>
      <c r="BE5753" s="110"/>
      <c r="BF5753" s="110"/>
      <c r="BG5753" s="110"/>
      <c r="BH5753" s="110"/>
    </row>
    <row r="5754" spans="30:60" x14ac:dyDescent="0.2">
      <c r="AD5754" s="110"/>
      <c r="AE5754" s="110"/>
      <c r="AF5754" s="110"/>
      <c r="AG5754" s="110"/>
      <c r="AH5754" s="110"/>
      <c r="AI5754" s="110"/>
      <c r="AJ5754" s="110"/>
      <c r="AK5754" s="110"/>
      <c r="AL5754" s="110"/>
      <c r="AM5754" s="110"/>
      <c r="AN5754" s="110"/>
      <c r="AO5754" s="110"/>
      <c r="AP5754" s="110"/>
      <c r="AQ5754" s="110"/>
      <c r="AR5754" s="110"/>
      <c r="AS5754" s="110"/>
      <c r="AT5754" s="110"/>
      <c r="AU5754" s="110"/>
      <c r="AV5754" s="110"/>
      <c r="AW5754" s="110"/>
      <c r="AX5754" s="110"/>
      <c r="AY5754" s="110"/>
      <c r="AZ5754" s="110"/>
      <c r="BA5754" s="110"/>
      <c r="BB5754" s="110"/>
      <c r="BC5754" s="110"/>
      <c r="BD5754" s="110"/>
      <c r="BE5754" s="110"/>
      <c r="BF5754" s="110"/>
      <c r="BG5754" s="110"/>
      <c r="BH5754" s="110"/>
    </row>
    <row r="5755" spans="30:60" x14ac:dyDescent="0.2">
      <c r="AD5755" s="110"/>
      <c r="AE5755" s="110"/>
      <c r="AF5755" s="110"/>
      <c r="AG5755" s="110"/>
      <c r="AH5755" s="110"/>
      <c r="AI5755" s="110"/>
      <c r="AJ5755" s="110"/>
      <c r="AK5755" s="110"/>
      <c r="AL5755" s="110"/>
      <c r="AM5755" s="110"/>
      <c r="AN5755" s="110"/>
      <c r="AO5755" s="110"/>
      <c r="AP5755" s="110"/>
      <c r="AQ5755" s="110"/>
      <c r="AR5755" s="110"/>
      <c r="AS5755" s="110"/>
      <c r="AT5755" s="110"/>
      <c r="AU5755" s="110"/>
      <c r="AV5755" s="110"/>
      <c r="AW5755" s="110"/>
      <c r="AX5755" s="110"/>
      <c r="AY5755" s="110"/>
      <c r="AZ5755" s="110"/>
      <c r="BA5755" s="110"/>
      <c r="BB5755" s="110"/>
      <c r="BC5755" s="110"/>
      <c r="BD5755" s="110"/>
      <c r="BE5755" s="110"/>
      <c r="BF5755" s="110"/>
      <c r="BG5755" s="110"/>
      <c r="BH5755" s="110"/>
    </row>
    <row r="5756" spans="30:60" x14ac:dyDescent="0.2">
      <c r="AD5756" s="110"/>
      <c r="AE5756" s="110"/>
      <c r="AF5756" s="110"/>
      <c r="AG5756" s="110"/>
      <c r="AH5756" s="110"/>
      <c r="AI5756" s="110"/>
      <c r="AJ5756" s="110"/>
      <c r="AK5756" s="110"/>
      <c r="AL5756" s="110"/>
      <c r="AM5756" s="110"/>
      <c r="AN5756" s="110"/>
      <c r="AO5756" s="110"/>
      <c r="AP5756" s="110"/>
      <c r="AQ5756" s="110"/>
      <c r="AR5756" s="110"/>
      <c r="AS5756" s="110"/>
      <c r="AT5756" s="110"/>
      <c r="AU5756" s="110"/>
      <c r="AV5756" s="110"/>
      <c r="AW5756" s="110"/>
      <c r="AX5756" s="110"/>
      <c r="AY5756" s="110"/>
      <c r="AZ5756" s="110"/>
      <c r="BA5756" s="110"/>
      <c r="BB5756" s="110"/>
      <c r="BC5756" s="110"/>
      <c r="BD5756" s="110"/>
      <c r="BE5756" s="110"/>
      <c r="BF5756" s="110"/>
      <c r="BG5756" s="110"/>
      <c r="BH5756" s="110"/>
    </row>
    <row r="5757" spans="30:60" x14ac:dyDescent="0.2">
      <c r="AD5757" s="110"/>
      <c r="AE5757" s="110"/>
      <c r="AF5757" s="110"/>
      <c r="AG5757" s="110"/>
      <c r="AH5757" s="110"/>
      <c r="AI5757" s="110"/>
      <c r="AJ5757" s="110"/>
      <c r="AK5757" s="110"/>
      <c r="AL5757" s="110"/>
      <c r="AM5757" s="110"/>
      <c r="AN5757" s="110"/>
      <c r="AO5757" s="110"/>
      <c r="AP5757" s="110"/>
      <c r="AQ5757" s="110"/>
      <c r="AR5757" s="110"/>
      <c r="AS5757" s="110"/>
      <c r="AT5757" s="110"/>
      <c r="AU5757" s="110"/>
      <c r="AV5757" s="110"/>
      <c r="AW5757" s="110"/>
      <c r="AX5757" s="110"/>
      <c r="AY5757" s="110"/>
      <c r="AZ5757" s="110"/>
      <c r="BA5757" s="110"/>
      <c r="BB5757" s="110"/>
      <c r="BC5757" s="110"/>
      <c r="BD5757" s="110"/>
      <c r="BE5757" s="110"/>
      <c r="BF5757" s="110"/>
      <c r="BG5757" s="110"/>
      <c r="BH5757" s="110"/>
    </row>
    <row r="5758" spans="30:60" x14ac:dyDescent="0.2">
      <c r="AD5758" s="110"/>
      <c r="AE5758" s="110"/>
      <c r="AF5758" s="110"/>
      <c r="AG5758" s="110"/>
      <c r="AH5758" s="110"/>
      <c r="AI5758" s="110"/>
      <c r="AJ5758" s="110"/>
      <c r="AK5758" s="110"/>
      <c r="AL5758" s="110"/>
      <c r="AM5758" s="110"/>
      <c r="AN5758" s="110"/>
      <c r="AO5758" s="110"/>
      <c r="AP5758" s="110"/>
      <c r="AQ5758" s="110"/>
      <c r="AR5758" s="110"/>
      <c r="AS5758" s="110"/>
      <c r="AT5758" s="110"/>
      <c r="AU5758" s="110"/>
      <c r="AV5758" s="110"/>
      <c r="AW5758" s="110"/>
      <c r="AX5758" s="110"/>
      <c r="AY5758" s="110"/>
      <c r="AZ5758" s="110"/>
      <c r="BA5758" s="110"/>
      <c r="BB5758" s="110"/>
      <c r="BC5758" s="110"/>
      <c r="BD5758" s="110"/>
      <c r="BE5758" s="110"/>
      <c r="BF5758" s="110"/>
      <c r="BG5758" s="110"/>
      <c r="BH5758" s="110"/>
    </row>
    <row r="5759" spans="30:60" x14ac:dyDescent="0.2">
      <c r="AD5759" s="110"/>
      <c r="AE5759" s="110"/>
      <c r="AF5759" s="110"/>
      <c r="AG5759" s="110"/>
      <c r="AH5759" s="110"/>
      <c r="AI5759" s="110"/>
      <c r="AJ5759" s="110"/>
      <c r="AK5759" s="110"/>
      <c r="AL5759" s="110"/>
      <c r="AM5759" s="110"/>
      <c r="AN5759" s="110"/>
      <c r="AO5759" s="110"/>
      <c r="AP5759" s="110"/>
      <c r="AQ5759" s="110"/>
      <c r="AR5759" s="110"/>
      <c r="AS5759" s="110"/>
      <c r="AT5759" s="110"/>
      <c r="AU5759" s="110"/>
      <c r="AV5759" s="110"/>
      <c r="AW5759" s="110"/>
      <c r="AX5759" s="110"/>
      <c r="AY5759" s="110"/>
      <c r="AZ5759" s="110"/>
      <c r="BA5759" s="110"/>
      <c r="BB5759" s="110"/>
      <c r="BC5759" s="110"/>
      <c r="BD5759" s="110"/>
      <c r="BE5759" s="110"/>
      <c r="BF5759" s="110"/>
      <c r="BG5759" s="110"/>
      <c r="BH5759" s="110"/>
    </row>
    <row r="5760" spans="30:60" x14ac:dyDescent="0.2">
      <c r="AD5760" s="110"/>
      <c r="AE5760" s="110"/>
      <c r="AF5760" s="110"/>
      <c r="AG5760" s="110"/>
      <c r="AH5760" s="110"/>
      <c r="AI5760" s="110"/>
      <c r="AJ5760" s="110"/>
      <c r="AK5760" s="110"/>
      <c r="AL5760" s="110"/>
      <c r="AM5760" s="110"/>
      <c r="AN5760" s="110"/>
      <c r="AO5760" s="110"/>
      <c r="AP5760" s="110"/>
      <c r="AQ5760" s="110"/>
      <c r="AR5760" s="110"/>
      <c r="AS5760" s="110"/>
      <c r="AT5760" s="110"/>
      <c r="AU5760" s="110"/>
      <c r="AV5760" s="110"/>
      <c r="AW5760" s="110"/>
      <c r="AX5760" s="110"/>
      <c r="AY5760" s="110"/>
      <c r="AZ5760" s="110"/>
      <c r="BA5760" s="110"/>
      <c r="BB5760" s="110"/>
      <c r="BC5760" s="110"/>
      <c r="BD5760" s="110"/>
      <c r="BE5760" s="110"/>
      <c r="BF5760" s="110"/>
      <c r="BG5760" s="110"/>
      <c r="BH5760" s="110"/>
    </row>
    <row r="5761" spans="30:60" x14ac:dyDescent="0.2">
      <c r="AD5761" s="110"/>
      <c r="AE5761" s="110"/>
      <c r="AF5761" s="110"/>
      <c r="AG5761" s="110"/>
      <c r="AH5761" s="110"/>
      <c r="AI5761" s="110"/>
      <c r="AJ5761" s="110"/>
      <c r="AK5761" s="110"/>
      <c r="AL5761" s="110"/>
      <c r="AM5761" s="110"/>
      <c r="AN5761" s="110"/>
      <c r="AO5761" s="110"/>
      <c r="AP5761" s="110"/>
      <c r="AQ5761" s="110"/>
      <c r="AR5761" s="110"/>
      <c r="AS5761" s="110"/>
      <c r="AT5761" s="110"/>
      <c r="AU5761" s="110"/>
      <c r="AV5761" s="110"/>
      <c r="AW5761" s="110"/>
      <c r="AX5761" s="110"/>
      <c r="AY5761" s="110"/>
      <c r="AZ5761" s="110"/>
      <c r="BA5761" s="110"/>
      <c r="BB5761" s="110"/>
      <c r="BC5761" s="110"/>
      <c r="BD5761" s="110"/>
      <c r="BE5761" s="110"/>
      <c r="BF5761" s="110"/>
      <c r="BG5761" s="110"/>
      <c r="BH5761" s="110"/>
    </row>
    <row r="5762" spans="30:60" x14ac:dyDescent="0.2">
      <c r="AD5762" s="110"/>
      <c r="AE5762" s="110"/>
      <c r="AF5762" s="110"/>
      <c r="AG5762" s="110"/>
      <c r="AH5762" s="110"/>
      <c r="AI5762" s="110"/>
      <c r="AJ5762" s="110"/>
      <c r="AK5762" s="110"/>
      <c r="AL5762" s="110"/>
      <c r="AM5762" s="110"/>
      <c r="AN5762" s="110"/>
      <c r="AO5762" s="110"/>
      <c r="AP5762" s="110"/>
      <c r="AQ5762" s="110"/>
      <c r="AR5762" s="110"/>
      <c r="AS5762" s="110"/>
      <c r="AT5762" s="110"/>
      <c r="AU5762" s="110"/>
      <c r="AV5762" s="110"/>
      <c r="AW5762" s="110"/>
      <c r="AX5762" s="110"/>
      <c r="AY5762" s="110"/>
      <c r="AZ5762" s="110"/>
      <c r="BA5762" s="110"/>
      <c r="BB5762" s="110"/>
      <c r="BC5762" s="110"/>
      <c r="BD5762" s="110"/>
      <c r="BE5762" s="110"/>
      <c r="BF5762" s="110"/>
      <c r="BG5762" s="110"/>
      <c r="BH5762" s="110"/>
    </row>
    <row r="5763" spans="30:60" x14ac:dyDescent="0.2">
      <c r="AD5763" s="110"/>
      <c r="AE5763" s="110"/>
      <c r="AF5763" s="110"/>
      <c r="AG5763" s="110"/>
      <c r="AH5763" s="110"/>
      <c r="AI5763" s="110"/>
      <c r="AJ5763" s="110"/>
      <c r="AK5763" s="110"/>
      <c r="AL5763" s="110"/>
      <c r="AM5763" s="110"/>
      <c r="AN5763" s="110"/>
      <c r="AO5763" s="110"/>
      <c r="AP5763" s="110"/>
      <c r="AQ5763" s="110"/>
      <c r="AR5763" s="110"/>
      <c r="AS5763" s="110"/>
      <c r="AT5763" s="110"/>
      <c r="AU5763" s="110"/>
      <c r="AV5763" s="110"/>
      <c r="AW5763" s="110"/>
      <c r="AX5763" s="110"/>
      <c r="AY5763" s="110"/>
      <c r="AZ5763" s="110"/>
      <c r="BA5763" s="110"/>
      <c r="BB5763" s="110"/>
      <c r="BC5763" s="110"/>
      <c r="BD5763" s="110"/>
      <c r="BE5763" s="110"/>
      <c r="BF5763" s="110"/>
      <c r="BG5763" s="110"/>
      <c r="BH5763" s="110"/>
    </row>
    <row r="5764" spans="30:60" x14ac:dyDescent="0.2">
      <c r="AD5764" s="110"/>
      <c r="AE5764" s="110"/>
      <c r="AF5764" s="110"/>
      <c r="AG5764" s="110"/>
      <c r="AH5764" s="110"/>
      <c r="AI5764" s="110"/>
      <c r="AJ5764" s="110"/>
      <c r="AK5764" s="110"/>
      <c r="AL5764" s="110"/>
      <c r="AM5764" s="110"/>
      <c r="AN5764" s="110"/>
      <c r="AO5764" s="110"/>
      <c r="AP5764" s="110"/>
      <c r="AQ5764" s="110"/>
      <c r="AR5764" s="110"/>
      <c r="AS5764" s="110"/>
      <c r="AT5764" s="110"/>
      <c r="AU5764" s="110"/>
      <c r="AV5764" s="110"/>
      <c r="AW5764" s="110"/>
      <c r="AX5764" s="110"/>
      <c r="AY5764" s="110"/>
      <c r="AZ5764" s="110"/>
      <c r="BA5764" s="110"/>
      <c r="BB5764" s="110"/>
      <c r="BC5764" s="110"/>
      <c r="BD5764" s="110"/>
      <c r="BE5764" s="110"/>
      <c r="BF5764" s="110"/>
      <c r="BG5764" s="110"/>
      <c r="BH5764" s="110"/>
    </row>
    <row r="5765" spans="30:60" x14ac:dyDescent="0.2">
      <c r="AD5765" s="110"/>
      <c r="AE5765" s="110"/>
      <c r="AF5765" s="110"/>
      <c r="AG5765" s="110"/>
      <c r="AH5765" s="110"/>
      <c r="AI5765" s="110"/>
      <c r="AJ5765" s="110"/>
      <c r="AK5765" s="110"/>
      <c r="AL5765" s="110"/>
      <c r="AM5765" s="110"/>
      <c r="AN5765" s="110"/>
      <c r="AO5765" s="110"/>
      <c r="AP5765" s="110"/>
      <c r="AQ5765" s="110"/>
      <c r="AR5765" s="110"/>
      <c r="AS5765" s="110"/>
      <c r="AT5765" s="110"/>
      <c r="AU5765" s="110"/>
      <c r="AV5765" s="110"/>
      <c r="AW5765" s="110"/>
      <c r="AX5765" s="110"/>
      <c r="AY5765" s="110"/>
      <c r="AZ5765" s="110"/>
      <c r="BA5765" s="110"/>
      <c r="BB5765" s="110"/>
      <c r="BC5765" s="110"/>
      <c r="BD5765" s="110"/>
      <c r="BE5765" s="110"/>
      <c r="BF5765" s="110"/>
      <c r="BG5765" s="110"/>
      <c r="BH5765" s="110"/>
    </row>
    <row r="5766" spans="30:60" x14ac:dyDescent="0.2">
      <c r="AD5766" s="110"/>
      <c r="AE5766" s="110"/>
      <c r="AF5766" s="110"/>
      <c r="AG5766" s="110"/>
      <c r="AH5766" s="110"/>
      <c r="AI5766" s="110"/>
      <c r="AJ5766" s="110"/>
      <c r="AK5766" s="110"/>
      <c r="AL5766" s="110"/>
      <c r="AM5766" s="110"/>
      <c r="AN5766" s="110"/>
      <c r="AO5766" s="110"/>
      <c r="AP5766" s="110"/>
      <c r="AQ5766" s="110"/>
      <c r="AR5766" s="110"/>
      <c r="AS5766" s="110"/>
      <c r="AT5766" s="110"/>
      <c r="AU5766" s="110"/>
      <c r="AV5766" s="110"/>
      <c r="AW5766" s="110"/>
      <c r="AX5766" s="110"/>
      <c r="AY5766" s="110"/>
      <c r="AZ5766" s="110"/>
      <c r="BA5766" s="110"/>
      <c r="BB5766" s="110"/>
      <c r="BC5766" s="110"/>
      <c r="BD5766" s="110"/>
      <c r="BE5766" s="110"/>
      <c r="BF5766" s="110"/>
      <c r="BG5766" s="110"/>
      <c r="BH5766" s="110"/>
    </row>
    <row r="5767" spans="30:60" x14ac:dyDescent="0.2">
      <c r="AD5767" s="110"/>
      <c r="AE5767" s="110"/>
      <c r="AF5767" s="110"/>
      <c r="AG5767" s="110"/>
      <c r="AH5767" s="110"/>
      <c r="AI5767" s="110"/>
      <c r="AJ5767" s="110"/>
      <c r="AK5767" s="110"/>
      <c r="AL5767" s="110"/>
      <c r="AM5767" s="110"/>
      <c r="AN5767" s="110"/>
      <c r="AO5767" s="110"/>
      <c r="AP5767" s="110"/>
      <c r="AQ5767" s="110"/>
      <c r="AR5767" s="110"/>
      <c r="AS5767" s="110"/>
      <c r="AT5767" s="110"/>
      <c r="AU5767" s="110"/>
      <c r="AV5767" s="110"/>
      <c r="AW5767" s="110"/>
      <c r="AX5767" s="110"/>
      <c r="AY5767" s="110"/>
      <c r="AZ5767" s="110"/>
      <c r="BA5767" s="110"/>
      <c r="BB5767" s="110"/>
      <c r="BC5767" s="110"/>
      <c r="BD5767" s="110"/>
      <c r="BE5767" s="110"/>
      <c r="BF5767" s="110"/>
      <c r="BG5767" s="110"/>
      <c r="BH5767" s="110"/>
    </row>
    <row r="5768" spans="30:60" x14ac:dyDescent="0.2">
      <c r="AD5768" s="110"/>
      <c r="AE5768" s="110"/>
      <c r="AF5768" s="110"/>
      <c r="AG5768" s="110"/>
      <c r="AH5768" s="110"/>
      <c r="AI5768" s="110"/>
      <c r="AJ5768" s="110"/>
      <c r="AK5768" s="110"/>
      <c r="AL5768" s="110"/>
      <c r="AM5768" s="110"/>
      <c r="AN5768" s="110"/>
      <c r="AO5768" s="110"/>
      <c r="AP5768" s="110"/>
      <c r="AQ5768" s="110"/>
      <c r="AR5768" s="110"/>
      <c r="AS5768" s="110"/>
      <c r="AT5768" s="110"/>
      <c r="AU5768" s="110"/>
      <c r="AV5768" s="110"/>
      <c r="AW5768" s="110"/>
      <c r="AX5768" s="110"/>
      <c r="AY5768" s="110"/>
      <c r="AZ5768" s="110"/>
      <c r="BA5768" s="110"/>
      <c r="BB5768" s="110"/>
      <c r="BC5768" s="110"/>
      <c r="BD5768" s="110"/>
      <c r="BE5768" s="110"/>
      <c r="BF5768" s="110"/>
      <c r="BG5768" s="110"/>
      <c r="BH5768" s="110"/>
    </row>
    <row r="5769" spans="30:60" x14ac:dyDescent="0.2">
      <c r="AD5769" s="110"/>
      <c r="AE5769" s="110"/>
      <c r="AF5769" s="110"/>
      <c r="AG5769" s="110"/>
      <c r="AH5769" s="110"/>
      <c r="AI5769" s="110"/>
      <c r="AJ5769" s="110"/>
      <c r="AK5769" s="110"/>
      <c r="AL5769" s="110"/>
      <c r="AM5769" s="110"/>
      <c r="AN5769" s="110"/>
      <c r="AO5769" s="110"/>
      <c r="AP5769" s="110"/>
      <c r="AQ5769" s="110"/>
      <c r="AR5769" s="110"/>
      <c r="AS5769" s="110"/>
      <c r="AT5769" s="110"/>
      <c r="AU5769" s="110"/>
      <c r="AV5769" s="110"/>
      <c r="AW5769" s="110"/>
      <c r="AX5769" s="110"/>
      <c r="AY5769" s="110"/>
      <c r="AZ5769" s="110"/>
      <c r="BA5769" s="110"/>
      <c r="BB5769" s="110"/>
      <c r="BC5769" s="110"/>
      <c r="BD5769" s="110"/>
      <c r="BE5769" s="110"/>
      <c r="BF5769" s="110"/>
      <c r="BG5769" s="110"/>
      <c r="BH5769" s="110"/>
    </row>
    <row r="5770" spans="30:60" x14ac:dyDescent="0.2">
      <c r="AD5770" s="110"/>
      <c r="AE5770" s="110"/>
      <c r="AF5770" s="110"/>
      <c r="AG5770" s="110"/>
      <c r="AH5770" s="110"/>
      <c r="AI5770" s="110"/>
      <c r="AJ5770" s="110"/>
      <c r="AK5770" s="110"/>
      <c r="AL5770" s="110"/>
      <c r="AM5770" s="110"/>
      <c r="AN5770" s="110"/>
      <c r="AO5770" s="110"/>
      <c r="AP5770" s="110"/>
      <c r="AQ5770" s="110"/>
      <c r="AR5770" s="110"/>
      <c r="AS5770" s="110"/>
      <c r="AT5770" s="110"/>
      <c r="AU5770" s="110"/>
      <c r="AV5770" s="110"/>
      <c r="AW5770" s="110"/>
      <c r="AX5770" s="110"/>
      <c r="AY5770" s="110"/>
      <c r="AZ5770" s="110"/>
      <c r="BA5770" s="110"/>
      <c r="BB5770" s="110"/>
      <c r="BC5770" s="110"/>
      <c r="BD5770" s="110"/>
      <c r="BE5770" s="110"/>
      <c r="BF5770" s="110"/>
      <c r="BG5770" s="110"/>
      <c r="BH5770" s="110"/>
    </row>
    <row r="5771" spans="30:60" x14ac:dyDescent="0.2">
      <c r="AD5771" s="110"/>
      <c r="AE5771" s="110"/>
      <c r="AF5771" s="110"/>
      <c r="AG5771" s="110"/>
      <c r="AH5771" s="110"/>
      <c r="AI5771" s="110"/>
      <c r="AJ5771" s="110"/>
      <c r="AK5771" s="110"/>
      <c r="AL5771" s="110"/>
      <c r="AM5771" s="110"/>
      <c r="AN5771" s="110"/>
      <c r="AO5771" s="110"/>
      <c r="AP5771" s="110"/>
      <c r="AQ5771" s="110"/>
      <c r="AR5771" s="110"/>
      <c r="AS5771" s="110"/>
      <c r="AT5771" s="110"/>
      <c r="AU5771" s="110"/>
      <c r="AV5771" s="110"/>
      <c r="AW5771" s="110"/>
      <c r="AX5771" s="110"/>
      <c r="AY5771" s="110"/>
      <c r="AZ5771" s="110"/>
      <c r="BA5771" s="110"/>
      <c r="BB5771" s="110"/>
      <c r="BC5771" s="110"/>
      <c r="BD5771" s="110"/>
      <c r="BE5771" s="110"/>
      <c r="BF5771" s="110"/>
      <c r="BG5771" s="110"/>
      <c r="BH5771" s="110"/>
    </row>
    <row r="5772" spans="30:60" x14ac:dyDescent="0.2">
      <c r="AD5772" s="110"/>
      <c r="AE5772" s="110"/>
      <c r="AF5772" s="110"/>
      <c r="AG5772" s="110"/>
      <c r="AH5772" s="110"/>
      <c r="AI5772" s="110"/>
      <c r="AJ5772" s="110"/>
      <c r="AK5772" s="110"/>
      <c r="AL5772" s="110"/>
      <c r="AM5772" s="110"/>
      <c r="AN5772" s="110"/>
      <c r="AO5772" s="110"/>
      <c r="AP5772" s="110"/>
      <c r="AQ5772" s="110"/>
      <c r="AR5772" s="110"/>
      <c r="AS5772" s="110"/>
      <c r="AT5772" s="110"/>
      <c r="AU5772" s="110"/>
      <c r="AV5772" s="110"/>
      <c r="AW5772" s="110"/>
      <c r="AX5772" s="110"/>
      <c r="AY5772" s="110"/>
      <c r="AZ5772" s="110"/>
      <c r="BA5772" s="110"/>
      <c r="BB5772" s="110"/>
      <c r="BC5772" s="110"/>
      <c r="BD5772" s="110"/>
      <c r="BE5772" s="110"/>
      <c r="BF5772" s="110"/>
      <c r="BG5772" s="110"/>
      <c r="BH5772" s="110"/>
    </row>
    <row r="5773" spans="30:60" x14ac:dyDescent="0.2">
      <c r="AD5773" s="110"/>
      <c r="AE5773" s="110"/>
      <c r="AF5773" s="110"/>
      <c r="AG5773" s="110"/>
      <c r="AH5773" s="110"/>
      <c r="AI5773" s="110"/>
      <c r="AJ5773" s="110"/>
      <c r="AK5773" s="110"/>
      <c r="AL5773" s="110"/>
      <c r="AM5773" s="110"/>
      <c r="AN5773" s="110"/>
      <c r="AO5773" s="110"/>
      <c r="AP5773" s="110"/>
      <c r="AQ5773" s="110"/>
      <c r="AR5773" s="110"/>
      <c r="AS5773" s="110"/>
      <c r="AT5773" s="110"/>
      <c r="AU5773" s="110"/>
      <c r="AV5773" s="110"/>
      <c r="AW5773" s="110"/>
      <c r="AX5773" s="110"/>
      <c r="AY5773" s="110"/>
      <c r="AZ5773" s="110"/>
      <c r="BA5773" s="110"/>
      <c r="BB5773" s="110"/>
      <c r="BC5773" s="110"/>
      <c r="BD5773" s="110"/>
      <c r="BE5773" s="110"/>
      <c r="BF5773" s="110"/>
      <c r="BG5773" s="110"/>
      <c r="BH5773" s="110"/>
    </row>
    <row r="5774" spans="30:60" x14ac:dyDescent="0.2">
      <c r="AD5774" s="110"/>
      <c r="AE5774" s="110"/>
      <c r="AF5774" s="110"/>
      <c r="AG5774" s="110"/>
      <c r="AH5774" s="110"/>
      <c r="AI5774" s="110"/>
      <c r="AJ5774" s="110"/>
      <c r="AK5774" s="110"/>
      <c r="AL5774" s="110"/>
      <c r="AM5774" s="110"/>
      <c r="AN5774" s="110"/>
      <c r="AO5774" s="110"/>
      <c r="AP5774" s="110"/>
      <c r="AQ5774" s="110"/>
      <c r="AR5774" s="110"/>
      <c r="AS5774" s="110"/>
      <c r="AT5774" s="110"/>
      <c r="AU5774" s="110"/>
      <c r="AV5774" s="110"/>
      <c r="AW5774" s="110"/>
      <c r="AX5774" s="110"/>
      <c r="AY5774" s="110"/>
      <c r="AZ5774" s="110"/>
      <c r="BA5774" s="110"/>
      <c r="BB5774" s="110"/>
      <c r="BC5774" s="110"/>
      <c r="BD5774" s="110"/>
      <c r="BE5774" s="110"/>
      <c r="BF5774" s="110"/>
      <c r="BG5774" s="110"/>
      <c r="BH5774" s="110"/>
    </row>
    <row r="5775" spans="30:60" x14ac:dyDescent="0.2">
      <c r="AD5775" s="110"/>
      <c r="AE5775" s="110"/>
      <c r="AF5775" s="110"/>
      <c r="AG5775" s="110"/>
      <c r="AH5775" s="110"/>
      <c r="AI5775" s="110"/>
      <c r="AJ5775" s="110"/>
      <c r="AK5775" s="110"/>
      <c r="AL5775" s="110"/>
      <c r="AM5775" s="110"/>
      <c r="AN5775" s="110"/>
      <c r="AO5775" s="110"/>
      <c r="AP5775" s="110"/>
      <c r="AQ5775" s="110"/>
      <c r="AR5775" s="110"/>
      <c r="AS5775" s="110"/>
      <c r="AT5775" s="110"/>
      <c r="AU5775" s="110"/>
      <c r="AV5775" s="110"/>
      <c r="AW5775" s="110"/>
      <c r="AX5775" s="110"/>
      <c r="AY5775" s="110"/>
      <c r="AZ5775" s="110"/>
      <c r="BA5775" s="110"/>
      <c r="BB5775" s="110"/>
      <c r="BC5775" s="110"/>
      <c r="BD5775" s="110"/>
      <c r="BE5775" s="110"/>
      <c r="BF5775" s="110"/>
      <c r="BG5775" s="110"/>
      <c r="BH5775" s="110"/>
    </row>
    <row r="5776" spans="30:60" x14ac:dyDescent="0.2">
      <c r="AD5776" s="110"/>
      <c r="AE5776" s="110"/>
      <c r="AF5776" s="110"/>
      <c r="AG5776" s="110"/>
      <c r="AH5776" s="110"/>
      <c r="AI5776" s="110"/>
      <c r="AJ5776" s="110"/>
      <c r="AK5776" s="110"/>
      <c r="AL5776" s="110"/>
      <c r="AM5776" s="110"/>
      <c r="AN5776" s="110"/>
      <c r="AO5776" s="110"/>
      <c r="AP5776" s="110"/>
      <c r="AQ5776" s="110"/>
      <c r="AR5776" s="110"/>
      <c r="AS5776" s="110"/>
      <c r="AT5776" s="110"/>
      <c r="AU5776" s="110"/>
      <c r="AV5776" s="110"/>
      <c r="AW5776" s="110"/>
      <c r="AX5776" s="110"/>
      <c r="AY5776" s="110"/>
      <c r="AZ5776" s="110"/>
      <c r="BA5776" s="110"/>
      <c r="BB5776" s="110"/>
      <c r="BC5776" s="110"/>
      <c r="BD5776" s="110"/>
      <c r="BE5776" s="110"/>
      <c r="BF5776" s="110"/>
      <c r="BG5776" s="110"/>
      <c r="BH5776" s="110"/>
    </row>
    <row r="5777" spans="30:60" x14ac:dyDescent="0.2">
      <c r="AD5777" s="110"/>
      <c r="AE5777" s="110"/>
      <c r="AF5777" s="110"/>
      <c r="AG5777" s="110"/>
      <c r="AH5777" s="110"/>
      <c r="AI5777" s="110"/>
      <c r="AJ5777" s="110"/>
      <c r="AK5777" s="110"/>
      <c r="AL5777" s="110"/>
      <c r="AM5777" s="110"/>
      <c r="AN5777" s="110"/>
      <c r="AO5777" s="110"/>
      <c r="AP5777" s="110"/>
      <c r="AQ5777" s="110"/>
      <c r="AR5777" s="110"/>
      <c r="AS5777" s="110"/>
      <c r="AT5777" s="110"/>
      <c r="AU5777" s="110"/>
      <c r="AV5777" s="110"/>
      <c r="AW5777" s="110"/>
      <c r="AX5777" s="110"/>
      <c r="AY5777" s="110"/>
      <c r="AZ5777" s="110"/>
      <c r="BA5777" s="110"/>
      <c r="BB5777" s="110"/>
      <c r="BC5777" s="110"/>
      <c r="BD5777" s="110"/>
      <c r="BE5777" s="110"/>
      <c r="BF5777" s="110"/>
      <c r="BG5777" s="110"/>
      <c r="BH5777" s="110"/>
    </row>
    <row r="5778" spans="30:60" x14ac:dyDescent="0.2">
      <c r="AD5778" s="110"/>
      <c r="AE5778" s="110"/>
      <c r="AF5778" s="110"/>
      <c r="AG5778" s="110"/>
      <c r="AH5778" s="110"/>
      <c r="AI5778" s="110"/>
      <c r="AJ5778" s="110"/>
      <c r="AK5778" s="110"/>
      <c r="AL5778" s="110"/>
      <c r="AM5778" s="110"/>
      <c r="AN5778" s="110"/>
      <c r="AO5778" s="110"/>
      <c r="AP5778" s="110"/>
      <c r="AQ5778" s="110"/>
      <c r="AR5778" s="110"/>
      <c r="AS5778" s="110"/>
      <c r="AT5778" s="110"/>
      <c r="AU5778" s="110"/>
      <c r="AV5778" s="110"/>
      <c r="AW5778" s="110"/>
      <c r="AX5778" s="110"/>
      <c r="AY5778" s="110"/>
      <c r="AZ5778" s="110"/>
      <c r="BA5778" s="110"/>
      <c r="BB5778" s="110"/>
      <c r="BC5778" s="110"/>
      <c r="BD5778" s="110"/>
      <c r="BE5778" s="110"/>
      <c r="BF5778" s="110"/>
      <c r="BG5778" s="110"/>
      <c r="BH5778" s="110"/>
    </row>
    <row r="5779" spans="30:60" x14ac:dyDescent="0.2">
      <c r="AD5779" s="110"/>
      <c r="AE5779" s="110"/>
      <c r="AF5779" s="110"/>
      <c r="AG5779" s="110"/>
      <c r="AH5779" s="110"/>
      <c r="AI5779" s="110"/>
      <c r="AJ5779" s="110"/>
      <c r="AK5779" s="110"/>
      <c r="AL5779" s="110"/>
      <c r="AM5779" s="110"/>
      <c r="AN5779" s="110"/>
      <c r="AO5779" s="110"/>
      <c r="AP5779" s="110"/>
      <c r="AQ5779" s="110"/>
      <c r="AR5779" s="110"/>
      <c r="AS5779" s="110"/>
      <c r="AT5779" s="110"/>
      <c r="AU5779" s="110"/>
      <c r="AV5779" s="110"/>
      <c r="AW5779" s="110"/>
      <c r="AX5779" s="110"/>
      <c r="AY5779" s="110"/>
      <c r="AZ5779" s="110"/>
      <c r="BA5779" s="110"/>
      <c r="BB5779" s="110"/>
      <c r="BC5779" s="110"/>
      <c r="BD5779" s="110"/>
      <c r="BE5779" s="110"/>
      <c r="BF5779" s="110"/>
      <c r="BG5779" s="110"/>
      <c r="BH5779" s="110"/>
    </row>
    <row r="5780" spans="30:60" x14ac:dyDescent="0.2">
      <c r="AD5780" s="110"/>
      <c r="AE5780" s="110"/>
      <c r="AF5780" s="110"/>
      <c r="AG5780" s="110"/>
      <c r="AH5780" s="110"/>
      <c r="AI5780" s="110"/>
      <c r="AJ5780" s="110"/>
      <c r="AK5780" s="110"/>
      <c r="AL5780" s="110"/>
      <c r="AM5780" s="110"/>
      <c r="AN5780" s="110"/>
      <c r="AO5780" s="110"/>
      <c r="AP5780" s="110"/>
      <c r="AQ5780" s="110"/>
      <c r="AR5780" s="110"/>
      <c r="AS5780" s="110"/>
      <c r="AT5780" s="110"/>
      <c r="AU5780" s="110"/>
      <c r="AV5780" s="110"/>
      <c r="AW5780" s="110"/>
      <c r="AX5780" s="110"/>
      <c r="AY5780" s="110"/>
      <c r="AZ5780" s="110"/>
      <c r="BA5780" s="110"/>
      <c r="BB5780" s="110"/>
      <c r="BC5780" s="110"/>
      <c r="BD5780" s="110"/>
      <c r="BE5780" s="110"/>
      <c r="BF5780" s="110"/>
      <c r="BG5780" s="110"/>
      <c r="BH5780" s="110"/>
    </row>
    <row r="5781" spans="30:60" x14ac:dyDescent="0.2">
      <c r="AD5781" s="110"/>
      <c r="AE5781" s="110"/>
      <c r="AF5781" s="110"/>
      <c r="AG5781" s="110"/>
      <c r="AH5781" s="110"/>
      <c r="AI5781" s="110"/>
      <c r="AJ5781" s="110"/>
      <c r="AK5781" s="110"/>
      <c r="AL5781" s="110"/>
      <c r="AM5781" s="110"/>
      <c r="AN5781" s="110"/>
      <c r="AO5781" s="110"/>
      <c r="AP5781" s="110"/>
      <c r="AQ5781" s="110"/>
      <c r="AR5781" s="110"/>
      <c r="AS5781" s="110"/>
      <c r="AT5781" s="110"/>
      <c r="AU5781" s="110"/>
      <c r="AV5781" s="110"/>
      <c r="AW5781" s="110"/>
      <c r="AX5781" s="110"/>
      <c r="AY5781" s="110"/>
      <c r="AZ5781" s="110"/>
      <c r="BA5781" s="110"/>
      <c r="BB5781" s="110"/>
      <c r="BC5781" s="110"/>
      <c r="BD5781" s="110"/>
      <c r="BE5781" s="110"/>
      <c r="BF5781" s="110"/>
      <c r="BG5781" s="110"/>
      <c r="BH5781" s="110"/>
    </row>
    <row r="5782" spans="30:60" x14ac:dyDescent="0.2">
      <c r="AD5782" s="110"/>
      <c r="AE5782" s="110"/>
      <c r="AF5782" s="110"/>
      <c r="AG5782" s="110"/>
      <c r="AH5782" s="110"/>
      <c r="AI5782" s="110"/>
      <c r="AJ5782" s="110"/>
      <c r="AK5782" s="110"/>
      <c r="AL5782" s="110"/>
      <c r="AM5782" s="110"/>
      <c r="AN5782" s="110"/>
      <c r="AO5782" s="110"/>
      <c r="AP5782" s="110"/>
      <c r="AQ5782" s="110"/>
      <c r="AR5782" s="110"/>
      <c r="AS5782" s="110"/>
      <c r="AT5782" s="110"/>
      <c r="AU5782" s="110"/>
      <c r="AV5782" s="110"/>
      <c r="AW5782" s="110"/>
      <c r="AX5782" s="110"/>
      <c r="AY5782" s="110"/>
      <c r="AZ5782" s="110"/>
      <c r="BA5782" s="110"/>
      <c r="BB5782" s="110"/>
      <c r="BC5782" s="110"/>
      <c r="BD5782" s="110"/>
      <c r="BE5782" s="110"/>
      <c r="BF5782" s="110"/>
      <c r="BG5782" s="110"/>
      <c r="BH5782" s="110"/>
    </row>
    <row r="5783" spans="30:60" x14ac:dyDescent="0.2">
      <c r="AD5783" s="110"/>
      <c r="AE5783" s="110"/>
      <c r="AF5783" s="110"/>
      <c r="AG5783" s="110"/>
      <c r="AH5783" s="110"/>
      <c r="AI5783" s="110"/>
      <c r="AJ5783" s="110"/>
      <c r="AK5783" s="110"/>
      <c r="AL5783" s="110"/>
      <c r="AM5783" s="110"/>
      <c r="AN5783" s="110"/>
      <c r="AO5783" s="110"/>
      <c r="AP5783" s="110"/>
      <c r="AQ5783" s="110"/>
      <c r="AR5783" s="110"/>
      <c r="AS5783" s="110"/>
      <c r="AT5783" s="110"/>
      <c r="AU5783" s="110"/>
      <c r="AV5783" s="110"/>
      <c r="AW5783" s="110"/>
      <c r="AX5783" s="110"/>
      <c r="AY5783" s="110"/>
      <c r="AZ5783" s="110"/>
      <c r="BA5783" s="110"/>
      <c r="BB5783" s="110"/>
      <c r="BC5783" s="110"/>
      <c r="BD5783" s="110"/>
      <c r="BE5783" s="110"/>
      <c r="BF5783" s="110"/>
      <c r="BG5783" s="110"/>
      <c r="BH5783" s="110"/>
    </row>
    <row r="5784" spans="30:60" x14ac:dyDescent="0.2">
      <c r="AD5784" s="110"/>
      <c r="AE5784" s="110"/>
      <c r="AF5784" s="110"/>
      <c r="AG5784" s="110"/>
      <c r="AH5784" s="110"/>
      <c r="AI5784" s="110"/>
      <c r="AJ5784" s="110"/>
      <c r="AK5784" s="110"/>
      <c r="AL5784" s="110"/>
      <c r="AM5784" s="110"/>
      <c r="AN5784" s="110"/>
      <c r="AO5784" s="110"/>
      <c r="AP5784" s="110"/>
      <c r="AQ5784" s="110"/>
      <c r="AR5784" s="110"/>
      <c r="AS5784" s="110"/>
      <c r="AT5784" s="110"/>
      <c r="AU5784" s="110"/>
      <c r="AV5784" s="110"/>
      <c r="AW5784" s="110"/>
      <c r="AX5784" s="110"/>
      <c r="AY5784" s="110"/>
      <c r="AZ5784" s="110"/>
      <c r="BA5784" s="110"/>
      <c r="BB5784" s="110"/>
      <c r="BC5784" s="110"/>
      <c r="BD5784" s="110"/>
      <c r="BE5784" s="110"/>
      <c r="BF5784" s="110"/>
      <c r="BG5784" s="110"/>
      <c r="BH5784" s="110"/>
    </row>
    <row r="5785" spans="30:60" x14ac:dyDescent="0.2">
      <c r="AD5785" s="110"/>
      <c r="AE5785" s="110"/>
      <c r="AF5785" s="110"/>
      <c r="AG5785" s="110"/>
      <c r="AH5785" s="110"/>
      <c r="AI5785" s="110"/>
      <c r="AJ5785" s="110"/>
      <c r="AK5785" s="110"/>
      <c r="AL5785" s="110"/>
      <c r="AM5785" s="110"/>
      <c r="AN5785" s="110"/>
      <c r="AO5785" s="110"/>
      <c r="AP5785" s="110"/>
      <c r="AQ5785" s="110"/>
      <c r="AR5785" s="110"/>
      <c r="AS5785" s="110"/>
      <c r="AT5785" s="110"/>
      <c r="AU5785" s="110"/>
      <c r="AV5785" s="110"/>
      <c r="AW5785" s="110"/>
      <c r="AX5785" s="110"/>
      <c r="AY5785" s="110"/>
      <c r="AZ5785" s="110"/>
      <c r="BA5785" s="110"/>
      <c r="BB5785" s="110"/>
      <c r="BC5785" s="110"/>
      <c r="BD5785" s="110"/>
      <c r="BE5785" s="110"/>
      <c r="BF5785" s="110"/>
      <c r="BG5785" s="110"/>
      <c r="BH5785" s="110"/>
    </row>
    <row r="5786" spans="30:60" x14ac:dyDescent="0.2">
      <c r="AD5786" s="110"/>
      <c r="AE5786" s="110"/>
      <c r="AF5786" s="110"/>
      <c r="AG5786" s="110"/>
      <c r="AH5786" s="110"/>
      <c r="AI5786" s="110"/>
      <c r="AJ5786" s="110"/>
      <c r="AK5786" s="110"/>
      <c r="AL5786" s="110"/>
      <c r="AM5786" s="110"/>
      <c r="AN5786" s="110"/>
      <c r="AO5786" s="110"/>
      <c r="AP5786" s="110"/>
      <c r="AQ5786" s="110"/>
      <c r="AR5786" s="110"/>
      <c r="AS5786" s="110"/>
      <c r="AT5786" s="110"/>
      <c r="AU5786" s="110"/>
      <c r="AV5786" s="110"/>
      <c r="AW5786" s="110"/>
      <c r="AX5786" s="110"/>
      <c r="AY5786" s="110"/>
      <c r="AZ5786" s="110"/>
      <c r="BA5786" s="110"/>
      <c r="BB5786" s="110"/>
      <c r="BC5786" s="110"/>
      <c r="BD5786" s="110"/>
      <c r="BE5786" s="110"/>
      <c r="BF5786" s="110"/>
      <c r="BG5786" s="110"/>
      <c r="BH5786" s="110"/>
    </row>
    <row r="5787" spans="30:60" x14ac:dyDescent="0.2">
      <c r="AD5787" s="110"/>
      <c r="AE5787" s="110"/>
      <c r="AF5787" s="110"/>
      <c r="AG5787" s="110"/>
      <c r="AH5787" s="110"/>
      <c r="AI5787" s="110"/>
      <c r="AJ5787" s="110"/>
      <c r="AK5787" s="110"/>
      <c r="AL5787" s="110"/>
      <c r="AM5787" s="110"/>
      <c r="AN5787" s="110"/>
      <c r="AO5787" s="110"/>
      <c r="AP5787" s="110"/>
      <c r="AQ5787" s="110"/>
      <c r="AR5787" s="110"/>
      <c r="AS5787" s="110"/>
      <c r="AT5787" s="110"/>
      <c r="AU5787" s="110"/>
      <c r="AV5787" s="110"/>
      <c r="AW5787" s="110"/>
      <c r="AX5787" s="110"/>
      <c r="AY5787" s="110"/>
      <c r="AZ5787" s="110"/>
      <c r="BA5787" s="110"/>
      <c r="BB5787" s="110"/>
      <c r="BC5787" s="110"/>
      <c r="BD5787" s="110"/>
      <c r="BE5787" s="110"/>
      <c r="BF5787" s="110"/>
      <c r="BG5787" s="110"/>
      <c r="BH5787" s="110"/>
    </row>
    <row r="5788" spans="30:60" x14ac:dyDescent="0.2">
      <c r="AD5788" s="110"/>
      <c r="AE5788" s="110"/>
      <c r="AF5788" s="110"/>
      <c r="AG5788" s="110"/>
      <c r="AH5788" s="110"/>
      <c r="AI5788" s="110"/>
      <c r="AJ5788" s="110"/>
      <c r="AK5788" s="110"/>
      <c r="AL5788" s="110"/>
      <c r="AM5788" s="110"/>
      <c r="AN5788" s="110"/>
      <c r="AO5788" s="110"/>
      <c r="AP5788" s="110"/>
      <c r="AQ5788" s="110"/>
      <c r="AR5788" s="110"/>
      <c r="AS5788" s="110"/>
      <c r="AT5788" s="110"/>
      <c r="AU5788" s="110"/>
      <c r="AV5788" s="110"/>
      <c r="AW5788" s="110"/>
      <c r="AX5788" s="110"/>
      <c r="AY5788" s="110"/>
      <c r="AZ5788" s="110"/>
      <c r="BA5788" s="110"/>
      <c r="BB5788" s="110"/>
      <c r="BC5788" s="110"/>
      <c r="BD5788" s="110"/>
      <c r="BE5788" s="110"/>
      <c r="BF5788" s="110"/>
      <c r="BG5788" s="110"/>
      <c r="BH5788" s="110"/>
    </row>
    <row r="5789" spans="30:60" x14ac:dyDescent="0.2">
      <c r="AD5789" s="110"/>
      <c r="AE5789" s="110"/>
      <c r="AF5789" s="110"/>
      <c r="AG5789" s="110"/>
      <c r="AH5789" s="110"/>
      <c r="AI5789" s="110"/>
      <c r="AJ5789" s="110"/>
      <c r="AK5789" s="110"/>
      <c r="AL5789" s="110"/>
      <c r="AM5789" s="110"/>
      <c r="AN5789" s="110"/>
      <c r="AO5789" s="110"/>
      <c r="AP5789" s="110"/>
      <c r="AQ5789" s="110"/>
      <c r="AR5789" s="110"/>
      <c r="AS5789" s="110"/>
      <c r="AT5789" s="110"/>
      <c r="AU5789" s="110"/>
      <c r="AV5789" s="110"/>
      <c r="AW5789" s="110"/>
      <c r="AX5789" s="110"/>
      <c r="AY5789" s="110"/>
      <c r="AZ5789" s="110"/>
      <c r="BA5789" s="110"/>
      <c r="BB5789" s="110"/>
      <c r="BC5789" s="110"/>
      <c r="BD5789" s="110"/>
      <c r="BE5789" s="110"/>
      <c r="BF5789" s="110"/>
      <c r="BG5789" s="110"/>
      <c r="BH5789" s="110"/>
    </row>
    <row r="5790" spans="30:60" x14ac:dyDescent="0.2">
      <c r="AD5790" s="110"/>
      <c r="AE5790" s="110"/>
      <c r="AF5790" s="110"/>
      <c r="AG5790" s="110"/>
      <c r="AH5790" s="110"/>
      <c r="AI5790" s="110"/>
      <c r="AJ5790" s="110"/>
      <c r="AK5790" s="110"/>
      <c r="AL5790" s="110"/>
      <c r="AM5790" s="110"/>
      <c r="AN5790" s="110"/>
      <c r="AO5790" s="110"/>
      <c r="AP5790" s="110"/>
      <c r="AQ5790" s="110"/>
      <c r="AR5790" s="110"/>
      <c r="AS5790" s="110"/>
      <c r="AT5790" s="110"/>
      <c r="AU5790" s="110"/>
      <c r="AV5790" s="110"/>
      <c r="AW5790" s="110"/>
      <c r="AX5790" s="110"/>
      <c r="AY5790" s="110"/>
      <c r="AZ5790" s="110"/>
      <c r="BA5790" s="110"/>
      <c r="BB5790" s="110"/>
      <c r="BC5790" s="110"/>
      <c r="BD5790" s="110"/>
      <c r="BE5790" s="110"/>
      <c r="BF5790" s="110"/>
      <c r="BG5790" s="110"/>
      <c r="BH5790" s="110"/>
    </row>
    <row r="5791" spans="30:60" x14ac:dyDescent="0.2">
      <c r="AD5791" s="110"/>
      <c r="AE5791" s="110"/>
      <c r="AF5791" s="110"/>
      <c r="AG5791" s="110"/>
      <c r="AH5791" s="110"/>
      <c r="AI5791" s="110"/>
      <c r="AJ5791" s="110"/>
      <c r="AK5791" s="110"/>
      <c r="AL5791" s="110"/>
      <c r="AM5791" s="110"/>
      <c r="AN5791" s="110"/>
      <c r="AO5791" s="110"/>
      <c r="AP5791" s="110"/>
      <c r="AQ5791" s="110"/>
      <c r="AR5791" s="110"/>
      <c r="AS5791" s="110"/>
      <c r="AT5791" s="110"/>
      <c r="AU5791" s="110"/>
      <c r="AV5791" s="110"/>
      <c r="AW5791" s="110"/>
      <c r="AX5791" s="110"/>
      <c r="AY5791" s="110"/>
      <c r="AZ5791" s="110"/>
      <c r="BA5791" s="110"/>
      <c r="BB5791" s="110"/>
      <c r="BC5791" s="110"/>
      <c r="BD5791" s="110"/>
      <c r="BE5791" s="110"/>
      <c r="BF5791" s="110"/>
      <c r="BG5791" s="110"/>
      <c r="BH5791" s="110"/>
    </row>
    <row r="5792" spans="30:60" x14ac:dyDescent="0.2">
      <c r="AD5792" s="110"/>
      <c r="AE5792" s="110"/>
      <c r="AF5792" s="110"/>
      <c r="AG5792" s="110"/>
      <c r="AH5792" s="110"/>
      <c r="AI5792" s="110"/>
      <c r="AJ5792" s="110"/>
      <c r="AK5792" s="110"/>
      <c r="AL5792" s="110"/>
      <c r="AM5792" s="110"/>
      <c r="AN5792" s="110"/>
      <c r="AO5792" s="110"/>
      <c r="AP5792" s="110"/>
      <c r="AQ5792" s="110"/>
      <c r="AR5792" s="110"/>
      <c r="AS5792" s="110"/>
      <c r="AT5792" s="110"/>
      <c r="AU5792" s="110"/>
      <c r="AV5792" s="110"/>
      <c r="AW5792" s="110"/>
      <c r="AX5792" s="110"/>
      <c r="AY5792" s="110"/>
      <c r="AZ5792" s="110"/>
      <c r="BA5792" s="110"/>
      <c r="BB5792" s="110"/>
      <c r="BC5792" s="110"/>
      <c r="BD5792" s="110"/>
      <c r="BE5792" s="110"/>
      <c r="BF5792" s="110"/>
      <c r="BG5792" s="110"/>
      <c r="BH5792" s="110"/>
    </row>
    <row r="5793" spans="30:60" x14ac:dyDescent="0.2">
      <c r="AD5793" s="110"/>
      <c r="AE5793" s="110"/>
      <c r="AF5793" s="110"/>
      <c r="AG5793" s="110"/>
      <c r="AH5793" s="110"/>
      <c r="AI5793" s="110"/>
      <c r="AJ5793" s="110"/>
      <c r="AK5793" s="110"/>
      <c r="AL5793" s="110"/>
      <c r="AM5793" s="110"/>
      <c r="AN5793" s="110"/>
      <c r="AO5793" s="110"/>
      <c r="AP5793" s="110"/>
      <c r="AQ5793" s="110"/>
      <c r="AR5793" s="110"/>
      <c r="AS5793" s="110"/>
      <c r="AT5793" s="110"/>
      <c r="AU5793" s="110"/>
      <c r="AV5793" s="110"/>
      <c r="AW5793" s="110"/>
      <c r="AX5793" s="110"/>
      <c r="AY5793" s="110"/>
      <c r="AZ5793" s="110"/>
      <c r="BA5793" s="110"/>
      <c r="BB5793" s="110"/>
      <c r="BC5793" s="110"/>
      <c r="BD5793" s="110"/>
      <c r="BE5793" s="110"/>
      <c r="BF5793" s="110"/>
      <c r="BG5793" s="110"/>
      <c r="BH5793" s="110"/>
    </row>
    <row r="5794" spans="30:60" x14ac:dyDescent="0.2">
      <c r="AD5794" s="110"/>
      <c r="AE5794" s="110"/>
      <c r="AF5794" s="110"/>
      <c r="AG5794" s="110"/>
      <c r="AH5794" s="110"/>
      <c r="AI5794" s="110"/>
      <c r="AJ5794" s="110"/>
      <c r="AK5794" s="110"/>
      <c r="AL5794" s="110"/>
      <c r="AM5794" s="110"/>
      <c r="AN5794" s="110"/>
      <c r="AO5794" s="110"/>
      <c r="AP5794" s="110"/>
      <c r="AQ5794" s="110"/>
      <c r="AR5794" s="110"/>
      <c r="AS5794" s="110"/>
      <c r="AT5794" s="110"/>
      <c r="AU5794" s="110"/>
      <c r="AV5794" s="110"/>
      <c r="AW5794" s="110"/>
      <c r="AX5794" s="110"/>
      <c r="AY5794" s="110"/>
      <c r="AZ5794" s="110"/>
      <c r="BA5794" s="110"/>
      <c r="BB5794" s="110"/>
      <c r="BC5794" s="110"/>
      <c r="BD5794" s="110"/>
      <c r="BE5794" s="110"/>
      <c r="BF5794" s="110"/>
      <c r="BG5794" s="110"/>
      <c r="BH5794" s="110"/>
    </row>
    <row r="5795" spans="30:60" x14ac:dyDescent="0.2">
      <c r="AD5795" s="110"/>
      <c r="AE5795" s="110"/>
      <c r="AF5795" s="110"/>
      <c r="AG5795" s="110"/>
      <c r="AH5795" s="110"/>
      <c r="AI5795" s="110"/>
      <c r="AJ5795" s="110"/>
      <c r="AK5795" s="110"/>
      <c r="AL5795" s="110"/>
      <c r="AM5795" s="110"/>
      <c r="AN5795" s="110"/>
      <c r="AO5795" s="110"/>
      <c r="AP5795" s="110"/>
      <c r="AQ5795" s="110"/>
      <c r="AR5795" s="110"/>
      <c r="AS5795" s="110"/>
      <c r="AT5795" s="110"/>
      <c r="AU5795" s="110"/>
      <c r="AV5795" s="110"/>
      <c r="AW5795" s="110"/>
      <c r="AX5795" s="110"/>
      <c r="AY5795" s="110"/>
      <c r="AZ5795" s="110"/>
      <c r="BA5795" s="110"/>
      <c r="BB5795" s="110"/>
      <c r="BC5795" s="110"/>
      <c r="BD5795" s="110"/>
      <c r="BE5795" s="110"/>
      <c r="BF5795" s="110"/>
      <c r="BG5795" s="110"/>
      <c r="BH5795" s="110"/>
    </row>
    <row r="5796" spans="30:60" x14ac:dyDescent="0.2">
      <c r="AD5796" s="110"/>
      <c r="AE5796" s="110"/>
      <c r="AF5796" s="110"/>
      <c r="AG5796" s="110"/>
      <c r="AH5796" s="110"/>
      <c r="AI5796" s="110"/>
      <c r="AJ5796" s="110"/>
      <c r="AK5796" s="110"/>
      <c r="AL5796" s="110"/>
      <c r="AM5796" s="110"/>
      <c r="AN5796" s="110"/>
      <c r="AO5796" s="110"/>
      <c r="AP5796" s="110"/>
      <c r="AQ5796" s="110"/>
      <c r="AR5796" s="110"/>
      <c r="AS5796" s="110"/>
      <c r="AT5796" s="110"/>
      <c r="AU5796" s="110"/>
      <c r="AV5796" s="110"/>
      <c r="AW5796" s="110"/>
      <c r="AX5796" s="110"/>
      <c r="AY5796" s="110"/>
      <c r="AZ5796" s="110"/>
      <c r="BA5796" s="110"/>
      <c r="BB5796" s="110"/>
      <c r="BC5796" s="110"/>
      <c r="BD5796" s="110"/>
      <c r="BE5796" s="110"/>
      <c r="BF5796" s="110"/>
      <c r="BG5796" s="110"/>
      <c r="BH5796" s="110"/>
    </row>
    <row r="5797" spans="30:60" x14ac:dyDescent="0.2">
      <c r="AD5797" s="110"/>
      <c r="AE5797" s="110"/>
      <c r="AF5797" s="110"/>
      <c r="AG5797" s="110"/>
      <c r="AH5797" s="110"/>
      <c r="AI5797" s="110"/>
      <c r="AJ5797" s="110"/>
      <c r="AK5797" s="110"/>
      <c r="AL5797" s="110"/>
      <c r="AM5797" s="110"/>
      <c r="AN5797" s="110"/>
      <c r="AO5797" s="110"/>
      <c r="AP5797" s="110"/>
      <c r="AQ5797" s="110"/>
      <c r="AR5797" s="110"/>
      <c r="AS5797" s="110"/>
      <c r="AT5797" s="110"/>
      <c r="AU5797" s="110"/>
      <c r="AV5797" s="110"/>
      <c r="AW5797" s="110"/>
      <c r="AX5797" s="110"/>
      <c r="AY5797" s="110"/>
      <c r="AZ5797" s="110"/>
      <c r="BA5797" s="110"/>
      <c r="BB5797" s="110"/>
      <c r="BC5797" s="110"/>
      <c r="BD5797" s="110"/>
      <c r="BE5797" s="110"/>
      <c r="BF5797" s="110"/>
      <c r="BG5797" s="110"/>
      <c r="BH5797" s="110"/>
    </row>
    <row r="5798" spans="30:60" x14ac:dyDescent="0.2">
      <c r="AD5798" s="110"/>
      <c r="AE5798" s="110"/>
      <c r="AF5798" s="110"/>
      <c r="AG5798" s="110"/>
      <c r="AH5798" s="110"/>
      <c r="AI5798" s="110"/>
      <c r="AJ5798" s="110"/>
      <c r="AK5798" s="110"/>
      <c r="AL5798" s="110"/>
      <c r="AM5798" s="110"/>
      <c r="AN5798" s="110"/>
      <c r="AO5798" s="110"/>
      <c r="AP5798" s="110"/>
      <c r="AQ5798" s="110"/>
      <c r="AR5798" s="110"/>
      <c r="AS5798" s="110"/>
      <c r="AT5798" s="110"/>
      <c r="AU5798" s="110"/>
      <c r="AV5798" s="110"/>
      <c r="AW5798" s="110"/>
      <c r="AX5798" s="110"/>
      <c r="AY5798" s="110"/>
      <c r="AZ5798" s="110"/>
      <c r="BA5798" s="110"/>
      <c r="BB5798" s="110"/>
      <c r="BC5798" s="110"/>
      <c r="BD5798" s="110"/>
      <c r="BE5798" s="110"/>
      <c r="BF5798" s="110"/>
      <c r="BG5798" s="110"/>
      <c r="BH5798" s="110"/>
    </row>
    <row r="5799" spans="30:60" x14ac:dyDescent="0.2">
      <c r="AD5799" s="110"/>
      <c r="AE5799" s="110"/>
      <c r="AF5799" s="110"/>
      <c r="AG5799" s="110"/>
      <c r="AH5799" s="110"/>
      <c r="AI5799" s="110"/>
      <c r="AJ5799" s="110"/>
      <c r="AK5799" s="110"/>
      <c r="AL5799" s="110"/>
      <c r="AM5799" s="110"/>
      <c r="AN5799" s="110"/>
      <c r="AO5799" s="110"/>
      <c r="AP5799" s="110"/>
      <c r="AQ5799" s="110"/>
      <c r="AR5799" s="110"/>
      <c r="AS5799" s="110"/>
      <c r="AT5799" s="110"/>
      <c r="AU5799" s="110"/>
      <c r="AV5799" s="110"/>
      <c r="AW5799" s="110"/>
      <c r="AX5799" s="110"/>
      <c r="AY5799" s="110"/>
      <c r="AZ5799" s="110"/>
      <c r="BA5799" s="110"/>
      <c r="BB5799" s="110"/>
      <c r="BC5799" s="110"/>
      <c r="BD5799" s="110"/>
      <c r="BE5799" s="110"/>
      <c r="BF5799" s="110"/>
      <c r="BG5799" s="110"/>
      <c r="BH5799" s="110"/>
    </row>
    <row r="5800" spans="30:60" x14ac:dyDescent="0.2">
      <c r="AD5800" s="110"/>
      <c r="AE5800" s="110"/>
      <c r="AF5800" s="110"/>
      <c r="AG5800" s="110"/>
      <c r="AH5800" s="110"/>
      <c r="AI5800" s="110"/>
      <c r="AJ5800" s="110"/>
      <c r="AK5800" s="110"/>
      <c r="AL5800" s="110"/>
      <c r="AM5800" s="110"/>
      <c r="AN5800" s="110"/>
      <c r="AO5800" s="110"/>
      <c r="AP5800" s="110"/>
      <c r="AQ5800" s="110"/>
      <c r="AR5800" s="110"/>
      <c r="AS5800" s="110"/>
      <c r="AT5800" s="110"/>
      <c r="AU5800" s="110"/>
      <c r="AV5800" s="110"/>
      <c r="AW5800" s="110"/>
      <c r="AX5800" s="110"/>
      <c r="AY5800" s="110"/>
      <c r="AZ5800" s="110"/>
      <c r="BA5800" s="110"/>
      <c r="BB5800" s="110"/>
      <c r="BC5800" s="110"/>
      <c r="BD5800" s="110"/>
      <c r="BE5800" s="110"/>
      <c r="BF5800" s="110"/>
      <c r="BG5800" s="110"/>
      <c r="BH5800" s="110"/>
    </row>
    <row r="5801" spans="30:60" x14ac:dyDescent="0.2">
      <c r="AD5801" s="110"/>
      <c r="AE5801" s="110"/>
      <c r="AF5801" s="110"/>
      <c r="AG5801" s="110"/>
      <c r="AH5801" s="110"/>
      <c r="AI5801" s="110"/>
      <c r="AJ5801" s="110"/>
      <c r="AK5801" s="110"/>
      <c r="AL5801" s="110"/>
      <c r="AM5801" s="110"/>
      <c r="AN5801" s="110"/>
      <c r="AO5801" s="110"/>
      <c r="AP5801" s="110"/>
      <c r="AQ5801" s="110"/>
      <c r="AR5801" s="110"/>
      <c r="AS5801" s="110"/>
      <c r="AT5801" s="110"/>
      <c r="AU5801" s="110"/>
      <c r="AV5801" s="110"/>
      <c r="AW5801" s="110"/>
      <c r="AX5801" s="110"/>
      <c r="AY5801" s="110"/>
      <c r="AZ5801" s="110"/>
      <c r="BA5801" s="110"/>
      <c r="BB5801" s="110"/>
      <c r="BC5801" s="110"/>
      <c r="BD5801" s="110"/>
      <c r="BE5801" s="110"/>
      <c r="BF5801" s="110"/>
      <c r="BG5801" s="110"/>
      <c r="BH5801" s="110"/>
    </row>
    <row r="5802" spans="30:60" x14ac:dyDescent="0.2">
      <c r="AD5802" s="110"/>
      <c r="AE5802" s="110"/>
      <c r="AF5802" s="110"/>
      <c r="AG5802" s="110"/>
      <c r="AH5802" s="110"/>
      <c r="AI5802" s="110"/>
      <c r="AJ5802" s="110"/>
      <c r="AK5802" s="110"/>
      <c r="AL5802" s="110"/>
      <c r="AM5802" s="110"/>
      <c r="AN5802" s="110"/>
      <c r="AO5802" s="110"/>
      <c r="AP5802" s="110"/>
      <c r="AQ5802" s="110"/>
      <c r="AR5802" s="110"/>
      <c r="AS5802" s="110"/>
      <c r="AT5802" s="110"/>
      <c r="AU5802" s="110"/>
      <c r="AV5802" s="110"/>
      <c r="AW5802" s="110"/>
      <c r="AX5802" s="110"/>
      <c r="AY5802" s="110"/>
      <c r="AZ5802" s="110"/>
      <c r="BA5802" s="110"/>
      <c r="BB5802" s="110"/>
      <c r="BC5802" s="110"/>
      <c r="BD5802" s="110"/>
      <c r="BE5802" s="110"/>
      <c r="BF5802" s="110"/>
      <c r="BG5802" s="110"/>
      <c r="BH5802" s="110"/>
    </row>
    <row r="5803" spans="30:60" x14ac:dyDescent="0.2">
      <c r="AD5803" s="110"/>
      <c r="AE5803" s="110"/>
      <c r="AF5803" s="110"/>
      <c r="AG5803" s="110"/>
      <c r="AH5803" s="110"/>
      <c r="AI5803" s="110"/>
      <c r="AJ5803" s="110"/>
      <c r="AK5803" s="110"/>
      <c r="AL5803" s="110"/>
      <c r="AM5803" s="110"/>
      <c r="AN5803" s="110"/>
      <c r="AO5803" s="110"/>
      <c r="AP5803" s="110"/>
      <c r="AQ5803" s="110"/>
      <c r="AR5803" s="110"/>
      <c r="AS5803" s="110"/>
      <c r="AT5803" s="110"/>
      <c r="AU5803" s="110"/>
      <c r="AV5803" s="110"/>
      <c r="AW5803" s="110"/>
      <c r="AX5803" s="110"/>
      <c r="AY5803" s="110"/>
      <c r="AZ5803" s="110"/>
      <c r="BA5803" s="110"/>
      <c r="BB5803" s="110"/>
      <c r="BC5803" s="110"/>
      <c r="BD5803" s="110"/>
      <c r="BE5803" s="110"/>
      <c r="BF5803" s="110"/>
      <c r="BG5803" s="110"/>
      <c r="BH5803" s="110"/>
    </row>
    <row r="5804" spans="30:60" x14ac:dyDescent="0.2">
      <c r="AD5804" s="110"/>
      <c r="AE5804" s="110"/>
      <c r="AF5804" s="110"/>
      <c r="AG5804" s="110"/>
      <c r="AH5804" s="110"/>
      <c r="AI5804" s="110"/>
      <c r="AJ5804" s="110"/>
      <c r="AK5804" s="110"/>
      <c r="AL5804" s="110"/>
      <c r="AM5804" s="110"/>
      <c r="AN5804" s="110"/>
      <c r="AO5804" s="110"/>
      <c r="AP5804" s="110"/>
      <c r="AQ5804" s="110"/>
      <c r="AR5804" s="110"/>
      <c r="AS5804" s="110"/>
      <c r="AT5804" s="110"/>
      <c r="AU5804" s="110"/>
      <c r="AV5804" s="110"/>
      <c r="AW5804" s="110"/>
      <c r="AX5804" s="110"/>
      <c r="AY5804" s="110"/>
      <c r="AZ5804" s="110"/>
      <c r="BA5804" s="110"/>
      <c r="BB5804" s="110"/>
      <c r="BC5804" s="110"/>
      <c r="BD5804" s="110"/>
      <c r="BE5804" s="110"/>
      <c r="BF5804" s="110"/>
      <c r="BG5804" s="110"/>
      <c r="BH5804" s="110"/>
    </row>
    <row r="5805" spans="30:60" x14ac:dyDescent="0.2">
      <c r="AD5805" s="110"/>
      <c r="AE5805" s="110"/>
      <c r="AF5805" s="110"/>
      <c r="AG5805" s="110"/>
      <c r="AH5805" s="110"/>
      <c r="AI5805" s="110"/>
      <c r="AJ5805" s="110"/>
      <c r="AK5805" s="110"/>
      <c r="AL5805" s="110"/>
      <c r="AM5805" s="110"/>
      <c r="AN5805" s="110"/>
      <c r="AO5805" s="110"/>
      <c r="AP5805" s="110"/>
      <c r="AQ5805" s="110"/>
      <c r="AR5805" s="110"/>
      <c r="AS5805" s="110"/>
      <c r="AT5805" s="110"/>
      <c r="AU5805" s="110"/>
      <c r="AV5805" s="110"/>
      <c r="AW5805" s="110"/>
      <c r="AX5805" s="110"/>
      <c r="AY5805" s="110"/>
      <c r="AZ5805" s="110"/>
      <c r="BA5805" s="110"/>
      <c r="BB5805" s="110"/>
      <c r="BC5805" s="110"/>
      <c r="BD5805" s="110"/>
      <c r="BE5805" s="110"/>
      <c r="BF5805" s="110"/>
      <c r="BG5805" s="110"/>
      <c r="BH5805" s="110"/>
    </row>
    <row r="5806" spans="30:60" x14ac:dyDescent="0.2">
      <c r="AD5806" s="110"/>
      <c r="AE5806" s="110"/>
      <c r="AF5806" s="110"/>
      <c r="AG5806" s="110"/>
      <c r="AH5806" s="110"/>
      <c r="AI5806" s="110"/>
      <c r="AJ5806" s="110"/>
      <c r="AK5806" s="110"/>
      <c r="AL5806" s="110"/>
      <c r="AM5806" s="110"/>
      <c r="AN5806" s="110"/>
      <c r="AO5806" s="110"/>
      <c r="AP5806" s="110"/>
      <c r="AQ5806" s="110"/>
      <c r="AR5806" s="110"/>
      <c r="AS5806" s="110"/>
      <c r="AT5806" s="110"/>
      <c r="AU5806" s="110"/>
      <c r="AV5806" s="110"/>
      <c r="AW5806" s="110"/>
      <c r="AX5806" s="110"/>
      <c r="AY5806" s="110"/>
      <c r="AZ5806" s="110"/>
      <c r="BA5806" s="110"/>
      <c r="BB5806" s="110"/>
      <c r="BC5806" s="110"/>
      <c r="BD5806" s="110"/>
      <c r="BE5806" s="110"/>
      <c r="BF5806" s="110"/>
      <c r="BG5806" s="110"/>
      <c r="BH5806" s="110"/>
    </row>
    <row r="5807" spans="30:60" x14ac:dyDescent="0.2">
      <c r="AD5807" s="110"/>
      <c r="AE5807" s="110"/>
      <c r="AF5807" s="110"/>
      <c r="AG5807" s="110"/>
      <c r="AH5807" s="110"/>
      <c r="AI5807" s="110"/>
      <c r="AJ5807" s="110"/>
      <c r="AK5807" s="110"/>
      <c r="AL5807" s="110"/>
      <c r="AM5807" s="110"/>
      <c r="AN5807" s="110"/>
      <c r="AO5807" s="110"/>
      <c r="AP5807" s="110"/>
      <c r="AQ5807" s="110"/>
      <c r="AR5807" s="110"/>
      <c r="AS5807" s="110"/>
      <c r="AT5807" s="110"/>
      <c r="AU5807" s="110"/>
      <c r="AV5807" s="110"/>
      <c r="AW5807" s="110"/>
      <c r="AX5807" s="110"/>
      <c r="AY5807" s="110"/>
      <c r="AZ5807" s="110"/>
      <c r="BA5807" s="110"/>
      <c r="BB5807" s="110"/>
      <c r="BC5807" s="110"/>
      <c r="BD5807" s="110"/>
      <c r="BE5807" s="110"/>
      <c r="BF5807" s="110"/>
      <c r="BG5807" s="110"/>
      <c r="BH5807" s="110"/>
    </row>
    <row r="5808" spans="30:60" x14ac:dyDescent="0.2">
      <c r="AD5808" s="110"/>
      <c r="AE5808" s="110"/>
      <c r="AF5808" s="110"/>
      <c r="AG5808" s="110"/>
      <c r="AH5808" s="110"/>
      <c r="AI5808" s="110"/>
      <c r="AJ5808" s="110"/>
      <c r="AK5808" s="110"/>
      <c r="AL5808" s="110"/>
      <c r="AM5808" s="110"/>
      <c r="AN5808" s="110"/>
      <c r="AO5808" s="110"/>
      <c r="AP5808" s="110"/>
      <c r="AQ5808" s="110"/>
      <c r="AR5808" s="110"/>
      <c r="AS5808" s="110"/>
      <c r="AT5808" s="110"/>
      <c r="AU5808" s="110"/>
      <c r="AV5808" s="110"/>
      <c r="AW5808" s="110"/>
      <c r="AX5808" s="110"/>
      <c r="AY5808" s="110"/>
      <c r="AZ5808" s="110"/>
      <c r="BA5808" s="110"/>
      <c r="BB5808" s="110"/>
      <c r="BC5808" s="110"/>
      <c r="BD5808" s="110"/>
      <c r="BE5808" s="110"/>
      <c r="BF5808" s="110"/>
      <c r="BG5808" s="110"/>
      <c r="BH5808" s="110"/>
    </row>
    <row r="5809" spans="30:60" x14ac:dyDescent="0.2">
      <c r="AD5809" s="110"/>
      <c r="AE5809" s="110"/>
      <c r="AF5809" s="110"/>
      <c r="AG5809" s="110"/>
      <c r="AH5809" s="110"/>
      <c r="AI5809" s="110"/>
      <c r="AJ5809" s="110"/>
      <c r="AK5809" s="110"/>
      <c r="AL5809" s="110"/>
      <c r="AM5809" s="110"/>
      <c r="AN5809" s="110"/>
      <c r="AO5809" s="110"/>
      <c r="AP5809" s="110"/>
      <c r="AQ5809" s="110"/>
      <c r="AR5809" s="110"/>
      <c r="AS5809" s="110"/>
      <c r="AT5809" s="110"/>
      <c r="AU5809" s="110"/>
      <c r="AV5809" s="110"/>
      <c r="AW5809" s="110"/>
      <c r="AX5809" s="110"/>
      <c r="AY5809" s="110"/>
      <c r="AZ5809" s="110"/>
      <c r="BA5809" s="110"/>
      <c r="BB5809" s="110"/>
      <c r="BC5809" s="110"/>
      <c r="BD5809" s="110"/>
      <c r="BE5809" s="110"/>
      <c r="BF5809" s="110"/>
      <c r="BG5809" s="110"/>
      <c r="BH5809" s="110"/>
    </row>
    <row r="5810" spans="30:60" x14ac:dyDescent="0.2">
      <c r="AD5810" s="110"/>
      <c r="AE5810" s="110"/>
      <c r="AF5810" s="110"/>
      <c r="AG5810" s="110"/>
      <c r="AH5810" s="110"/>
      <c r="AI5810" s="110"/>
      <c r="AJ5810" s="110"/>
      <c r="AK5810" s="110"/>
      <c r="AL5810" s="110"/>
      <c r="AM5810" s="110"/>
      <c r="AN5810" s="110"/>
      <c r="AO5810" s="110"/>
      <c r="AP5810" s="110"/>
      <c r="AQ5810" s="110"/>
      <c r="AR5810" s="110"/>
      <c r="AS5810" s="110"/>
      <c r="AT5810" s="110"/>
      <c r="AU5810" s="110"/>
      <c r="AV5810" s="110"/>
      <c r="AW5810" s="110"/>
      <c r="AX5810" s="110"/>
      <c r="AY5810" s="110"/>
      <c r="AZ5810" s="110"/>
      <c r="BA5810" s="110"/>
      <c r="BB5810" s="110"/>
      <c r="BC5810" s="110"/>
      <c r="BD5810" s="110"/>
      <c r="BE5810" s="110"/>
      <c r="BF5810" s="110"/>
      <c r="BG5810" s="110"/>
      <c r="BH5810" s="110"/>
    </row>
    <row r="5811" spans="30:60" x14ac:dyDescent="0.2">
      <c r="AD5811" s="110"/>
      <c r="AE5811" s="110"/>
      <c r="AF5811" s="110"/>
      <c r="AG5811" s="110"/>
      <c r="AH5811" s="110"/>
      <c r="AI5811" s="110"/>
      <c r="AJ5811" s="110"/>
      <c r="AK5811" s="110"/>
      <c r="AL5811" s="110"/>
      <c r="AM5811" s="110"/>
      <c r="AN5811" s="110"/>
      <c r="AO5811" s="110"/>
      <c r="AP5811" s="110"/>
      <c r="AQ5811" s="110"/>
      <c r="AR5811" s="110"/>
      <c r="AS5811" s="110"/>
      <c r="AT5811" s="110"/>
      <c r="AU5811" s="110"/>
      <c r="AV5811" s="110"/>
      <c r="AW5811" s="110"/>
      <c r="AX5811" s="110"/>
      <c r="AY5811" s="110"/>
      <c r="AZ5811" s="110"/>
      <c r="BA5811" s="110"/>
      <c r="BB5811" s="110"/>
      <c r="BC5811" s="110"/>
      <c r="BD5811" s="110"/>
      <c r="BE5811" s="110"/>
      <c r="BF5811" s="110"/>
      <c r="BG5811" s="110"/>
      <c r="BH5811" s="110"/>
    </row>
    <row r="5812" spans="30:60" x14ac:dyDescent="0.2">
      <c r="AD5812" s="110"/>
      <c r="AE5812" s="110"/>
      <c r="AF5812" s="110"/>
      <c r="AG5812" s="110"/>
      <c r="AH5812" s="110"/>
      <c r="AI5812" s="110"/>
      <c r="AJ5812" s="110"/>
      <c r="AK5812" s="110"/>
      <c r="AL5812" s="110"/>
      <c r="AM5812" s="110"/>
      <c r="AN5812" s="110"/>
      <c r="AO5812" s="110"/>
      <c r="AP5812" s="110"/>
      <c r="AQ5812" s="110"/>
      <c r="AR5812" s="110"/>
      <c r="AS5812" s="110"/>
      <c r="AT5812" s="110"/>
      <c r="AU5812" s="110"/>
      <c r="AV5812" s="110"/>
      <c r="AW5812" s="110"/>
      <c r="AX5812" s="110"/>
      <c r="AY5812" s="110"/>
      <c r="AZ5812" s="110"/>
      <c r="BA5812" s="110"/>
      <c r="BB5812" s="110"/>
      <c r="BC5812" s="110"/>
      <c r="BD5812" s="110"/>
      <c r="BE5812" s="110"/>
      <c r="BF5812" s="110"/>
      <c r="BG5812" s="110"/>
      <c r="BH5812" s="110"/>
    </row>
    <row r="5813" spans="30:60" x14ac:dyDescent="0.2">
      <c r="AD5813" s="110"/>
      <c r="AE5813" s="110"/>
      <c r="AF5813" s="110"/>
      <c r="AG5813" s="110"/>
      <c r="AH5813" s="110"/>
      <c r="AI5813" s="110"/>
      <c r="AJ5813" s="110"/>
      <c r="AK5813" s="110"/>
      <c r="AL5813" s="110"/>
      <c r="AM5813" s="110"/>
      <c r="AN5813" s="110"/>
      <c r="AO5813" s="110"/>
      <c r="AP5813" s="110"/>
      <c r="AQ5813" s="110"/>
      <c r="AR5813" s="110"/>
      <c r="AS5813" s="110"/>
      <c r="AT5813" s="110"/>
      <c r="AU5813" s="110"/>
      <c r="AV5813" s="110"/>
      <c r="AW5813" s="110"/>
      <c r="AX5813" s="110"/>
      <c r="AY5813" s="110"/>
      <c r="AZ5813" s="110"/>
      <c r="BA5813" s="110"/>
      <c r="BB5813" s="110"/>
      <c r="BC5813" s="110"/>
      <c r="BD5813" s="110"/>
      <c r="BE5813" s="110"/>
      <c r="BF5813" s="110"/>
      <c r="BG5813" s="110"/>
      <c r="BH5813" s="110"/>
    </row>
    <row r="5814" spans="30:60" x14ac:dyDescent="0.2">
      <c r="AD5814" s="110"/>
      <c r="AE5814" s="110"/>
      <c r="AF5814" s="110"/>
      <c r="AG5814" s="110"/>
      <c r="AH5814" s="110"/>
      <c r="AI5814" s="110"/>
      <c r="AJ5814" s="110"/>
      <c r="AK5814" s="110"/>
      <c r="AL5814" s="110"/>
      <c r="AM5814" s="110"/>
      <c r="AN5814" s="110"/>
      <c r="AO5814" s="110"/>
      <c r="AP5814" s="110"/>
      <c r="AQ5814" s="110"/>
      <c r="AR5814" s="110"/>
      <c r="AS5814" s="110"/>
      <c r="AT5814" s="110"/>
      <c r="AU5814" s="110"/>
      <c r="AV5814" s="110"/>
      <c r="AW5814" s="110"/>
      <c r="AX5814" s="110"/>
      <c r="AY5814" s="110"/>
      <c r="AZ5814" s="110"/>
      <c r="BA5814" s="110"/>
      <c r="BB5814" s="110"/>
      <c r="BC5814" s="110"/>
      <c r="BD5814" s="110"/>
      <c r="BE5814" s="110"/>
      <c r="BF5814" s="110"/>
      <c r="BG5814" s="110"/>
      <c r="BH5814" s="110"/>
    </row>
    <row r="5815" spans="30:60" x14ac:dyDescent="0.2">
      <c r="AD5815" s="110"/>
      <c r="AE5815" s="110"/>
      <c r="AF5815" s="110"/>
      <c r="AG5815" s="110"/>
      <c r="AH5815" s="110"/>
      <c r="AI5815" s="110"/>
      <c r="AJ5815" s="110"/>
      <c r="AK5815" s="110"/>
      <c r="AL5815" s="110"/>
      <c r="AM5815" s="110"/>
      <c r="AN5815" s="110"/>
      <c r="AO5815" s="110"/>
      <c r="AP5815" s="110"/>
      <c r="AQ5815" s="110"/>
      <c r="AR5815" s="110"/>
      <c r="AS5815" s="110"/>
      <c r="AT5815" s="110"/>
      <c r="AU5815" s="110"/>
      <c r="AV5815" s="110"/>
      <c r="AW5815" s="110"/>
      <c r="AX5815" s="110"/>
      <c r="AY5815" s="110"/>
      <c r="AZ5815" s="110"/>
      <c r="BA5815" s="110"/>
      <c r="BB5815" s="110"/>
      <c r="BC5815" s="110"/>
      <c r="BD5815" s="110"/>
      <c r="BE5815" s="110"/>
      <c r="BF5815" s="110"/>
      <c r="BG5815" s="110"/>
      <c r="BH5815" s="110"/>
    </row>
    <row r="5816" spans="30:60" x14ac:dyDescent="0.2">
      <c r="AD5816" s="110"/>
      <c r="AE5816" s="110"/>
      <c r="AF5816" s="110"/>
      <c r="AG5816" s="110"/>
      <c r="AH5816" s="110"/>
      <c r="AI5816" s="110"/>
      <c r="AJ5816" s="110"/>
      <c r="AK5816" s="110"/>
      <c r="AL5816" s="110"/>
      <c r="AM5816" s="110"/>
      <c r="AN5816" s="110"/>
      <c r="AO5816" s="110"/>
      <c r="AP5816" s="110"/>
      <c r="AQ5816" s="110"/>
      <c r="AR5816" s="110"/>
      <c r="AS5816" s="110"/>
      <c r="AT5816" s="110"/>
      <c r="AU5816" s="110"/>
      <c r="AV5816" s="110"/>
      <c r="AW5816" s="110"/>
      <c r="AX5816" s="110"/>
      <c r="AY5816" s="110"/>
      <c r="AZ5816" s="110"/>
      <c r="BA5816" s="110"/>
      <c r="BB5816" s="110"/>
      <c r="BC5816" s="110"/>
      <c r="BD5816" s="110"/>
      <c r="BE5816" s="110"/>
      <c r="BF5816" s="110"/>
      <c r="BG5816" s="110"/>
      <c r="BH5816" s="110"/>
    </row>
    <row r="5817" spans="30:60" x14ac:dyDescent="0.2">
      <c r="AD5817" s="110"/>
      <c r="AE5817" s="110"/>
      <c r="AF5817" s="110"/>
      <c r="AG5817" s="110"/>
      <c r="AH5817" s="110"/>
      <c r="AI5817" s="110"/>
      <c r="AJ5817" s="110"/>
      <c r="AK5817" s="110"/>
      <c r="AL5817" s="110"/>
      <c r="AM5817" s="110"/>
      <c r="AN5817" s="110"/>
      <c r="AO5817" s="110"/>
      <c r="AP5817" s="110"/>
      <c r="AQ5817" s="110"/>
      <c r="AR5817" s="110"/>
      <c r="AS5817" s="110"/>
      <c r="AT5817" s="110"/>
      <c r="AU5817" s="110"/>
      <c r="AV5817" s="110"/>
      <c r="AW5817" s="110"/>
      <c r="AX5817" s="110"/>
      <c r="AY5817" s="110"/>
      <c r="AZ5817" s="110"/>
      <c r="BA5817" s="110"/>
      <c r="BB5817" s="110"/>
      <c r="BC5817" s="110"/>
      <c r="BD5817" s="110"/>
      <c r="BE5817" s="110"/>
      <c r="BF5817" s="110"/>
      <c r="BG5817" s="110"/>
      <c r="BH5817" s="110"/>
    </row>
    <row r="5818" spans="30:60" x14ac:dyDescent="0.2">
      <c r="AD5818" s="110"/>
      <c r="AE5818" s="110"/>
      <c r="AF5818" s="110"/>
      <c r="AG5818" s="110"/>
      <c r="AH5818" s="110"/>
      <c r="AI5818" s="110"/>
      <c r="AJ5818" s="110"/>
      <c r="AK5818" s="110"/>
      <c r="AL5818" s="110"/>
      <c r="AM5818" s="110"/>
      <c r="AN5818" s="110"/>
      <c r="AO5818" s="110"/>
      <c r="AP5818" s="110"/>
      <c r="AQ5818" s="110"/>
      <c r="AR5818" s="110"/>
      <c r="AS5818" s="110"/>
      <c r="AT5818" s="110"/>
      <c r="AU5818" s="110"/>
      <c r="AV5818" s="110"/>
      <c r="AW5818" s="110"/>
      <c r="AX5818" s="110"/>
      <c r="AY5818" s="110"/>
      <c r="AZ5818" s="110"/>
      <c r="BA5818" s="110"/>
      <c r="BB5818" s="110"/>
      <c r="BC5818" s="110"/>
      <c r="BD5818" s="110"/>
      <c r="BE5818" s="110"/>
      <c r="BF5818" s="110"/>
      <c r="BG5818" s="110"/>
      <c r="BH5818" s="110"/>
    </row>
    <row r="5819" spans="30:60" x14ac:dyDescent="0.2">
      <c r="AD5819" s="110"/>
      <c r="AE5819" s="110"/>
      <c r="AF5819" s="110"/>
      <c r="AG5819" s="110"/>
      <c r="AH5819" s="110"/>
      <c r="AI5819" s="110"/>
      <c r="AJ5819" s="110"/>
      <c r="AK5819" s="110"/>
      <c r="AL5819" s="110"/>
      <c r="AM5819" s="110"/>
      <c r="AN5819" s="110"/>
      <c r="AO5819" s="110"/>
      <c r="AP5819" s="110"/>
      <c r="AQ5819" s="110"/>
      <c r="AR5819" s="110"/>
      <c r="AS5819" s="110"/>
      <c r="AT5819" s="110"/>
      <c r="AU5819" s="110"/>
      <c r="AV5819" s="110"/>
      <c r="AW5819" s="110"/>
      <c r="AX5819" s="110"/>
      <c r="AY5819" s="110"/>
      <c r="AZ5819" s="110"/>
      <c r="BA5819" s="110"/>
      <c r="BB5819" s="110"/>
      <c r="BC5819" s="110"/>
      <c r="BD5819" s="110"/>
      <c r="BE5819" s="110"/>
      <c r="BF5819" s="110"/>
      <c r="BG5819" s="110"/>
      <c r="BH5819" s="110"/>
    </row>
    <row r="5820" spans="30:60" x14ac:dyDescent="0.2">
      <c r="AD5820" s="110"/>
      <c r="AE5820" s="110"/>
      <c r="AF5820" s="110"/>
      <c r="AG5820" s="110"/>
      <c r="AH5820" s="110"/>
      <c r="AI5820" s="110"/>
      <c r="AJ5820" s="110"/>
      <c r="AK5820" s="110"/>
      <c r="AL5820" s="110"/>
      <c r="AM5820" s="110"/>
      <c r="AN5820" s="110"/>
      <c r="AO5820" s="110"/>
      <c r="AP5820" s="110"/>
      <c r="AQ5820" s="110"/>
      <c r="AR5820" s="110"/>
      <c r="AS5820" s="110"/>
      <c r="AT5820" s="110"/>
      <c r="AU5820" s="110"/>
      <c r="AV5820" s="110"/>
      <c r="AW5820" s="110"/>
      <c r="AX5820" s="110"/>
      <c r="AY5820" s="110"/>
      <c r="AZ5820" s="110"/>
      <c r="BA5820" s="110"/>
      <c r="BB5820" s="110"/>
      <c r="BC5820" s="110"/>
      <c r="BD5820" s="110"/>
      <c r="BE5820" s="110"/>
      <c r="BF5820" s="110"/>
      <c r="BG5820" s="110"/>
      <c r="BH5820" s="110"/>
    </row>
    <row r="5821" spans="30:60" x14ac:dyDescent="0.2">
      <c r="AD5821" s="110"/>
      <c r="AE5821" s="110"/>
      <c r="AF5821" s="110"/>
      <c r="AG5821" s="110"/>
      <c r="AH5821" s="110"/>
      <c r="AI5821" s="110"/>
      <c r="AJ5821" s="110"/>
      <c r="AK5821" s="110"/>
      <c r="AL5821" s="110"/>
      <c r="AM5821" s="110"/>
      <c r="AN5821" s="110"/>
      <c r="AO5821" s="110"/>
      <c r="AP5821" s="110"/>
      <c r="AQ5821" s="110"/>
      <c r="AR5821" s="110"/>
      <c r="AS5821" s="110"/>
      <c r="AT5821" s="110"/>
      <c r="AU5821" s="110"/>
      <c r="AV5821" s="110"/>
      <c r="AW5821" s="110"/>
      <c r="AX5821" s="110"/>
      <c r="AY5821" s="110"/>
      <c r="AZ5821" s="110"/>
      <c r="BA5821" s="110"/>
      <c r="BB5821" s="110"/>
      <c r="BC5821" s="110"/>
      <c r="BD5821" s="110"/>
      <c r="BE5821" s="110"/>
      <c r="BF5821" s="110"/>
      <c r="BG5821" s="110"/>
      <c r="BH5821" s="110"/>
    </row>
    <row r="5822" spans="30:60" x14ac:dyDescent="0.2">
      <c r="AD5822" s="110"/>
      <c r="AE5822" s="110"/>
      <c r="AF5822" s="110"/>
      <c r="AG5822" s="110"/>
      <c r="AH5822" s="110"/>
      <c r="AI5822" s="110"/>
      <c r="AJ5822" s="110"/>
      <c r="AK5822" s="110"/>
      <c r="AL5822" s="110"/>
      <c r="AM5822" s="110"/>
      <c r="AN5822" s="110"/>
      <c r="AO5822" s="110"/>
      <c r="AP5822" s="110"/>
      <c r="AQ5822" s="110"/>
      <c r="AR5822" s="110"/>
      <c r="AS5822" s="110"/>
      <c r="AT5822" s="110"/>
      <c r="AU5822" s="110"/>
      <c r="AV5822" s="110"/>
      <c r="AW5822" s="110"/>
      <c r="AX5822" s="110"/>
      <c r="AY5822" s="110"/>
      <c r="AZ5822" s="110"/>
      <c r="BA5822" s="110"/>
      <c r="BB5822" s="110"/>
      <c r="BC5822" s="110"/>
      <c r="BD5822" s="110"/>
      <c r="BE5822" s="110"/>
      <c r="BF5822" s="110"/>
      <c r="BG5822" s="110"/>
      <c r="BH5822" s="110"/>
    </row>
    <row r="5823" spans="30:60" x14ac:dyDescent="0.2">
      <c r="AD5823" s="110"/>
      <c r="AE5823" s="110"/>
      <c r="AF5823" s="110"/>
      <c r="AG5823" s="110"/>
      <c r="AH5823" s="110"/>
      <c r="AI5823" s="110"/>
      <c r="AJ5823" s="110"/>
      <c r="AK5823" s="110"/>
      <c r="AL5823" s="110"/>
      <c r="AM5823" s="110"/>
      <c r="AN5823" s="110"/>
      <c r="AO5823" s="110"/>
      <c r="AP5823" s="110"/>
      <c r="AQ5823" s="110"/>
      <c r="AR5823" s="110"/>
      <c r="AS5823" s="110"/>
      <c r="AT5823" s="110"/>
      <c r="AU5823" s="110"/>
      <c r="AV5823" s="110"/>
      <c r="AW5823" s="110"/>
      <c r="AX5823" s="110"/>
      <c r="AY5823" s="110"/>
      <c r="AZ5823" s="110"/>
      <c r="BA5823" s="110"/>
      <c r="BB5823" s="110"/>
      <c r="BC5823" s="110"/>
      <c r="BD5823" s="110"/>
      <c r="BE5823" s="110"/>
      <c r="BF5823" s="110"/>
      <c r="BG5823" s="110"/>
      <c r="BH5823" s="110"/>
    </row>
    <row r="5824" spans="30:60" x14ac:dyDescent="0.2">
      <c r="AD5824" s="110"/>
      <c r="AE5824" s="110"/>
      <c r="AF5824" s="110"/>
      <c r="AG5824" s="110"/>
      <c r="AH5824" s="110"/>
      <c r="AI5824" s="110"/>
      <c r="AJ5824" s="110"/>
      <c r="AK5824" s="110"/>
      <c r="AL5824" s="110"/>
      <c r="AM5824" s="110"/>
      <c r="AN5824" s="110"/>
      <c r="AO5824" s="110"/>
      <c r="AP5824" s="110"/>
      <c r="AQ5824" s="110"/>
      <c r="AR5824" s="110"/>
      <c r="AS5824" s="110"/>
      <c r="AT5824" s="110"/>
      <c r="AU5824" s="110"/>
      <c r="AV5824" s="110"/>
      <c r="AW5824" s="110"/>
      <c r="AX5824" s="110"/>
      <c r="AY5824" s="110"/>
      <c r="AZ5824" s="110"/>
      <c r="BA5824" s="110"/>
      <c r="BB5824" s="110"/>
      <c r="BC5824" s="110"/>
      <c r="BD5824" s="110"/>
      <c r="BE5824" s="110"/>
      <c r="BF5824" s="110"/>
      <c r="BG5824" s="110"/>
      <c r="BH5824" s="110"/>
    </row>
    <row r="5825" spans="30:60" x14ac:dyDescent="0.2">
      <c r="AD5825" s="110"/>
      <c r="AE5825" s="110"/>
      <c r="AF5825" s="110"/>
      <c r="AG5825" s="110"/>
      <c r="AH5825" s="110"/>
      <c r="AI5825" s="110"/>
      <c r="AJ5825" s="110"/>
      <c r="AK5825" s="110"/>
      <c r="AL5825" s="110"/>
      <c r="AM5825" s="110"/>
      <c r="AN5825" s="110"/>
      <c r="AO5825" s="110"/>
      <c r="AP5825" s="110"/>
      <c r="AQ5825" s="110"/>
      <c r="AR5825" s="110"/>
      <c r="AS5825" s="110"/>
      <c r="AT5825" s="110"/>
      <c r="AU5825" s="110"/>
      <c r="AV5825" s="110"/>
      <c r="AW5825" s="110"/>
      <c r="AX5825" s="110"/>
      <c r="AY5825" s="110"/>
      <c r="AZ5825" s="110"/>
      <c r="BA5825" s="110"/>
      <c r="BB5825" s="110"/>
      <c r="BC5825" s="110"/>
      <c r="BD5825" s="110"/>
      <c r="BE5825" s="110"/>
      <c r="BF5825" s="110"/>
      <c r="BG5825" s="110"/>
      <c r="BH5825" s="110"/>
    </row>
    <row r="5826" spans="30:60" x14ac:dyDescent="0.2">
      <c r="AD5826" s="110"/>
      <c r="AE5826" s="110"/>
      <c r="AF5826" s="110"/>
      <c r="AG5826" s="110"/>
      <c r="AH5826" s="110"/>
      <c r="AI5826" s="110"/>
      <c r="AJ5826" s="110"/>
      <c r="AK5826" s="110"/>
      <c r="AL5826" s="110"/>
      <c r="AM5826" s="110"/>
      <c r="AN5826" s="110"/>
      <c r="AO5826" s="110"/>
      <c r="AP5826" s="110"/>
      <c r="AQ5826" s="110"/>
      <c r="AR5826" s="110"/>
      <c r="AS5826" s="110"/>
      <c r="AT5826" s="110"/>
      <c r="AU5826" s="110"/>
      <c r="AV5826" s="110"/>
      <c r="AW5826" s="110"/>
      <c r="AX5826" s="110"/>
      <c r="AY5826" s="110"/>
      <c r="AZ5826" s="110"/>
      <c r="BA5826" s="110"/>
      <c r="BB5826" s="110"/>
      <c r="BC5826" s="110"/>
      <c r="BD5826" s="110"/>
      <c r="BE5826" s="110"/>
      <c r="BF5826" s="110"/>
      <c r="BG5826" s="110"/>
      <c r="BH5826" s="110"/>
    </row>
    <row r="5827" spans="30:60" x14ac:dyDescent="0.2">
      <c r="AD5827" s="110"/>
      <c r="AE5827" s="110"/>
      <c r="AF5827" s="110"/>
      <c r="AG5827" s="110"/>
      <c r="AH5827" s="110"/>
      <c r="AI5827" s="110"/>
      <c r="AJ5827" s="110"/>
      <c r="AK5827" s="110"/>
      <c r="AL5827" s="110"/>
      <c r="AM5827" s="110"/>
      <c r="AN5827" s="110"/>
      <c r="AO5827" s="110"/>
      <c r="AP5827" s="110"/>
      <c r="AQ5827" s="110"/>
      <c r="AR5827" s="110"/>
      <c r="AS5827" s="110"/>
      <c r="AT5827" s="110"/>
      <c r="AU5827" s="110"/>
      <c r="AV5827" s="110"/>
      <c r="AW5827" s="110"/>
      <c r="AX5827" s="110"/>
      <c r="AY5827" s="110"/>
      <c r="AZ5827" s="110"/>
      <c r="BA5827" s="110"/>
      <c r="BB5827" s="110"/>
      <c r="BC5827" s="110"/>
      <c r="BD5827" s="110"/>
      <c r="BE5827" s="110"/>
      <c r="BF5827" s="110"/>
      <c r="BG5827" s="110"/>
      <c r="BH5827" s="110"/>
    </row>
    <row r="5828" spans="30:60" x14ac:dyDescent="0.2">
      <c r="AD5828" s="110"/>
      <c r="AE5828" s="110"/>
      <c r="AF5828" s="110"/>
      <c r="AG5828" s="110"/>
      <c r="AH5828" s="110"/>
      <c r="AI5828" s="110"/>
      <c r="AJ5828" s="110"/>
      <c r="AK5828" s="110"/>
      <c r="AL5828" s="110"/>
      <c r="AM5828" s="110"/>
      <c r="AN5828" s="110"/>
      <c r="AO5828" s="110"/>
      <c r="AP5828" s="110"/>
      <c r="AQ5828" s="110"/>
      <c r="AR5828" s="110"/>
      <c r="AS5828" s="110"/>
      <c r="AT5828" s="110"/>
      <c r="AU5828" s="110"/>
      <c r="AV5828" s="110"/>
      <c r="AW5828" s="110"/>
      <c r="AX5828" s="110"/>
      <c r="AY5828" s="110"/>
      <c r="AZ5828" s="110"/>
      <c r="BA5828" s="110"/>
      <c r="BB5828" s="110"/>
      <c r="BC5828" s="110"/>
      <c r="BD5828" s="110"/>
      <c r="BE5828" s="110"/>
      <c r="BF5828" s="110"/>
      <c r="BG5828" s="110"/>
      <c r="BH5828" s="110"/>
    </row>
    <row r="5829" spans="30:60" x14ac:dyDescent="0.2">
      <c r="AD5829" s="110"/>
      <c r="AE5829" s="110"/>
      <c r="AF5829" s="110"/>
      <c r="AG5829" s="110"/>
      <c r="AH5829" s="110"/>
      <c r="AI5829" s="110"/>
      <c r="AJ5829" s="110"/>
      <c r="AK5829" s="110"/>
      <c r="AL5829" s="110"/>
      <c r="AM5829" s="110"/>
      <c r="AN5829" s="110"/>
      <c r="AO5829" s="110"/>
      <c r="AP5829" s="110"/>
      <c r="AQ5829" s="110"/>
      <c r="AR5829" s="110"/>
      <c r="AS5829" s="110"/>
      <c r="AT5829" s="110"/>
      <c r="AU5829" s="110"/>
      <c r="AV5829" s="110"/>
      <c r="AW5829" s="110"/>
      <c r="AX5829" s="110"/>
      <c r="AY5829" s="110"/>
      <c r="AZ5829" s="110"/>
      <c r="BA5829" s="110"/>
      <c r="BB5829" s="110"/>
      <c r="BC5829" s="110"/>
      <c r="BD5829" s="110"/>
      <c r="BE5829" s="110"/>
      <c r="BF5829" s="110"/>
      <c r="BG5829" s="110"/>
      <c r="BH5829" s="110"/>
    </row>
    <row r="5830" spans="30:60" x14ac:dyDescent="0.2">
      <c r="AD5830" s="110"/>
      <c r="AE5830" s="110"/>
      <c r="AF5830" s="110"/>
      <c r="AG5830" s="110"/>
      <c r="AH5830" s="110"/>
      <c r="AI5830" s="110"/>
      <c r="AJ5830" s="110"/>
      <c r="AK5830" s="110"/>
      <c r="AL5830" s="110"/>
      <c r="AM5830" s="110"/>
      <c r="AN5830" s="110"/>
      <c r="AO5830" s="110"/>
      <c r="AP5830" s="110"/>
      <c r="AQ5830" s="110"/>
      <c r="AR5830" s="110"/>
      <c r="AS5830" s="110"/>
      <c r="AT5830" s="110"/>
      <c r="AU5830" s="110"/>
      <c r="AV5830" s="110"/>
      <c r="AW5830" s="110"/>
      <c r="AX5830" s="110"/>
      <c r="AY5830" s="110"/>
      <c r="AZ5830" s="110"/>
      <c r="BA5830" s="110"/>
      <c r="BB5830" s="110"/>
      <c r="BC5830" s="110"/>
      <c r="BD5830" s="110"/>
      <c r="BE5830" s="110"/>
      <c r="BF5830" s="110"/>
      <c r="BG5830" s="110"/>
      <c r="BH5830" s="110"/>
    </row>
    <row r="5831" spans="30:60" x14ac:dyDescent="0.2">
      <c r="AD5831" s="110"/>
      <c r="AE5831" s="110"/>
      <c r="AF5831" s="110"/>
      <c r="AG5831" s="110"/>
      <c r="AH5831" s="110"/>
      <c r="AI5831" s="110"/>
      <c r="AJ5831" s="110"/>
      <c r="AK5831" s="110"/>
      <c r="AL5831" s="110"/>
      <c r="AM5831" s="110"/>
      <c r="AN5831" s="110"/>
      <c r="AO5831" s="110"/>
      <c r="AP5831" s="110"/>
      <c r="AQ5831" s="110"/>
      <c r="AR5831" s="110"/>
      <c r="AS5831" s="110"/>
      <c r="AT5831" s="110"/>
      <c r="AU5831" s="110"/>
      <c r="AV5831" s="110"/>
      <c r="AW5831" s="110"/>
      <c r="AX5831" s="110"/>
      <c r="AY5831" s="110"/>
      <c r="AZ5831" s="110"/>
      <c r="BA5831" s="110"/>
      <c r="BB5831" s="110"/>
      <c r="BC5831" s="110"/>
      <c r="BD5831" s="110"/>
      <c r="BE5831" s="110"/>
      <c r="BF5831" s="110"/>
      <c r="BG5831" s="110"/>
      <c r="BH5831" s="110"/>
    </row>
    <row r="5832" spans="30:60" x14ac:dyDescent="0.2">
      <c r="AD5832" s="110"/>
      <c r="AE5832" s="110"/>
      <c r="AF5832" s="110"/>
      <c r="AG5832" s="110"/>
      <c r="AH5832" s="110"/>
      <c r="AI5832" s="110"/>
      <c r="AJ5832" s="110"/>
      <c r="AK5832" s="110"/>
      <c r="AL5832" s="110"/>
      <c r="AM5832" s="110"/>
      <c r="AN5832" s="110"/>
      <c r="AO5832" s="110"/>
      <c r="AP5832" s="110"/>
      <c r="AQ5832" s="110"/>
      <c r="AR5832" s="110"/>
      <c r="AS5832" s="110"/>
      <c r="AT5832" s="110"/>
      <c r="AU5832" s="110"/>
      <c r="AV5832" s="110"/>
      <c r="AW5832" s="110"/>
      <c r="AX5832" s="110"/>
      <c r="AY5832" s="110"/>
      <c r="AZ5832" s="110"/>
      <c r="BA5832" s="110"/>
      <c r="BB5832" s="110"/>
      <c r="BC5832" s="110"/>
      <c r="BD5832" s="110"/>
      <c r="BE5832" s="110"/>
      <c r="BF5832" s="110"/>
      <c r="BG5832" s="110"/>
      <c r="BH5832" s="110"/>
    </row>
    <row r="5833" spans="30:60" x14ac:dyDescent="0.2">
      <c r="AD5833" s="110"/>
      <c r="AE5833" s="110"/>
      <c r="AF5833" s="110"/>
      <c r="AG5833" s="110"/>
      <c r="AH5833" s="110"/>
      <c r="AI5833" s="110"/>
      <c r="AJ5833" s="110"/>
      <c r="AK5833" s="110"/>
      <c r="AL5833" s="110"/>
      <c r="AM5833" s="110"/>
      <c r="AN5833" s="110"/>
      <c r="AO5833" s="110"/>
      <c r="AP5833" s="110"/>
      <c r="AQ5833" s="110"/>
      <c r="AR5833" s="110"/>
      <c r="AS5833" s="110"/>
      <c r="AT5833" s="110"/>
      <c r="AU5833" s="110"/>
      <c r="AV5833" s="110"/>
      <c r="AW5833" s="110"/>
      <c r="AX5833" s="110"/>
      <c r="AY5833" s="110"/>
      <c r="AZ5833" s="110"/>
      <c r="BA5833" s="110"/>
      <c r="BB5833" s="110"/>
      <c r="BC5833" s="110"/>
      <c r="BD5833" s="110"/>
      <c r="BE5833" s="110"/>
      <c r="BF5833" s="110"/>
      <c r="BG5833" s="110"/>
      <c r="BH5833" s="110"/>
    </row>
    <row r="5834" spans="30:60" x14ac:dyDescent="0.2">
      <c r="AD5834" s="110"/>
      <c r="AE5834" s="110"/>
      <c r="AF5834" s="110"/>
      <c r="AG5834" s="110"/>
      <c r="AH5834" s="110"/>
      <c r="AI5834" s="110"/>
      <c r="AJ5834" s="110"/>
      <c r="AK5834" s="110"/>
      <c r="AL5834" s="110"/>
      <c r="AM5834" s="110"/>
      <c r="AN5834" s="110"/>
      <c r="AO5834" s="110"/>
      <c r="AP5834" s="110"/>
      <c r="AQ5834" s="110"/>
      <c r="AR5834" s="110"/>
      <c r="AS5834" s="110"/>
      <c r="AT5834" s="110"/>
      <c r="AU5834" s="110"/>
      <c r="AV5834" s="110"/>
      <c r="AW5834" s="110"/>
      <c r="AX5834" s="110"/>
      <c r="AY5834" s="110"/>
      <c r="AZ5834" s="110"/>
      <c r="BA5834" s="110"/>
      <c r="BB5834" s="110"/>
      <c r="BC5834" s="110"/>
      <c r="BD5834" s="110"/>
      <c r="BE5834" s="110"/>
      <c r="BF5834" s="110"/>
      <c r="BG5834" s="110"/>
      <c r="BH5834" s="110"/>
    </row>
    <row r="5835" spans="30:60" x14ac:dyDescent="0.2">
      <c r="AD5835" s="110"/>
      <c r="AE5835" s="110"/>
      <c r="AF5835" s="110"/>
      <c r="AG5835" s="110"/>
      <c r="AH5835" s="110"/>
      <c r="AI5835" s="110"/>
      <c r="AJ5835" s="110"/>
      <c r="AK5835" s="110"/>
      <c r="AL5835" s="110"/>
      <c r="AM5835" s="110"/>
      <c r="AN5835" s="110"/>
      <c r="AO5835" s="110"/>
      <c r="AP5835" s="110"/>
      <c r="AQ5835" s="110"/>
      <c r="AR5835" s="110"/>
      <c r="AS5835" s="110"/>
      <c r="AT5835" s="110"/>
      <c r="AU5835" s="110"/>
      <c r="AV5835" s="110"/>
      <c r="AW5835" s="110"/>
      <c r="AX5835" s="110"/>
      <c r="AY5835" s="110"/>
      <c r="AZ5835" s="110"/>
      <c r="BA5835" s="110"/>
      <c r="BB5835" s="110"/>
      <c r="BC5835" s="110"/>
      <c r="BD5835" s="110"/>
      <c r="BE5835" s="110"/>
      <c r="BF5835" s="110"/>
      <c r="BG5835" s="110"/>
      <c r="BH5835" s="110"/>
    </row>
    <row r="5836" spans="30:60" x14ac:dyDescent="0.2">
      <c r="AD5836" s="110"/>
      <c r="AE5836" s="110"/>
      <c r="AF5836" s="110"/>
      <c r="AG5836" s="110"/>
      <c r="AH5836" s="110"/>
      <c r="AI5836" s="110"/>
      <c r="AJ5836" s="110"/>
      <c r="AK5836" s="110"/>
      <c r="AL5836" s="110"/>
      <c r="AM5836" s="110"/>
      <c r="AN5836" s="110"/>
      <c r="AO5836" s="110"/>
      <c r="AP5836" s="110"/>
      <c r="AQ5836" s="110"/>
      <c r="AR5836" s="110"/>
      <c r="AS5836" s="110"/>
      <c r="AT5836" s="110"/>
      <c r="AU5836" s="110"/>
      <c r="AV5836" s="110"/>
      <c r="AW5836" s="110"/>
      <c r="AX5836" s="110"/>
      <c r="AY5836" s="110"/>
      <c r="AZ5836" s="110"/>
      <c r="BA5836" s="110"/>
      <c r="BB5836" s="110"/>
      <c r="BC5836" s="110"/>
      <c r="BD5836" s="110"/>
      <c r="BE5836" s="110"/>
      <c r="BF5836" s="110"/>
      <c r="BG5836" s="110"/>
      <c r="BH5836" s="110"/>
    </row>
    <row r="5837" spans="30:60" x14ac:dyDescent="0.2">
      <c r="AD5837" s="110"/>
      <c r="AE5837" s="110"/>
      <c r="AF5837" s="110"/>
      <c r="AG5837" s="110"/>
      <c r="AH5837" s="110"/>
      <c r="AI5837" s="110"/>
      <c r="AJ5837" s="110"/>
      <c r="AK5837" s="110"/>
      <c r="AL5837" s="110"/>
      <c r="AM5837" s="110"/>
      <c r="AN5837" s="110"/>
      <c r="AO5837" s="110"/>
      <c r="AP5837" s="110"/>
      <c r="AQ5837" s="110"/>
      <c r="AR5837" s="110"/>
      <c r="AS5837" s="110"/>
      <c r="AT5837" s="110"/>
      <c r="AU5837" s="110"/>
      <c r="AV5837" s="110"/>
      <c r="AW5837" s="110"/>
      <c r="AX5837" s="110"/>
      <c r="AY5837" s="110"/>
      <c r="AZ5837" s="110"/>
      <c r="BA5837" s="110"/>
      <c r="BB5837" s="110"/>
      <c r="BC5837" s="110"/>
      <c r="BD5837" s="110"/>
      <c r="BE5837" s="110"/>
      <c r="BF5837" s="110"/>
      <c r="BG5837" s="110"/>
      <c r="BH5837" s="110"/>
    </row>
    <row r="5838" spans="30:60" x14ac:dyDescent="0.2">
      <c r="AD5838" s="110"/>
      <c r="AE5838" s="110"/>
      <c r="AF5838" s="110"/>
      <c r="AG5838" s="110"/>
      <c r="AH5838" s="110"/>
      <c r="AI5838" s="110"/>
      <c r="AJ5838" s="110"/>
      <c r="AK5838" s="110"/>
      <c r="AL5838" s="110"/>
      <c r="AM5838" s="110"/>
      <c r="AN5838" s="110"/>
      <c r="AO5838" s="110"/>
      <c r="AP5838" s="110"/>
      <c r="AQ5838" s="110"/>
      <c r="AR5838" s="110"/>
      <c r="AS5838" s="110"/>
      <c r="AT5838" s="110"/>
      <c r="AU5838" s="110"/>
      <c r="AV5838" s="110"/>
      <c r="AW5838" s="110"/>
      <c r="AX5838" s="110"/>
      <c r="AY5838" s="110"/>
      <c r="AZ5838" s="110"/>
      <c r="BA5838" s="110"/>
      <c r="BB5838" s="110"/>
      <c r="BC5838" s="110"/>
      <c r="BD5838" s="110"/>
      <c r="BE5838" s="110"/>
      <c r="BF5838" s="110"/>
      <c r="BG5838" s="110"/>
      <c r="BH5838" s="110"/>
    </row>
    <row r="5839" spans="30:60" x14ac:dyDescent="0.2">
      <c r="AD5839" s="110"/>
      <c r="AE5839" s="110"/>
      <c r="AF5839" s="110"/>
      <c r="AG5839" s="110"/>
      <c r="AH5839" s="110"/>
      <c r="AI5839" s="110"/>
      <c r="AJ5839" s="110"/>
      <c r="AK5839" s="110"/>
      <c r="AL5839" s="110"/>
      <c r="AM5839" s="110"/>
      <c r="AN5839" s="110"/>
      <c r="AO5839" s="110"/>
      <c r="AP5839" s="110"/>
      <c r="AQ5839" s="110"/>
      <c r="AR5839" s="110"/>
      <c r="AS5839" s="110"/>
      <c r="AT5839" s="110"/>
      <c r="AU5839" s="110"/>
      <c r="AV5839" s="110"/>
      <c r="AW5839" s="110"/>
      <c r="AX5839" s="110"/>
      <c r="AY5839" s="110"/>
      <c r="AZ5839" s="110"/>
      <c r="BA5839" s="110"/>
      <c r="BB5839" s="110"/>
      <c r="BC5839" s="110"/>
      <c r="BD5839" s="110"/>
      <c r="BE5839" s="110"/>
      <c r="BF5839" s="110"/>
      <c r="BG5839" s="110"/>
      <c r="BH5839" s="110"/>
    </row>
    <row r="5840" spans="30:60" x14ac:dyDescent="0.2">
      <c r="AD5840" s="110"/>
      <c r="AE5840" s="110"/>
      <c r="AF5840" s="110"/>
      <c r="AG5840" s="110"/>
      <c r="AH5840" s="110"/>
      <c r="AI5840" s="110"/>
      <c r="AJ5840" s="110"/>
      <c r="AK5840" s="110"/>
      <c r="AL5840" s="110"/>
      <c r="AM5840" s="110"/>
      <c r="AN5840" s="110"/>
      <c r="AO5840" s="110"/>
      <c r="AP5840" s="110"/>
      <c r="AQ5840" s="110"/>
      <c r="AR5840" s="110"/>
      <c r="AS5840" s="110"/>
      <c r="AT5840" s="110"/>
      <c r="AU5840" s="110"/>
      <c r="AV5840" s="110"/>
      <c r="AW5840" s="110"/>
      <c r="AX5840" s="110"/>
      <c r="AY5840" s="110"/>
      <c r="AZ5840" s="110"/>
      <c r="BA5840" s="110"/>
      <c r="BB5840" s="110"/>
      <c r="BC5840" s="110"/>
      <c r="BD5840" s="110"/>
      <c r="BE5840" s="110"/>
      <c r="BF5840" s="110"/>
      <c r="BG5840" s="110"/>
      <c r="BH5840" s="110"/>
    </row>
    <row r="5841" spans="30:60" x14ac:dyDescent="0.2">
      <c r="AD5841" s="110"/>
      <c r="AE5841" s="110"/>
      <c r="AF5841" s="110"/>
      <c r="AG5841" s="110"/>
      <c r="AH5841" s="110"/>
      <c r="AI5841" s="110"/>
      <c r="AJ5841" s="110"/>
      <c r="AK5841" s="110"/>
      <c r="AL5841" s="110"/>
      <c r="AM5841" s="110"/>
      <c r="AN5841" s="110"/>
      <c r="AO5841" s="110"/>
      <c r="AP5841" s="110"/>
      <c r="AQ5841" s="110"/>
      <c r="AR5841" s="110"/>
      <c r="AS5841" s="110"/>
      <c r="AT5841" s="110"/>
      <c r="AU5841" s="110"/>
      <c r="AV5841" s="110"/>
      <c r="AW5841" s="110"/>
      <c r="AX5841" s="110"/>
      <c r="AY5841" s="110"/>
      <c r="AZ5841" s="110"/>
      <c r="BA5841" s="110"/>
      <c r="BB5841" s="110"/>
      <c r="BC5841" s="110"/>
      <c r="BD5841" s="110"/>
      <c r="BE5841" s="110"/>
      <c r="BF5841" s="110"/>
      <c r="BG5841" s="110"/>
      <c r="BH5841" s="110"/>
    </row>
    <row r="5842" spans="30:60" x14ac:dyDescent="0.2">
      <c r="AD5842" s="110"/>
      <c r="AE5842" s="110"/>
      <c r="AF5842" s="110"/>
      <c r="AG5842" s="110"/>
      <c r="AH5842" s="110"/>
      <c r="AI5842" s="110"/>
      <c r="AJ5842" s="110"/>
      <c r="AK5842" s="110"/>
      <c r="AL5842" s="110"/>
      <c r="AM5842" s="110"/>
      <c r="AN5842" s="110"/>
      <c r="AO5842" s="110"/>
      <c r="AP5842" s="110"/>
      <c r="AQ5842" s="110"/>
      <c r="AR5842" s="110"/>
      <c r="AS5842" s="110"/>
      <c r="AT5842" s="110"/>
      <c r="AU5842" s="110"/>
      <c r="AV5842" s="110"/>
      <c r="AW5842" s="110"/>
      <c r="AX5842" s="110"/>
      <c r="AY5842" s="110"/>
      <c r="AZ5842" s="110"/>
      <c r="BA5842" s="110"/>
      <c r="BB5842" s="110"/>
      <c r="BC5842" s="110"/>
      <c r="BD5842" s="110"/>
      <c r="BE5842" s="110"/>
      <c r="BF5842" s="110"/>
      <c r="BG5842" s="110"/>
      <c r="BH5842" s="110"/>
    </row>
    <row r="5843" spans="30:60" x14ac:dyDescent="0.2">
      <c r="AD5843" s="110"/>
      <c r="AE5843" s="110"/>
      <c r="AF5843" s="110"/>
      <c r="AG5843" s="110"/>
      <c r="AH5843" s="110"/>
      <c r="AI5843" s="110"/>
      <c r="AJ5843" s="110"/>
      <c r="AK5843" s="110"/>
      <c r="AL5843" s="110"/>
      <c r="AM5843" s="110"/>
      <c r="AN5843" s="110"/>
      <c r="AO5843" s="110"/>
      <c r="AP5843" s="110"/>
      <c r="AQ5843" s="110"/>
      <c r="AR5843" s="110"/>
      <c r="AS5843" s="110"/>
      <c r="AT5843" s="110"/>
      <c r="AU5843" s="110"/>
      <c r="AV5843" s="110"/>
      <c r="AW5843" s="110"/>
      <c r="AX5843" s="110"/>
      <c r="AY5843" s="110"/>
      <c r="AZ5843" s="110"/>
      <c r="BA5843" s="110"/>
      <c r="BB5843" s="110"/>
      <c r="BC5843" s="110"/>
      <c r="BD5843" s="110"/>
      <c r="BE5843" s="110"/>
      <c r="BF5843" s="110"/>
      <c r="BG5843" s="110"/>
      <c r="BH5843" s="110"/>
    </row>
    <row r="5844" spans="30:60" x14ac:dyDescent="0.2">
      <c r="AD5844" s="110"/>
      <c r="AE5844" s="110"/>
      <c r="AF5844" s="110"/>
      <c r="AG5844" s="110"/>
      <c r="AH5844" s="110"/>
      <c r="AI5844" s="110"/>
      <c r="AJ5844" s="110"/>
      <c r="AK5844" s="110"/>
      <c r="AL5844" s="110"/>
      <c r="AM5844" s="110"/>
      <c r="AN5844" s="110"/>
      <c r="AO5844" s="110"/>
      <c r="AP5844" s="110"/>
      <c r="AQ5844" s="110"/>
      <c r="AR5844" s="110"/>
      <c r="AS5844" s="110"/>
      <c r="AT5844" s="110"/>
      <c r="AU5844" s="110"/>
      <c r="AV5844" s="110"/>
      <c r="AW5844" s="110"/>
      <c r="AX5844" s="110"/>
      <c r="AY5844" s="110"/>
      <c r="AZ5844" s="110"/>
      <c r="BA5844" s="110"/>
      <c r="BB5844" s="110"/>
      <c r="BC5844" s="110"/>
      <c r="BD5844" s="110"/>
      <c r="BE5844" s="110"/>
      <c r="BF5844" s="110"/>
      <c r="BG5844" s="110"/>
      <c r="BH5844" s="110"/>
    </row>
    <row r="5845" spans="30:60" x14ac:dyDescent="0.2">
      <c r="AD5845" s="110"/>
      <c r="AE5845" s="110"/>
      <c r="AF5845" s="110"/>
      <c r="AG5845" s="110"/>
      <c r="AH5845" s="110"/>
      <c r="AI5845" s="110"/>
      <c r="AJ5845" s="110"/>
      <c r="AK5845" s="110"/>
      <c r="AL5845" s="110"/>
      <c r="AM5845" s="110"/>
      <c r="AN5845" s="110"/>
      <c r="AO5845" s="110"/>
      <c r="AP5845" s="110"/>
      <c r="AQ5845" s="110"/>
      <c r="AR5845" s="110"/>
      <c r="AS5845" s="110"/>
      <c r="AT5845" s="110"/>
      <c r="AU5845" s="110"/>
      <c r="AV5845" s="110"/>
      <c r="AW5845" s="110"/>
      <c r="AX5845" s="110"/>
      <c r="AY5845" s="110"/>
      <c r="AZ5845" s="110"/>
      <c r="BA5845" s="110"/>
      <c r="BB5845" s="110"/>
      <c r="BC5845" s="110"/>
      <c r="BD5845" s="110"/>
      <c r="BE5845" s="110"/>
      <c r="BF5845" s="110"/>
      <c r="BG5845" s="110"/>
      <c r="BH5845" s="110"/>
    </row>
    <row r="5846" spans="30:60" x14ac:dyDescent="0.2">
      <c r="AD5846" s="110"/>
      <c r="AE5846" s="110"/>
      <c r="AF5846" s="110"/>
      <c r="AG5846" s="110"/>
      <c r="AH5846" s="110"/>
      <c r="AI5846" s="110"/>
      <c r="AJ5846" s="110"/>
      <c r="AK5846" s="110"/>
      <c r="AL5846" s="110"/>
      <c r="AM5846" s="110"/>
      <c r="AN5846" s="110"/>
      <c r="AO5846" s="110"/>
      <c r="AP5846" s="110"/>
      <c r="AQ5846" s="110"/>
      <c r="AR5846" s="110"/>
      <c r="AS5846" s="110"/>
      <c r="AT5846" s="110"/>
      <c r="AU5846" s="110"/>
      <c r="AV5846" s="110"/>
      <c r="AW5846" s="110"/>
      <c r="AX5846" s="110"/>
      <c r="AY5846" s="110"/>
      <c r="AZ5846" s="110"/>
      <c r="BA5846" s="110"/>
      <c r="BB5846" s="110"/>
      <c r="BC5846" s="110"/>
      <c r="BD5846" s="110"/>
      <c r="BE5846" s="110"/>
      <c r="BF5846" s="110"/>
      <c r="BG5846" s="110"/>
      <c r="BH5846" s="110"/>
    </row>
    <row r="5847" spans="30:60" x14ac:dyDescent="0.2">
      <c r="AD5847" s="110"/>
      <c r="AE5847" s="110"/>
      <c r="AF5847" s="110"/>
      <c r="AG5847" s="110"/>
      <c r="AH5847" s="110"/>
      <c r="AI5847" s="110"/>
      <c r="AJ5847" s="110"/>
      <c r="AK5847" s="110"/>
      <c r="AL5847" s="110"/>
      <c r="AM5847" s="110"/>
      <c r="AN5847" s="110"/>
      <c r="AO5847" s="110"/>
      <c r="AP5847" s="110"/>
      <c r="AQ5847" s="110"/>
      <c r="AR5847" s="110"/>
      <c r="AS5847" s="110"/>
      <c r="AT5847" s="110"/>
      <c r="AU5847" s="110"/>
      <c r="AV5847" s="110"/>
      <c r="AW5847" s="110"/>
      <c r="AX5847" s="110"/>
      <c r="AY5847" s="110"/>
      <c r="AZ5847" s="110"/>
      <c r="BA5847" s="110"/>
      <c r="BB5847" s="110"/>
      <c r="BC5847" s="110"/>
      <c r="BD5847" s="110"/>
      <c r="BE5847" s="110"/>
      <c r="BF5847" s="110"/>
      <c r="BG5847" s="110"/>
      <c r="BH5847" s="110"/>
    </row>
    <row r="5848" spans="30:60" x14ac:dyDescent="0.2">
      <c r="AD5848" s="110"/>
      <c r="AE5848" s="110"/>
      <c r="AF5848" s="110"/>
      <c r="AG5848" s="110"/>
      <c r="AH5848" s="110"/>
      <c r="AI5848" s="110"/>
      <c r="AJ5848" s="110"/>
      <c r="AK5848" s="110"/>
      <c r="AL5848" s="110"/>
      <c r="AM5848" s="110"/>
      <c r="AN5848" s="110"/>
      <c r="AO5848" s="110"/>
      <c r="AP5848" s="110"/>
      <c r="AQ5848" s="110"/>
      <c r="AR5848" s="110"/>
      <c r="AS5848" s="110"/>
      <c r="AT5848" s="110"/>
      <c r="AU5848" s="110"/>
      <c r="AV5848" s="110"/>
      <c r="AW5848" s="110"/>
      <c r="AX5848" s="110"/>
      <c r="AY5848" s="110"/>
      <c r="AZ5848" s="110"/>
      <c r="BA5848" s="110"/>
      <c r="BB5848" s="110"/>
      <c r="BC5848" s="110"/>
      <c r="BD5848" s="110"/>
      <c r="BE5848" s="110"/>
      <c r="BF5848" s="110"/>
      <c r="BG5848" s="110"/>
      <c r="BH5848" s="110"/>
    </row>
    <row r="5849" spans="30:60" x14ac:dyDescent="0.2">
      <c r="AD5849" s="110"/>
      <c r="AE5849" s="110"/>
      <c r="AF5849" s="110"/>
      <c r="AG5849" s="110"/>
      <c r="AH5849" s="110"/>
      <c r="AI5849" s="110"/>
      <c r="AJ5849" s="110"/>
      <c r="AK5849" s="110"/>
      <c r="AL5849" s="110"/>
      <c r="AM5849" s="110"/>
      <c r="AN5849" s="110"/>
      <c r="AO5849" s="110"/>
      <c r="AP5849" s="110"/>
      <c r="AQ5849" s="110"/>
      <c r="AR5849" s="110"/>
      <c r="AS5849" s="110"/>
      <c r="AT5849" s="110"/>
      <c r="AU5849" s="110"/>
      <c r="AV5849" s="110"/>
      <c r="AW5849" s="110"/>
      <c r="AX5849" s="110"/>
      <c r="AY5849" s="110"/>
      <c r="AZ5849" s="110"/>
      <c r="BA5849" s="110"/>
      <c r="BB5849" s="110"/>
      <c r="BC5849" s="110"/>
      <c r="BD5849" s="110"/>
      <c r="BE5849" s="110"/>
      <c r="BF5849" s="110"/>
      <c r="BG5849" s="110"/>
      <c r="BH5849" s="110"/>
    </row>
    <row r="5850" spans="30:60" x14ac:dyDescent="0.2">
      <c r="AD5850" s="110"/>
      <c r="AE5850" s="110"/>
      <c r="AF5850" s="110"/>
      <c r="AG5850" s="110"/>
      <c r="AH5850" s="110"/>
      <c r="AI5850" s="110"/>
      <c r="AJ5850" s="110"/>
      <c r="AK5850" s="110"/>
      <c r="AL5850" s="110"/>
      <c r="AM5850" s="110"/>
      <c r="AN5850" s="110"/>
      <c r="AO5850" s="110"/>
      <c r="AP5850" s="110"/>
      <c r="AQ5850" s="110"/>
      <c r="AR5850" s="110"/>
      <c r="AS5850" s="110"/>
      <c r="AT5850" s="110"/>
      <c r="AU5850" s="110"/>
      <c r="AV5850" s="110"/>
      <c r="AW5850" s="110"/>
      <c r="AX5850" s="110"/>
      <c r="AY5850" s="110"/>
      <c r="AZ5850" s="110"/>
      <c r="BA5850" s="110"/>
      <c r="BB5850" s="110"/>
      <c r="BC5850" s="110"/>
      <c r="BD5850" s="110"/>
      <c r="BE5850" s="110"/>
      <c r="BF5850" s="110"/>
      <c r="BG5850" s="110"/>
      <c r="BH5850" s="110"/>
    </row>
    <row r="5851" spans="30:60" x14ac:dyDescent="0.2">
      <c r="AD5851" s="110"/>
      <c r="AE5851" s="110"/>
      <c r="AF5851" s="110"/>
      <c r="AG5851" s="110"/>
      <c r="AH5851" s="110"/>
      <c r="AI5851" s="110"/>
      <c r="AJ5851" s="110"/>
      <c r="AK5851" s="110"/>
      <c r="AL5851" s="110"/>
      <c r="AM5851" s="110"/>
      <c r="AN5851" s="110"/>
      <c r="AO5851" s="110"/>
      <c r="AP5851" s="110"/>
      <c r="AQ5851" s="110"/>
      <c r="AR5851" s="110"/>
      <c r="AS5851" s="110"/>
      <c r="AT5851" s="110"/>
      <c r="AU5851" s="110"/>
      <c r="AV5851" s="110"/>
      <c r="AW5851" s="110"/>
      <c r="AX5851" s="110"/>
      <c r="AY5851" s="110"/>
      <c r="AZ5851" s="110"/>
      <c r="BA5851" s="110"/>
      <c r="BB5851" s="110"/>
      <c r="BC5851" s="110"/>
      <c r="BD5851" s="110"/>
      <c r="BE5851" s="110"/>
      <c r="BF5851" s="110"/>
      <c r="BG5851" s="110"/>
      <c r="BH5851" s="110"/>
    </row>
    <row r="5852" spans="30:60" x14ac:dyDescent="0.2">
      <c r="AD5852" s="110"/>
      <c r="AE5852" s="110"/>
      <c r="AF5852" s="110"/>
      <c r="AG5852" s="110"/>
      <c r="AH5852" s="110"/>
      <c r="AI5852" s="110"/>
      <c r="AJ5852" s="110"/>
      <c r="AK5852" s="110"/>
      <c r="AL5852" s="110"/>
      <c r="AM5852" s="110"/>
      <c r="AN5852" s="110"/>
      <c r="AO5852" s="110"/>
      <c r="AP5852" s="110"/>
      <c r="AQ5852" s="110"/>
      <c r="AR5852" s="110"/>
      <c r="AS5852" s="110"/>
      <c r="AT5852" s="110"/>
      <c r="AU5852" s="110"/>
      <c r="AV5852" s="110"/>
      <c r="AW5852" s="110"/>
      <c r="AX5852" s="110"/>
      <c r="AY5852" s="110"/>
      <c r="AZ5852" s="110"/>
      <c r="BA5852" s="110"/>
      <c r="BB5852" s="110"/>
      <c r="BC5852" s="110"/>
      <c r="BD5852" s="110"/>
      <c r="BE5852" s="110"/>
      <c r="BF5852" s="110"/>
      <c r="BG5852" s="110"/>
      <c r="BH5852" s="110"/>
    </row>
    <row r="5853" spans="30:60" x14ac:dyDescent="0.2">
      <c r="AD5853" s="110"/>
      <c r="AE5853" s="110"/>
      <c r="AF5853" s="110"/>
      <c r="AG5853" s="110"/>
      <c r="AH5853" s="110"/>
      <c r="AI5853" s="110"/>
      <c r="AJ5853" s="110"/>
      <c r="AK5853" s="110"/>
      <c r="AL5853" s="110"/>
      <c r="AM5853" s="110"/>
      <c r="AN5853" s="110"/>
      <c r="AO5853" s="110"/>
      <c r="AP5853" s="110"/>
      <c r="AQ5853" s="110"/>
      <c r="AR5853" s="110"/>
      <c r="AS5853" s="110"/>
      <c r="AT5853" s="110"/>
      <c r="AU5853" s="110"/>
      <c r="AV5853" s="110"/>
      <c r="AW5853" s="110"/>
      <c r="AX5853" s="110"/>
      <c r="AY5853" s="110"/>
      <c r="AZ5853" s="110"/>
      <c r="BA5853" s="110"/>
      <c r="BB5853" s="110"/>
      <c r="BC5853" s="110"/>
      <c r="BD5853" s="110"/>
      <c r="BE5853" s="110"/>
      <c r="BF5853" s="110"/>
      <c r="BG5853" s="110"/>
      <c r="BH5853" s="110"/>
    </row>
    <row r="5854" spans="30:60" x14ac:dyDescent="0.2">
      <c r="AD5854" s="110"/>
      <c r="AE5854" s="110"/>
      <c r="AF5854" s="110"/>
      <c r="AG5854" s="110"/>
      <c r="AH5854" s="110"/>
      <c r="AI5854" s="110"/>
      <c r="AJ5854" s="110"/>
      <c r="AK5854" s="110"/>
      <c r="AL5854" s="110"/>
      <c r="AM5854" s="110"/>
      <c r="AN5854" s="110"/>
      <c r="AO5854" s="110"/>
      <c r="AP5854" s="110"/>
      <c r="AQ5854" s="110"/>
      <c r="AR5854" s="110"/>
      <c r="AS5854" s="110"/>
      <c r="AT5854" s="110"/>
      <c r="AU5854" s="110"/>
      <c r="AV5854" s="110"/>
      <c r="AW5854" s="110"/>
      <c r="AX5854" s="110"/>
      <c r="AY5854" s="110"/>
      <c r="AZ5854" s="110"/>
      <c r="BA5854" s="110"/>
      <c r="BB5854" s="110"/>
      <c r="BC5854" s="110"/>
      <c r="BD5854" s="110"/>
      <c r="BE5854" s="110"/>
      <c r="BF5854" s="110"/>
      <c r="BG5854" s="110"/>
      <c r="BH5854" s="110"/>
    </row>
    <row r="5855" spans="30:60" x14ac:dyDescent="0.2">
      <c r="AD5855" s="110"/>
      <c r="AE5855" s="110"/>
      <c r="AF5855" s="110"/>
      <c r="AG5855" s="110"/>
      <c r="AH5855" s="110"/>
      <c r="AI5855" s="110"/>
      <c r="AJ5855" s="110"/>
      <c r="AK5855" s="110"/>
      <c r="AL5855" s="110"/>
      <c r="AM5855" s="110"/>
      <c r="AN5855" s="110"/>
      <c r="AO5855" s="110"/>
      <c r="AP5855" s="110"/>
      <c r="AQ5855" s="110"/>
      <c r="AR5855" s="110"/>
      <c r="AS5855" s="110"/>
      <c r="AT5855" s="110"/>
      <c r="AU5855" s="110"/>
      <c r="AV5855" s="110"/>
      <c r="AW5855" s="110"/>
      <c r="AX5855" s="110"/>
      <c r="AY5855" s="110"/>
      <c r="AZ5855" s="110"/>
      <c r="BA5855" s="110"/>
      <c r="BB5855" s="110"/>
      <c r="BC5855" s="110"/>
      <c r="BD5855" s="110"/>
      <c r="BE5855" s="110"/>
      <c r="BF5855" s="110"/>
      <c r="BG5855" s="110"/>
      <c r="BH5855" s="110"/>
    </row>
    <row r="5856" spans="30:60" x14ac:dyDescent="0.2">
      <c r="AD5856" s="110"/>
      <c r="AE5856" s="110"/>
      <c r="AF5856" s="110"/>
      <c r="AG5856" s="110"/>
      <c r="AH5856" s="110"/>
      <c r="AI5856" s="110"/>
      <c r="AJ5856" s="110"/>
      <c r="AK5856" s="110"/>
      <c r="AL5856" s="110"/>
      <c r="AM5856" s="110"/>
      <c r="AN5856" s="110"/>
      <c r="AO5856" s="110"/>
      <c r="AP5856" s="110"/>
      <c r="AQ5856" s="110"/>
      <c r="AR5856" s="110"/>
      <c r="AS5856" s="110"/>
      <c r="AT5856" s="110"/>
      <c r="AU5856" s="110"/>
      <c r="AV5856" s="110"/>
      <c r="AW5856" s="110"/>
      <c r="AX5856" s="110"/>
      <c r="AY5856" s="110"/>
      <c r="AZ5856" s="110"/>
      <c r="BA5856" s="110"/>
      <c r="BB5856" s="110"/>
      <c r="BC5856" s="110"/>
      <c r="BD5856" s="110"/>
      <c r="BE5856" s="110"/>
      <c r="BF5856" s="110"/>
      <c r="BG5856" s="110"/>
      <c r="BH5856" s="110"/>
    </row>
    <row r="5857" spans="30:60" x14ac:dyDescent="0.2">
      <c r="AD5857" s="110"/>
      <c r="AE5857" s="110"/>
      <c r="AF5857" s="110"/>
      <c r="AG5857" s="110"/>
      <c r="AH5857" s="110"/>
      <c r="AI5857" s="110"/>
      <c r="AJ5857" s="110"/>
      <c r="AK5857" s="110"/>
      <c r="AL5857" s="110"/>
      <c r="AM5857" s="110"/>
      <c r="AN5857" s="110"/>
      <c r="AO5857" s="110"/>
      <c r="AP5857" s="110"/>
      <c r="AQ5857" s="110"/>
      <c r="AR5857" s="110"/>
      <c r="AS5857" s="110"/>
      <c r="AT5857" s="110"/>
      <c r="AU5857" s="110"/>
      <c r="AV5857" s="110"/>
      <c r="AW5857" s="110"/>
      <c r="AX5857" s="110"/>
      <c r="AY5857" s="110"/>
      <c r="AZ5857" s="110"/>
      <c r="BA5857" s="110"/>
      <c r="BB5857" s="110"/>
      <c r="BC5857" s="110"/>
      <c r="BD5857" s="110"/>
      <c r="BE5857" s="110"/>
      <c r="BF5857" s="110"/>
      <c r="BG5857" s="110"/>
      <c r="BH5857" s="110"/>
    </row>
    <row r="5858" spans="30:60" x14ac:dyDescent="0.2">
      <c r="AD5858" s="110"/>
      <c r="AE5858" s="110"/>
      <c r="AF5858" s="110"/>
      <c r="AG5858" s="110"/>
      <c r="AH5858" s="110"/>
      <c r="AI5858" s="110"/>
      <c r="AJ5858" s="110"/>
      <c r="AK5858" s="110"/>
      <c r="AL5858" s="110"/>
      <c r="AM5858" s="110"/>
      <c r="AN5858" s="110"/>
      <c r="AO5858" s="110"/>
      <c r="AP5858" s="110"/>
      <c r="AQ5858" s="110"/>
      <c r="AR5858" s="110"/>
      <c r="AS5858" s="110"/>
      <c r="AT5858" s="110"/>
      <c r="AU5858" s="110"/>
      <c r="AV5858" s="110"/>
      <c r="AW5858" s="110"/>
      <c r="AX5858" s="110"/>
      <c r="AY5858" s="110"/>
      <c r="AZ5858" s="110"/>
      <c r="BA5858" s="110"/>
      <c r="BB5858" s="110"/>
      <c r="BC5858" s="110"/>
      <c r="BD5858" s="110"/>
      <c r="BE5858" s="110"/>
      <c r="BF5858" s="110"/>
      <c r="BG5858" s="110"/>
      <c r="BH5858" s="110"/>
    </row>
    <row r="5859" spans="30:60" x14ac:dyDescent="0.2">
      <c r="AD5859" s="110"/>
      <c r="AE5859" s="110"/>
      <c r="AF5859" s="110"/>
      <c r="AG5859" s="110"/>
      <c r="AH5859" s="110"/>
      <c r="AI5859" s="110"/>
      <c r="AJ5859" s="110"/>
      <c r="AK5859" s="110"/>
      <c r="AL5859" s="110"/>
      <c r="AM5859" s="110"/>
      <c r="AN5859" s="110"/>
      <c r="AO5859" s="110"/>
      <c r="AP5859" s="110"/>
      <c r="AQ5859" s="110"/>
      <c r="AR5859" s="110"/>
      <c r="AS5859" s="110"/>
      <c r="AT5859" s="110"/>
      <c r="AU5859" s="110"/>
      <c r="AV5859" s="110"/>
      <c r="AW5859" s="110"/>
      <c r="AX5859" s="110"/>
      <c r="AY5859" s="110"/>
      <c r="AZ5859" s="110"/>
      <c r="BA5859" s="110"/>
      <c r="BB5859" s="110"/>
      <c r="BC5859" s="110"/>
      <c r="BD5859" s="110"/>
      <c r="BE5859" s="110"/>
      <c r="BF5859" s="110"/>
      <c r="BG5859" s="110"/>
      <c r="BH5859" s="110"/>
    </row>
    <row r="5860" spans="30:60" x14ac:dyDescent="0.2">
      <c r="AD5860" s="110"/>
      <c r="AE5860" s="110"/>
      <c r="AF5860" s="110"/>
      <c r="AG5860" s="110"/>
      <c r="AH5860" s="110"/>
      <c r="AI5860" s="110"/>
      <c r="AJ5860" s="110"/>
      <c r="AK5860" s="110"/>
      <c r="AL5860" s="110"/>
      <c r="AM5860" s="110"/>
      <c r="AN5860" s="110"/>
      <c r="AO5860" s="110"/>
      <c r="AP5860" s="110"/>
      <c r="AQ5860" s="110"/>
      <c r="AR5860" s="110"/>
      <c r="AS5860" s="110"/>
      <c r="AT5860" s="110"/>
      <c r="AU5860" s="110"/>
      <c r="AV5860" s="110"/>
      <c r="AW5860" s="110"/>
      <c r="AX5860" s="110"/>
      <c r="AY5860" s="110"/>
      <c r="AZ5860" s="110"/>
      <c r="BA5860" s="110"/>
      <c r="BB5860" s="110"/>
      <c r="BC5860" s="110"/>
      <c r="BD5860" s="110"/>
      <c r="BE5860" s="110"/>
      <c r="BF5860" s="110"/>
      <c r="BG5860" s="110"/>
      <c r="BH5860" s="110"/>
    </row>
    <row r="5861" spans="30:60" x14ac:dyDescent="0.2">
      <c r="AD5861" s="110"/>
      <c r="AE5861" s="110"/>
      <c r="AF5861" s="110"/>
      <c r="AG5861" s="110"/>
      <c r="AH5861" s="110"/>
      <c r="AI5861" s="110"/>
      <c r="AJ5861" s="110"/>
      <c r="AK5861" s="110"/>
      <c r="AL5861" s="110"/>
      <c r="AM5861" s="110"/>
      <c r="AN5861" s="110"/>
      <c r="AO5861" s="110"/>
      <c r="AP5861" s="110"/>
      <c r="AQ5861" s="110"/>
      <c r="AR5861" s="110"/>
      <c r="AS5861" s="110"/>
      <c r="AT5861" s="110"/>
      <c r="AU5861" s="110"/>
      <c r="AV5861" s="110"/>
      <c r="AW5861" s="110"/>
      <c r="AX5861" s="110"/>
      <c r="AY5861" s="110"/>
      <c r="AZ5861" s="110"/>
      <c r="BA5861" s="110"/>
      <c r="BB5861" s="110"/>
      <c r="BC5861" s="110"/>
      <c r="BD5861" s="110"/>
      <c r="BE5861" s="110"/>
      <c r="BF5861" s="110"/>
      <c r="BG5861" s="110"/>
      <c r="BH5861" s="110"/>
    </row>
    <row r="5862" spans="30:60" x14ac:dyDescent="0.2">
      <c r="AD5862" s="110"/>
      <c r="AE5862" s="110"/>
      <c r="AF5862" s="110"/>
      <c r="AG5862" s="110"/>
      <c r="AH5862" s="110"/>
      <c r="AI5862" s="110"/>
      <c r="AJ5862" s="110"/>
      <c r="AK5862" s="110"/>
      <c r="AL5862" s="110"/>
      <c r="AM5862" s="110"/>
      <c r="AN5862" s="110"/>
      <c r="AO5862" s="110"/>
      <c r="AP5862" s="110"/>
      <c r="AQ5862" s="110"/>
      <c r="AR5862" s="110"/>
      <c r="AS5862" s="110"/>
      <c r="AT5862" s="110"/>
      <c r="AU5862" s="110"/>
      <c r="AV5862" s="110"/>
      <c r="AW5862" s="110"/>
      <c r="AX5862" s="110"/>
      <c r="AY5862" s="110"/>
      <c r="AZ5862" s="110"/>
      <c r="BA5862" s="110"/>
      <c r="BB5862" s="110"/>
      <c r="BC5862" s="110"/>
      <c r="BD5862" s="110"/>
      <c r="BE5862" s="110"/>
      <c r="BF5862" s="110"/>
      <c r="BG5862" s="110"/>
      <c r="BH5862" s="110"/>
    </row>
    <row r="5863" spans="30:60" x14ac:dyDescent="0.2">
      <c r="AD5863" s="110"/>
      <c r="AE5863" s="110"/>
      <c r="AF5863" s="110"/>
      <c r="AG5863" s="110"/>
      <c r="AH5863" s="110"/>
      <c r="AI5863" s="110"/>
      <c r="AJ5863" s="110"/>
      <c r="AK5863" s="110"/>
      <c r="AL5863" s="110"/>
      <c r="AM5863" s="110"/>
      <c r="AN5863" s="110"/>
      <c r="AO5863" s="110"/>
      <c r="AP5863" s="110"/>
      <c r="AQ5863" s="110"/>
      <c r="AR5863" s="110"/>
      <c r="AS5863" s="110"/>
      <c r="AT5863" s="110"/>
      <c r="AU5863" s="110"/>
      <c r="AV5863" s="110"/>
      <c r="AW5863" s="110"/>
      <c r="AX5863" s="110"/>
      <c r="AY5863" s="110"/>
      <c r="AZ5863" s="110"/>
      <c r="BA5863" s="110"/>
      <c r="BB5863" s="110"/>
      <c r="BC5863" s="110"/>
      <c r="BD5863" s="110"/>
      <c r="BE5863" s="110"/>
      <c r="BF5863" s="110"/>
      <c r="BG5863" s="110"/>
      <c r="BH5863" s="110"/>
    </row>
    <row r="5864" spans="30:60" x14ac:dyDescent="0.2">
      <c r="AD5864" s="110"/>
      <c r="AE5864" s="110"/>
      <c r="AF5864" s="110"/>
      <c r="AG5864" s="110"/>
      <c r="AH5864" s="110"/>
      <c r="AI5864" s="110"/>
      <c r="AJ5864" s="110"/>
      <c r="AK5864" s="110"/>
      <c r="AL5864" s="110"/>
      <c r="AM5864" s="110"/>
      <c r="AN5864" s="110"/>
      <c r="AO5864" s="110"/>
      <c r="AP5864" s="110"/>
      <c r="AQ5864" s="110"/>
      <c r="AR5864" s="110"/>
      <c r="AS5864" s="110"/>
      <c r="AT5864" s="110"/>
      <c r="AU5864" s="110"/>
      <c r="AV5864" s="110"/>
      <c r="AW5864" s="110"/>
      <c r="AX5864" s="110"/>
      <c r="AY5864" s="110"/>
      <c r="AZ5864" s="110"/>
      <c r="BA5864" s="110"/>
      <c r="BB5864" s="110"/>
      <c r="BC5864" s="110"/>
      <c r="BD5864" s="110"/>
      <c r="BE5864" s="110"/>
      <c r="BF5864" s="110"/>
      <c r="BG5864" s="110"/>
      <c r="BH5864" s="110"/>
    </row>
    <row r="5865" spans="30:60" x14ac:dyDescent="0.2">
      <c r="AD5865" s="110"/>
      <c r="AE5865" s="110"/>
      <c r="AF5865" s="110"/>
      <c r="AG5865" s="110"/>
      <c r="AH5865" s="110"/>
      <c r="AI5865" s="110"/>
      <c r="AJ5865" s="110"/>
      <c r="AK5865" s="110"/>
      <c r="AL5865" s="110"/>
      <c r="AM5865" s="110"/>
      <c r="AN5865" s="110"/>
      <c r="AO5865" s="110"/>
      <c r="AP5865" s="110"/>
      <c r="AQ5865" s="110"/>
      <c r="AR5865" s="110"/>
      <c r="AS5865" s="110"/>
      <c r="AT5865" s="110"/>
      <c r="AU5865" s="110"/>
      <c r="AV5865" s="110"/>
      <c r="AW5865" s="110"/>
      <c r="AX5865" s="110"/>
      <c r="AY5865" s="110"/>
      <c r="AZ5865" s="110"/>
      <c r="BA5865" s="110"/>
      <c r="BB5865" s="110"/>
      <c r="BC5865" s="110"/>
      <c r="BD5865" s="110"/>
      <c r="BE5865" s="110"/>
      <c r="BF5865" s="110"/>
      <c r="BG5865" s="110"/>
      <c r="BH5865" s="110"/>
    </row>
    <row r="5866" spans="30:60" x14ac:dyDescent="0.2">
      <c r="AD5866" s="110"/>
      <c r="AE5866" s="110"/>
      <c r="AF5866" s="110"/>
      <c r="AG5866" s="110"/>
      <c r="AH5866" s="110"/>
      <c r="AI5866" s="110"/>
      <c r="AJ5866" s="110"/>
      <c r="AK5866" s="110"/>
      <c r="AL5866" s="110"/>
      <c r="AM5866" s="110"/>
      <c r="AN5866" s="110"/>
      <c r="AO5866" s="110"/>
      <c r="AP5866" s="110"/>
      <c r="AQ5866" s="110"/>
      <c r="AR5866" s="110"/>
      <c r="AS5866" s="110"/>
      <c r="AT5866" s="110"/>
      <c r="AU5866" s="110"/>
      <c r="AV5866" s="110"/>
      <c r="AW5866" s="110"/>
      <c r="AX5866" s="110"/>
      <c r="AY5866" s="110"/>
      <c r="AZ5866" s="110"/>
      <c r="BA5866" s="110"/>
      <c r="BB5866" s="110"/>
      <c r="BC5866" s="110"/>
      <c r="BD5866" s="110"/>
      <c r="BE5866" s="110"/>
      <c r="BF5866" s="110"/>
      <c r="BG5866" s="110"/>
      <c r="BH5866" s="110"/>
    </row>
    <row r="5867" spans="30:60" x14ac:dyDescent="0.2">
      <c r="AD5867" s="110"/>
      <c r="AE5867" s="110"/>
      <c r="AF5867" s="110"/>
      <c r="AG5867" s="110"/>
      <c r="AH5867" s="110"/>
      <c r="AI5867" s="110"/>
      <c r="AJ5867" s="110"/>
      <c r="AK5867" s="110"/>
      <c r="AL5867" s="110"/>
      <c r="AM5867" s="110"/>
      <c r="AN5867" s="110"/>
      <c r="AO5867" s="110"/>
      <c r="AP5867" s="110"/>
      <c r="AQ5867" s="110"/>
      <c r="AR5867" s="110"/>
      <c r="AS5867" s="110"/>
      <c r="AT5867" s="110"/>
      <c r="AU5867" s="110"/>
      <c r="AV5867" s="110"/>
      <c r="AW5867" s="110"/>
      <c r="AX5867" s="110"/>
      <c r="AY5867" s="110"/>
      <c r="AZ5867" s="110"/>
      <c r="BA5867" s="110"/>
      <c r="BB5867" s="110"/>
      <c r="BC5867" s="110"/>
      <c r="BD5867" s="110"/>
      <c r="BE5867" s="110"/>
      <c r="BF5867" s="110"/>
      <c r="BG5867" s="110"/>
      <c r="BH5867" s="110"/>
    </row>
    <row r="5868" spans="30:60" x14ac:dyDescent="0.2">
      <c r="AD5868" s="110"/>
      <c r="AE5868" s="110"/>
      <c r="AF5868" s="110"/>
      <c r="AG5868" s="110"/>
      <c r="AH5868" s="110"/>
      <c r="AI5868" s="110"/>
      <c r="AJ5868" s="110"/>
      <c r="AK5868" s="110"/>
      <c r="AL5868" s="110"/>
      <c r="AM5868" s="110"/>
      <c r="AN5868" s="110"/>
      <c r="AO5868" s="110"/>
      <c r="AP5868" s="110"/>
      <c r="AQ5868" s="110"/>
      <c r="AR5868" s="110"/>
      <c r="AS5868" s="110"/>
      <c r="AT5868" s="110"/>
      <c r="AU5868" s="110"/>
      <c r="AV5868" s="110"/>
      <c r="AW5868" s="110"/>
      <c r="AX5868" s="110"/>
      <c r="AY5868" s="110"/>
      <c r="AZ5868" s="110"/>
      <c r="BA5868" s="110"/>
      <c r="BB5868" s="110"/>
      <c r="BC5868" s="110"/>
      <c r="BD5868" s="110"/>
      <c r="BE5868" s="110"/>
      <c r="BF5868" s="110"/>
      <c r="BG5868" s="110"/>
      <c r="BH5868" s="110"/>
    </row>
    <row r="5869" spans="30:60" x14ac:dyDescent="0.2">
      <c r="AD5869" s="110"/>
      <c r="AE5869" s="110"/>
      <c r="AF5869" s="110"/>
      <c r="AG5869" s="110"/>
      <c r="AH5869" s="110"/>
      <c r="AI5869" s="110"/>
      <c r="AJ5869" s="110"/>
      <c r="AK5869" s="110"/>
      <c r="AL5869" s="110"/>
      <c r="AM5869" s="110"/>
      <c r="AN5869" s="110"/>
      <c r="AO5869" s="110"/>
      <c r="AP5869" s="110"/>
      <c r="AQ5869" s="110"/>
      <c r="AR5869" s="110"/>
      <c r="AS5869" s="110"/>
      <c r="AT5869" s="110"/>
      <c r="AU5869" s="110"/>
      <c r="AV5869" s="110"/>
      <c r="AW5869" s="110"/>
      <c r="AX5869" s="110"/>
      <c r="AY5869" s="110"/>
      <c r="AZ5869" s="110"/>
      <c r="BA5869" s="110"/>
      <c r="BB5869" s="110"/>
      <c r="BC5869" s="110"/>
      <c r="BD5869" s="110"/>
      <c r="BE5869" s="110"/>
      <c r="BF5869" s="110"/>
      <c r="BG5869" s="110"/>
      <c r="BH5869" s="110"/>
    </row>
    <row r="5870" spans="30:60" x14ac:dyDescent="0.2">
      <c r="AD5870" s="110"/>
      <c r="AE5870" s="110"/>
      <c r="AF5870" s="110"/>
      <c r="AG5870" s="110"/>
      <c r="AH5870" s="110"/>
      <c r="AI5870" s="110"/>
      <c r="AJ5870" s="110"/>
      <c r="AK5870" s="110"/>
      <c r="AL5870" s="110"/>
      <c r="AM5870" s="110"/>
      <c r="AN5870" s="110"/>
      <c r="AO5870" s="110"/>
      <c r="AP5870" s="110"/>
      <c r="AQ5870" s="110"/>
      <c r="AR5870" s="110"/>
      <c r="AS5870" s="110"/>
      <c r="AT5870" s="110"/>
      <c r="AU5870" s="110"/>
      <c r="AV5870" s="110"/>
      <c r="AW5870" s="110"/>
      <c r="AX5870" s="110"/>
      <c r="AY5870" s="110"/>
      <c r="AZ5870" s="110"/>
      <c r="BA5870" s="110"/>
      <c r="BB5870" s="110"/>
      <c r="BC5870" s="110"/>
      <c r="BD5870" s="110"/>
      <c r="BE5870" s="110"/>
      <c r="BF5870" s="110"/>
      <c r="BG5870" s="110"/>
      <c r="BH5870" s="110"/>
    </row>
    <row r="5871" spans="30:60" x14ac:dyDescent="0.2">
      <c r="AD5871" s="110"/>
      <c r="AE5871" s="110"/>
      <c r="AF5871" s="110"/>
      <c r="AG5871" s="110"/>
      <c r="AH5871" s="110"/>
      <c r="AI5871" s="110"/>
      <c r="AJ5871" s="110"/>
      <c r="AK5871" s="110"/>
      <c r="AL5871" s="110"/>
      <c r="AM5871" s="110"/>
      <c r="AN5871" s="110"/>
      <c r="AO5871" s="110"/>
      <c r="AP5871" s="110"/>
      <c r="AQ5871" s="110"/>
      <c r="AR5871" s="110"/>
      <c r="AS5871" s="110"/>
      <c r="AT5871" s="110"/>
      <c r="AU5871" s="110"/>
      <c r="AV5871" s="110"/>
      <c r="AW5871" s="110"/>
      <c r="AX5871" s="110"/>
      <c r="AY5871" s="110"/>
      <c r="AZ5871" s="110"/>
      <c r="BA5871" s="110"/>
      <c r="BB5871" s="110"/>
      <c r="BC5871" s="110"/>
      <c r="BD5871" s="110"/>
      <c r="BE5871" s="110"/>
      <c r="BF5871" s="110"/>
      <c r="BG5871" s="110"/>
      <c r="BH5871" s="110"/>
    </row>
    <row r="5872" spans="30:60" x14ac:dyDescent="0.2">
      <c r="AD5872" s="110"/>
      <c r="AE5872" s="110"/>
      <c r="AF5872" s="110"/>
      <c r="AG5872" s="110"/>
      <c r="AH5872" s="110"/>
      <c r="AI5872" s="110"/>
      <c r="AJ5872" s="110"/>
      <c r="AK5872" s="110"/>
      <c r="AL5872" s="110"/>
      <c r="AM5872" s="110"/>
      <c r="AN5872" s="110"/>
      <c r="AO5872" s="110"/>
      <c r="AP5872" s="110"/>
      <c r="AQ5872" s="110"/>
      <c r="AR5872" s="110"/>
      <c r="AS5872" s="110"/>
      <c r="AT5872" s="110"/>
      <c r="AU5872" s="110"/>
      <c r="AV5872" s="110"/>
      <c r="AW5872" s="110"/>
      <c r="AX5872" s="110"/>
      <c r="AY5872" s="110"/>
      <c r="AZ5872" s="110"/>
      <c r="BA5872" s="110"/>
      <c r="BB5872" s="110"/>
      <c r="BC5872" s="110"/>
      <c r="BD5872" s="110"/>
      <c r="BE5872" s="110"/>
      <c r="BF5872" s="110"/>
      <c r="BG5872" s="110"/>
      <c r="BH5872" s="110"/>
    </row>
    <row r="5873" spans="30:60" x14ac:dyDescent="0.2">
      <c r="AD5873" s="110"/>
      <c r="AE5873" s="110"/>
      <c r="AF5873" s="110"/>
      <c r="AG5873" s="110"/>
      <c r="AH5873" s="110"/>
      <c r="AI5873" s="110"/>
      <c r="AJ5873" s="110"/>
      <c r="AK5873" s="110"/>
      <c r="AL5873" s="110"/>
      <c r="AM5873" s="110"/>
      <c r="AN5873" s="110"/>
      <c r="AO5873" s="110"/>
      <c r="AP5873" s="110"/>
      <c r="AQ5873" s="110"/>
      <c r="AR5873" s="110"/>
      <c r="AS5873" s="110"/>
      <c r="AT5873" s="110"/>
      <c r="AU5873" s="110"/>
      <c r="AV5873" s="110"/>
      <c r="AW5873" s="110"/>
      <c r="AX5873" s="110"/>
      <c r="AY5873" s="110"/>
      <c r="AZ5873" s="110"/>
      <c r="BA5873" s="110"/>
      <c r="BB5873" s="110"/>
      <c r="BC5873" s="110"/>
      <c r="BD5873" s="110"/>
      <c r="BE5873" s="110"/>
      <c r="BF5873" s="110"/>
      <c r="BG5873" s="110"/>
      <c r="BH5873" s="110"/>
    </row>
    <row r="5874" spans="30:60" x14ac:dyDescent="0.2">
      <c r="AD5874" s="110"/>
      <c r="AE5874" s="110"/>
      <c r="AF5874" s="110"/>
      <c r="AG5874" s="110"/>
      <c r="AH5874" s="110"/>
      <c r="AI5874" s="110"/>
      <c r="AJ5874" s="110"/>
      <c r="AK5874" s="110"/>
      <c r="AL5874" s="110"/>
      <c r="AM5874" s="110"/>
      <c r="AN5874" s="110"/>
      <c r="AO5874" s="110"/>
      <c r="AP5874" s="110"/>
      <c r="AQ5874" s="110"/>
      <c r="AR5874" s="110"/>
      <c r="AS5874" s="110"/>
      <c r="AT5874" s="110"/>
      <c r="AU5874" s="110"/>
      <c r="AV5874" s="110"/>
      <c r="AW5874" s="110"/>
      <c r="AX5874" s="110"/>
      <c r="AY5874" s="110"/>
      <c r="AZ5874" s="110"/>
      <c r="BA5874" s="110"/>
      <c r="BB5874" s="110"/>
      <c r="BC5874" s="110"/>
      <c r="BD5874" s="110"/>
      <c r="BE5874" s="110"/>
      <c r="BF5874" s="110"/>
      <c r="BG5874" s="110"/>
      <c r="BH5874" s="110"/>
    </row>
    <row r="5875" spans="30:60" x14ac:dyDescent="0.2">
      <c r="AD5875" s="110"/>
      <c r="AE5875" s="110"/>
      <c r="AF5875" s="110"/>
      <c r="AG5875" s="110"/>
      <c r="AH5875" s="110"/>
      <c r="AI5875" s="110"/>
      <c r="AJ5875" s="110"/>
      <c r="AK5875" s="110"/>
      <c r="AL5875" s="110"/>
      <c r="AM5875" s="110"/>
      <c r="AN5875" s="110"/>
      <c r="AO5875" s="110"/>
      <c r="AP5875" s="110"/>
      <c r="AQ5875" s="110"/>
      <c r="AR5875" s="110"/>
      <c r="AS5875" s="110"/>
      <c r="AT5875" s="110"/>
      <c r="AU5875" s="110"/>
      <c r="AV5875" s="110"/>
      <c r="AW5875" s="110"/>
      <c r="AX5875" s="110"/>
      <c r="AY5875" s="110"/>
      <c r="AZ5875" s="110"/>
      <c r="BA5875" s="110"/>
      <c r="BB5875" s="110"/>
      <c r="BC5875" s="110"/>
      <c r="BD5875" s="110"/>
      <c r="BE5875" s="110"/>
      <c r="BF5875" s="110"/>
      <c r="BG5875" s="110"/>
      <c r="BH5875" s="110"/>
    </row>
    <row r="5876" spans="30:60" x14ac:dyDescent="0.2">
      <c r="AD5876" s="110"/>
      <c r="AE5876" s="110"/>
      <c r="AF5876" s="110"/>
      <c r="AG5876" s="110"/>
      <c r="AH5876" s="110"/>
      <c r="AI5876" s="110"/>
      <c r="AJ5876" s="110"/>
      <c r="AK5876" s="110"/>
      <c r="AL5876" s="110"/>
      <c r="AM5876" s="110"/>
      <c r="AN5876" s="110"/>
      <c r="AO5876" s="110"/>
      <c r="AP5876" s="110"/>
      <c r="AQ5876" s="110"/>
      <c r="AR5876" s="110"/>
      <c r="AS5876" s="110"/>
      <c r="AT5876" s="110"/>
      <c r="AU5876" s="110"/>
      <c r="AV5876" s="110"/>
      <c r="AW5876" s="110"/>
      <c r="AX5876" s="110"/>
      <c r="AY5876" s="110"/>
      <c r="AZ5876" s="110"/>
      <c r="BA5876" s="110"/>
      <c r="BB5876" s="110"/>
      <c r="BC5876" s="110"/>
      <c r="BD5876" s="110"/>
      <c r="BE5876" s="110"/>
      <c r="BF5876" s="110"/>
      <c r="BG5876" s="110"/>
      <c r="BH5876" s="110"/>
    </row>
    <row r="5877" spans="30:60" x14ac:dyDescent="0.2">
      <c r="AD5877" s="110"/>
      <c r="AE5877" s="110"/>
      <c r="AF5877" s="110"/>
      <c r="AG5877" s="110"/>
      <c r="AH5877" s="110"/>
      <c r="AI5877" s="110"/>
      <c r="AJ5877" s="110"/>
      <c r="AK5877" s="110"/>
      <c r="AL5877" s="110"/>
      <c r="AM5877" s="110"/>
      <c r="AN5877" s="110"/>
      <c r="AO5877" s="110"/>
      <c r="AP5877" s="110"/>
      <c r="AQ5877" s="110"/>
      <c r="AR5877" s="110"/>
      <c r="AS5877" s="110"/>
      <c r="AT5877" s="110"/>
      <c r="AU5877" s="110"/>
      <c r="AV5877" s="110"/>
      <c r="AW5877" s="110"/>
      <c r="AX5877" s="110"/>
      <c r="AY5877" s="110"/>
      <c r="AZ5877" s="110"/>
      <c r="BA5877" s="110"/>
      <c r="BB5877" s="110"/>
      <c r="BC5877" s="110"/>
      <c r="BD5877" s="110"/>
      <c r="BE5877" s="110"/>
      <c r="BF5877" s="110"/>
      <c r="BG5877" s="110"/>
      <c r="BH5877" s="110"/>
    </row>
    <row r="5878" spans="30:60" x14ac:dyDescent="0.2">
      <c r="AD5878" s="110"/>
      <c r="AE5878" s="110"/>
      <c r="AF5878" s="110"/>
      <c r="AG5878" s="110"/>
      <c r="AH5878" s="110"/>
      <c r="AI5878" s="110"/>
      <c r="AJ5878" s="110"/>
      <c r="AK5878" s="110"/>
      <c r="AL5878" s="110"/>
      <c r="AM5878" s="110"/>
      <c r="AN5878" s="110"/>
      <c r="AO5878" s="110"/>
      <c r="AP5878" s="110"/>
      <c r="AQ5878" s="110"/>
      <c r="AR5878" s="110"/>
      <c r="AS5878" s="110"/>
      <c r="AT5878" s="110"/>
      <c r="AU5878" s="110"/>
      <c r="AV5878" s="110"/>
      <c r="AW5878" s="110"/>
      <c r="AX5878" s="110"/>
      <c r="AY5878" s="110"/>
      <c r="AZ5878" s="110"/>
      <c r="BA5878" s="110"/>
      <c r="BB5878" s="110"/>
      <c r="BC5878" s="110"/>
      <c r="BD5878" s="110"/>
      <c r="BE5878" s="110"/>
      <c r="BF5878" s="110"/>
      <c r="BG5878" s="110"/>
      <c r="BH5878" s="110"/>
    </row>
    <row r="5879" spans="30:60" x14ac:dyDescent="0.2">
      <c r="AD5879" s="110"/>
      <c r="AE5879" s="110"/>
      <c r="AF5879" s="110"/>
      <c r="AG5879" s="110"/>
      <c r="AH5879" s="110"/>
      <c r="AI5879" s="110"/>
      <c r="AJ5879" s="110"/>
      <c r="AK5879" s="110"/>
      <c r="AL5879" s="110"/>
      <c r="AM5879" s="110"/>
      <c r="AN5879" s="110"/>
      <c r="AO5879" s="110"/>
      <c r="AP5879" s="110"/>
      <c r="AQ5879" s="110"/>
      <c r="AR5879" s="110"/>
      <c r="AS5879" s="110"/>
      <c r="AT5879" s="110"/>
      <c r="AU5879" s="110"/>
      <c r="AV5879" s="110"/>
      <c r="AW5879" s="110"/>
      <c r="AX5879" s="110"/>
      <c r="AY5879" s="110"/>
      <c r="AZ5879" s="110"/>
      <c r="BA5879" s="110"/>
      <c r="BB5879" s="110"/>
      <c r="BC5879" s="110"/>
      <c r="BD5879" s="110"/>
      <c r="BE5879" s="110"/>
      <c r="BF5879" s="110"/>
      <c r="BG5879" s="110"/>
      <c r="BH5879" s="110"/>
    </row>
    <row r="5880" spans="30:60" x14ac:dyDescent="0.2">
      <c r="AD5880" s="110"/>
      <c r="AE5880" s="110"/>
      <c r="AF5880" s="110"/>
      <c r="AG5880" s="110"/>
      <c r="AH5880" s="110"/>
      <c r="AI5880" s="110"/>
      <c r="AJ5880" s="110"/>
      <c r="AK5880" s="110"/>
      <c r="AL5880" s="110"/>
      <c r="AM5880" s="110"/>
      <c r="AN5880" s="110"/>
      <c r="AO5880" s="110"/>
      <c r="AP5880" s="110"/>
      <c r="AQ5880" s="110"/>
      <c r="AR5880" s="110"/>
      <c r="AS5880" s="110"/>
      <c r="AT5880" s="110"/>
      <c r="AU5880" s="110"/>
      <c r="AV5880" s="110"/>
      <c r="AW5880" s="110"/>
      <c r="AX5880" s="110"/>
      <c r="AY5880" s="110"/>
      <c r="AZ5880" s="110"/>
      <c r="BA5880" s="110"/>
      <c r="BB5880" s="110"/>
      <c r="BC5880" s="110"/>
      <c r="BD5880" s="110"/>
      <c r="BE5880" s="110"/>
      <c r="BF5880" s="110"/>
      <c r="BG5880" s="110"/>
      <c r="BH5880" s="110"/>
    </row>
    <row r="5881" spans="30:60" x14ac:dyDescent="0.2">
      <c r="AD5881" s="110"/>
      <c r="AE5881" s="110"/>
      <c r="AF5881" s="110"/>
      <c r="AG5881" s="110"/>
      <c r="AH5881" s="110"/>
      <c r="AI5881" s="110"/>
      <c r="AJ5881" s="110"/>
      <c r="AK5881" s="110"/>
      <c r="AL5881" s="110"/>
      <c r="AM5881" s="110"/>
      <c r="AN5881" s="110"/>
      <c r="AO5881" s="110"/>
      <c r="AP5881" s="110"/>
      <c r="AQ5881" s="110"/>
      <c r="AR5881" s="110"/>
      <c r="AS5881" s="110"/>
      <c r="AT5881" s="110"/>
      <c r="AU5881" s="110"/>
      <c r="AV5881" s="110"/>
      <c r="AW5881" s="110"/>
      <c r="AX5881" s="110"/>
      <c r="AY5881" s="110"/>
      <c r="AZ5881" s="110"/>
      <c r="BA5881" s="110"/>
      <c r="BB5881" s="110"/>
      <c r="BC5881" s="110"/>
      <c r="BD5881" s="110"/>
      <c r="BE5881" s="110"/>
      <c r="BF5881" s="110"/>
      <c r="BG5881" s="110"/>
      <c r="BH5881" s="110"/>
    </row>
    <row r="5882" spans="30:60" x14ac:dyDescent="0.2">
      <c r="AD5882" s="110"/>
      <c r="AE5882" s="110"/>
      <c r="AF5882" s="110"/>
      <c r="AG5882" s="110"/>
      <c r="AH5882" s="110"/>
      <c r="AI5882" s="110"/>
      <c r="AJ5882" s="110"/>
      <c r="AK5882" s="110"/>
      <c r="AL5882" s="110"/>
      <c r="AM5882" s="110"/>
      <c r="AN5882" s="110"/>
      <c r="AO5882" s="110"/>
      <c r="AP5882" s="110"/>
      <c r="AQ5882" s="110"/>
      <c r="AR5882" s="110"/>
      <c r="AS5882" s="110"/>
      <c r="AT5882" s="110"/>
      <c r="AU5882" s="110"/>
      <c r="AV5882" s="110"/>
      <c r="AW5882" s="110"/>
      <c r="AX5882" s="110"/>
      <c r="AY5882" s="110"/>
      <c r="AZ5882" s="110"/>
      <c r="BA5882" s="110"/>
      <c r="BB5882" s="110"/>
      <c r="BC5882" s="110"/>
      <c r="BD5882" s="110"/>
      <c r="BE5882" s="110"/>
      <c r="BF5882" s="110"/>
      <c r="BG5882" s="110"/>
      <c r="BH5882" s="110"/>
    </row>
    <row r="5883" spans="30:60" x14ac:dyDescent="0.2">
      <c r="AD5883" s="110"/>
      <c r="AE5883" s="110"/>
      <c r="AF5883" s="110"/>
      <c r="AG5883" s="110"/>
      <c r="AH5883" s="110"/>
      <c r="AI5883" s="110"/>
      <c r="AJ5883" s="110"/>
      <c r="AK5883" s="110"/>
      <c r="AL5883" s="110"/>
      <c r="AM5883" s="110"/>
      <c r="AN5883" s="110"/>
      <c r="AO5883" s="110"/>
      <c r="AP5883" s="110"/>
      <c r="AQ5883" s="110"/>
      <c r="AR5883" s="110"/>
      <c r="AS5883" s="110"/>
      <c r="AT5883" s="110"/>
      <c r="AU5883" s="110"/>
      <c r="AV5883" s="110"/>
      <c r="AW5883" s="110"/>
      <c r="AX5883" s="110"/>
      <c r="AY5883" s="110"/>
      <c r="AZ5883" s="110"/>
      <c r="BA5883" s="110"/>
      <c r="BB5883" s="110"/>
      <c r="BC5883" s="110"/>
      <c r="BD5883" s="110"/>
      <c r="BE5883" s="110"/>
      <c r="BF5883" s="110"/>
      <c r="BG5883" s="110"/>
      <c r="BH5883" s="110"/>
    </row>
    <row r="5884" spans="30:60" x14ac:dyDescent="0.2">
      <c r="AD5884" s="110"/>
      <c r="AE5884" s="110"/>
      <c r="AF5884" s="110"/>
      <c r="AG5884" s="110"/>
      <c r="AH5884" s="110"/>
      <c r="AI5884" s="110"/>
      <c r="AJ5884" s="110"/>
      <c r="AK5884" s="110"/>
      <c r="AL5884" s="110"/>
      <c r="AM5884" s="110"/>
      <c r="AN5884" s="110"/>
      <c r="AO5884" s="110"/>
      <c r="AP5884" s="110"/>
      <c r="AQ5884" s="110"/>
      <c r="AR5884" s="110"/>
      <c r="AS5884" s="110"/>
      <c r="AT5884" s="110"/>
      <c r="AU5884" s="110"/>
      <c r="AV5884" s="110"/>
      <c r="AW5884" s="110"/>
      <c r="AX5884" s="110"/>
      <c r="AY5884" s="110"/>
      <c r="AZ5884" s="110"/>
      <c r="BA5884" s="110"/>
      <c r="BB5884" s="110"/>
      <c r="BC5884" s="110"/>
      <c r="BD5884" s="110"/>
      <c r="BE5884" s="110"/>
      <c r="BF5884" s="110"/>
      <c r="BG5884" s="110"/>
      <c r="BH5884" s="110"/>
    </row>
    <row r="5885" spans="30:60" x14ac:dyDescent="0.2">
      <c r="AD5885" s="110"/>
      <c r="AE5885" s="110"/>
      <c r="AF5885" s="110"/>
      <c r="AG5885" s="110"/>
      <c r="AH5885" s="110"/>
      <c r="AI5885" s="110"/>
      <c r="AJ5885" s="110"/>
      <c r="AK5885" s="110"/>
      <c r="AL5885" s="110"/>
      <c r="AM5885" s="110"/>
      <c r="AN5885" s="110"/>
      <c r="AO5885" s="110"/>
      <c r="AP5885" s="110"/>
      <c r="AQ5885" s="110"/>
      <c r="AR5885" s="110"/>
      <c r="AS5885" s="110"/>
      <c r="AT5885" s="110"/>
      <c r="AU5885" s="110"/>
      <c r="AV5885" s="110"/>
      <c r="AW5885" s="110"/>
      <c r="AX5885" s="110"/>
      <c r="AY5885" s="110"/>
      <c r="AZ5885" s="110"/>
      <c r="BA5885" s="110"/>
      <c r="BB5885" s="110"/>
      <c r="BC5885" s="110"/>
      <c r="BD5885" s="110"/>
      <c r="BE5885" s="110"/>
      <c r="BF5885" s="110"/>
      <c r="BG5885" s="110"/>
      <c r="BH5885" s="110"/>
    </row>
    <row r="5886" spans="30:60" x14ac:dyDescent="0.2">
      <c r="AD5886" s="110"/>
      <c r="AE5886" s="110"/>
      <c r="AF5886" s="110"/>
      <c r="AG5886" s="110"/>
      <c r="AH5886" s="110"/>
      <c r="AI5886" s="110"/>
      <c r="AJ5886" s="110"/>
      <c r="AK5886" s="110"/>
      <c r="AL5886" s="110"/>
      <c r="AM5886" s="110"/>
      <c r="AN5886" s="110"/>
      <c r="AO5886" s="110"/>
      <c r="AP5886" s="110"/>
      <c r="AQ5886" s="110"/>
      <c r="AR5886" s="110"/>
      <c r="AS5886" s="110"/>
      <c r="AT5886" s="110"/>
      <c r="AU5886" s="110"/>
      <c r="AV5886" s="110"/>
      <c r="AW5886" s="110"/>
      <c r="AX5886" s="110"/>
      <c r="AY5886" s="110"/>
      <c r="AZ5886" s="110"/>
      <c r="BA5886" s="110"/>
      <c r="BB5886" s="110"/>
      <c r="BC5886" s="110"/>
      <c r="BD5886" s="110"/>
      <c r="BE5886" s="110"/>
      <c r="BF5886" s="110"/>
      <c r="BG5886" s="110"/>
      <c r="BH5886" s="110"/>
    </row>
    <row r="5887" spans="30:60" x14ac:dyDescent="0.2">
      <c r="AD5887" s="110"/>
      <c r="AE5887" s="110"/>
      <c r="AF5887" s="110"/>
      <c r="AG5887" s="110"/>
      <c r="AH5887" s="110"/>
      <c r="AI5887" s="110"/>
      <c r="AJ5887" s="110"/>
      <c r="AK5887" s="110"/>
      <c r="AL5887" s="110"/>
      <c r="AM5887" s="110"/>
      <c r="AN5887" s="110"/>
      <c r="AO5887" s="110"/>
      <c r="AP5887" s="110"/>
      <c r="AQ5887" s="110"/>
      <c r="AR5887" s="110"/>
      <c r="AS5887" s="110"/>
      <c r="AT5887" s="110"/>
      <c r="AU5887" s="110"/>
      <c r="AV5887" s="110"/>
      <c r="AW5887" s="110"/>
      <c r="AX5887" s="110"/>
      <c r="AY5887" s="110"/>
      <c r="AZ5887" s="110"/>
      <c r="BA5887" s="110"/>
      <c r="BB5887" s="110"/>
      <c r="BC5887" s="110"/>
      <c r="BD5887" s="110"/>
      <c r="BE5887" s="110"/>
      <c r="BF5887" s="110"/>
      <c r="BG5887" s="110"/>
      <c r="BH5887" s="110"/>
    </row>
    <row r="5888" spans="30:60" x14ac:dyDescent="0.2">
      <c r="AD5888" s="110"/>
      <c r="AE5888" s="110"/>
      <c r="AF5888" s="110"/>
      <c r="AG5888" s="110"/>
      <c r="AH5888" s="110"/>
      <c r="AI5888" s="110"/>
      <c r="AJ5888" s="110"/>
      <c r="AK5888" s="110"/>
      <c r="AL5888" s="110"/>
      <c r="AM5888" s="110"/>
      <c r="AN5888" s="110"/>
      <c r="AO5888" s="110"/>
      <c r="AP5888" s="110"/>
      <c r="AQ5888" s="110"/>
      <c r="AR5888" s="110"/>
      <c r="AS5888" s="110"/>
      <c r="AT5888" s="110"/>
      <c r="AU5888" s="110"/>
      <c r="AV5888" s="110"/>
      <c r="AW5888" s="110"/>
      <c r="AX5888" s="110"/>
      <c r="AY5888" s="110"/>
      <c r="AZ5888" s="110"/>
      <c r="BA5888" s="110"/>
      <c r="BB5888" s="110"/>
      <c r="BC5888" s="110"/>
      <c r="BD5888" s="110"/>
      <c r="BE5888" s="110"/>
      <c r="BF5888" s="110"/>
      <c r="BG5888" s="110"/>
      <c r="BH5888" s="110"/>
    </row>
    <row r="5889" spans="30:60" x14ac:dyDescent="0.2">
      <c r="AD5889" s="110"/>
      <c r="AE5889" s="110"/>
      <c r="AF5889" s="110"/>
      <c r="AG5889" s="110"/>
      <c r="AH5889" s="110"/>
      <c r="AI5889" s="110"/>
      <c r="AJ5889" s="110"/>
      <c r="AK5889" s="110"/>
      <c r="AL5889" s="110"/>
      <c r="AM5889" s="110"/>
      <c r="AN5889" s="110"/>
      <c r="AO5889" s="110"/>
      <c r="AP5889" s="110"/>
      <c r="AQ5889" s="110"/>
      <c r="AR5889" s="110"/>
      <c r="AS5889" s="110"/>
      <c r="AT5889" s="110"/>
      <c r="AU5889" s="110"/>
      <c r="AV5889" s="110"/>
      <c r="AW5889" s="110"/>
      <c r="AX5889" s="110"/>
      <c r="AY5889" s="110"/>
      <c r="AZ5889" s="110"/>
      <c r="BA5889" s="110"/>
      <c r="BB5889" s="110"/>
      <c r="BC5889" s="110"/>
      <c r="BD5889" s="110"/>
      <c r="BE5889" s="110"/>
      <c r="BF5889" s="110"/>
      <c r="BG5889" s="110"/>
      <c r="BH5889" s="110"/>
    </row>
    <row r="5890" spans="30:60" x14ac:dyDescent="0.2">
      <c r="AD5890" s="110"/>
      <c r="AE5890" s="110"/>
      <c r="AF5890" s="110"/>
      <c r="AG5890" s="110"/>
      <c r="AH5890" s="110"/>
      <c r="AI5890" s="110"/>
      <c r="AJ5890" s="110"/>
      <c r="AK5890" s="110"/>
      <c r="AL5890" s="110"/>
      <c r="AM5890" s="110"/>
      <c r="AN5890" s="110"/>
      <c r="AO5890" s="110"/>
      <c r="AP5890" s="110"/>
      <c r="AQ5890" s="110"/>
      <c r="AR5890" s="110"/>
      <c r="AS5890" s="110"/>
      <c r="AT5890" s="110"/>
      <c r="AU5890" s="110"/>
      <c r="AV5890" s="110"/>
      <c r="AW5890" s="110"/>
      <c r="AX5890" s="110"/>
      <c r="AY5890" s="110"/>
      <c r="AZ5890" s="110"/>
      <c r="BA5890" s="110"/>
      <c r="BB5890" s="110"/>
      <c r="BC5890" s="110"/>
      <c r="BD5890" s="110"/>
      <c r="BE5890" s="110"/>
      <c r="BF5890" s="110"/>
      <c r="BG5890" s="110"/>
      <c r="BH5890" s="110"/>
    </row>
    <row r="5891" spans="30:60" x14ac:dyDescent="0.2">
      <c r="AD5891" s="110"/>
      <c r="AE5891" s="110"/>
      <c r="AF5891" s="110"/>
      <c r="AG5891" s="110"/>
      <c r="AH5891" s="110"/>
      <c r="AI5891" s="110"/>
      <c r="AJ5891" s="110"/>
      <c r="AK5891" s="110"/>
      <c r="AL5891" s="110"/>
      <c r="AM5891" s="110"/>
      <c r="AN5891" s="110"/>
      <c r="AO5891" s="110"/>
      <c r="AP5891" s="110"/>
      <c r="AQ5891" s="110"/>
      <c r="AR5891" s="110"/>
      <c r="AS5891" s="110"/>
      <c r="AT5891" s="110"/>
      <c r="AU5891" s="110"/>
      <c r="AV5891" s="110"/>
      <c r="AW5891" s="110"/>
      <c r="AX5891" s="110"/>
      <c r="AY5891" s="110"/>
      <c r="AZ5891" s="110"/>
      <c r="BA5891" s="110"/>
      <c r="BB5891" s="110"/>
      <c r="BC5891" s="110"/>
      <c r="BD5891" s="110"/>
      <c r="BE5891" s="110"/>
      <c r="BF5891" s="110"/>
      <c r="BG5891" s="110"/>
      <c r="BH5891" s="110"/>
    </row>
    <row r="5892" spans="30:60" x14ac:dyDescent="0.2">
      <c r="AD5892" s="110"/>
      <c r="AE5892" s="110"/>
      <c r="AF5892" s="110"/>
      <c r="AG5892" s="110"/>
      <c r="AH5892" s="110"/>
      <c r="AI5892" s="110"/>
      <c r="AJ5892" s="110"/>
      <c r="AK5892" s="110"/>
      <c r="AL5892" s="110"/>
      <c r="AM5892" s="110"/>
      <c r="AN5892" s="110"/>
      <c r="AO5892" s="110"/>
      <c r="AP5892" s="110"/>
      <c r="AQ5892" s="110"/>
      <c r="AR5892" s="110"/>
      <c r="AS5892" s="110"/>
      <c r="AT5892" s="110"/>
      <c r="AU5892" s="110"/>
      <c r="AV5892" s="110"/>
      <c r="AW5892" s="110"/>
      <c r="AX5892" s="110"/>
      <c r="AY5892" s="110"/>
      <c r="AZ5892" s="110"/>
      <c r="BA5892" s="110"/>
      <c r="BB5892" s="110"/>
      <c r="BC5892" s="110"/>
      <c r="BD5892" s="110"/>
      <c r="BE5892" s="110"/>
      <c r="BF5892" s="110"/>
      <c r="BG5892" s="110"/>
      <c r="BH5892" s="110"/>
    </row>
    <row r="5893" spans="30:60" x14ac:dyDescent="0.2">
      <c r="AD5893" s="110"/>
      <c r="AE5893" s="110"/>
      <c r="AF5893" s="110"/>
      <c r="AG5893" s="110"/>
      <c r="AH5893" s="110"/>
      <c r="AI5893" s="110"/>
      <c r="AJ5893" s="110"/>
      <c r="AK5893" s="110"/>
      <c r="AL5893" s="110"/>
      <c r="AM5893" s="110"/>
      <c r="AN5893" s="110"/>
      <c r="AO5893" s="110"/>
      <c r="AP5893" s="110"/>
      <c r="AQ5893" s="110"/>
      <c r="AR5893" s="110"/>
      <c r="AS5893" s="110"/>
      <c r="AT5893" s="110"/>
      <c r="AU5893" s="110"/>
      <c r="AV5893" s="110"/>
      <c r="AW5893" s="110"/>
      <c r="AX5893" s="110"/>
      <c r="AY5893" s="110"/>
      <c r="AZ5893" s="110"/>
      <c r="BA5893" s="110"/>
      <c r="BB5893" s="110"/>
      <c r="BC5893" s="110"/>
      <c r="BD5893" s="110"/>
      <c r="BE5893" s="110"/>
      <c r="BF5893" s="110"/>
      <c r="BG5893" s="110"/>
      <c r="BH5893" s="110"/>
    </row>
    <row r="5894" spans="30:60" x14ac:dyDescent="0.2">
      <c r="AD5894" s="110"/>
      <c r="AE5894" s="110"/>
      <c r="AF5894" s="110"/>
      <c r="AG5894" s="110"/>
      <c r="AH5894" s="110"/>
      <c r="AI5894" s="110"/>
      <c r="AJ5894" s="110"/>
      <c r="AK5894" s="110"/>
      <c r="AL5894" s="110"/>
      <c r="AM5894" s="110"/>
      <c r="AN5894" s="110"/>
      <c r="AO5894" s="110"/>
      <c r="AP5894" s="110"/>
      <c r="AQ5894" s="110"/>
      <c r="AR5894" s="110"/>
      <c r="AS5894" s="110"/>
      <c r="AT5894" s="110"/>
      <c r="AU5894" s="110"/>
      <c r="AV5894" s="110"/>
      <c r="AW5894" s="110"/>
      <c r="AX5894" s="110"/>
      <c r="AY5894" s="110"/>
      <c r="AZ5894" s="110"/>
      <c r="BA5894" s="110"/>
      <c r="BB5894" s="110"/>
      <c r="BC5894" s="110"/>
      <c r="BD5894" s="110"/>
      <c r="BE5894" s="110"/>
      <c r="BF5894" s="110"/>
      <c r="BG5894" s="110"/>
      <c r="BH5894" s="110"/>
    </row>
    <row r="5895" spans="30:60" x14ac:dyDescent="0.2">
      <c r="AD5895" s="110"/>
      <c r="AE5895" s="110"/>
      <c r="AF5895" s="110"/>
      <c r="AG5895" s="110"/>
      <c r="AH5895" s="110"/>
      <c r="AI5895" s="110"/>
      <c r="AJ5895" s="110"/>
      <c r="AK5895" s="110"/>
      <c r="AL5895" s="110"/>
      <c r="AM5895" s="110"/>
      <c r="AN5895" s="110"/>
      <c r="AO5895" s="110"/>
      <c r="AP5895" s="110"/>
      <c r="AQ5895" s="110"/>
      <c r="AR5895" s="110"/>
      <c r="AS5895" s="110"/>
      <c r="AT5895" s="110"/>
      <c r="AU5895" s="110"/>
      <c r="AV5895" s="110"/>
      <c r="AW5895" s="110"/>
      <c r="AX5895" s="110"/>
      <c r="AY5895" s="110"/>
      <c r="AZ5895" s="110"/>
      <c r="BA5895" s="110"/>
      <c r="BB5895" s="110"/>
      <c r="BC5895" s="110"/>
      <c r="BD5895" s="110"/>
      <c r="BE5895" s="110"/>
      <c r="BF5895" s="110"/>
      <c r="BG5895" s="110"/>
      <c r="BH5895" s="110"/>
    </row>
    <row r="5896" spans="30:60" x14ac:dyDescent="0.2">
      <c r="AD5896" s="110"/>
      <c r="AE5896" s="110"/>
      <c r="AF5896" s="110"/>
      <c r="AG5896" s="110"/>
      <c r="AH5896" s="110"/>
      <c r="AI5896" s="110"/>
      <c r="AJ5896" s="110"/>
      <c r="AK5896" s="110"/>
      <c r="AL5896" s="110"/>
      <c r="AM5896" s="110"/>
      <c r="AN5896" s="110"/>
      <c r="AO5896" s="110"/>
      <c r="AP5896" s="110"/>
      <c r="AQ5896" s="110"/>
      <c r="AR5896" s="110"/>
      <c r="AS5896" s="110"/>
      <c r="AT5896" s="110"/>
      <c r="AU5896" s="110"/>
      <c r="AV5896" s="110"/>
      <c r="AW5896" s="110"/>
      <c r="AX5896" s="110"/>
      <c r="AY5896" s="110"/>
      <c r="AZ5896" s="110"/>
      <c r="BA5896" s="110"/>
      <c r="BB5896" s="110"/>
      <c r="BC5896" s="110"/>
      <c r="BD5896" s="110"/>
      <c r="BE5896" s="110"/>
      <c r="BF5896" s="110"/>
      <c r="BG5896" s="110"/>
      <c r="BH5896" s="110"/>
    </row>
    <row r="5897" spans="30:60" x14ac:dyDescent="0.2">
      <c r="AD5897" s="110"/>
      <c r="AE5897" s="110"/>
      <c r="AF5897" s="110"/>
      <c r="AG5897" s="110"/>
      <c r="AH5897" s="110"/>
      <c r="AI5897" s="110"/>
      <c r="AJ5897" s="110"/>
      <c r="AK5897" s="110"/>
      <c r="AL5897" s="110"/>
      <c r="AM5897" s="110"/>
      <c r="AN5897" s="110"/>
      <c r="AO5897" s="110"/>
      <c r="AP5897" s="110"/>
      <c r="AQ5897" s="110"/>
      <c r="AR5897" s="110"/>
      <c r="AS5897" s="110"/>
      <c r="AT5897" s="110"/>
      <c r="AU5897" s="110"/>
      <c r="AV5897" s="110"/>
      <c r="AW5897" s="110"/>
      <c r="AX5897" s="110"/>
      <c r="AY5897" s="110"/>
      <c r="AZ5897" s="110"/>
      <c r="BA5897" s="110"/>
      <c r="BB5897" s="110"/>
      <c r="BC5897" s="110"/>
      <c r="BD5897" s="110"/>
      <c r="BE5897" s="110"/>
      <c r="BF5897" s="110"/>
      <c r="BG5897" s="110"/>
      <c r="BH5897" s="110"/>
    </row>
    <row r="5898" spans="30:60" x14ac:dyDescent="0.2">
      <c r="AD5898" s="110"/>
      <c r="AE5898" s="110"/>
      <c r="AF5898" s="110"/>
      <c r="AG5898" s="110"/>
      <c r="AH5898" s="110"/>
      <c r="AI5898" s="110"/>
      <c r="AJ5898" s="110"/>
      <c r="AK5898" s="110"/>
      <c r="AL5898" s="110"/>
      <c r="AM5898" s="110"/>
      <c r="AN5898" s="110"/>
      <c r="AO5898" s="110"/>
      <c r="AP5898" s="110"/>
      <c r="AQ5898" s="110"/>
      <c r="AR5898" s="110"/>
      <c r="AS5898" s="110"/>
      <c r="AT5898" s="110"/>
      <c r="AU5898" s="110"/>
      <c r="AV5898" s="110"/>
      <c r="AW5898" s="110"/>
      <c r="AX5898" s="110"/>
      <c r="AY5898" s="110"/>
      <c r="AZ5898" s="110"/>
      <c r="BA5898" s="110"/>
      <c r="BB5898" s="110"/>
      <c r="BC5898" s="110"/>
      <c r="BD5898" s="110"/>
      <c r="BE5898" s="110"/>
      <c r="BF5898" s="110"/>
      <c r="BG5898" s="110"/>
      <c r="BH5898" s="110"/>
    </row>
    <row r="5899" spans="30:60" x14ac:dyDescent="0.2">
      <c r="AD5899" s="110"/>
      <c r="AE5899" s="110"/>
      <c r="AF5899" s="110"/>
      <c r="AG5899" s="110"/>
      <c r="AH5899" s="110"/>
      <c r="AI5899" s="110"/>
      <c r="AJ5899" s="110"/>
      <c r="AK5899" s="110"/>
      <c r="AL5899" s="110"/>
      <c r="AM5899" s="110"/>
      <c r="AN5899" s="110"/>
      <c r="AO5899" s="110"/>
      <c r="AP5899" s="110"/>
      <c r="AQ5899" s="110"/>
      <c r="AR5899" s="110"/>
      <c r="AS5899" s="110"/>
      <c r="AT5899" s="110"/>
      <c r="AU5899" s="110"/>
      <c r="AV5899" s="110"/>
      <c r="AW5899" s="110"/>
      <c r="AX5899" s="110"/>
      <c r="AY5899" s="110"/>
      <c r="AZ5899" s="110"/>
      <c r="BA5899" s="110"/>
      <c r="BB5899" s="110"/>
      <c r="BC5899" s="110"/>
      <c r="BD5899" s="110"/>
      <c r="BE5899" s="110"/>
      <c r="BF5899" s="110"/>
      <c r="BG5899" s="110"/>
      <c r="BH5899" s="110"/>
    </row>
    <row r="5900" spans="30:60" x14ac:dyDescent="0.2">
      <c r="AD5900" s="110"/>
      <c r="AE5900" s="110"/>
      <c r="AF5900" s="110"/>
      <c r="AG5900" s="110"/>
      <c r="AH5900" s="110"/>
      <c r="AI5900" s="110"/>
      <c r="AJ5900" s="110"/>
      <c r="AK5900" s="110"/>
      <c r="AL5900" s="110"/>
      <c r="AM5900" s="110"/>
      <c r="AN5900" s="110"/>
      <c r="AO5900" s="110"/>
      <c r="AP5900" s="110"/>
      <c r="AQ5900" s="110"/>
      <c r="AR5900" s="110"/>
      <c r="AS5900" s="110"/>
      <c r="AT5900" s="110"/>
      <c r="AU5900" s="110"/>
      <c r="AV5900" s="110"/>
      <c r="AW5900" s="110"/>
      <c r="AX5900" s="110"/>
      <c r="AY5900" s="110"/>
      <c r="AZ5900" s="110"/>
      <c r="BA5900" s="110"/>
      <c r="BB5900" s="110"/>
      <c r="BC5900" s="110"/>
      <c r="BD5900" s="110"/>
      <c r="BE5900" s="110"/>
      <c r="BF5900" s="110"/>
      <c r="BG5900" s="110"/>
      <c r="BH5900" s="110"/>
    </row>
    <row r="5901" spans="30:60" x14ac:dyDescent="0.2">
      <c r="AD5901" s="110"/>
      <c r="AE5901" s="110"/>
      <c r="AF5901" s="110"/>
      <c r="AG5901" s="110"/>
      <c r="AH5901" s="110"/>
      <c r="AI5901" s="110"/>
      <c r="AJ5901" s="110"/>
      <c r="AK5901" s="110"/>
      <c r="AL5901" s="110"/>
      <c r="AM5901" s="110"/>
      <c r="AN5901" s="110"/>
      <c r="AO5901" s="110"/>
      <c r="AP5901" s="110"/>
      <c r="AQ5901" s="110"/>
      <c r="AR5901" s="110"/>
      <c r="AS5901" s="110"/>
      <c r="AT5901" s="110"/>
      <c r="AU5901" s="110"/>
      <c r="AV5901" s="110"/>
      <c r="AW5901" s="110"/>
      <c r="AX5901" s="110"/>
      <c r="AY5901" s="110"/>
      <c r="AZ5901" s="110"/>
      <c r="BA5901" s="110"/>
      <c r="BB5901" s="110"/>
      <c r="BC5901" s="110"/>
      <c r="BD5901" s="110"/>
      <c r="BE5901" s="110"/>
      <c r="BF5901" s="110"/>
      <c r="BG5901" s="110"/>
      <c r="BH5901" s="110"/>
    </row>
    <row r="5902" spans="30:60" x14ac:dyDescent="0.2">
      <c r="AD5902" s="110"/>
      <c r="AE5902" s="110"/>
      <c r="AF5902" s="110"/>
      <c r="AG5902" s="110"/>
      <c r="AH5902" s="110"/>
      <c r="AI5902" s="110"/>
      <c r="AJ5902" s="110"/>
      <c r="AK5902" s="110"/>
      <c r="AL5902" s="110"/>
      <c r="AM5902" s="110"/>
      <c r="AN5902" s="110"/>
      <c r="AO5902" s="110"/>
      <c r="AP5902" s="110"/>
      <c r="AQ5902" s="110"/>
      <c r="AR5902" s="110"/>
      <c r="AS5902" s="110"/>
      <c r="AT5902" s="110"/>
      <c r="AU5902" s="110"/>
      <c r="AV5902" s="110"/>
      <c r="AW5902" s="110"/>
      <c r="AX5902" s="110"/>
      <c r="AY5902" s="110"/>
      <c r="AZ5902" s="110"/>
      <c r="BA5902" s="110"/>
      <c r="BB5902" s="110"/>
      <c r="BC5902" s="110"/>
      <c r="BD5902" s="110"/>
      <c r="BE5902" s="110"/>
      <c r="BF5902" s="110"/>
      <c r="BG5902" s="110"/>
      <c r="BH5902" s="110"/>
    </row>
    <row r="5903" spans="30:60" x14ac:dyDescent="0.2">
      <c r="AD5903" s="110"/>
      <c r="AE5903" s="110"/>
      <c r="AF5903" s="110"/>
      <c r="AG5903" s="110"/>
      <c r="AH5903" s="110"/>
      <c r="AI5903" s="110"/>
      <c r="AJ5903" s="110"/>
      <c r="AK5903" s="110"/>
      <c r="AL5903" s="110"/>
      <c r="AM5903" s="110"/>
      <c r="AN5903" s="110"/>
      <c r="AO5903" s="110"/>
      <c r="AP5903" s="110"/>
      <c r="AQ5903" s="110"/>
      <c r="AR5903" s="110"/>
      <c r="AS5903" s="110"/>
      <c r="AT5903" s="110"/>
      <c r="AU5903" s="110"/>
      <c r="AV5903" s="110"/>
      <c r="AW5903" s="110"/>
      <c r="AX5903" s="110"/>
      <c r="AY5903" s="110"/>
      <c r="AZ5903" s="110"/>
      <c r="BA5903" s="110"/>
      <c r="BB5903" s="110"/>
      <c r="BC5903" s="110"/>
      <c r="BD5903" s="110"/>
      <c r="BE5903" s="110"/>
      <c r="BF5903" s="110"/>
      <c r="BG5903" s="110"/>
      <c r="BH5903" s="110"/>
    </row>
    <row r="5904" spans="30:60" x14ac:dyDescent="0.2">
      <c r="AD5904" s="110"/>
      <c r="AE5904" s="110"/>
      <c r="AF5904" s="110"/>
      <c r="AG5904" s="110"/>
      <c r="AH5904" s="110"/>
      <c r="AI5904" s="110"/>
      <c r="AJ5904" s="110"/>
      <c r="AK5904" s="110"/>
      <c r="AL5904" s="110"/>
      <c r="AM5904" s="110"/>
      <c r="AN5904" s="110"/>
      <c r="AO5904" s="110"/>
      <c r="AP5904" s="110"/>
      <c r="AQ5904" s="110"/>
      <c r="AR5904" s="110"/>
      <c r="AS5904" s="110"/>
      <c r="AT5904" s="110"/>
      <c r="AU5904" s="110"/>
      <c r="AV5904" s="110"/>
      <c r="AW5904" s="110"/>
      <c r="AX5904" s="110"/>
      <c r="AY5904" s="110"/>
      <c r="AZ5904" s="110"/>
      <c r="BA5904" s="110"/>
      <c r="BB5904" s="110"/>
      <c r="BC5904" s="110"/>
      <c r="BD5904" s="110"/>
      <c r="BE5904" s="110"/>
      <c r="BF5904" s="110"/>
      <c r="BG5904" s="110"/>
      <c r="BH5904" s="110"/>
    </row>
    <row r="5905" spans="30:60" x14ac:dyDescent="0.2">
      <c r="AD5905" s="110"/>
      <c r="AE5905" s="110"/>
      <c r="AF5905" s="110"/>
      <c r="AG5905" s="110"/>
      <c r="AH5905" s="110"/>
      <c r="AI5905" s="110"/>
      <c r="AJ5905" s="110"/>
      <c r="AK5905" s="110"/>
      <c r="AL5905" s="110"/>
      <c r="AM5905" s="110"/>
      <c r="AN5905" s="110"/>
      <c r="AO5905" s="110"/>
      <c r="AP5905" s="110"/>
      <c r="AQ5905" s="110"/>
      <c r="AR5905" s="110"/>
      <c r="AS5905" s="110"/>
      <c r="AT5905" s="110"/>
      <c r="AU5905" s="110"/>
      <c r="AV5905" s="110"/>
      <c r="AW5905" s="110"/>
      <c r="AX5905" s="110"/>
      <c r="AY5905" s="110"/>
      <c r="AZ5905" s="110"/>
      <c r="BA5905" s="110"/>
      <c r="BB5905" s="110"/>
      <c r="BC5905" s="110"/>
      <c r="BD5905" s="110"/>
      <c r="BE5905" s="110"/>
      <c r="BF5905" s="110"/>
      <c r="BG5905" s="110"/>
      <c r="BH5905" s="110"/>
    </row>
    <row r="5906" spans="30:60" x14ac:dyDescent="0.2">
      <c r="AD5906" s="110"/>
      <c r="AE5906" s="110"/>
      <c r="AF5906" s="110"/>
      <c r="AG5906" s="110"/>
      <c r="AH5906" s="110"/>
      <c r="AI5906" s="110"/>
      <c r="AJ5906" s="110"/>
      <c r="AK5906" s="110"/>
      <c r="AL5906" s="110"/>
      <c r="AM5906" s="110"/>
      <c r="AN5906" s="110"/>
      <c r="AO5906" s="110"/>
      <c r="AP5906" s="110"/>
      <c r="AQ5906" s="110"/>
      <c r="AR5906" s="110"/>
      <c r="AS5906" s="110"/>
      <c r="AT5906" s="110"/>
      <c r="AU5906" s="110"/>
      <c r="AV5906" s="110"/>
      <c r="AW5906" s="110"/>
      <c r="AX5906" s="110"/>
      <c r="AY5906" s="110"/>
      <c r="AZ5906" s="110"/>
      <c r="BA5906" s="110"/>
      <c r="BB5906" s="110"/>
      <c r="BC5906" s="110"/>
      <c r="BD5906" s="110"/>
      <c r="BE5906" s="110"/>
      <c r="BF5906" s="110"/>
      <c r="BG5906" s="110"/>
      <c r="BH5906" s="110"/>
    </row>
    <row r="5907" spans="30:60" x14ac:dyDescent="0.2">
      <c r="AD5907" s="110"/>
      <c r="AE5907" s="110"/>
      <c r="AF5907" s="110"/>
      <c r="AG5907" s="110"/>
      <c r="AH5907" s="110"/>
      <c r="AI5907" s="110"/>
      <c r="AJ5907" s="110"/>
      <c r="AK5907" s="110"/>
      <c r="AL5907" s="110"/>
      <c r="AM5907" s="110"/>
      <c r="AN5907" s="110"/>
      <c r="AO5907" s="110"/>
      <c r="AP5907" s="110"/>
      <c r="AQ5907" s="110"/>
      <c r="AR5907" s="110"/>
      <c r="AS5907" s="110"/>
      <c r="AT5907" s="110"/>
      <c r="AU5907" s="110"/>
      <c r="AV5907" s="110"/>
      <c r="AW5907" s="110"/>
      <c r="AX5907" s="110"/>
      <c r="AY5907" s="110"/>
      <c r="AZ5907" s="110"/>
      <c r="BA5907" s="110"/>
      <c r="BB5907" s="110"/>
      <c r="BC5907" s="110"/>
      <c r="BD5907" s="110"/>
      <c r="BE5907" s="110"/>
      <c r="BF5907" s="110"/>
      <c r="BG5907" s="110"/>
      <c r="BH5907" s="110"/>
    </row>
    <row r="5908" spans="30:60" x14ac:dyDescent="0.2">
      <c r="AD5908" s="110"/>
      <c r="AE5908" s="110"/>
      <c r="AF5908" s="110"/>
      <c r="AG5908" s="110"/>
      <c r="AH5908" s="110"/>
      <c r="AI5908" s="110"/>
      <c r="AJ5908" s="110"/>
      <c r="AK5908" s="110"/>
      <c r="AL5908" s="110"/>
      <c r="AM5908" s="110"/>
      <c r="AN5908" s="110"/>
      <c r="AO5908" s="110"/>
      <c r="AP5908" s="110"/>
      <c r="AQ5908" s="110"/>
      <c r="AR5908" s="110"/>
      <c r="AS5908" s="110"/>
      <c r="AT5908" s="110"/>
      <c r="AU5908" s="110"/>
      <c r="AV5908" s="110"/>
      <c r="AW5908" s="110"/>
      <c r="AX5908" s="110"/>
      <c r="AY5908" s="110"/>
      <c r="AZ5908" s="110"/>
      <c r="BA5908" s="110"/>
      <c r="BB5908" s="110"/>
      <c r="BC5908" s="110"/>
      <c r="BD5908" s="110"/>
      <c r="BE5908" s="110"/>
      <c r="BF5908" s="110"/>
      <c r="BG5908" s="110"/>
      <c r="BH5908" s="110"/>
    </row>
    <row r="5909" spans="30:60" x14ac:dyDescent="0.2">
      <c r="AD5909" s="110"/>
      <c r="AE5909" s="110"/>
      <c r="AF5909" s="110"/>
      <c r="AG5909" s="110"/>
      <c r="AH5909" s="110"/>
      <c r="AI5909" s="110"/>
      <c r="AJ5909" s="110"/>
      <c r="AK5909" s="110"/>
      <c r="AL5909" s="110"/>
      <c r="AM5909" s="110"/>
      <c r="AN5909" s="110"/>
      <c r="AO5909" s="110"/>
      <c r="AP5909" s="110"/>
      <c r="AQ5909" s="110"/>
      <c r="AR5909" s="110"/>
      <c r="AS5909" s="110"/>
      <c r="AT5909" s="110"/>
      <c r="AU5909" s="110"/>
      <c r="AV5909" s="110"/>
      <c r="AW5909" s="110"/>
      <c r="AX5909" s="110"/>
      <c r="AY5909" s="110"/>
      <c r="AZ5909" s="110"/>
      <c r="BA5909" s="110"/>
      <c r="BB5909" s="110"/>
      <c r="BC5909" s="110"/>
      <c r="BD5909" s="110"/>
      <c r="BE5909" s="110"/>
      <c r="BF5909" s="110"/>
      <c r="BG5909" s="110"/>
      <c r="BH5909" s="110"/>
    </row>
    <row r="5910" spans="30:60" x14ac:dyDescent="0.2">
      <c r="AD5910" s="110"/>
      <c r="AE5910" s="110"/>
      <c r="AF5910" s="110"/>
      <c r="AG5910" s="110"/>
      <c r="AH5910" s="110"/>
      <c r="AI5910" s="110"/>
      <c r="AJ5910" s="110"/>
      <c r="AK5910" s="110"/>
      <c r="AL5910" s="110"/>
      <c r="AM5910" s="110"/>
      <c r="AN5910" s="110"/>
      <c r="AO5910" s="110"/>
      <c r="AP5910" s="110"/>
      <c r="AQ5910" s="110"/>
      <c r="AR5910" s="110"/>
      <c r="AS5910" s="110"/>
      <c r="AT5910" s="110"/>
      <c r="AU5910" s="110"/>
      <c r="AV5910" s="110"/>
      <c r="AW5910" s="110"/>
      <c r="AX5910" s="110"/>
      <c r="AY5910" s="110"/>
      <c r="AZ5910" s="110"/>
      <c r="BA5910" s="110"/>
      <c r="BB5910" s="110"/>
      <c r="BC5910" s="110"/>
      <c r="BD5910" s="110"/>
      <c r="BE5910" s="110"/>
      <c r="BF5910" s="110"/>
      <c r="BG5910" s="110"/>
      <c r="BH5910" s="110"/>
    </row>
    <row r="5911" spans="30:60" x14ac:dyDescent="0.2">
      <c r="AD5911" s="110"/>
      <c r="AE5911" s="110"/>
      <c r="AF5911" s="110"/>
      <c r="AG5911" s="110"/>
      <c r="AH5911" s="110"/>
      <c r="AI5911" s="110"/>
      <c r="AJ5911" s="110"/>
      <c r="AK5911" s="110"/>
      <c r="AL5911" s="110"/>
      <c r="AM5911" s="110"/>
      <c r="AN5911" s="110"/>
      <c r="AO5911" s="110"/>
      <c r="AP5911" s="110"/>
      <c r="AQ5911" s="110"/>
      <c r="AR5911" s="110"/>
      <c r="AS5911" s="110"/>
      <c r="AT5911" s="110"/>
      <c r="AU5911" s="110"/>
      <c r="AV5911" s="110"/>
      <c r="AW5911" s="110"/>
      <c r="AX5911" s="110"/>
      <c r="AY5911" s="110"/>
      <c r="AZ5911" s="110"/>
      <c r="BA5911" s="110"/>
      <c r="BB5911" s="110"/>
      <c r="BC5911" s="110"/>
      <c r="BD5911" s="110"/>
      <c r="BE5911" s="110"/>
      <c r="BF5911" s="110"/>
      <c r="BG5911" s="110"/>
      <c r="BH5911" s="110"/>
    </row>
    <row r="5912" spans="30:60" x14ac:dyDescent="0.2">
      <c r="AD5912" s="110"/>
      <c r="AE5912" s="110"/>
      <c r="AF5912" s="110"/>
      <c r="AG5912" s="110"/>
      <c r="AH5912" s="110"/>
      <c r="AI5912" s="110"/>
      <c r="AJ5912" s="110"/>
      <c r="AK5912" s="110"/>
      <c r="AL5912" s="110"/>
      <c r="AM5912" s="110"/>
      <c r="AN5912" s="110"/>
      <c r="AO5912" s="110"/>
      <c r="AP5912" s="110"/>
      <c r="AQ5912" s="110"/>
      <c r="AR5912" s="110"/>
      <c r="AS5912" s="110"/>
      <c r="AT5912" s="110"/>
      <c r="AU5912" s="110"/>
      <c r="AV5912" s="110"/>
      <c r="AW5912" s="110"/>
      <c r="AX5912" s="110"/>
      <c r="AY5912" s="110"/>
      <c r="AZ5912" s="110"/>
      <c r="BA5912" s="110"/>
      <c r="BB5912" s="110"/>
      <c r="BC5912" s="110"/>
      <c r="BD5912" s="110"/>
      <c r="BE5912" s="110"/>
      <c r="BF5912" s="110"/>
      <c r="BG5912" s="110"/>
      <c r="BH5912" s="110"/>
    </row>
    <row r="5913" spans="30:60" x14ac:dyDescent="0.2">
      <c r="AD5913" s="110"/>
      <c r="AE5913" s="110"/>
      <c r="AF5913" s="110"/>
      <c r="AG5913" s="110"/>
      <c r="AH5913" s="110"/>
      <c r="AI5913" s="110"/>
      <c r="AJ5913" s="110"/>
      <c r="AK5913" s="110"/>
      <c r="AL5913" s="110"/>
      <c r="AM5913" s="110"/>
      <c r="AN5913" s="110"/>
      <c r="AO5913" s="110"/>
      <c r="AP5913" s="110"/>
      <c r="AQ5913" s="110"/>
      <c r="AR5913" s="110"/>
      <c r="AS5913" s="110"/>
      <c r="AT5913" s="110"/>
      <c r="AU5913" s="110"/>
      <c r="AV5913" s="110"/>
      <c r="AW5913" s="110"/>
      <c r="AX5913" s="110"/>
      <c r="AY5913" s="110"/>
      <c r="AZ5913" s="110"/>
      <c r="BA5913" s="110"/>
      <c r="BB5913" s="110"/>
      <c r="BC5913" s="110"/>
      <c r="BD5913" s="110"/>
      <c r="BE5913" s="110"/>
      <c r="BF5913" s="110"/>
      <c r="BG5913" s="110"/>
      <c r="BH5913" s="110"/>
    </row>
    <row r="5914" spans="30:60" x14ac:dyDescent="0.2">
      <c r="AD5914" s="110"/>
      <c r="AE5914" s="110"/>
      <c r="AF5914" s="110"/>
      <c r="AG5914" s="110"/>
      <c r="AH5914" s="110"/>
      <c r="AI5914" s="110"/>
      <c r="AJ5914" s="110"/>
      <c r="AK5914" s="110"/>
      <c r="AL5914" s="110"/>
      <c r="AM5914" s="110"/>
      <c r="AN5914" s="110"/>
      <c r="AO5914" s="110"/>
      <c r="AP5914" s="110"/>
      <c r="AQ5914" s="110"/>
      <c r="AR5914" s="110"/>
      <c r="AS5914" s="110"/>
      <c r="AT5914" s="110"/>
      <c r="AU5914" s="110"/>
      <c r="AV5914" s="110"/>
      <c r="AW5914" s="110"/>
      <c r="AX5914" s="110"/>
      <c r="AY5914" s="110"/>
      <c r="AZ5914" s="110"/>
      <c r="BA5914" s="110"/>
      <c r="BB5914" s="110"/>
      <c r="BC5914" s="110"/>
      <c r="BD5914" s="110"/>
      <c r="BE5914" s="110"/>
      <c r="BF5914" s="110"/>
      <c r="BG5914" s="110"/>
      <c r="BH5914" s="110"/>
    </row>
    <row r="5915" spans="30:60" x14ac:dyDescent="0.2">
      <c r="AD5915" s="110"/>
      <c r="AE5915" s="110"/>
      <c r="AF5915" s="110"/>
      <c r="AG5915" s="110"/>
      <c r="AH5915" s="110"/>
      <c r="AI5915" s="110"/>
      <c r="AJ5915" s="110"/>
      <c r="AK5915" s="110"/>
      <c r="AL5915" s="110"/>
      <c r="AM5915" s="110"/>
      <c r="AN5915" s="110"/>
      <c r="AO5915" s="110"/>
      <c r="AP5915" s="110"/>
      <c r="AQ5915" s="110"/>
      <c r="AR5915" s="110"/>
      <c r="AS5915" s="110"/>
      <c r="AT5915" s="110"/>
      <c r="AU5915" s="110"/>
      <c r="AV5915" s="110"/>
      <c r="AW5915" s="110"/>
      <c r="AX5915" s="110"/>
      <c r="AY5915" s="110"/>
      <c r="AZ5915" s="110"/>
      <c r="BA5915" s="110"/>
      <c r="BB5915" s="110"/>
      <c r="BC5915" s="110"/>
      <c r="BD5915" s="110"/>
      <c r="BE5915" s="110"/>
      <c r="BF5915" s="110"/>
      <c r="BG5915" s="110"/>
      <c r="BH5915" s="110"/>
    </row>
    <row r="5916" spans="30:60" x14ac:dyDescent="0.2">
      <c r="AD5916" s="110"/>
      <c r="AE5916" s="110"/>
      <c r="AF5916" s="110"/>
      <c r="AG5916" s="110"/>
      <c r="AH5916" s="110"/>
      <c r="AI5916" s="110"/>
      <c r="AJ5916" s="110"/>
      <c r="AK5916" s="110"/>
      <c r="AL5916" s="110"/>
      <c r="AM5916" s="110"/>
      <c r="AN5916" s="110"/>
      <c r="AO5916" s="110"/>
      <c r="AP5916" s="110"/>
      <c r="AQ5916" s="110"/>
      <c r="AR5916" s="110"/>
      <c r="AS5916" s="110"/>
      <c r="AT5916" s="110"/>
      <c r="AU5916" s="110"/>
      <c r="AV5916" s="110"/>
      <c r="AW5916" s="110"/>
      <c r="AX5916" s="110"/>
      <c r="AY5916" s="110"/>
      <c r="AZ5916" s="110"/>
      <c r="BA5916" s="110"/>
      <c r="BB5916" s="110"/>
      <c r="BC5916" s="110"/>
      <c r="BD5916" s="110"/>
      <c r="BE5916" s="110"/>
      <c r="BF5916" s="110"/>
      <c r="BG5916" s="110"/>
      <c r="BH5916" s="110"/>
    </row>
    <row r="5917" spans="30:60" x14ac:dyDescent="0.2">
      <c r="AD5917" s="110"/>
      <c r="AE5917" s="110"/>
      <c r="AF5917" s="110"/>
      <c r="AG5917" s="110"/>
      <c r="AH5917" s="110"/>
      <c r="AI5917" s="110"/>
      <c r="AJ5917" s="110"/>
      <c r="AK5917" s="110"/>
      <c r="AL5917" s="110"/>
      <c r="AM5917" s="110"/>
      <c r="AN5917" s="110"/>
      <c r="AO5917" s="110"/>
      <c r="AP5917" s="110"/>
      <c r="AQ5917" s="110"/>
      <c r="AR5917" s="110"/>
      <c r="AS5917" s="110"/>
      <c r="AT5917" s="110"/>
      <c r="AU5917" s="110"/>
      <c r="AV5917" s="110"/>
      <c r="AW5917" s="110"/>
      <c r="AX5917" s="110"/>
      <c r="AY5917" s="110"/>
      <c r="AZ5917" s="110"/>
      <c r="BA5917" s="110"/>
      <c r="BB5917" s="110"/>
      <c r="BC5917" s="110"/>
      <c r="BD5917" s="110"/>
      <c r="BE5917" s="110"/>
      <c r="BF5917" s="110"/>
      <c r="BG5917" s="110"/>
      <c r="BH5917" s="110"/>
    </row>
    <row r="5918" spans="30:60" x14ac:dyDescent="0.2">
      <c r="AD5918" s="110"/>
      <c r="AE5918" s="110"/>
      <c r="AF5918" s="110"/>
      <c r="AG5918" s="110"/>
      <c r="AH5918" s="110"/>
      <c r="AI5918" s="110"/>
      <c r="AJ5918" s="110"/>
      <c r="AK5918" s="110"/>
      <c r="AL5918" s="110"/>
      <c r="AM5918" s="110"/>
      <c r="AN5918" s="110"/>
      <c r="AO5918" s="110"/>
      <c r="AP5918" s="110"/>
      <c r="AQ5918" s="110"/>
      <c r="AR5918" s="110"/>
      <c r="AS5918" s="110"/>
      <c r="AT5918" s="110"/>
      <c r="AU5918" s="110"/>
      <c r="AV5918" s="110"/>
      <c r="AW5918" s="110"/>
      <c r="AX5918" s="110"/>
      <c r="AY5918" s="110"/>
      <c r="AZ5918" s="110"/>
      <c r="BA5918" s="110"/>
      <c r="BB5918" s="110"/>
      <c r="BC5918" s="110"/>
      <c r="BD5918" s="110"/>
      <c r="BE5918" s="110"/>
      <c r="BF5918" s="110"/>
      <c r="BG5918" s="110"/>
      <c r="BH5918" s="110"/>
    </row>
    <row r="5919" spans="30:60" x14ac:dyDescent="0.2">
      <c r="AD5919" s="110"/>
      <c r="AE5919" s="110"/>
      <c r="AF5919" s="110"/>
      <c r="AG5919" s="110"/>
      <c r="AH5919" s="110"/>
      <c r="AI5919" s="110"/>
      <c r="AJ5919" s="110"/>
      <c r="AK5919" s="110"/>
      <c r="AL5919" s="110"/>
      <c r="AM5919" s="110"/>
      <c r="AN5919" s="110"/>
      <c r="AO5919" s="110"/>
      <c r="AP5919" s="110"/>
      <c r="AQ5919" s="110"/>
      <c r="AR5919" s="110"/>
      <c r="AS5919" s="110"/>
      <c r="AT5919" s="110"/>
      <c r="AU5919" s="110"/>
      <c r="AV5919" s="110"/>
      <c r="AW5919" s="110"/>
      <c r="AX5919" s="110"/>
      <c r="AY5919" s="110"/>
      <c r="AZ5919" s="110"/>
      <c r="BA5919" s="110"/>
      <c r="BB5919" s="110"/>
      <c r="BC5919" s="110"/>
      <c r="BD5919" s="110"/>
      <c r="BE5919" s="110"/>
      <c r="BF5919" s="110"/>
      <c r="BG5919" s="110"/>
      <c r="BH5919" s="110"/>
    </row>
    <row r="5920" spans="30:60" x14ac:dyDescent="0.2">
      <c r="AD5920" s="110"/>
      <c r="AE5920" s="110"/>
      <c r="AF5920" s="110"/>
      <c r="AG5920" s="110"/>
      <c r="AH5920" s="110"/>
      <c r="AI5920" s="110"/>
      <c r="AJ5920" s="110"/>
      <c r="AK5920" s="110"/>
      <c r="AL5920" s="110"/>
      <c r="AM5920" s="110"/>
      <c r="AN5920" s="110"/>
      <c r="AO5920" s="110"/>
      <c r="AP5920" s="110"/>
      <c r="AQ5920" s="110"/>
      <c r="AR5920" s="110"/>
      <c r="AS5920" s="110"/>
      <c r="AT5920" s="110"/>
      <c r="AU5920" s="110"/>
      <c r="AV5920" s="110"/>
      <c r="AW5920" s="110"/>
      <c r="AX5920" s="110"/>
      <c r="AY5920" s="110"/>
      <c r="AZ5920" s="110"/>
      <c r="BA5920" s="110"/>
      <c r="BB5920" s="110"/>
      <c r="BC5920" s="110"/>
      <c r="BD5920" s="110"/>
      <c r="BE5920" s="110"/>
      <c r="BF5920" s="110"/>
      <c r="BG5920" s="110"/>
      <c r="BH5920" s="110"/>
    </row>
    <row r="5921" spans="30:60" x14ac:dyDescent="0.2">
      <c r="AD5921" s="110"/>
      <c r="AE5921" s="110"/>
      <c r="AF5921" s="110"/>
      <c r="AG5921" s="110"/>
      <c r="AH5921" s="110"/>
      <c r="AI5921" s="110"/>
      <c r="AJ5921" s="110"/>
      <c r="AK5921" s="110"/>
      <c r="AL5921" s="110"/>
      <c r="AM5921" s="110"/>
      <c r="AN5921" s="110"/>
      <c r="AO5921" s="110"/>
      <c r="AP5921" s="110"/>
      <c r="AQ5921" s="110"/>
      <c r="AR5921" s="110"/>
      <c r="AS5921" s="110"/>
      <c r="AT5921" s="110"/>
      <c r="AU5921" s="110"/>
      <c r="AV5921" s="110"/>
      <c r="AW5921" s="110"/>
      <c r="AX5921" s="110"/>
      <c r="AY5921" s="110"/>
      <c r="AZ5921" s="110"/>
      <c r="BA5921" s="110"/>
      <c r="BB5921" s="110"/>
      <c r="BC5921" s="110"/>
      <c r="BD5921" s="110"/>
      <c r="BE5921" s="110"/>
      <c r="BF5921" s="110"/>
      <c r="BG5921" s="110"/>
      <c r="BH5921" s="110"/>
    </row>
    <row r="5922" spans="30:60" x14ac:dyDescent="0.2">
      <c r="AD5922" s="110"/>
      <c r="AE5922" s="110"/>
      <c r="AF5922" s="110"/>
      <c r="AG5922" s="110"/>
      <c r="AH5922" s="110"/>
      <c r="AI5922" s="110"/>
      <c r="AJ5922" s="110"/>
      <c r="AK5922" s="110"/>
      <c r="AL5922" s="110"/>
      <c r="AM5922" s="110"/>
      <c r="AN5922" s="110"/>
      <c r="AO5922" s="110"/>
      <c r="AP5922" s="110"/>
      <c r="AQ5922" s="110"/>
      <c r="AR5922" s="110"/>
      <c r="AS5922" s="110"/>
      <c r="AT5922" s="110"/>
      <c r="AU5922" s="110"/>
      <c r="AV5922" s="110"/>
      <c r="AW5922" s="110"/>
      <c r="AX5922" s="110"/>
      <c r="AY5922" s="110"/>
      <c r="AZ5922" s="110"/>
      <c r="BA5922" s="110"/>
      <c r="BB5922" s="110"/>
      <c r="BC5922" s="110"/>
      <c r="BD5922" s="110"/>
      <c r="BE5922" s="110"/>
      <c r="BF5922" s="110"/>
      <c r="BG5922" s="110"/>
      <c r="BH5922" s="110"/>
    </row>
    <row r="5923" spans="30:60" x14ac:dyDescent="0.2">
      <c r="AD5923" s="110"/>
      <c r="AE5923" s="110"/>
      <c r="AF5923" s="110"/>
      <c r="AG5923" s="110"/>
      <c r="AH5923" s="110"/>
      <c r="AI5923" s="110"/>
      <c r="AJ5923" s="110"/>
      <c r="AK5923" s="110"/>
      <c r="AL5923" s="110"/>
      <c r="AM5923" s="110"/>
      <c r="AN5923" s="110"/>
      <c r="AO5923" s="110"/>
      <c r="AP5923" s="110"/>
      <c r="AQ5923" s="110"/>
      <c r="AR5923" s="110"/>
      <c r="AS5923" s="110"/>
      <c r="AT5923" s="110"/>
      <c r="AU5923" s="110"/>
      <c r="AV5923" s="110"/>
      <c r="AW5923" s="110"/>
      <c r="AX5923" s="110"/>
      <c r="AY5923" s="110"/>
      <c r="AZ5923" s="110"/>
      <c r="BA5923" s="110"/>
      <c r="BB5923" s="110"/>
      <c r="BC5923" s="110"/>
      <c r="BD5923" s="110"/>
      <c r="BE5923" s="110"/>
      <c r="BF5923" s="110"/>
      <c r="BG5923" s="110"/>
      <c r="BH5923" s="110"/>
    </row>
    <row r="5924" spans="30:60" x14ac:dyDescent="0.2">
      <c r="AD5924" s="110"/>
      <c r="AE5924" s="110"/>
      <c r="AF5924" s="110"/>
      <c r="AG5924" s="110"/>
      <c r="AH5924" s="110"/>
      <c r="AI5924" s="110"/>
      <c r="AJ5924" s="110"/>
      <c r="AK5924" s="110"/>
      <c r="AL5924" s="110"/>
      <c r="AM5924" s="110"/>
      <c r="AN5924" s="110"/>
      <c r="AO5924" s="110"/>
      <c r="AP5924" s="110"/>
      <c r="AQ5924" s="110"/>
      <c r="AR5924" s="110"/>
      <c r="AS5924" s="110"/>
      <c r="AT5924" s="110"/>
      <c r="AU5924" s="110"/>
      <c r="AV5924" s="110"/>
      <c r="AW5924" s="110"/>
      <c r="AX5924" s="110"/>
      <c r="AY5924" s="110"/>
      <c r="AZ5924" s="110"/>
      <c r="BA5924" s="110"/>
      <c r="BB5924" s="110"/>
      <c r="BC5924" s="110"/>
      <c r="BD5924" s="110"/>
      <c r="BE5924" s="110"/>
      <c r="BF5924" s="110"/>
      <c r="BG5924" s="110"/>
      <c r="BH5924" s="110"/>
    </row>
    <row r="5925" spans="30:60" x14ac:dyDescent="0.2">
      <c r="AD5925" s="110"/>
      <c r="AE5925" s="110"/>
      <c r="AF5925" s="110"/>
      <c r="AG5925" s="110"/>
      <c r="AH5925" s="110"/>
      <c r="AI5925" s="110"/>
      <c r="AJ5925" s="110"/>
      <c r="AK5925" s="110"/>
      <c r="AL5925" s="110"/>
      <c r="AM5925" s="110"/>
      <c r="AN5925" s="110"/>
      <c r="AO5925" s="110"/>
      <c r="AP5925" s="110"/>
      <c r="AQ5925" s="110"/>
      <c r="AR5925" s="110"/>
      <c r="AS5925" s="110"/>
      <c r="AT5925" s="110"/>
      <c r="AU5925" s="110"/>
      <c r="AV5925" s="110"/>
      <c r="AW5925" s="110"/>
      <c r="AX5925" s="110"/>
      <c r="AY5925" s="110"/>
      <c r="AZ5925" s="110"/>
      <c r="BA5925" s="110"/>
      <c r="BB5925" s="110"/>
      <c r="BC5925" s="110"/>
      <c r="BD5925" s="110"/>
      <c r="BE5925" s="110"/>
      <c r="BF5925" s="110"/>
      <c r="BG5925" s="110"/>
      <c r="BH5925" s="110"/>
    </row>
    <row r="5926" spans="30:60" x14ac:dyDescent="0.2">
      <c r="AD5926" s="110"/>
      <c r="AE5926" s="110"/>
      <c r="AF5926" s="110"/>
      <c r="AG5926" s="110"/>
      <c r="AH5926" s="110"/>
      <c r="AI5926" s="110"/>
      <c r="AJ5926" s="110"/>
      <c r="AK5926" s="110"/>
      <c r="AL5926" s="110"/>
      <c r="AM5926" s="110"/>
      <c r="AN5926" s="110"/>
      <c r="AO5926" s="110"/>
      <c r="AP5926" s="110"/>
      <c r="AQ5926" s="110"/>
      <c r="AR5926" s="110"/>
      <c r="AS5926" s="110"/>
      <c r="AT5926" s="110"/>
      <c r="AU5926" s="110"/>
      <c r="AV5926" s="110"/>
      <c r="AW5926" s="110"/>
      <c r="AX5926" s="110"/>
      <c r="AY5926" s="110"/>
      <c r="AZ5926" s="110"/>
      <c r="BA5926" s="110"/>
      <c r="BB5926" s="110"/>
      <c r="BC5926" s="110"/>
      <c r="BD5926" s="110"/>
      <c r="BE5926" s="110"/>
      <c r="BF5926" s="110"/>
      <c r="BG5926" s="110"/>
      <c r="BH5926" s="110"/>
    </row>
    <row r="5927" spans="30:60" x14ac:dyDescent="0.2">
      <c r="AD5927" s="110"/>
      <c r="AE5927" s="110"/>
      <c r="AF5927" s="110"/>
      <c r="AG5927" s="110"/>
      <c r="AH5927" s="110"/>
      <c r="AI5927" s="110"/>
      <c r="AJ5927" s="110"/>
      <c r="AK5927" s="110"/>
      <c r="AL5927" s="110"/>
      <c r="AM5927" s="110"/>
      <c r="AN5927" s="110"/>
      <c r="AO5927" s="110"/>
      <c r="AP5927" s="110"/>
      <c r="AQ5927" s="110"/>
      <c r="AR5927" s="110"/>
      <c r="AS5927" s="110"/>
      <c r="AT5927" s="110"/>
      <c r="AU5927" s="110"/>
      <c r="AV5927" s="110"/>
      <c r="AW5927" s="110"/>
      <c r="AX5927" s="110"/>
      <c r="AY5927" s="110"/>
      <c r="AZ5927" s="110"/>
      <c r="BA5927" s="110"/>
      <c r="BB5927" s="110"/>
      <c r="BC5927" s="110"/>
      <c r="BD5927" s="110"/>
      <c r="BE5927" s="110"/>
      <c r="BF5927" s="110"/>
      <c r="BG5927" s="110"/>
      <c r="BH5927" s="110"/>
    </row>
    <row r="5928" spans="30:60" x14ac:dyDescent="0.2">
      <c r="AD5928" s="110"/>
      <c r="AE5928" s="110"/>
      <c r="AF5928" s="110"/>
      <c r="AG5928" s="110"/>
      <c r="AH5928" s="110"/>
      <c r="AI5928" s="110"/>
      <c r="AJ5928" s="110"/>
      <c r="AK5928" s="110"/>
      <c r="AL5928" s="110"/>
      <c r="AM5928" s="110"/>
      <c r="AN5928" s="110"/>
      <c r="AO5928" s="110"/>
      <c r="AP5928" s="110"/>
      <c r="AQ5928" s="110"/>
      <c r="AR5928" s="110"/>
      <c r="AS5928" s="110"/>
      <c r="AT5928" s="110"/>
      <c r="AU5928" s="110"/>
      <c r="AV5928" s="110"/>
      <c r="AW5928" s="110"/>
      <c r="AX5928" s="110"/>
      <c r="AY5928" s="110"/>
      <c r="AZ5928" s="110"/>
      <c r="BA5928" s="110"/>
      <c r="BB5928" s="110"/>
      <c r="BC5928" s="110"/>
      <c r="BD5928" s="110"/>
      <c r="BE5928" s="110"/>
      <c r="BF5928" s="110"/>
      <c r="BG5928" s="110"/>
      <c r="BH5928" s="110"/>
    </row>
    <row r="5929" spans="30:60" x14ac:dyDescent="0.2">
      <c r="AD5929" s="110"/>
      <c r="AE5929" s="110"/>
      <c r="AF5929" s="110"/>
      <c r="AG5929" s="110"/>
      <c r="AH5929" s="110"/>
      <c r="AI5929" s="110"/>
      <c r="AJ5929" s="110"/>
      <c r="AK5929" s="110"/>
      <c r="AL5929" s="110"/>
      <c r="AM5929" s="110"/>
      <c r="AN5929" s="110"/>
      <c r="AO5929" s="110"/>
      <c r="AP5929" s="110"/>
      <c r="AQ5929" s="110"/>
      <c r="AR5929" s="110"/>
      <c r="AS5929" s="110"/>
      <c r="AT5929" s="110"/>
      <c r="AU5929" s="110"/>
      <c r="AV5929" s="110"/>
      <c r="AW5929" s="110"/>
      <c r="AX5929" s="110"/>
      <c r="AY5929" s="110"/>
      <c r="AZ5929" s="110"/>
      <c r="BA5929" s="110"/>
      <c r="BB5929" s="110"/>
      <c r="BC5929" s="110"/>
      <c r="BD5929" s="110"/>
      <c r="BE5929" s="110"/>
      <c r="BF5929" s="110"/>
      <c r="BG5929" s="110"/>
      <c r="BH5929" s="110"/>
    </row>
    <row r="5930" spans="30:60" x14ac:dyDescent="0.2">
      <c r="AD5930" s="110"/>
      <c r="AE5930" s="110"/>
      <c r="AF5930" s="110"/>
      <c r="AG5930" s="110"/>
      <c r="AH5930" s="110"/>
      <c r="AI5930" s="110"/>
      <c r="AJ5930" s="110"/>
      <c r="AK5930" s="110"/>
      <c r="AL5930" s="110"/>
      <c r="AM5930" s="110"/>
      <c r="AN5930" s="110"/>
      <c r="AO5930" s="110"/>
      <c r="AP5930" s="110"/>
      <c r="AQ5930" s="110"/>
      <c r="AR5930" s="110"/>
      <c r="AS5930" s="110"/>
      <c r="AT5930" s="110"/>
      <c r="AU5930" s="110"/>
      <c r="AV5930" s="110"/>
      <c r="AW5930" s="110"/>
      <c r="AX5930" s="110"/>
      <c r="AY5930" s="110"/>
      <c r="AZ5930" s="110"/>
      <c r="BA5930" s="110"/>
      <c r="BB5930" s="110"/>
      <c r="BC5930" s="110"/>
      <c r="BD5930" s="110"/>
      <c r="BE5930" s="110"/>
      <c r="BF5930" s="110"/>
      <c r="BG5930" s="110"/>
      <c r="BH5930" s="110"/>
    </row>
    <row r="5931" spans="30:60" x14ac:dyDescent="0.2">
      <c r="AD5931" s="110"/>
      <c r="AE5931" s="110"/>
      <c r="AF5931" s="110"/>
      <c r="AG5931" s="110"/>
      <c r="AH5931" s="110"/>
      <c r="AI5931" s="110"/>
      <c r="AJ5931" s="110"/>
      <c r="AK5931" s="110"/>
      <c r="AL5931" s="110"/>
      <c r="AM5931" s="110"/>
      <c r="AN5931" s="110"/>
      <c r="AO5931" s="110"/>
      <c r="AP5931" s="110"/>
      <c r="AQ5931" s="110"/>
      <c r="AR5931" s="110"/>
      <c r="AS5931" s="110"/>
      <c r="AT5931" s="110"/>
      <c r="AU5931" s="110"/>
      <c r="AV5931" s="110"/>
      <c r="AW5931" s="110"/>
      <c r="AX5931" s="110"/>
      <c r="AY5931" s="110"/>
      <c r="AZ5931" s="110"/>
      <c r="BA5931" s="110"/>
      <c r="BB5931" s="110"/>
      <c r="BC5931" s="110"/>
      <c r="BD5931" s="110"/>
      <c r="BE5931" s="110"/>
      <c r="BF5931" s="110"/>
      <c r="BG5931" s="110"/>
      <c r="BH5931" s="110"/>
    </row>
    <row r="5932" spans="30:60" x14ac:dyDescent="0.2">
      <c r="AD5932" s="110"/>
      <c r="AE5932" s="110"/>
      <c r="AF5932" s="110"/>
      <c r="AG5932" s="110"/>
      <c r="AH5932" s="110"/>
      <c r="AI5932" s="110"/>
      <c r="AJ5932" s="110"/>
      <c r="AK5932" s="110"/>
      <c r="AL5932" s="110"/>
      <c r="AM5932" s="110"/>
      <c r="AN5932" s="110"/>
      <c r="AO5932" s="110"/>
      <c r="AP5932" s="110"/>
      <c r="AQ5932" s="110"/>
      <c r="AR5932" s="110"/>
      <c r="AS5932" s="110"/>
      <c r="AT5932" s="110"/>
      <c r="AU5932" s="110"/>
      <c r="AV5932" s="110"/>
      <c r="AW5932" s="110"/>
      <c r="AX5932" s="110"/>
      <c r="AY5932" s="110"/>
      <c r="AZ5932" s="110"/>
      <c r="BA5932" s="110"/>
      <c r="BB5932" s="110"/>
      <c r="BC5932" s="110"/>
      <c r="BD5932" s="110"/>
      <c r="BE5932" s="110"/>
      <c r="BF5932" s="110"/>
      <c r="BG5932" s="110"/>
      <c r="BH5932" s="110"/>
    </row>
    <row r="5933" spans="30:60" x14ac:dyDescent="0.2">
      <c r="AD5933" s="110"/>
      <c r="AE5933" s="110"/>
      <c r="AF5933" s="110"/>
      <c r="AG5933" s="110"/>
      <c r="AH5933" s="110"/>
      <c r="AI5933" s="110"/>
      <c r="AJ5933" s="110"/>
      <c r="AK5933" s="110"/>
      <c r="AL5933" s="110"/>
      <c r="AM5933" s="110"/>
      <c r="AN5933" s="110"/>
      <c r="AO5933" s="110"/>
      <c r="AP5933" s="110"/>
      <c r="AQ5933" s="110"/>
      <c r="AR5933" s="110"/>
      <c r="AS5933" s="110"/>
      <c r="AT5933" s="110"/>
      <c r="AU5933" s="110"/>
      <c r="AV5933" s="110"/>
      <c r="AW5933" s="110"/>
      <c r="AX5933" s="110"/>
      <c r="AY5933" s="110"/>
      <c r="AZ5933" s="110"/>
      <c r="BA5933" s="110"/>
      <c r="BB5933" s="110"/>
      <c r="BC5933" s="110"/>
      <c r="BD5933" s="110"/>
      <c r="BE5933" s="110"/>
      <c r="BF5933" s="110"/>
      <c r="BG5933" s="110"/>
      <c r="BH5933" s="110"/>
    </row>
    <row r="5934" spans="30:60" x14ac:dyDescent="0.2">
      <c r="AD5934" s="110"/>
      <c r="AE5934" s="110"/>
      <c r="AF5934" s="110"/>
      <c r="AG5934" s="110"/>
      <c r="AH5934" s="110"/>
      <c r="AI5934" s="110"/>
      <c r="AJ5934" s="110"/>
      <c r="AK5934" s="110"/>
      <c r="AL5934" s="110"/>
      <c r="AM5934" s="110"/>
      <c r="AN5934" s="110"/>
      <c r="AO5934" s="110"/>
      <c r="AP5934" s="110"/>
      <c r="AQ5934" s="110"/>
      <c r="AR5934" s="110"/>
      <c r="AS5934" s="110"/>
      <c r="AT5934" s="110"/>
      <c r="AU5934" s="110"/>
      <c r="AV5934" s="110"/>
      <c r="AW5934" s="110"/>
      <c r="AX5934" s="110"/>
      <c r="AY5934" s="110"/>
      <c r="AZ5934" s="110"/>
      <c r="BA5934" s="110"/>
      <c r="BB5934" s="110"/>
      <c r="BC5934" s="110"/>
      <c r="BD5934" s="110"/>
      <c r="BE5934" s="110"/>
      <c r="BF5934" s="110"/>
      <c r="BG5934" s="110"/>
      <c r="BH5934" s="110"/>
    </row>
    <row r="5935" spans="30:60" x14ac:dyDescent="0.2">
      <c r="AD5935" s="110"/>
      <c r="AE5935" s="110"/>
      <c r="AF5935" s="110"/>
      <c r="AG5935" s="110"/>
      <c r="AH5935" s="110"/>
      <c r="AI5935" s="110"/>
      <c r="AJ5935" s="110"/>
      <c r="AK5935" s="110"/>
      <c r="AL5935" s="110"/>
      <c r="AM5935" s="110"/>
      <c r="AN5935" s="110"/>
      <c r="AO5935" s="110"/>
      <c r="AP5935" s="110"/>
      <c r="AQ5935" s="110"/>
      <c r="AR5935" s="110"/>
      <c r="AS5935" s="110"/>
      <c r="AT5935" s="110"/>
      <c r="AU5935" s="110"/>
      <c r="AV5935" s="110"/>
      <c r="AW5935" s="110"/>
      <c r="AX5935" s="110"/>
      <c r="AY5935" s="110"/>
      <c r="AZ5935" s="110"/>
      <c r="BA5935" s="110"/>
      <c r="BB5935" s="110"/>
      <c r="BC5935" s="110"/>
      <c r="BD5935" s="110"/>
      <c r="BE5935" s="110"/>
      <c r="BF5935" s="110"/>
      <c r="BG5935" s="110"/>
      <c r="BH5935" s="110"/>
    </row>
    <row r="5936" spans="30:60" x14ac:dyDescent="0.2">
      <c r="AD5936" s="110"/>
      <c r="AE5936" s="110"/>
      <c r="AF5936" s="110"/>
      <c r="AG5936" s="110"/>
      <c r="AH5936" s="110"/>
      <c r="AI5936" s="110"/>
      <c r="AJ5936" s="110"/>
      <c r="AK5936" s="110"/>
      <c r="AL5936" s="110"/>
      <c r="AM5936" s="110"/>
      <c r="AN5936" s="110"/>
      <c r="AO5936" s="110"/>
      <c r="AP5936" s="110"/>
      <c r="AQ5936" s="110"/>
      <c r="AR5936" s="110"/>
      <c r="AS5936" s="110"/>
      <c r="AT5936" s="110"/>
      <c r="AU5936" s="110"/>
      <c r="AV5936" s="110"/>
      <c r="AW5936" s="110"/>
      <c r="AX5936" s="110"/>
      <c r="AY5936" s="110"/>
      <c r="AZ5936" s="110"/>
      <c r="BA5936" s="110"/>
      <c r="BB5936" s="110"/>
      <c r="BC5936" s="110"/>
      <c r="BD5936" s="110"/>
      <c r="BE5936" s="110"/>
      <c r="BF5936" s="110"/>
      <c r="BG5936" s="110"/>
      <c r="BH5936" s="110"/>
    </row>
    <row r="5937" spans="30:60" x14ac:dyDescent="0.2">
      <c r="AD5937" s="110"/>
      <c r="AE5937" s="110"/>
      <c r="AF5937" s="110"/>
      <c r="AG5937" s="110"/>
      <c r="AH5937" s="110"/>
      <c r="AI5937" s="110"/>
      <c r="AJ5937" s="110"/>
      <c r="AK5937" s="110"/>
      <c r="AL5937" s="110"/>
      <c r="AM5937" s="110"/>
      <c r="AN5937" s="110"/>
      <c r="AO5937" s="110"/>
      <c r="AP5937" s="110"/>
      <c r="AQ5937" s="110"/>
      <c r="AR5937" s="110"/>
      <c r="AS5937" s="110"/>
      <c r="AT5937" s="110"/>
      <c r="AU5937" s="110"/>
      <c r="AV5937" s="110"/>
      <c r="AW5937" s="110"/>
      <c r="AX5937" s="110"/>
      <c r="AY5937" s="110"/>
      <c r="AZ5937" s="110"/>
      <c r="BA5937" s="110"/>
      <c r="BB5937" s="110"/>
      <c r="BC5937" s="110"/>
      <c r="BD5937" s="110"/>
      <c r="BE5937" s="110"/>
      <c r="BF5937" s="110"/>
      <c r="BG5937" s="110"/>
      <c r="BH5937" s="110"/>
    </row>
    <row r="5938" spans="30:60" x14ac:dyDescent="0.2">
      <c r="AD5938" s="110"/>
      <c r="AE5938" s="110"/>
      <c r="AF5938" s="110"/>
      <c r="AG5938" s="110"/>
      <c r="AH5938" s="110"/>
      <c r="AI5938" s="110"/>
      <c r="AJ5938" s="110"/>
      <c r="AK5938" s="110"/>
      <c r="AL5938" s="110"/>
      <c r="AM5938" s="110"/>
      <c r="AN5938" s="110"/>
      <c r="AO5938" s="110"/>
      <c r="AP5938" s="110"/>
      <c r="AQ5938" s="110"/>
      <c r="AR5938" s="110"/>
      <c r="AS5938" s="110"/>
      <c r="AT5938" s="110"/>
      <c r="AU5938" s="110"/>
      <c r="AV5938" s="110"/>
      <c r="AW5938" s="110"/>
      <c r="AX5938" s="110"/>
      <c r="AY5938" s="110"/>
      <c r="AZ5938" s="110"/>
      <c r="BA5938" s="110"/>
      <c r="BB5938" s="110"/>
      <c r="BC5938" s="110"/>
      <c r="BD5938" s="110"/>
      <c r="BE5938" s="110"/>
      <c r="BF5938" s="110"/>
      <c r="BG5938" s="110"/>
      <c r="BH5938" s="110"/>
    </row>
    <row r="5939" spans="30:60" x14ac:dyDescent="0.2">
      <c r="AD5939" s="110"/>
      <c r="AE5939" s="110"/>
      <c r="AF5939" s="110"/>
      <c r="AG5939" s="110"/>
      <c r="AH5939" s="110"/>
      <c r="AI5939" s="110"/>
      <c r="AJ5939" s="110"/>
      <c r="AK5939" s="110"/>
      <c r="AL5939" s="110"/>
      <c r="AM5939" s="110"/>
      <c r="AN5939" s="110"/>
      <c r="AO5939" s="110"/>
      <c r="AP5939" s="110"/>
      <c r="AQ5939" s="110"/>
      <c r="AR5939" s="110"/>
      <c r="AS5939" s="110"/>
      <c r="AT5939" s="110"/>
      <c r="AU5939" s="110"/>
      <c r="AV5939" s="110"/>
      <c r="AW5939" s="110"/>
      <c r="AX5939" s="110"/>
      <c r="AY5939" s="110"/>
      <c r="AZ5939" s="110"/>
      <c r="BA5939" s="110"/>
      <c r="BB5939" s="110"/>
      <c r="BC5939" s="110"/>
      <c r="BD5939" s="110"/>
      <c r="BE5939" s="110"/>
      <c r="BF5939" s="110"/>
      <c r="BG5939" s="110"/>
      <c r="BH5939" s="110"/>
    </row>
    <row r="5940" spans="30:60" x14ac:dyDescent="0.2">
      <c r="AD5940" s="110"/>
      <c r="AE5940" s="110"/>
      <c r="AF5940" s="110"/>
      <c r="AG5940" s="110"/>
      <c r="AH5940" s="110"/>
      <c r="AI5940" s="110"/>
      <c r="AJ5940" s="110"/>
      <c r="AK5940" s="110"/>
      <c r="AL5940" s="110"/>
      <c r="AM5940" s="110"/>
      <c r="AN5940" s="110"/>
      <c r="AO5940" s="110"/>
      <c r="AP5940" s="110"/>
      <c r="AQ5940" s="110"/>
      <c r="AR5940" s="110"/>
      <c r="AS5940" s="110"/>
      <c r="AT5940" s="110"/>
      <c r="AU5940" s="110"/>
      <c r="AV5940" s="110"/>
      <c r="AW5940" s="110"/>
      <c r="AX5940" s="110"/>
      <c r="AY5940" s="110"/>
      <c r="AZ5940" s="110"/>
      <c r="BA5940" s="110"/>
      <c r="BB5940" s="110"/>
      <c r="BC5940" s="110"/>
      <c r="BD5940" s="110"/>
      <c r="BE5940" s="110"/>
      <c r="BF5940" s="110"/>
      <c r="BG5940" s="110"/>
      <c r="BH5940" s="110"/>
    </row>
    <row r="5941" spans="30:60" x14ac:dyDescent="0.2">
      <c r="AD5941" s="110"/>
      <c r="AE5941" s="110"/>
      <c r="AF5941" s="110"/>
      <c r="AG5941" s="110"/>
      <c r="AH5941" s="110"/>
      <c r="AI5941" s="110"/>
      <c r="AJ5941" s="110"/>
      <c r="AK5941" s="110"/>
      <c r="AL5941" s="110"/>
      <c r="AM5941" s="110"/>
      <c r="AN5941" s="110"/>
      <c r="AO5941" s="110"/>
      <c r="AP5941" s="110"/>
      <c r="AQ5941" s="110"/>
      <c r="AR5941" s="110"/>
      <c r="AS5941" s="110"/>
      <c r="AT5941" s="110"/>
      <c r="AU5941" s="110"/>
      <c r="AV5941" s="110"/>
      <c r="AW5941" s="110"/>
      <c r="AX5941" s="110"/>
      <c r="AY5941" s="110"/>
      <c r="AZ5941" s="110"/>
      <c r="BA5941" s="110"/>
      <c r="BB5941" s="110"/>
      <c r="BC5941" s="110"/>
      <c r="BD5941" s="110"/>
      <c r="BE5941" s="110"/>
      <c r="BF5941" s="110"/>
      <c r="BG5941" s="110"/>
      <c r="BH5941" s="110"/>
    </row>
    <row r="5942" spans="30:60" x14ac:dyDescent="0.2">
      <c r="AD5942" s="110"/>
      <c r="AE5942" s="110"/>
      <c r="AF5942" s="110"/>
      <c r="AG5942" s="110"/>
      <c r="AH5942" s="110"/>
      <c r="AI5942" s="110"/>
      <c r="AJ5942" s="110"/>
      <c r="AK5942" s="110"/>
      <c r="AL5942" s="110"/>
      <c r="AM5942" s="110"/>
      <c r="AN5942" s="110"/>
      <c r="AO5942" s="110"/>
      <c r="AP5942" s="110"/>
      <c r="AQ5942" s="110"/>
      <c r="AR5942" s="110"/>
      <c r="AS5942" s="110"/>
      <c r="AT5942" s="110"/>
      <c r="AU5942" s="110"/>
      <c r="AV5942" s="110"/>
      <c r="AW5942" s="110"/>
      <c r="AX5942" s="110"/>
      <c r="AY5942" s="110"/>
      <c r="AZ5942" s="110"/>
      <c r="BA5942" s="110"/>
      <c r="BB5942" s="110"/>
      <c r="BC5942" s="110"/>
      <c r="BD5942" s="110"/>
      <c r="BE5942" s="110"/>
      <c r="BF5942" s="110"/>
      <c r="BG5942" s="110"/>
      <c r="BH5942" s="110"/>
    </row>
    <row r="5943" spans="30:60" x14ac:dyDescent="0.2">
      <c r="AD5943" s="110"/>
      <c r="AE5943" s="110"/>
      <c r="AF5943" s="110"/>
      <c r="AG5943" s="110"/>
      <c r="AH5943" s="110"/>
      <c r="AI5943" s="110"/>
      <c r="AJ5943" s="110"/>
      <c r="AK5943" s="110"/>
      <c r="AL5943" s="110"/>
      <c r="AM5943" s="110"/>
      <c r="AN5943" s="110"/>
      <c r="AO5943" s="110"/>
      <c r="AP5943" s="110"/>
      <c r="AQ5943" s="110"/>
      <c r="AR5943" s="110"/>
      <c r="AS5943" s="110"/>
      <c r="AT5943" s="110"/>
      <c r="AU5943" s="110"/>
      <c r="AV5943" s="110"/>
      <c r="AW5943" s="110"/>
      <c r="AX5943" s="110"/>
      <c r="AY5943" s="110"/>
      <c r="AZ5943" s="110"/>
      <c r="BA5943" s="110"/>
      <c r="BB5943" s="110"/>
      <c r="BC5943" s="110"/>
      <c r="BD5943" s="110"/>
      <c r="BE5943" s="110"/>
      <c r="BF5943" s="110"/>
      <c r="BG5943" s="110"/>
      <c r="BH5943" s="110"/>
    </row>
    <row r="5944" spans="30:60" x14ac:dyDescent="0.2">
      <c r="AD5944" s="110"/>
      <c r="AE5944" s="110"/>
      <c r="AF5944" s="110"/>
      <c r="AG5944" s="110"/>
      <c r="AH5944" s="110"/>
      <c r="AI5944" s="110"/>
      <c r="AJ5944" s="110"/>
      <c r="AK5944" s="110"/>
      <c r="AL5944" s="110"/>
      <c r="AM5944" s="110"/>
      <c r="AN5944" s="110"/>
      <c r="AO5944" s="110"/>
      <c r="AP5944" s="110"/>
      <c r="AQ5944" s="110"/>
      <c r="AR5944" s="110"/>
      <c r="AS5944" s="110"/>
      <c r="AT5944" s="110"/>
      <c r="AU5944" s="110"/>
      <c r="AV5944" s="110"/>
      <c r="AW5944" s="110"/>
      <c r="AX5944" s="110"/>
      <c r="AY5944" s="110"/>
      <c r="AZ5944" s="110"/>
      <c r="BA5944" s="110"/>
      <c r="BB5944" s="110"/>
      <c r="BC5944" s="110"/>
      <c r="BD5944" s="110"/>
      <c r="BE5944" s="110"/>
      <c r="BF5944" s="110"/>
      <c r="BG5944" s="110"/>
      <c r="BH5944" s="110"/>
    </row>
    <row r="5945" spans="30:60" x14ac:dyDescent="0.2">
      <c r="AD5945" s="110"/>
      <c r="AE5945" s="110"/>
      <c r="AF5945" s="110"/>
      <c r="AG5945" s="110"/>
      <c r="AH5945" s="110"/>
      <c r="AI5945" s="110"/>
      <c r="AJ5945" s="110"/>
      <c r="AK5945" s="110"/>
      <c r="AL5945" s="110"/>
      <c r="AM5945" s="110"/>
      <c r="AN5945" s="110"/>
      <c r="AO5945" s="110"/>
      <c r="AP5945" s="110"/>
      <c r="AQ5945" s="110"/>
      <c r="AR5945" s="110"/>
      <c r="AS5945" s="110"/>
      <c r="AT5945" s="110"/>
      <c r="AU5945" s="110"/>
      <c r="AV5945" s="110"/>
      <c r="AW5945" s="110"/>
      <c r="AX5945" s="110"/>
      <c r="AY5945" s="110"/>
      <c r="AZ5945" s="110"/>
      <c r="BA5945" s="110"/>
      <c r="BB5945" s="110"/>
      <c r="BC5945" s="110"/>
      <c r="BD5945" s="110"/>
      <c r="BE5945" s="110"/>
      <c r="BF5945" s="110"/>
      <c r="BG5945" s="110"/>
      <c r="BH5945" s="110"/>
    </row>
    <row r="5946" spans="30:60" x14ac:dyDescent="0.2">
      <c r="AD5946" s="110"/>
      <c r="AE5946" s="110"/>
      <c r="AF5946" s="110"/>
      <c r="AG5946" s="110"/>
      <c r="AH5946" s="110"/>
      <c r="AI5946" s="110"/>
      <c r="AJ5946" s="110"/>
      <c r="AK5946" s="110"/>
      <c r="AL5946" s="110"/>
      <c r="AM5946" s="110"/>
      <c r="AN5946" s="110"/>
      <c r="AO5946" s="110"/>
      <c r="AP5946" s="110"/>
      <c r="AQ5946" s="110"/>
      <c r="AR5946" s="110"/>
      <c r="AS5946" s="110"/>
      <c r="AT5946" s="110"/>
      <c r="AU5946" s="110"/>
      <c r="AV5946" s="110"/>
      <c r="AW5946" s="110"/>
      <c r="AX5946" s="110"/>
      <c r="AY5946" s="110"/>
      <c r="AZ5946" s="110"/>
      <c r="BA5946" s="110"/>
      <c r="BB5946" s="110"/>
      <c r="BC5946" s="110"/>
      <c r="BD5946" s="110"/>
      <c r="BE5946" s="110"/>
      <c r="BF5946" s="110"/>
      <c r="BG5946" s="110"/>
      <c r="BH5946" s="110"/>
    </row>
    <row r="5947" spans="30:60" x14ac:dyDescent="0.2">
      <c r="AD5947" s="110"/>
      <c r="AE5947" s="110"/>
      <c r="AF5947" s="110"/>
      <c r="AG5947" s="110"/>
      <c r="AH5947" s="110"/>
      <c r="AI5947" s="110"/>
      <c r="AJ5947" s="110"/>
      <c r="AK5947" s="110"/>
      <c r="AL5947" s="110"/>
      <c r="AM5947" s="110"/>
      <c r="AN5947" s="110"/>
      <c r="AO5947" s="110"/>
      <c r="AP5947" s="110"/>
      <c r="AQ5947" s="110"/>
      <c r="AR5947" s="110"/>
      <c r="AS5947" s="110"/>
      <c r="AT5947" s="110"/>
      <c r="AU5947" s="110"/>
      <c r="AV5947" s="110"/>
      <c r="AW5947" s="110"/>
      <c r="AX5947" s="110"/>
      <c r="AY5947" s="110"/>
      <c r="AZ5947" s="110"/>
      <c r="BA5947" s="110"/>
      <c r="BB5947" s="110"/>
      <c r="BC5947" s="110"/>
      <c r="BD5947" s="110"/>
      <c r="BE5947" s="110"/>
      <c r="BF5947" s="110"/>
      <c r="BG5947" s="110"/>
      <c r="BH5947" s="110"/>
    </row>
    <row r="5948" spans="30:60" x14ac:dyDescent="0.2">
      <c r="AD5948" s="110"/>
      <c r="AE5948" s="110"/>
      <c r="AF5948" s="110"/>
      <c r="AG5948" s="110"/>
      <c r="AH5948" s="110"/>
      <c r="AI5948" s="110"/>
      <c r="AJ5948" s="110"/>
      <c r="AK5948" s="110"/>
      <c r="AL5948" s="110"/>
      <c r="AM5948" s="110"/>
      <c r="AN5948" s="110"/>
      <c r="AO5948" s="110"/>
      <c r="AP5948" s="110"/>
      <c r="AQ5948" s="110"/>
      <c r="AR5948" s="110"/>
      <c r="AS5948" s="110"/>
      <c r="AT5948" s="110"/>
      <c r="AU5948" s="110"/>
      <c r="AV5948" s="110"/>
      <c r="AW5948" s="110"/>
      <c r="AX5948" s="110"/>
      <c r="AY5948" s="110"/>
      <c r="AZ5948" s="110"/>
      <c r="BA5948" s="110"/>
      <c r="BB5948" s="110"/>
      <c r="BC5948" s="110"/>
      <c r="BD5948" s="110"/>
      <c r="BE5948" s="110"/>
      <c r="BF5948" s="110"/>
      <c r="BG5948" s="110"/>
      <c r="BH5948" s="110"/>
    </row>
    <row r="5949" spans="30:60" x14ac:dyDescent="0.2">
      <c r="AD5949" s="110"/>
      <c r="AE5949" s="110"/>
      <c r="AF5949" s="110"/>
      <c r="AG5949" s="110"/>
      <c r="AH5949" s="110"/>
      <c r="AI5949" s="110"/>
      <c r="AJ5949" s="110"/>
      <c r="AK5949" s="110"/>
      <c r="AL5949" s="110"/>
      <c r="AM5949" s="110"/>
      <c r="AN5949" s="110"/>
      <c r="AO5949" s="110"/>
      <c r="AP5949" s="110"/>
      <c r="AQ5949" s="110"/>
      <c r="AR5949" s="110"/>
      <c r="AS5949" s="110"/>
      <c r="AT5949" s="110"/>
      <c r="AU5949" s="110"/>
      <c r="AV5949" s="110"/>
      <c r="AW5949" s="110"/>
      <c r="AX5949" s="110"/>
      <c r="AY5949" s="110"/>
      <c r="AZ5949" s="110"/>
      <c r="BA5949" s="110"/>
      <c r="BB5949" s="110"/>
      <c r="BC5949" s="110"/>
      <c r="BD5949" s="110"/>
      <c r="BE5949" s="110"/>
      <c r="BF5949" s="110"/>
      <c r="BG5949" s="110"/>
      <c r="BH5949" s="110"/>
    </row>
    <row r="5950" spans="30:60" x14ac:dyDescent="0.2">
      <c r="AD5950" s="110"/>
      <c r="AE5950" s="110"/>
      <c r="AF5950" s="110"/>
      <c r="AG5950" s="110"/>
      <c r="AH5950" s="110"/>
      <c r="AI5950" s="110"/>
      <c r="AJ5950" s="110"/>
      <c r="AK5950" s="110"/>
      <c r="AL5950" s="110"/>
      <c r="AM5950" s="110"/>
      <c r="AN5950" s="110"/>
      <c r="AO5950" s="110"/>
      <c r="AP5950" s="110"/>
      <c r="AQ5950" s="110"/>
      <c r="AR5950" s="110"/>
      <c r="AS5950" s="110"/>
      <c r="AT5950" s="110"/>
      <c r="AU5950" s="110"/>
      <c r="AV5950" s="110"/>
      <c r="AW5950" s="110"/>
      <c r="AX5950" s="110"/>
      <c r="AY5950" s="110"/>
      <c r="AZ5950" s="110"/>
      <c r="BA5950" s="110"/>
      <c r="BB5950" s="110"/>
      <c r="BC5950" s="110"/>
      <c r="BD5950" s="110"/>
      <c r="BE5950" s="110"/>
      <c r="BF5950" s="110"/>
      <c r="BG5950" s="110"/>
      <c r="BH5950" s="110"/>
    </row>
    <row r="5951" spans="30:60" x14ac:dyDescent="0.2">
      <c r="AD5951" s="110"/>
      <c r="AE5951" s="110"/>
      <c r="AF5951" s="110"/>
      <c r="AG5951" s="110"/>
      <c r="AH5951" s="110"/>
      <c r="AI5951" s="110"/>
      <c r="AJ5951" s="110"/>
      <c r="AK5951" s="110"/>
      <c r="AL5951" s="110"/>
      <c r="AM5951" s="110"/>
      <c r="AN5951" s="110"/>
      <c r="AO5951" s="110"/>
      <c r="AP5951" s="110"/>
      <c r="AQ5951" s="110"/>
      <c r="AR5951" s="110"/>
      <c r="AS5951" s="110"/>
      <c r="AT5951" s="110"/>
      <c r="AU5951" s="110"/>
      <c r="AV5951" s="110"/>
      <c r="AW5951" s="110"/>
      <c r="AX5951" s="110"/>
      <c r="AY5951" s="110"/>
      <c r="AZ5951" s="110"/>
      <c r="BA5951" s="110"/>
      <c r="BB5951" s="110"/>
      <c r="BC5951" s="110"/>
      <c r="BD5951" s="110"/>
      <c r="BE5951" s="110"/>
      <c r="BF5951" s="110"/>
      <c r="BG5951" s="110"/>
      <c r="BH5951" s="110"/>
    </row>
    <row r="5952" spans="30:60" x14ac:dyDescent="0.2">
      <c r="AD5952" s="110"/>
      <c r="AE5952" s="110"/>
      <c r="AF5952" s="110"/>
      <c r="AG5952" s="110"/>
      <c r="AH5952" s="110"/>
      <c r="AI5952" s="110"/>
      <c r="AJ5952" s="110"/>
      <c r="AK5952" s="110"/>
      <c r="AL5952" s="110"/>
      <c r="AM5952" s="110"/>
      <c r="AN5952" s="110"/>
      <c r="AO5952" s="110"/>
      <c r="AP5952" s="110"/>
      <c r="AQ5952" s="110"/>
      <c r="AR5952" s="110"/>
      <c r="AS5952" s="110"/>
      <c r="AT5952" s="110"/>
      <c r="AU5952" s="110"/>
      <c r="AV5952" s="110"/>
      <c r="AW5952" s="110"/>
      <c r="AX5952" s="110"/>
      <c r="AY5952" s="110"/>
      <c r="AZ5952" s="110"/>
      <c r="BA5952" s="110"/>
      <c r="BB5952" s="110"/>
      <c r="BC5952" s="110"/>
      <c r="BD5952" s="110"/>
      <c r="BE5952" s="110"/>
      <c r="BF5952" s="110"/>
      <c r="BG5952" s="110"/>
      <c r="BH5952" s="110"/>
    </row>
    <row r="5953" spans="30:60" x14ac:dyDescent="0.2">
      <c r="AD5953" s="110"/>
      <c r="AE5953" s="110"/>
      <c r="AF5953" s="110"/>
      <c r="AG5953" s="110"/>
      <c r="AH5953" s="110"/>
      <c r="AI5953" s="110"/>
      <c r="AJ5953" s="110"/>
      <c r="AK5953" s="110"/>
      <c r="AL5953" s="110"/>
      <c r="AM5953" s="110"/>
      <c r="AN5953" s="110"/>
      <c r="AO5953" s="110"/>
      <c r="AP5953" s="110"/>
      <c r="AQ5953" s="110"/>
      <c r="AR5953" s="110"/>
      <c r="AS5953" s="110"/>
      <c r="AT5953" s="110"/>
      <c r="AU5953" s="110"/>
      <c r="AV5953" s="110"/>
      <c r="AW5953" s="110"/>
      <c r="AX5953" s="110"/>
      <c r="AY5953" s="110"/>
      <c r="AZ5953" s="110"/>
      <c r="BA5953" s="110"/>
      <c r="BB5953" s="110"/>
      <c r="BC5953" s="110"/>
      <c r="BD5953" s="110"/>
      <c r="BE5953" s="110"/>
      <c r="BF5953" s="110"/>
      <c r="BG5953" s="110"/>
      <c r="BH5953" s="110"/>
    </row>
    <row r="5954" spans="30:60" x14ac:dyDescent="0.2">
      <c r="AD5954" s="110"/>
      <c r="AE5954" s="110"/>
      <c r="AF5954" s="110"/>
      <c r="AG5954" s="110"/>
      <c r="AH5954" s="110"/>
      <c r="AI5954" s="110"/>
      <c r="AJ5954" s="110"/>
      <c r="AK5954" s="110"/>
      <c r="AL5954" s="110"/>
      <c r="AM5954" s="110"/>
      <c r="AN5954" s="110"/>
      <c r="AO5954" s="110"/>
      <c r="AP5954" s="110"/>
      <c r="AQ5954" s="110"/>
      <c r="AR5954" s="110"/>
      <c r="AS5954" s="110"/>
      <c r="AT5954" s="110"/>
      <c r="AU5954" s="110"/>
      <c r="AV5954" s="110"/>
      <c r="AW5954" s="110"/>
      <c r="AX5954" s="110"/>
      <c r="AY5954" s="110"/>
      <c r="AZ5954" s="110"/>
      <c r="BA5954" s="110"/>
      <c r="BB5954" s="110"/>
      <c r="BC5954" s="110"/>
      <c r="BD5954" s="110"/>
      <c r="BE5954" s="110"/>
      <c r="BF5954" s="110"/>
      <c r="BG5954" s="110"/>
      <c r="BH5954" s="110"/>
    </row>
    <row r="5955" spans="30:60" x14ac:dyDescent="0.2">
      <c r="AD5955" s="110"/>
      <c r="AE5955" s="110"/>
      <c r="AF5955" s="110"/>
      <c r="AG5955" s="110"/>
      <c r="AH5955" s="110"/>
      <c r="AI5955" s="110"/>
      <c r="AJ5955" s="110"/>
      <c r="AK5955" s="110"/>
      <c r="AL5955" s="110"/>
      <c r="AM5955" s="110"/>
      <c r="AN5955" s="110"/>
      <c r="AO5955" s="110"/>
      <c r="AP5955" s="110"/>
      <c r="AQ5955" s="110"/>
      <c r="AR5955" s="110"/>
      <c r="AS5955" s="110"/>
      <c r="AT5955" s="110"/>
      <c r="AU5955" s="110"/>
      <c r="AV5955" s="110"/>
      <c r="AW5955" s="110"/>
      <c r="AX5955" s="110"/>
      <c r="AY5955" s="110"/>
      <c r="AZ5955" s="110"/>
      <c r="BA5955" s="110"/>
      <c r="BB5955" s="110"/>
      <c r="BC5955" s="110"/>
      <c r="BD5955" s="110"/>
      <c r="BE5955" s="110"/>
      <c r="BF5955" s="110"/>
      <c r="BG5955" s="110"/>
      <c r="BH5955" s="110"/>
    </row>
    <row r="5956" spans="30:60" x14ac:dyDescent="0.2">
      <c r="AD5956" s="110"/>
      <c r="AE5956" s="110"/>
      <c r="AF5956" s="110"/>
      <c r="AG5956" s="110"/>
      <c r="AH5956" s="110"/>
      <c r="AI5956" s="110"/>
      <c r="AJ5956" s="110"/>
      <c r="AK5956" s="110"/>
      <c r="AL5956" s="110"/>
      <c r="AM5956" s="110"/>
      <c r="AN5956" s="110"/>
      <c r="AO5956" s="110"/>
      <c r="AP5956" s="110"/>
      <c r="AQ5956" s="110"/>
      <c r="AR5956" s="110"/>
      <c r="AS5956" s="110"/>
      <c r="AT5956" s="110"/>
      <c r="AU5956" s="110"/>
      <c r="AV5956" s="110"/>
      <c r="AW5956" s="110"/>
      <c r="AX5956" s="110"/>
      <c r="AY5956" s="110"/>
      <c r="AZ5956" s="110"/>
      <c r="BA5956" s="110"/>
      <c r="BB5956" s="110"/>
      <c r="BC5956" s="110"/>
      <c r="BD5956" s="110"/>
      <c r="BE5956" s="110"/>
      <c r="BF5956" s="110"/>
      <c r="BG5956" s="110"/>
      <c r="BH5956" s="110"/>
    </row>
    <row r="5957" spans="30:60" x14ac:dyDescent="0.2">
      <c r="AD5957" s="110"/>
      <c r="AE5957" s="110"/>
      <c r="AF5957" s="110"/>
      <c r="AG5957" s="110"/>
      <c r="AH5957" s="110"/>
      <c r="AI5957" s="110"/>
      <c r="AJ5957" s="110"/>
      <c r="AK5957" s="110"/>
      <c r="AL5957" s="110"/>
      <c r="AM5957" s="110"/>
      <c r="AN5957" s="110"/>
      <c r="AO5957" s="110"/>
      <c r="AP5957" s="110"/>
      <c r="AQ5957" s="110"/>
      <c r="AR5957" s="110"/>
      <c r="AS5957" s="110"/>
      <c r="AT5957" s="110"/>
      <c r="AU5957" s="110"/>
      <c r="AV5957" s="110"/>
      <c r="AW5957" s="110"/>
      <c r="AX5957" s="110"/>
      <c r="AY5957" s="110"/>
      <c r="AZ5957" s="110"/>
      <c r="BA5957" s="110"/>
      <c r="BB5957" s="110"/>
      <c r="BC5957" s="110"/>
      <c r="BD5957" s="110"/>
      <c r="BE5957" s="110"/>
      <c r="BF5957" s="110"/>
      <c r="BG5957" s="110"/>
      <c r="BH5957" s="110"/>
    </row>
    <row r="5958" spans="30:60" x14ac:dyDescent="0.2">
      <c r="AD5958" s="110"/>
      <c r="AE5958" s="110"/>
      <c r="AF5958" s="110"/>
      <c r="AG5958" s="110"/>
      <c r="AH5958" s="110"/>
      <c r="AI5958" s="110"/>
      <c r="AJ5958" s="110"/>
      <c r="AK5958" s="110"/>
      <c r="AL5958" s="110"/>
      <c r="AM5958" s="110"/>
      <c r="AN5958" s="110"/>
      <c r="AO5958" s="110"/>
      <c r="AP5958" s="110"/>
      <c r="AQ5958" s="110"/>
      <c r="AR5958" s="110"/>
      <c r="AS5958" s="110"/>
      <c r="AT5958" s="110"/>
      <c r="AU5958" s="110"/>
      <c r="AV5958" s="110"/>
      <c r="AW5958" s="110"/>
      <c r="AX5958" s="110"/>
      <c r="AY5958" s="110"/>
      <c r="AZ5958" s="110"/>
      <c r="BA5958" s="110"/>
      <c r="BB5958" s="110"/>
      <c r="BC5958" s="110"/>
      <c r="BD5958" s="110"/>
      <c r="BE5958" s="110"/>
      <c r="BF5958" s="110"/>
      <c r="BG5958" s="110"/>
      <c r="BH5958" s="110"/>
    </row>
    <row r="5959" spans="30:60" x14ac:dyDescent="0.2">
      <c r="AD5959" s="110"/>
      <c r="AE5959" s="110"/>
      <c r="AF5959" s="110"/>
      <c r="AG5959" s="110"/>
      <c r="AH5959" s="110"/>
      <c r="AI5959" s="110"/>
      <c r="AJ5959" s="110"/>
      <c r="AK5959" s="110"/>
      <c r="AL5959" s="110"/>
      <c r="AM5959" s="110"/>
      <c r="AN5959" s="110"/>
      <c r="AO5959" s="110"/>
      <c r="AP5959" s="110"/>
      <c r="AQ5959" s="110"/>
      <c r="AR5959" s="110"/>
      <c r="AS5959" s="110"/>
      <c r="AT5959" s="110"/>
      <c r="AU5959" s="110"/>
      <c r="AV5959" s="110"/>
      <c r="AW5959" s="110"/>
      <c r="AX5959" s="110"/>
      <c r="AY5959" s="110"/>
      <c r="AZ5959" s="110"/>
      <c r="BA5959" s="110"/>
      <c r="BB5959" s="110"/>
      <c r="BC5959" s="110"/>
      <c r="BD5959" s="110"/>
      <c r="BE5959" s="110"/>
      <c r="BF5959" s="110"/>
      <c r="BG5959" s="110"/>
      <c r="BH5959" s="110"/>
    </row>
    <row r="5960" spans="30:60" x14ac:dyDescent="0.2">
      <c r="AD5960" s="110"/>
      <c r="AE5960" s="110"/>
      <c r="AF5960" s="110"/>
      <c r="AG5960" s="110"/>
      <c r="AH5960" s="110"/>
      <c r="AI5960" s="110"/>
      <c r="AJ5960" s="110"/>
      <c r="AK5960" s="110"/>
      <c r="AL5960" s="110"/>
      <c r="AM5960" s="110"/>
      <c r="AN5960" s="110"/>
      <c r="AO5960" s="110"/>
      <c r="AP5960" s="110"/>
      <c r="AQ5960" s="110"/>
      <c r="AR5960" s="110"/>
      <c r="AS5960" s="110"/>
      <c r="AT5960" s="110"/>
      <c r="AU5960" s="110"/>
      <c r="AV5960" s="110"/>
      <c r="AW5960" s="110"/>
      <c r="AX5960" s="110"/>
      <c r="AY5960" s="110"/>
      <c r="AZ5960" s="110"/>
      <c r="BA5960" s="110"/>
      <c r="BB5960" s="110"/>
      <c r="BC5960" s="110"/>
      <c r="BD5960" s="110"/>
      <c r="BE5960" s="110"/>
      <c r="BF5960" s="110"/>
      <c r="BG5960" s="110"/>
      <c r="BH5960" s="110"/>
    </row>
    <row r="5961" spans="30:60" x14ac:dyDescent="0.2">
      <c r="AD5961" s="110"/>
      <c r="AE5961" s="110"/>
      <c r="AF5961" s="110"/>
      <c r="AG5961" s="110"/>
      <c r="AH5961" s="110"/>
      <c r="AI5961" s="110"/>
      <c r="AJ5961" s="110"/>
      <c r="AK5961" s="110"/>
      <c r="AL5961" s="110"/>
      <c r="AM5961" s="110"/>
      <c r="AN5961" s="110"/>
      <c r="AO5961" s="110"/>
      <c r="AP5961" s="110"/>
      <c r="AQ5961" s="110"/>
      <c r="AR5961" s="110"/>
      <c r="AS5961" s="110"/>
      <c r="AT5961" s="110"/>
      <c r="AU5961" s="110"/>
      <c r="AV5961" s="110"/>
      <c r="AW5961" s="110"/>
      <c r="AX5961" s="110"/>
      <c r="AY5961" s="110"/>
      <c r="AZ5961" s="110"/>
      <c r="BA5961" s="110"/>
      <c r="BB5961" s="110"/>
      <c r="BC5961" s="110"/>
      <c r="BD5961" s="110"/>
      <c r="BE5961" s="110"/>
      <c r="BF5961" s="110"/>
      <c r="BG5961" s="110"/>
      <c r="BH5961" s="110"/>
    </row>
    <row r="5962" spans="30:60" x14ac:dyDescent="0.2">
      <c r="AD5962" s="110"/>
      <c r="AE5962" s="110"/>
      <c r="AF5962" s="110"/>
      <c r="AG5962" s="110"/>
      <c r="AH5962" s="110"/>
      <c r="AI5962" s="110"/>
      <c r="AJ5962" s="110"/>
      <c r="AK5962" s="110"/>
      <c r="AL5962" s="110"/>
      <c r="AM5962" s="110"/>
      <c r="AN5962" s="110"/>
      <c r="AO5962" s="110"/>
      <c r="AP5962" s="110"/>
      <c r="AQ5962" s="110"/>
      <c r="AR5962" s="110"/>
      <c r="AS5962" s="110"/>
      <c r="AT5962" s="110"/>
      <c r="AU5962" s="110"/>
      <c r="AV5962" s="110"/>
      <c r="AW5962" s="110"/>
      <c r="AX5962" s="110"/>
      <c r="AY5962" s="110"/>
      <c r="AZ5962" s="110"/>
      <c r="BA5962" s="110"/>
      <c r="BB5962" s="110"/>
      <c r="BC5962" s="110"/>
      <c r="BD5962" s="110"/>
      <c r="BE5962" s="110"/>
      <c r="BF5962" s="110"/>
      <c r="BG5962" s="110"/>
      <c r="BH5962" s="110"/>
    </row>
    <row r="5963" spans="30:60" x14ac:dyDescent="0.2">
      <c r="AD5963" s="110"/>
      <c r="AE5963" s="110"/>
      <c r="AF5963" s="110"/>
      <c r="AG5963" s="110"/>
      <c r="AH5963" s="110"/>
      <c r="AI5963" s="110"/>
      <c r="AJ5963" s="110"/>
      <c r="AK5963" s="110"/>
      <c r="AL5963" s="110"/>
      <c r="AM5963" s="110"/>
      <c r="AN5963" s="110"/>
      <c r="AO5963" s="110"/>
      <c r="AP5963" s="110"/>
      <c r="AQ5963" s="110"/>
      <c r="AR5963" s="110"/>
      <c r="AS5963" s="110"/>
      <c r="AT5963" s="110"/>
      <c r="AU5963" s="110"/>
      <c r="AV5963" s="110"/>
      <c r="AW5963" s="110"/>
      <c r="AX5963" s="110"/>
      <c r="AY5963" s="110"/>
      <c r="AZ5963" s="110"/>
      <c r="BA5963" s="110"/>
      <c r="BB5963" s="110"/>
      <c r="BC5963" s="110"/>
      <c r="BD5963" s="110"/>
      <c r="BE5963" s="110"/>
      <c r="BF5963" s="110"/>
      <c r="BG5963" s="110"/>
      <c r="BH5963" s="110"/>
    </row>
    <row r="5964" spans="30:60" x14ac:dyDescent="0.2">
      <c r="AD5964" s="110"/>
      <c r="AE5964" s="110"/>
      <c r="AF5964" s="110"/>
      <c r="AG5964" s="110"/>
      <c r="AH5964" s="110"/>
      <c r="AI5964" s="110"/>
      <c r="AJ5964" s="110"/>
      <c r="AK5964" s="110"/>
      <c r="AL5964" s="110"/>
      <c r="AM5964" s="110"/>
      <c r="AN5964" s="110"/>
      <c r="AO5964" s="110"/>
      <c r="AP5964" s="110"/>
      <c r="AQ5964" s="110"/>
      <c r="AR5964" s="110"/>
      <c r="AS5964" s="110"/>
      <c r="AT5964" s="110"/>
      <c r="AU5964" s="110"/>
      <c r="AV5964" s="110"/>
      <c r="AW5964" s="110"/>
      <c r="AX5964" s="110"/>
      <c r="AY5964" s="110"/>
      <c r="AZ5964" s="110"/>
      <c r="BA5964" s="110"/>
      <c r="BB5964" s="110"/>
      <c r="BC5964" s="110"/>
      <c r="BD5964" s="110"/>
      <c r="BE5964" s="110"/>
      <c r="BF5964" s="110"/>
      <c r="BG5964" s="110"/>
      <c r="BH5964" s="110"/>
    </row>
    <row r="5965" spans="30:60" x14ac:dyDescent="0.2">
      <c r="AD5965" s="110"/>
      <c r="AE5965" s="110"/>
      <c r="AF5965" s="110"/>
      <c r="AG5965" s="110"/>
      <c r="AH5965" s="110"/>
      <c r="AI5965" s="110"/>
      <c r="AJ5965" s="110"/>
      <c r="AK5965" s="110"/>
      <c r="AL5965" s="110"/>
      <c r="AM5965" s="110"/>
      <c r="AN5965" s="110"/>
      <c r="AO5965" s="110"/>
      <c r="AP5965" s="110"/>
      <c r="AQ5965" s="110"/>
      <c r="AR5965" s="110"/>
      <c r="AS5965" s="110"/>
      <c r="AT5965" s="110"/>
      <c r="AU5965" s="110"/>
      <c r="AV5965" s="110"/>
      <c r="AW5965" s="110"/>
      <c r="AX5965" s="110"/>
      <c r="AY5965" s="110"/>
      <c r="AZ5965" s="110"/>
      <c r="BA5965" s="110"/>
      <c r="BB5965" s="110"/>
      <c r="BC5965" s="110"/>
      <c r="BD5965" s="110"/>
      <c r="BE5965" s="110"/>
      <c r="BF5965" s="110"/>
      <c r="BG5965" s="110"/>
      <c r="BH5965" s="110"/>
    </row>
    <row r="5966" spans="30:60" x14ac:dyDescent="0.2">
      <c r="AD5966" s="110"/>
      <c r="AE5966" s="110"/>
      <c r="AF5966" s="110"/>
      <c r="AG5966" s="110"/>
      <c r="AH5966" s="110"/>
      <c r="AI5966" s="110"/>
      <c r="AJ5966" s="110"/>
      <c r="AK5966" s="110"/>
      <c r="AL5966" s="110"/>
      <c r="AM5966" s="110"/>
      <c r="AN5966" s="110"/>
      <c r="AO5966" s="110"/>
      <c r="AP5966" s="110"/>
      <c r="AQ5966" s="110"/>
      <c r="AR5966" s="110"/>
      <c r="AS5966" s="110"/>
      <c r="AT5966" s="110"/>
      <c r="AU5966" s="110"/>
      <c r="AV5966" s="110"/>
      <c r="AW5966" s="110"/>
      <c r="AX5966" s="110"/>
      <c r="AY5966" s="110"/>
      <c r="AZ5966" s="110"/>
      <c r="BA5966" s="110"/>
      <c r="BB5966" s="110"/>
      <c r="BC5966" s="110"/>
      <c r="BD5966" s="110"/>
      <c r="BE5966" s="110"/>
      <c r="BF5966" s="110"/>
      <c r="BG5966" s="110"/>
      <c r="BH5966" s="110"/>
    </row>
    <row r="5967" spans="30:60" x14ac:dyDescent="0.2">
      <c r="AD5967" s="110"/>
      <c r="AE5967" s="110"/>
      <c r="AF5967" s="110"/>
      <c r="AG5967" s="110"/>
      <c r="AH5967" s="110"/>
      <c r="AI5967" s="110"/>
      <c r="AJ5967" s="110"/>
      <c r="AK5967" s="110"/>
      <c r="AL5967" s="110"/>
      <c r="AM5967" s="110"/>
      <c r="AN5967" s="110"/>
      <c r="AO5967" s="110"/>
      <c r="AP5967" s="110"/>
      <c r="AQ5967" s="110"/>
      <c r="AR5967" s="110"/>
      <c r="AS5967" s="110"/>
      <c r="AT5967" s="110"/>
      <c r="AU5967" s="110"/>
      <c r="AV5967" s="110"/>
      <c r="AW5967" s="110"/>
      <c r="AX5967" s="110"/>
      <c r="AY5967" s="110"/>
      <c r="AZ5967" s="110"/>
      <c r="BA5967" s="110"/>
      <c r="BB5967" s="110"/>
      <c r="BC5967" s="110"/>
      <c r="BD5967" s="110"/>
      <c r="BE5967" s="110"/>
      <c r="BF5967" s="110"/>
      <c r="BG5967" s="110"/>
      <c r="BH5967" s="110"/>
    </row>
    <row r="5968" spans="30:60" x14ac:dyDescent="0.2">
      <c r="AD5968" s="110"/>
      <c r="AE5968" s="110"/>
      <c r="AF5968" s="110"/>
      <c r="AG5968" s="110"/>
      <c r="AH5968" s="110"/>
      <c r="AI5968" s="110"/>
      <c r="AJ5968" s="110"/>
      <c r="AK5968" s="110"/>
      <c r="AL5968" s="110"/>
      <c r="AM5968" s="110"/>
      <c r="AN5968" s="110"/>
      <c r="AO5968" s="110"/>
      <c r="AP5968" s="110"/>
      <c r="AQ5968" s="110"/>
      <c r="AR5968" s="110"/>
      <c r="AS5968" s="110"/>
      <c r="AT5968" s="110"/>
      <c r="AU5968" s="110"/>
      <c r="AV5968" s="110"/>
      <c r="AW5968" s="110"/>
      <c r="AX5968" s="110"/>
      <c r="AY5968" s="110"/>
      <c r="AZ5968" s="110"/>
      <c r="BA5968" s="110"/>
      <c r="BB5968" s="110"/>
      <c r="BC5968" s="110"/>
      <c r="BD5968" s="110"/>
      <c r="BE5968" s="110"/>
      <c r="BF5968" s="110"/>
      <c r="BG5968" s="110"/>
      <c r="BH5968" s="110"/>
    </row>
    <row r="5969" spans="30:60" x14ac:dyDescent="0.2">
      <c r="AD5969" s="110"/>
      <c r="AE5969" s="110"/>
      <c r="AF5969" s="110"/>
      <c r="AG5969" s="110"/>
      <c r="AH5969" s="110"/>
      <c r="AI5969" s="110"/>
      <c r="AJ5969" s="110"/>
      <c r="AK5969" s="110"/>
      <c r="AL5969" s="110"/>
      <c r="AM5969" s="110"/>
      <c r="AN5969" s="110"/>
      <c r="AO5969" s="110"/>
      <c r="AP5969" s="110"/>
      <c r="AQ5969" s="110"/>
      <c r="AR5969" s="110"/>
      <c r="AS5969" s="110"/>
      <c r="AT5969" s="110"/>
      <c r="AU5969" s="110"/>
      <c r="AV5969" s="110"/>
      <c r="AW5969" s="110"/>
      <c r="AX5969" s="110"/>
      <c r="AY5969" s="110"/>
      <c r="AZ5969" s="110"/>
      <c r="BA5969" s="110"/>
      <c r="BB5969" s="110"/>
      <c r="BC5969" s="110"/>
      <c r="BD5969" s="110"/>
      <c r="BE5969" s="110"/>
      <c r="BF5969" s="110"/>
      <c r="BG5969" s="110"/>
      <c r="BH5969" s="110"/>
    </row>
    <row r="5970" spans="30:60" x14ac:dyDescent="0.2">
      <c r="AD5970" s="110"/>
      <c r="AE5970" s="110"/>
      <c r="AF5970" s="110"/>
      <c r="AG5970" s="110"/>
      <c r="AH5970" s="110"/>
      <c r="AI5970" s="110"/>
      <c r="AJ5970" s="110"/>
      <c r="AK5970" s="110"/>
      <c r="AL5970" s="110"/>
      <c r="AM5970" s="110"/>
      <c r="AN5970" s="110"/>
      <c r="AO5970" s="110"/>
      <c r="AP5970" s="110"/>
      <c r="AQ5970" s="110"/>
      <c r="AR5970" s="110"/>
      <c r="AS5970" s="110"/>
      <c r="AT5970" s="110"/>
      <c r="AU5970" s="110"/>
      <c r="AV5970" s="110"/>
      <c r="AW5970" s="110"/>
      <c r="AX5970" s="110"/>
      <c r="AY5970" s="110"/>
      <c r="AZ5970" s="110"/>
      <c r="BA5970" s="110"/>
      <c r="BB5970" s="110"/>
      <c r="BC5970" s="110"/>
      <c r="BD5970" s="110"/>
      <c r="BE5970" s="110"/>
      <c r="BF5970" s="110"/>
      <c r="BG5970" s="110"/>
      <c r="BH5970" s="110"/>
    </row>
    <row r="5971" spans="30:60" x14ac:dyDescent="0.2">
      <c r="AD5971" s="110"/>
      <c r="AE5971" s="110"/>
      <c r="AF5971" s="110"/>
      <c r="AG5971" s="110"/>
      <c r="AH5971" s="110"/>
      <c r="AI5971" s="110"/>
      <c r="AJ5971" s="110"/>
      <c r="AK5971" s="110"/>
      <c r="AL5971" s="110"/>
      <c r="AM5971" s="110"/>
      <c r="AN5971" s="110"/>
      <c r="AO5971" s="110"/>
      <c r="AP5971" s="110"/>
      <c r="AQ5971" s="110"/>
      <c r="AR5971" s="110"/>
      <c r="AS5971" s="110"/>
      <c r="AT5971" s="110"/>
      <c r="AU5971" s="110"/>
      <c r="AV5971" s="110"/>
      <c r="AW5971" s="110"/>
      <c r="AX5971" s="110"/>
      <c r="AY5971" s="110"/>
      <c r="AZ5971" s="110"/>
      <c r="BA5971" s="110"/>
      <c r="BB5971" s="110"/>
      <c r="BC5971" s="110"/>
      <c r="BD5971" s="110"/>
      <c r="BE5971" s="110"/>
      <c r="BF5971" s="110"/>
      <c r="BG5971" s="110"/>
      <c r="BH5971" s="110"/>
    </row>
    <row r="5972" spans="30:60" x14ac:dyDescent="0.2">
      <c r="AD5972" s="110"/>
      <c r="AE5972" s="110"/>
      <c r="AF5972" s="110"/>
      <c r="AG5972" s="110"/>
      <c r="AH5972" s="110"/>
      <c r="AI5972" s="110"/>
      <c r="AJ5972" s="110"/>
      <c r="AK5972" s="110"/>
      <c r="AL5972" s="110"/>
      <c r="AM5972" s="110"/>
      <c r="AN5972" s="110"/>
      <c r="AO5972" s="110"/>
      <c r="AP5972" s="110"/>
      <c r="AQ5972" s="110"/>
      <c r="AR5972" s="110"/>
      <c r="AS5972" s="110"/>
      <c r="AT5972" s="110"/>
      <c r="AU5972" s="110"/>
      <c r="AV5972" s="110"/>
      <c r="AW5972" s="110"/>
      <c r="AX5972" s="110"/>
      <c r="AY5972" s="110"/>
      <c r="AZ5972" s="110"/>
      <c r="BA5972" s="110"/>
      <c r="BB5972" s="110"/>
      <c r="BC5972" s="110"/>
      <c r="BD5972" s="110"/>
      <c r="BE5972" s="110"/>
      <c r="BF5972" s="110"/>
      <c r="BG5972" s="110"/>
      <c r="BH5972" s="110"/>
    </row>
    <row r="5973" spans="30:60" x14ac:dyDescent="0.2">
      <c r="AD5973" s="110"/>
      <c r="AE5973" s="110"/>
      <c r="AF5973" s="110"/>
      <c r="AG5973" s="110"/>
      <c r="AH5973" s="110"/>
      <c r="AI5973" s="110"/>
      <c r="AJ5973" s="110"/>
      <c r="AK5973" s="110"/>
      <c r="AL5973" s="110"/>
      <c r="AM5973" s="110"/>
      <c r="AN5973" s="110"/>
      <c r="AO5973" s="110"/>
      <c r="AP5973" s="110"/>
      <c r="AQ5973" s="110"/>
      <c r="AR5973" s="110"/>
      <c r="AS5973" s="110"/>
      <c r="AT5973" s="110"/>
      <c r="AU5973" s="110"/>
      <c r="AV5973" s="110"/>
      <c r="AW5973" s="110"/>
      <c r="AX5973" s="110"/>
      <c r="AY5973" s="110"/>
      <c r="AZ5973" s="110"/>
      <c r="BA5973" s="110"/>
      <c r="BB5973" s="110"/>
      <c r="BC5973" s="110"/>
      <c r="BD5973" s="110"/>
      <c r="BE5973" s="110"/>
      <c r="BF5973" s="110"/>
      <c r="BG5973" s="110"/>
      <c r="BH5973" s="110"/>
    </row>
    <row r="5974" spans="30:60" x14ac:dyDescent="0.2">
      <c r="AD5974" s="110"/>
      <c r="AE5974" s="110"/>
      <c r="AF5974" s="110"/>
      <c r="AG5974" s="110"/>
      <c r="AH5974" s="110"/>
      <c r="AI5974" s="110"/>
      <c r="AJ5974" s="110"/>
      <c r="AK5974" s="110"/>
      <c r="AL5974" s="110"/>
      <c r="AM5974" s="110"/>
      <c r="AN5974" s="110"/>
      <c r="AO5974" s="110"/>
      <c r="AP5974" s="110"/>
      <c r="AQ5974" s="110"/>
      <c r="AR5974" s="110"/>
      <c r="AS5974" s="110"/>
      <c r="AT5974" s="110"/>
      <c r="AU5974" s="110"/>
      <c r="AV5974" s="110"/>
      <c r="AW5974" s="110"/>
      <c r="AX5974" s="110"/>
      <c r="AY5974" s="110"/>
      <c r="AZ5974" s="110"/>
      <c r="BA5974" s="110"/>
      <c r="BB5974" s="110"/>
      <c r="BC5974" s="110"/>
      <c r="BD5974" s="110"/>
      <c r="BE5974" s="110"/>
      <c r="BF5974" s="110"/>
      <c r="BG5974" s="110"/>
      <c r="BH5974" s="110"/>
    </row>
    <row r="5975" spans="30:60" x14ac:dyDescent="0.2">
      <c r="AD5975" s="110"/>
      <c r="AE5975" s="110"/>
      <c r="AF5975" s="110"/>
      <c r="AG5975" s="110"/>
      <c r="AH5975" s="110"/>
      <c r="AI5975" s="110"/>
      <c r="AJ5975" s="110"/>
      <c r="AK5975" s="110"/>
      <c r="AL5975" s="110"/>
      <c r="AM5975" s="110"/>
      <c r="AN5975" s="110"/>
      <c r="AO5975" s="110"/>
      <c r="AP5975" s="110"/>
      <c r="AQ5975" s="110"/>
      <c r="AR5975" s="110"/>
      <c r="AS5975" s="110"/>
      <c r="AT5975" s="110"/>
      <c r="AU5975" s="110"/>
      <c r="AV5975" s="110"/>
      <c r="AW5975" s="110"/>
      <c r="AX5975" s="110"/>
      <c r="AY5975" s="110"/>
      <c r="AZ5975" s="110"/>
      <c r="BA5975" s="110"/>
      <c r="BB5975" s="110"/>
      <c r="BC5975" s="110"/>
      <c r="BD5975" s="110"/>
      <c r="BE5975" s="110"/>
      <c r="BF5975" s="110"/>
      <c r="BG5975" s="110"/>
      <c r="BH5975" s="110"/>
    </row>
    <row r="5976" spans="30:60" x14ac:dyDescent="0.2">
      <c r="AD5976" s="110"/>
      <c r="AE5976" s="110"/>
      <c r="AF5976" s="110"/>
      <c r="AG5976" s="110"/>
      <c r="AH5976" s="110"/>
      <c r="AI5976" s="110"/>
      <c r="AJ5976" s="110"/>
      <c r="AK5976" s="110"/>
      <c r="AL5976" s="110"/>
      <c r="AM5976" s="110"/>
      <c r="AN5976" s="110"/>
      <c r="AO5976" s="110"/>
      <c r="AP5976" s="110"/>
      <c r="AQ5976" s="110"/>
      <c r="AR5976" s="110"/>
      <c r="AS5976" s="110"/>
      <c r="AT5976" s="110"/>
      <c r="AU5976" s="110"/>
      <c r="AV5976" s="110"/>
      <c r="AW5976" s="110"/>
      <c r="AX5976" s="110"/>
      <c r="AY5976" s="110"/>
      <c r="AZ5976" s="110"/>
      <c r="BA5976" s="110"/>
      <c r="BB5976" s="110"/>
      <c r="BC5976" s="110"/>
      <c r="BD5976" s="110"/>
      <c r="BE5976" s="110"/>
      <c r="BF5976" s="110"/>
      <c r="BG5976" s="110"/>
      <c r="BH5976" s="110"/>
    </row>
    <row r="5977" spans="30:60" x14ac:dyDescent="0.2">
      <c r="AD5977" s="110"/>
      <c r="AE5977" s="110"/>
      <c r="AF5977" s="110"/>
      <c r="AG5977" s="110"/>
      <c r="AH5977" s="110"/>
      <c r="AI5977" s="110"/>
      <c r="AJ5977" s="110"/>
      <c r="AK5977" s="110"/>
      <c r="AL5977" s="110"/>
      <c r="AM5977" s="110"/>
      <c r="AN5977" s="110"/>
      <c r="AO5977" s="110"/>
      <c r="AP5977" s="110"/>
      <c r="AQ5977" s="110"/>
      <c r="AR5977" s="110"/>
      <c r="AS5977" s="110"/>
      <c r="AT5977" s="110"/>
      <c r="AU5977" s="110"/>
      <c r="AV5977" s="110"/>
      <c r="AW5977" s="110"/>
      <c r="AX5977" s="110"/>
      <c r="AY5977" s="110"/>
      <c r="AZ5977" s="110"/>
      <c r="BA5977" s="110"/>
      <c r="BB5977" s="110"/>
      <c r="BC5977" s="110"/>
      <c r="BD5977" s="110"/>
      <c r="BE5977" s="110"/>
      <c r="BF5977" s="110"/>
      <c r="BG5977" s="110"/>
      <c r="BH5977" s="110"/>
    </row>
    <row r="5978" spans="30:60" x14ac:dyDescent="0.2">
      <c r="AD5978" s="110"/>
      <c r="AE5978" s="110"/>
      <c r="AF5978" s="110"/>
      <c r="AG5978" s="110"/>
      <c r="AH5978" s="110"/>
      <c r="AI5978" s="110"/>
      <c r="AJ5978" s="110"/>
      <c r="AK5978" s="110"/>
      <c r="AL5978" s="110"/>
      <c r="AM5978" s="110"/>
      <c r="AN5978" s="110"/>
      <c r="AO5978" s="110"/>
      <c r="AP5978" s="110"/>
      <c r="AQ5978" s="110"/>
      <c r="AR5978" s="110"/>
      <c r="AS5978" s="110"/>
      <c r="AT5978" s="110"/>
      <c r="AU5978" s="110"/>
      <c r="AV5978" s="110"/>
      <c r="AW5978" s="110"/>
      <c r="AX5978" s="110"/>
      <c r="AY5978" s="110"/>
      <c r="AZ5978" s="110"/>
      <c r="BA5978" s="110"/>
      <c r="BB5978" s="110"/>
      <c r="BC5978" s="110"/>
      <c r="BD5978" s="110"/>
      <c r="BE5978" s="110"/>
      <c r="BF5978" s="110"/>
      <c r="BG5978" s="110"/>
      <c r="BH5978" s="110"/>
    </row>
    <row r="5979" spans="30:60" x14ac:dyDescent="0.2">
      <c r="AD5979" s="110"/>
      <c r="AE5979" s="110"/>
      <c r="AF5979" s="110"/>
      <c r="AG5979" s="110"/>
      <c r="AH5979" s="110"/>
      <c r="AI5979" s="110"/>
      <c r="AJ5979" s="110"/>
      <c r="AK5979" s="110"/>
      <c r="AL5979" s="110"/>
      <c r="AM5979" s="110"/>
      <c r="AN5979" s="110"/>
      <c r="AO5979" s="110"/>
      <c r="AP5979" s="110"/>
      <c r="AQ5979" s="110"/>
      <c r="AR5979" s="110"/>
      <c r="AS5979" s="110"/>
      <c r="AT5979" s="110"/>
      <c r="AU5979" s="110"/>
      <c r="AV5979" s="110"/>
      <c r="AW5979" s="110"/>
      <c r="AX5979" s="110"/>
      <c r="AY5979" s="110"/>
      <c r="AZ5979" s="110"/>
      <c r="BA5979" s="110"/>
      <c r="BB5979" s="110"/>
      <c r="BC5979" s="110"/>
      <c r="BD5979" s="110"/>
      <c r="BE5979" s="110"/>
      <c r="BF5979" s="110"/>
      <c r="BG5979" s="110"/>
      <c r="BH5979" s="110"/>
    </row>
    <row r="5980" spans="30:60" x14ac:dyDescent="0.2">
      <c r="AD5980" s="110"/>
      <c r="AE5980" s="110"/>
      <c r="AF5980" s="110"/>
      <c r="AG5980" s="110"/>
      <c r="AH5980" s="110"/>
      <c r="AI5980" s="110"/>
      <c r="AJ5980" s="110"/>
      <c r="AK5980" s="110"/>
      <c r="AL5980" s="110"/>
      <c r="AM5980" s="110"/>
      <c r="AN5980" s="110"/>
      <c r="AO5980" s="110"/>
      <c r="AP5980" s="110"/>
      <c r="AQ5980" s="110"/>
      <c r="AR5980" s="110"/>
      <c r="AS5980" s="110"/>
      <c r="AT5980" s="110"/>
      <c r="AU5980" s="110"/>
      <c r="AV5980" s="110"/>
      <c r="AW5980" s="110"/>
      <c r="AX5980" s="110"/>
      <c r="AY5980" s="110"/>
      <c r="AZ5980" s="110"/>
      <c r="BA5980" s="110"/>
      <c r="BB5980" s="110"/>
      <c r="BC5980" s="110"/>
      <c r="BD5980" s="110"/>
      <c r="BE5980" s="110"/>
      <c r="BF5980" s="110"/>
      <c r="BG5980" s="110"/>
      <c r="BH5980" s="110"/>
    </row>
    <row r="5981" spans="30:60" x14ac:dyDescent="0.2">
      <c r="AD5981" s="110"/>
      <c r="AE5981" s="110"/>
      <c r="AF5981" s="110"/>
      <c r="AG5981" s="110"/>
      <c r="AH5981" s="110"/>
      <c r="AI5981" s="110"/>
      <c r="AJ5981" s="110"/>
      <c r="AK5981" s="110"/>
      <c r="AL5981" s="110"/>
      <c r="AM5981" s="110"/>
      <c r="AN5981" s="110"/>
      <c r="AO5981" s="110"/>
      <c r="AP5981" s="110"/>
      <c r="AQ5981" s="110"/>
      <c r="AR5981" s="110"/>
      <c r="AS5981" s="110"/>
      <c r="AT5981" s="110"/>
      <c r="AU5981" s="110"/>
      <c r="AV5981" s="110"/>
      <c r="AW5981" s="110"/>
      <c r="AX5981" s="110"/>
      <c r="AY5981" s="110"/>
      <c r="AZ5981" s="110"/>
      <c r="BA5981" s="110"/>
      <c r="BB5981" s="110"/>
      <c r="BC5981" s="110"/>
      <c r="BD5981" s="110"/>
      <c r="BE5981" s="110"/>
      <c r="BF5981" s="110"/>
      <c r="BG5981" s="110"/>
      <c r="BH5981" s="110"/>
    </row>
    <row r="5982" spans="30:60" x14ac:dyDescent="0.2">
      <c r="AD5982" s="110"/>
      <c r="AE5982" s="110"/>
      <c r="AF5982" s="110"/>
      <c r="AG5982" s="110"/>
      <c r="AH5982" s="110"/>
      <c r="AI5982" s="110"/>
      <c r="AJ5982" s="110"/>
      <c r="AK5982" s="110"/>
      <c r="AL5982" s="110"/>
      <c r="AM5982" s="110"/>
      <c r="AN5982" s="110"/>
      <c r="AO5982" s="110"/>
      <c r="AP5982" s="110"/>
      <c r="AQ5982" s="110"/>
      <c r="AR5982" s="110"/>
      <c r="AS5982" s="110"/>
      <c r="AT5982" s="110"/>
      <c r="AU5982" s="110"/>
      <c r="AV5982" s="110"/>
      <c r="AW5982" s="110"/>
      <c r="AX5982" s="110"/>
      <c r="AY5982" s="110"/>
      <c r="AZ5982" s="110"/>
      <c r="BA5982" s="110"/>
      <c r="BB5982" s="110"/>
      <c r="BC5982" s="110"/>
      <c r="BD5982" s="110"/>
      <c r="BE5982" s="110"/>
      <c r="BF5982" s="110"/>
      <c r="BG5982" s="110"/>
      <c r="BH5982" s="110"/>
    </row>
    <row r="5983" spans="30:60" x14ac:dyDescent="0.2">
      <c r="AD5983" s="110"/>
      <c r="AE5983" s="110"/>
      <c r="AF5983" s="110"/>
      <c r="AG5983" s="110"/>
      <c r="AH5983" s="110"/>
      <c r="AI5983" s="110"/>
      <c r="AJ5983" s="110"/>
      <c r="AK5983" s="110"/>
      <c r="AL5983" s="110"/>
      <c r="AM5983" s="110"/>
      <c r="AN5983" s="110"/>
      <c r="AO5983" s="110"/>
      <c r="AP5983" s="110"/>
      <c r="AQ5983" s="110"/>
      <c r="AR5983" s="110"/>
      <c r="AS5983" s="110"/>
      <c r="AT5983" s="110"/>
      <c r="AU5983" s="110"/>
      <c r="AV5983" s="110"/>
      <c r="AW5983" s="110"/>
      <c r="AX5983" s="110"/>
      <c r="AY5983" s="110"/>
      <c r="AZ5983" s="110"/>
      <c r="BA5983" s="110"/>
      <c r="BB5983" s="110"/>
      <c r="BC5983" s="110"/>
      <c r="BD5983" s="110"/>
      <c r="BE5983" s="110"/>
      <c r="BF5983" s="110"/>
      <c r="BG5983" s="110"/>
      <c r="BH5983" s="110"/>
    </row>
    <row r="5984" spans="30:60" x14ac:dyDescent="0.2">
      <c r="AD5984" s="110"/>
      <c r="AE5984" s="110"/>
      <c r="AF5984" s="110"/>
      <c r="AG5984" s="110"/>
      <c r="AH5984" s="110"/>
      <c r="AI5984" s="110"/>
      <c r="AJ5984" s="110"/>
      <c r="AK5984" s="110"/>
      <c r="AL5984" s="110"/>
      <c r="AM5984" s="110"/>
      <c r="AN5984" s="110"/>
      <c r="AO5984" s="110"/>
      <c r="AP5984" s="110"/>
      <c r="AQ5984" s="110"/>
      <c r="AR5984" s="110"/>
      <c r="AS5984" s="110"/>
      <c r="AT5984" s="110"/>
      <c r="AU5984" s="110"/>
      <c r="AV5984" s="110"/>
      <c r="AW5984" s="110"/>
      <c r="AX5984" s="110"/>
      <c r="AY5984" s="110"/>
      <c r="AZ5984" s="110"/>
      <c r="BA5984" s="110"/>
      <c r="BB5984" s="110"/>
      <c r="BC5984" s="110"/>
      <c r="BD5984" s="110"/>
      <c r="BE5984" s="110"/>
      <c r="BF5984" s="110"/>
      <c r="BG5984" s="110"/>
      <c r="BH5984" s="110"/>
    </row>
    <row r="5985" spans="30:60" x14ac:dyDescent="0.2">
      <c r="AD5985" s="110"/>
      <c r="AE5985" s="110"/>
      <c r="AF5985" s="110"/>
      <c r="AG5985" s="110"/>
      <c r="AH5985" s="110"/>
      <c r="AI5985" s="110"/>
      <c r="AJ5985" s="110"/>
      <c r="AK5985" s="110"/>
      <c r="AL5985" s="110"/>
      <c r="AM5985" s="110"/>
      <c r="AN5985" s="110"/>
      <c r="AO5985" s="110"/>
      <c r="AP5985" s="110"/>
      <c r="AQ5985" s="110"/>
      <c r="AR5985" s="110"/>
      <c r="AS5985" s="110"/>
      <c r="AT5985" s="110"/>
      <c r="AU5985" s="110"/>
      <c r="AV5985" s="110"/>
      <c r="AW5985" s="110"/>
      <c r="AX5985" s="110"/>
      <c r="AY5985" s="110"/>
      <c r="AZ5985" s="110"/>
      <c r="BA5985" s="110"/>
      <c r="BB5985" s="110"/>
      <c r="BC5985" s="110"/>
      <c r="BD5985" s="110"/>
      <c r="BE5985" s="110"/>
      <c r="BF5985" s="110"/>
      <c r="BG5985" s="110"/>
      <c r="BH5985" s="110"/>
    </row>
    <row r="5986" spans="30:60" x14ac:dyDescent="0.2">
      <c r="AD5986" s="110"/>
      <c r="AE5986" s="110"/>
      <c r="AF5986" s="110"/>
      <c r="AG5986" s="110"/>
      <c r="AH5986" s="110"/>
      <c r="AI5986" s="110"/>
      <c r="AJ5986" s="110"/>
      <c r="AK5986" s="110"/>
      <c r="AL5986" s="110"/>
      <c r="AM5986" s="110"/>
      <c r="AN5986" s="110"/>
      <c r="AO5986" s="110"/>
      <c r="AP5986" s="110"/>
      <c r="AQ5986" s="110"/>
      <c r="AR5986" s="110"/>
      <c r="AS5986" s="110"/>
      <c r="AT5986" s="110"/>
      <c r="AU5986" s="110"/>
      <c r="AV5986" s="110"/>
      <c r="AW5986" s="110"/>
      <c r="AX5986" s="110"/>
      <c r="AY5986" s="110"/>
      <c r="AZ5986" s="110"/>
      <c r="BA5986" s="110"/>
      <c r="BB5986" s="110"/>
      <c r="BC5986" s="110"/>
      <c r="BD5986" s="110"/>
      <c r="BE5986" s="110"/>
      <c r="BF5986" s="110"/>
      <c r="BG5986" s="110"/>
      <c r="BH5986" s="110"/>
    </row>
    <row r="5987" spans="30:60" x14ac:dyDescent="0.2">
      <c r="AD5987" s="110"/>
      <c r="AE5987" s="110"/>
      <c r="AF5987" s="110"/>
      <c r="AG5987" s="110"/>
      <c r="AH5987" s="110"/>
      <c r="AI5987" s="110"/>
      <c r="AJ5987" s="110"/>
      <c r="AK5987" s="110"/>
      <c r="AL5987" s="110"/>
      <c r="AM5987" s="110"/>
      <c r="AN5987" s="110"/>
      <c r="AO5987" s="110"/>
      <c r="AP5987" s="110"/>
      <c r="AQ5987" s="110"/>
      <c r="AR5987" s="110"/>
      <c r="AS5987" s="110"/>
      <c r="AT5987" s="110"/>
      <c r="AU5987" s="110"/>
      <c r="AV5987" s="110"/>
      <c r="AW5987" s="110"/>
      <c r="AX5987" s="110"/>
      <c r="AY5987" s="110"/>
      <c r="AZ5987" s="110"/>
      <c r="BA5987" s="110"/>
      <c r="BB5987" s="110"/>
      <c r="BC5987" s="110"/>
      <c r="BD5987" s="110"/>
      <c r="BE5987" s="110"/>
      <c r="BF5987" s="110"/>
      <c r="BG5987" s="110"/>
      <c r="BH5987" s="110"/>
    </row>
    <row r="5988" spans="30:60" x14ac:dyDescent="0.2">
      <c r="AD5988" s="110"/>
      <c r="AE5988" s="110"/>
      <c r="AF5988" s="110"/>
      <c r="AG5988" s="110"/>
      <c r="AH5988" s="110"/>
      <c r="AI5988" s="110"/>
      <c r="AJ5988" s="110"/>
      <c r="AK5988" s="110"/>
      <c r="AL5988" s="110"/>
      <c r="AM5988" s="110"/>
      <c r="AN5988" s="110"/>
      <c r="AO5988" s="110"/>
      <c r="AP5988" s="110"/>
      <c r="AQ5988" s="110"/>
      <c r="AR5988" s="110"/>
      <c r="AS5988" s="110"/>
      <c r="AT5988" s="110"/>
      <c r="AU5988" s="110"/>
      <c r="AV5988" s="110"/>
      <c r="AW5988" s="110"/>
      <c r="AX5988" s="110"/>
      <c r="AY5988" s="110"/>
      <c r="AZ5988" s="110"/>
      <c r="BA5988" s="110"/>
      <c r="BB5988" s="110"/>
      <c r="BC5988" s="110"/>
      <c r="BD5988" s="110"/>
      <c r="BE5988" s="110"/>
      <c r="BF5988" s="110"/>
      <c r="BG5988" s="110"/>
      <c r="BH5988" s="110"/>
    </row>
    <row r="5989" spans="30:60" x14ac:dyDescent="0.2">
      <c r="AD5989" s="110"/>
      <c r="AE5989" s="110"/>
      <c r="AF5989" s="110"/>
      <c r="AG5989" s="110"/>
      <c r="AH5989" s="110"/>
      <c r="AI5989" s="110"/>
      <c r="AJ5989" s="110"/>
      <c r="AK5989" s="110"/>
      <c r="AL5989" s="110"/>
      <c r="AM5989" s="110"/>
      <c r="AN5989" s="110"/>
      <c r="AO5989" s="110"/>
      <c r="AP5989" s="110"/>
      <c r="AQ5989" s="110"/>
      <c r="AR5989" s="110"/>
      <c r="AS5989" s="110"/>
      <c r="AT5989" s="110"/>
      <c r="AU5989" s="110"/>
      <c r="AV5989" s="110"/>
      <c r="AW5989" s="110"/>
      <c r="AX5989" s="110"/>
      <c r="AY5989" s="110"/>
      <c r="AZ5989" s="110"/>
      <c r="BA5989" s="110"/>
      <c r="BB5989" s="110"/>
      <c r="BC5989" s="110"/>
      <c r="BD5989" s="110"/>
      <c r="BE5989" s="110"/>
      <c r="BF5989" s="110"/>
      <c r="BG5989" s="110"/>
      <c r="BH5989" s="110"/>
    </row>
    <row r="5990" spans="30:60" x14ac:dyDescent="0.2">
      <c r="AD5990" s="110"/>
      <c r="AE5990" s="110"/>
      <c r="AF5990" s="110"/>
      <c r="AG5990" s="110"/>
      <c r="AH5990" s="110"/>
      <c r="AI5990" s="110"/>
      <c r="AJ5990" s="110"/>
      <c r="AK5990" s="110"/>
      <c r="AL5990" s="110"/>
      <c r="AM5990" s="110"/>
      <c r="AN5990" s="110"/>
      <c r="AO5990" s="110"/>
      <c r="AP5990" s="110"/>
      <c r="AQ5990" s="110"/>
      <c r="AR5990" s="110"/>
      <c r="AS5990" s="110"/>
      <c r="AT5990" s="110"/>
      <c r="AU5990" s="110"/>
      <c r="AV5990" s="110"/>
      <c r="AW5990" s="110"/>
      <c r="AX5990" s="110"/>
      <c r="AY5990" s="110"/>
      <c r="AZ5990" s="110"/>
      <c r="BA5990" s="110"/>
      <c r="BB5990" s="110"/>
      <c r="BC5990" s="110"/>
      <c r="BD5990" s="110"/>
      <c r="BE5990" s="110"/>
      <c r="BF5990" s="110"/>
      <c r="BG5990" s="110"/>
      <c r="BH5990" s="110"/>
    </row>
    <row r="5991" spans="30:60" x14ac:dyDescent="0.2">
      <c r="AD5991" s="110"/>
      <c r="AE5991" s="110"/>
      <c r="AF5991" s="110"/>
      <c r="AG5991" s="110"/>
      <c r="AH5991" s="110"/>
      <c r="AI5991" s="110"/>
      <c r="AJ5991" s="110"/>
      <c r="AK5991" s="110"/>
      <c r="AL5991" s="110"/>
      <c r="AM5991" s="110"/>
      <c r="AN5991" s="110"/>
      <c r="AO5991" s="110"/>
      <c r="AP5991" s="110"/>
      <c r="AQ5991" s="110"/>
      <c r="AR5991" s="110"/>
      <c r="AS5991" s="110"/>
      <c r="AT5991" s="110"/>
      <c r="AU5991" s="110"/>
      <c r="AV5991" s="110"/>
      <c r="AW5991" s="110"/>
      <c r="AX5991" s="110"/>
      <c r="AY5991" s="110"/>
      <c r="AZ5991" s="110"/>
      <c r="BA5991" s="110"/>
      <c r="BB5991" s="110"/>
      <c r="BC5991" s="110"/>
      <c r="BD5991" s="110"/>
      <c r="BE5991" s="110"/>
      <c r="BF5991" s="110"/>
      <c r="BG5991" s="110"/>
      <c r="BH5991" s="110"/>
    </row>
    <row r="5992" spans="30:60" x14ac:dyDescent="0.2">
      <c r="AD5992" s="110"/>
      <c r="AE5992" s="110"/>
      <c r="AF5992" s="110"/>
      <c r="AG5992" s="110"/>
      <c r="AH5992" s="110"/>
      <c r="AI5992" s="110"/>
      <c r="AJ5992" s="110"/>
      <c r="AK5992" s="110"/>
      <c r="AL5992" s="110"/>
      <c r="AM5992" s="110"/>
      <c r="AN5992" s="110"/>
      <c r="AO5992" s="110"/>
      <c r="AP5992" s="110"/>
      <c r="AQ5992" s="110"/>
      <c r="AR5992" s="110"/>
      <c r="AS5992" s="110"/>
      <c r="AT5992" s="110"/>
      <c r="AU5992" s="110"/>
      <c r="AV5992" s="110"/>
      <c r="AW5992" s="110"/>
      <c r="AX5992" s="110"/>
      <c r="AY5992" s="110"/>
      <c r="AZ5992" s="110"/>
      <c r="BA5992" s="110"/>
      <c r="BB5992" s="110"/>
      <c r="BC5992" s="110"/>
      <c r="BD5992" s="110"/>
      <c r="BE5992" s="110"/>
      <c r="BF5992" s="110"/>
      <c r="BG5992" s="110"/>
      <c r="BH5992" s="110"/>
    </row>
    <row r="5993" spans="30:60" x14ac:dyDescent="0.2">
      <c r="AD5993" s="110"/>
      <c r="AE5993" s="110"/>
      <c r="AF5993" s="110"/>
      <c r="AG5993" s="110"/>
      <c r="AH5993" s="110"/>
      <c r="AI5993" s="110"/>
      <c r="AJ5993" s="110"/>
      <c r="AK5993" s="110"/>
      <c r="AL5993" s="110"/>
      <c r="AM5993" s="110"/>
      <c r="AN5993" s="110"/>
      <c r="AO5993" s="110"/>
      <c r="AP5993" s="110"/>
      <c r="AQ5993" s="110"/>
      <c r="AR5993" s="110"/>
      <c r="AS5993" s="110"/>
      <c r="AT5993" s="110"/>
      <c r="AU5993" s="110"/>
      <c r="AV5993" s="110"/>
      <c r="AW5993" s="110"/>
      <c r="AX5993" s="110"/>
      <c r="AY5993" s="110"/>
      <c r="AZ5993" s="110"/>
      <c r="BA5993" s="110"/>
      <c r="BB5993" s="110"/>
      <c r="BC5993" s="110"/>
      <c r="BD5993" s="110"/>
      <c r="BE5993" s="110"/>
      <c r="BF5993" s="110"/>
      <c r="BG5993" s="110"/>
      <c r="BH5993" s="110"/>
    </row>
    <row r="5994" spans="30:60" x14ac:dyDescent="0.2">
      <c r="AD5994" s="110"/>
      <c r="AE5994" s="110"/>
      <c r="AF5994" s="110"/>
      <c r="AG5994" s="110"/>
      <c r="AH5994" s="110"/>
      <c r="AI5994" s="110"/>
      <c r="AJ5994" s="110"/>
      <c r="AK5994" s="110"/>
      <c r="AL5994" s="110"/>
      <c r="AM5994" s="110"/>
      <c r="AN5994" s="110"/>
      <c r="AO5994" s="110"/>
      <c r="AP5994" s="110"/>
      <c r="AQ5994" s="110"/>
      <c r="AR5994" s="110"/>
      <c r="AS5994" s="110"/>
      <c r="AT5994" s="110"/>
      <c r="AU5994" s="110"/>
      <c r="AV5994" s="110"/>
      <c r="AW5994" s="110"/>
      <c r="AX5994" s="110"/>
      <c r="AY5994" s="110"/>
      <c r="AZ5994" s="110"/>
      <c r="BA5994" s="110"/>
      <c r="BB5994" s="110"/>
      <c r="BC5994" s="110"/>
      <c r="BD5994" s="110"/>
      <c r="BE5994" s="110"/>
      <c r="BF5994" s="110"/>
      <c r="BG5994" s="110"/>
      <c r="BH5994" s="110"/>
    </row>
    <row r="5995" spans="30:60" x14ac:dyDescent="0.2">
      <c r="AD5995" s="110"/>
      <c r="AE5995" s="110"/>
      <c r="AF5995" s="110"/>
      <c r="AG5995" s="110"/>
      <c r="AH5995" s="110"/>
      <c r="AI5995" s="110"/>
      <c r="AJ5995" s="110"/>
      <c r="AK5995" s="110"/>
      <c r="AL5995" s="110"/>
      <c r="AM5995" s="110"/>
      <c r="AN5995" s="110"/>
      <c r="AO5995" s="110"/>
      <c r="AP5995" s="110"/>
      <c r="AQ5995" s="110"/>
      <c r="AR5995" s="110"/>
      <c r="AS5995" s="110"/>
      <c r="AT5995" s="110"/>
      <c r="AU5995" s="110"/>
      <c r="AV5995" s="110"/>
      <c r="AW5995" s="110"/>
      <c r="AX5995" s="110"/>
      <c r="AY5995" s="110"/>
      <c r="AZ5995" s="110"/>
      <c r="BA5995" s="110"/>
      <c r="BB5995" s="110"/>
      <c r="BC5995" s="110"/>
      <c r="BD5995" s="110"/>
      <c r="BE5995" s="110"/>
      <c r="BF5995" s="110"/>
      <c r="BG5995" s="110"/>
      <c r="BH5995" s="110"/>
    </row>
    <row r="5996" spans="30:60" x14ac:dyDescent="0.2">
      <c r="AD5996" s="110"/>
      <c r="AE5996" s="110"/>
      <c r="AF5996" s="110"/>
      <c r="AG5996" s="110"/>
      <c r="AH5996" s="110"/>
      <c r="AI5996" s="110"/>
      <c r="AJ5996" s="110"/>
      <c r="AK5996" s="110"/>
      <c r="AL5996" s="110"/>
      <c r="AM5996" s="110"/>
      <c r="AN5996" s="110"/>
      <c r="AO5996" s="110"/>
      <c r="AP5996" s="110"/>
      <c r="AQ5996" s="110"/>
      <c r="AR5996" s="110"/>
      <c r="AS5996" s="110"/>
      <c r="AT5996" s="110"/>
      <c r="AU5996" s="110"/>
      <c r="AV5996" s="110"/>
      <c r="AW5996" s="110"/>
      <c r="AX5996" s="110"/>
      <c r="AY5996" s="110"/>
      <c r="AZ5996" s="110"/>
      <c r="BA5996" s="110"/>
      <c r="BB5996" s="110"/>
      <c r="BC5996" s="110"/>
      <c r="BD5996" s="110"/>
      <c r="BE5996" s="110"/>
      <c r="BF5996" s="110"/>
      <c r="BG5996" s="110"/>
      <c r="BH5996" s="110"/>
    </row>
    <row r="5997" spans="30:60" x14ac:dyDescent="0.2">
      <c r="AD5997" s="110"/>
      <c r="AE5997" s="110"/>
      <c r="AF5997" s="110"/>
      <c r="AG5997" s="110"/>
      <c r="AH5997" s="110"/>
      <c r="AI5997" s="110"/>
      <c r="AJ5997" s="110"/>
      <c r="AK5997" s="110"/>
      <c r="AL5997" s="110"/>
      <c r="AM5997" s="110"/>
      <c r="AN5997" s="110"/>
      <c r="AO5997" s="110"/>
      <c r="AP5997" s="110"/>
      <c r="AQ5997" s="110"/>
      <c r="AR5997" s="110"/>
      <c r="AS5997" s="110"/>
      <c r="AT5997" s="110"/>
      <c r="AU5997" s="110"/>
      <c r="AV5997" s="110"/>
      <c r="AW5997" s="110"/>
      <c r="AX5997" s="110"/>
      <c r="AY5997" s="110"/>
      <c r="AZ5997" s="110"/>
      <c r="BA5997" s="110"/>
      <c r="BB5997" s="110"/>
      <c r="BC5997" s="110"/>
      <c r="BD5997" s="110"/>
      <c r="BE5997" s="110"/>
      <c r="BF5997" s="110"/>
      <c r="BG5997" s="110"/>
      <c r="BH5997" s="110"/>
    </row>
    <row r="5998" spans="30:60" x14ac:dyDescent="0.2">
      <c r="AD5998" s="110"/>
      <c r="AE5998" s="110"/>
      <c r="AF5998" s="110"/>
      <c r="AG5998" s="110"/>
      <c r="AH5998" s="110"/>
      <c r="AI5998" s="110"/>
      <c r="AJ5998" s="110"/>
      <c r="AK5998" s="110"/>
      <c r="AL5998" s="110"/>
      <c r="AM5998" s="110"/>
      <c r="AN5998" s="110"/>
      <c r="AO5998" s="110"/>
      <c r="AP5998" s="110"/>
      <c r="AQ5998" s="110"/>
      <c r="AR5998" s="110"/>
      <c r="AS5998" s="110"/>
      <c r="AT5998" s="110"/>
      <c r="AU5998" s="110"/>
      <c r="AV5998" s="110"/>
      <c r="AW5998" s="110"/>
      <c r="AX5998" s="110"/>
      <c r="AY5998" s="110"/>
      <c r="AZ5998" s="110"/>
      <c r="BA5998" s="110"/>
      <c r="BB5998" s="110"/>
      <c r="BC5998" s="110"/>
      <c r="BD5998" s="110"/>
      <c r="BE5998" s="110"/>
      <c r="BF5998" s="110"/>
      <c r="BG5998" s="110"/>
      <c r="BH5998" s="110"/>
    </row>
    <row r="5999" spans="30:60" x14ac:dyDescent="0.2">
      <c r="AD5999" s="110"/>
      <c r="AE5999" s="110"/>
      <c r="AF5999" s="110"/>
      <c r="AG5999" s="110"/>
      <c r="AH5999" s="110"/>
      <c r="AI5999" s="110"/>
      <c r="AJ5999" s="110"/>
      <c r="AK5999" s="110"/>
      <c r="AL5999" s="110"/>
      <c r="AM5999" s="110"/>
      <c r="AN5999" s="110"/>
      <c r="AO5999" s="110"/>
      <c r="AP5999" s="110"/>
      <c r="AQ5999" s="110"/>
      <c r="AR5999" s="110"/>
      <c r="AS5999" s="110"/>
      <c r="AT5999" s="110"/>
      <c r="AU5999" s="110"/>
      <c r="AV5999" s="110"/>
      <c r="AW5999" s="110"/>
      <c r="AX5999" s="110"/>
      <c r="AY5999" s="110"/>
      <c r="AZ5999" s="110"/>
      <c r="BA5999" s="110"/>
      <c r="BB5999" s="110"/>
      <c r="BC5999" s="110"/>
      <c r="BD5999" s="110"/>
      <c r="BE5999" s="110"/>
      <c r="BF5999" s="110"/>
      <c r="BG5999" s="110"/>
      <c r="BH5999" s="110"/>
    </row>
    <row r="6000" spans="30:60" x14ac:dyDescent="0.2">
      <c r="AD6000" s="110"/>
      <c r="AE6000" s="110"/>
      <c r="AF6000" s="110"/>
      <c r="AG6000" s="110"/>
      <c r="AH6000" s="110"/>
      <c r="AI6000" s="110"/>
      <c r="AJ6000" s="110"/>
      <c r="AK6000" s="110"/>
      <c r="AL6000" s="110"/>
      <c r="AM6000" s="110"/>
      <c r="AN6000" s="110"/>
      <c r="AO6000" s="110"/>
      <c r="AP6000" s="110"/>
      <c r="AQ6000" s="110"/>
      <c r="AR6000" s="110"/>
      <c r="AS6000" s="110"/>
      <c r="AT6000" s="110"/>
      <c r="AU6000" s="110"/>
      <c r="AV6000" s="110"/>
      <c r="AW6000" s="110"/>
      <c r="AX6000" s="110"/>
      <c r="AY6000" s="110"/>
      <c r="AZ6000" s="110"/>
      <c r="BA6000" s="110"/>
      <c r="BB6000" s="110"/>
      <c r="BC6000" s="110"/>
      <c r="BD6000" s="110"/>
      <c r="BE6000" s="110"/>
      <c r="BF6000" s="110"/>
      <c r="BG6000" s="110"/>
      <c r="BH6000" s="110"/>
    </row>
    <row r="6001" spans="30:60" x14ac:dyDescent="0.2">
      <c r="AD6001" s="110"/>
      <c r="AE6001" s="110"/>
      <c r="AF6001" s="110"/>
      <c r="AG6001" s="110"/>
      <c r="AH6001" s="110"/>
      <c r="AI6001" s="110"/>
      <c r="AJ6001" s="110"/>
      <c r="AK6001" s="110"/>
      <c r="AL6001" s="110"/>
      <c r="AM6001" s="110"/>
      <c r="AN6001" s="110"/>
      <c r="AO6001" s="110"/>
      <c r="AP6001" s="110"/>
      <c r="AQ6001" s="110"/>
      <c r="AR6001" s="110"/>
      <c r="AS6001" s="110"/>
      <c r="AT6001" s="110"/>
      <c r="AU6001" s="110"/>
      <c r="AV6001" s="110"/>
      <c r="AW6001" s="110"/>
      <c r="AX6001" s="110"/>
      <c r="AY6001" s="110"/>
      <c r="AZ6001" s="110"/>
      <c r="BA6001" s="110"/>
      <c r="BB6001" s="110"/>
      <c r="BC6001" s="110"/>
      <c r="BD6001" s="110"/>
      <c r="BE6001" s="110"/>
      <c r="BF6001" s="110"/>
      <c r="BG6001" s="110"/>
      <c r="BH6001" s="110"/>
    </row>
    <row r="6002" spans="30:60" x14ac:dyDescent="0.2">
      <c r="AD6002" s="110"/>
      <c r="AE6002" s="110"/>
      <c r="AF6002" s="110"/>
      <c r="AG6002" s="110"/>
      <c r="AH6002" s="110"/>
      <c r="AI6002" s="110"/>
      <c r="AJ6002" s="110"/>
      <c r="AK6002" s="110"/>
      <c r="AL6002" s="110"/>
      <c r="AM6002" s="110"/>
      <c r="AN6002" s="110"/>
      <c r="AO6002" s="110"/>
      <c r="AP6002" s="110"/>
      <c r="AQ6002" s="110"/>
      <c r="AR6002" s="110"/>
      <c r="AS6002" s="110"/>
      <c r="AT6002" s="110"/>
      <c r="AU6002" s="110"/>
      <c r="AV6002" s="110"/>
      <c r="AW6002" s="110"/>
      <c r="AX6002" s="110"/>
      <c r="AY6002" s="110"/>
      <c r="AZ6002" s="110"/>
      <c r="BA6002" s="110"/>
      <c r="BB6002" s="110"/>
      <c r="BC6002" s="110"/>
      <c r="BD6002" s="110"/>
      <c r="BE6002" s="110"/>
      <c r="BF6002" s="110"/>
      <c r="BG6002" s="110"/>
      <c r="BH6002" s="110"/>
    </row>
    <row r="6003" spans="30:60" x14ac:dyDescent="0.2">
      <c r="AD6003" s="110"/>
      <c r="AE6003" s="110"/>
      <c r="AF6003" s="110"/>
      <c r="AG6003" s="110"/>
      <c r="AH6003" s="110"/>
      <c r="AI6003" s="110"/>
      <c r="AJ6003" s="110"/>
      <c r="AK6003" s="110"/>
      <c r="AL6003" s="110"/>
      <c r="AM6003" s="110"/>
      <c r="AN6003" s="110"/>
      <c r="AO6003" s="110"/>
      <c r="AP6003" s="110"/>
      <c r="AQ6003" s="110"/>
      <c r="AR6003" s="110"/>
      <c r="AS6003" s="110"/>
      <c r="AT6003" s="110"/>
      <c r="AU6003" s="110"/>
      <c r="AV6003" s="110"/>
      <c r="AW6003" s="110"/>
      <c r="AX6003" s="110"/>
      <c r="AY6003" s="110"/>
      <c r="AZ6003" s="110"/>
      <c r="BA6003" s="110"/>
      <c r="BB6003" s="110"/>
      <c r="BC6003" s="110"/>
      <c r="BD6003" s="110"/>
      <c r="BE6003" s="110"/>
      <c r="BF6003" s="110"/>
      <c r="BG6003" s="110"/>
      <c r="BH6003" s="110"/>
    </row>
    <row r="6004" spans="30:60" x14ac:dyDescent="0.2">
      <c r="AD6004" s="110"/>
      <c r="AE6004" s="110"/>
      <c r="AF6004" s="110"/>
      <c r="AG6004" s="110"/>
      <c r="AH6004" s="110"/>
      <c r="AI6004" s="110"/>
      <c r="AJ6004" s="110"/>
      <c r="AK6004" s="110"/>
      <c r="AL6004" s="110"/>
      <c r="AM6004" s="110"/>
      <c r="AN6004" s="110"/>
      <c r="AO6004" s="110"/>
      <c r="AP6004" s="110"/>
      <c r="AQ6004" s="110"/>
      <c r="AR6004" s="110"/>
      <c r="AS6004" s="110"/>
      <c r="AT6004" s="110"/>
      <c r="AU6004" s="110"/>
      <c r="AV6004" s="110"/>
      <c r="AW6004" s="110"/>
      <c r="AX6004" s="110"/>
      <c r="AY6004" s="110"/>
      <c r="AZ6004" s="110"/>
      <c r="BA6004" s="110"/>
      <c r="BB6004" s="110"/>
      <c r="BC6004" s="110"/>
      <c r="BD6004" s="110"/>
      <c r="BE6004" s="110"/>
      <c r="BF6004" s="110"/>
      <c r="BG6004" s="110"/>
      <c r="BH6004" s="110"/>
    </row>
    <row r="6005" spans="30:60" x14ac:dyDescent="0.2">
      <c r="AD6005" s="110"/>
      <c r="AE6005" s="110"/>
      <c r="AF6005" s="110"/>
      <c r="AG6005" s="110"/>
      <c r="AH6005" s="110"/>
      <c r="AI6005" s="110"/>
      <c r="AJ6005" s="110"/>
      <c r="AK6005" s="110"/>
      <c r="AL6005" s="110"/>
      <c r="AM6005" s="110"/>
      <c r="AN6005" s="110"/>
      <c r="AO6005" s="110"/>
      <c r="AP6005" s="110"/>
      <c r="AQ6005" s="110"/>
      <c r="AR6005" s="110"/>
      <c r="AS6005" s="110"/>
      <c r="AT6005" s="110"/>
      <c r="AU6005" s="110"/>
      <c r="AV6005" s="110"/>
      <c r="AW6005" s="110"/>
      <c r="AX6005" s="110"/>
      <c r="AY6005" s="110"/>
      <c r="AZ6005" s="110"/>
      <c r="BA6005" s="110"/>
      <c r="BB6005" s="110"/>
      <c r="BC6005" s="110"/>
      <c r="BD6005" s="110"/>
      <c r="BE6005" s="110"/>
      <c r="BF6005" s="110"/>
      <c r="BG6005" s="110"/>
      <c r="BH6005" s="110"/>
    </row>
    <row r="6006" spans="30:60" x14ac:dyDescent="0.2">
      <c r="AD6006" s="110"/>
      <c r="AE6006" s="110"/>
      <c r="AF6006" s="110"/>
      <c r="AG6006" s="110"/>
      <c r="AH6006" s="110"/>
      <c r="AI6006" s="110"/>
      <c r="AJ6006" s="110"/>
      <c r="AK6006" s="110"/>
      <c r="AL6006" s="110"/>
      <c r="AM6006" s="110"/>
      <c r="AN6006" s="110"/>
      <c r="AO6006" s="110"/>
      <c r="AP6006" s="110"/>
      <c r="AQ6006" s="110"/>
      <c r="AR6006" s="110"/>
      <c r="AS6006" s="110"/>
      <c r="AT6006" s="110"/>
      <c r="AU6006" s="110"/>
      <c r="AV6006" s="110"/>
      <c r="AW6006" s="110"/>
      <c r="AX6006" s="110"/>
      <c r="AY6006" s="110"/>
      <c r="AZ6006" s="110"/>
      <c r="BA6006" s="110"/>
      <c r="BB6006" s="110"/>
      <c r="BC6006" s="110"/>
      <c r="BD6006" s="110"/>
      <c r="BE6006" s="110"/>
      <c r="BF6006" s="110"/>
      <c r="BG6006" s="110"/>
      <c r="BH6006" s="110"/>
    </row>
    <row r="6007" spans="30:60" x14ac:dyDescent="0.2">
      <c r="AD6007" s="110"/>
      <c r="AE6007" s="110"/>
      <c r="AF6007" s="110"/>
      <c r="AG6007" s="110"/>
      <c r="AH6007" s="110"/>
      <c r="AI6007" s="110"/>
      <c r="AJ6007" s="110"/>
      <c r="AK6007" s="110"/>
      <c r="AL6007" s="110"/>
      <c r="AM6007" s="110"/>
      <c r="AN6007" s="110"/>
      <c r="AO6007" s="110"/>
      <c r="AP6007" s="110"/>
      <c r="AQ6007" s="110"/>
      <c r="AR6007" s="110"/>
      <c r="AS6007" s="110"/>
      <c r="AT6007" s="110"/>
      <c r="AU6007" s="110"/>
      <c r="AV6007" s="110"/>
      <c r="AW6007" s="110"/>
      <c r="AX6007" s="110"/>
      <c r="AY6007" s="110"/>
      <c r="AZ6007" s="110"/>
      <c r="BA6007" s="110"/>
      <c r="BB6007" s="110"/>
      <c r="BC6007" s="110"/>
      <c r="BD6007" s="110"/>
      <c r="BE6007" s="110"/>
      <c r="BF6007" s="110"/>
      <c r="BG6007" s="110"/>
      <c r="BH6007" s="110"/>
    </row>
    <row r="6008" spans="30:60" x14ac:dyDescent="0.2">
      <c r="AD6008" s="110"/>
      <c r="AE6008" s="110"/>
      <c r="AF6008" s="110"/>
      <c r="AG6008" s="110"/>
      <c r="AH6008" s="110"/>
      <c r="AI6008" s="110"/>
      <c r="AJ6008" s="110"/>
      <c r="AK6008" s="110"/>
      <c r="AL6008" s="110"/>
      <c r="AM6008" s="110"/>
      <c r="AN6008" s="110"/>
      <c r="AO6008" s="110"/>
      <c r="AP6008" s="110"/>
      <c r="AQ6008" s="110"/>
      <c r="AR6008" s="110"/>
      <c r="AS6008" s="110"/>
      <c r="AT6008" s="110"/>
      <c r="AU6008" s="110"/>
      <c r="AV6008" s="110"/>
      <c r="AW6008" s="110"/>
      <c r="AX6008" s="110"/>
      <c r="AY6008" s="110"/>
      <c r="AZ6008" s="110"/>
      <c r="BA6008" s="110"/>
      <c r="BB6008" s="110"/>
      <c r="BC6008" s="110"/>
      <c r="BD6008" s="110"/>
      <c r="BE6008" s="110"/>
      <c r="BF6008" s="110"/>
      <c r="BG6008" s="110"/>
      <c r="BH6008" s="110"/>
    </row>
    <row r="6009" spans="30:60" x14ac:dyDescent="0.2">
      <c r="AD6009" s="110"/>
      <c r="AE6009" s="110"/>
      <c r="AF6009" s="110"/>
      <c r="AG6009" s="110"/>
      <c r="AH6009" s="110"/>
      <c r="AI6009" s="110"/>
      <c r="AJ6009" s="110"/>
      <c r="AK6009" s="110"/>
      <c r="AL6009" s="110"/>
      <c r="AM6009" s="110"/>
      <c r="AN6009" s="110"/>
      <c r="AO6009" s="110"/>
      <c r="AP6009" s="110"/>
      <c r="AQ6009" s="110"/>
      <c r="AR6009" s="110"/>
      <c r="AS6009" s="110"/>
      <c r="AT6009" s="110"/>
      <c r="AU6009" s="110"/>
      <c r="AV6009" s="110"/>
      <c r="AW6009" s="110"/>
      <c r="AX6009" s="110"/>
      <c r="AY6009" s="110"/>
      <c r="AZ6009" s="110"/>
      <c r="BA6009" s="110"/>
      <c r="BB6009" s="110"/>
      <c r="BC6009" s="110"/>
      <c r="BD6009" s="110"/>
      <c r="BE6009" s="110"/>
      <c r="BF6009" s="110"/>
      <c r="BG6009" s="110"/>
      <c r="BH6009" s="110"/>
    </row>
    <row r="6010" spans="30:60" x14ac:dyDescent="0.2">
      <c r="AD6010" s="110"/>
      <c r="AE6010" s="110"/>
      <c r="AF6010" s="110"/>
      <c r="AG6010" s="110"/>
      <c r="AH6010" s="110"/>
      <c r="AI6010" s="110"/>
      <c r="AJ6010" s="110"/>
      <c r="AK6010" s="110"/>
      <c r="AL6010" s="110"/>
      <c r="AM6010" s="110"/>
      <c r="AN6010" s="110"/>
      <c r="AO6010" s="110"/>
      <c r="AP6010" s="110"/>
      <c r="AQ6010" s="110"/>
      <c r="AR6010" s="110"/>
      <c r="AS6010" s="110"/>
      <c r="AT6010" s="110"/>
      <c r="AU6010" s="110"/>
      <c r="AV6010" s="110"/>
      <c r="AW6010" s="110"/>
      <c r="AX6010" s="110"/>
      <c r="AY6010" s="110"/>
      <c r="AZ6010" s="110"/>
      <c r="BA6010" s="110"/>
      <c r="BB6010" s="110"/>
      <c r="BC6010" s="110"/>
      <c r="BD6010" s="110"/>
      <c r="BE6010" s="110"/>
      <c r="BF6010" s="110"/>
      <c r="BG6010" s="110"/>
      <c r="BH6010" s="110"/>
    </row>
    <row r="6011" spans="30:60" x14ac:dyDescent="0.2">
      <c r="AD6011" s="110"/>
      <c r="AE6011" s="110"/>
      <c r="AF6011" s="110"/>
      <c r="AG6011" s="110"/>
      <c r="AH6011" s="110"/>
      <c r="AI6011" s="110"/>
      <c r="AJ6011" s="110"/>
      <c r="AK6011" s="110"/>
      <c r="AL6011" s="110"/>
      <c r="AM6011" s="110"/>
      <c r="AN6011" s="110"/>
      <c r="AO6011" s="110"/>
      <c r="AP6011" s="110"/>
      <c r="AQ6011" s="110"/>
      <c r="AR6011" s="110"/>
      <c r="AS6011" s="110"/>
      <c r="AT6011" s="110"/>
      <c r="AU6011" s="110"/>
      <c r="AV6011" s="110"/>
      <c r="AW6011" s="110"/>
      <c r="AX6011" s="110"/>
      <c r="AY6011" s="110"/>
      <c r="AZ6011" s="110"/>
      <c r="BA6011" s="110"/>
      <c r="BB6011" s="110"/>
      <c r="BC6011" s="110"/>
      <c r="BD6011" s="110"/>
      <c r="BE6011" s="110"/>
      <c r="BF6011" s="110"/>
      <c r="BG6011" s="110"/>
      <c r="BH6011" s="110"/>
    </row>
    <row r="6012" spans="30:60" x14ac:dyDescent="0.2">
      <c r="AD6012" s="110"/>
      <c r="AE6012" s="110"/>
      <c r="AF6012" s="110"/>
      <c r="AG6012" s="110"/>
      <c r="AH6012" s="110"/>
      <c r="AI6012" s="110"/>
      <c r="AJ6012" s="110"/>
      <c r="AK6012" s="110"/>
      <c r="AL6012" s="110"/>
      <c r="AM6012" s="110"/>
      <c r="AN6012" s="110"/>
      <c r="AO6012" s="110"/>
      <c r="AP6012" s="110"/>
      <c r="AQ6012" s="110"/>
      <c r="AR6012" s="110"/>
      <c r="AS6012" s="110"/>
      <c r="AT6012" s="110"/>
      <c r="AU6012" s="110"/>
      <c r="AV6012" s="110"/>
      <c r="AW6012" s="110"/>
      <c r="AX6012" s="110"/>
      <c r="AY6012" s="110"/>
      <c r="AZ6012" s="110"/>
      <c r="BA6012" s="110"/>
      <c r="BB6012" s="110"/>
      <c r="BC6012" s="110"/>
      <c r="BD6012" s="110"/>
      <c r="BE6012" s="110"/>
      <c r="BF6012" s="110"/>
      <c r="BG6012" s="110"/>
      <c r="BH6012" s="110"/>
    </row>
    <row r="6013" spans="30:60" x14ac:dyDescent="0.2">
      <c r="AD6013" s="110"/>
      <c r="AE6013" s="110"/>
      <c r="AF6013" s="110"/>
      <c r="AG6013" s="110"/>
      <c r="AH6013" s="110"/>
      <c r="AI6013" s="110"/>
      <c r="AJ6013" s="110"/>
      <c r="AK6013" s="110"/>
      <c r="AL6013" s="110"/>
      <c r="AM6013" s="110"/>
      <c r="AN6013" s="110"/>
      <c r="AO6013" s="110"/>
      <c r="AP6013" s="110"/>
      <c r="AQ6013" s="110"/>
      <c r="AR6013" s="110"/>
      <c r="AS6013" s="110"/>
      <c r="AT6013" s="110"/>
      <c r="AU6013" s="110"/>
      <c r="AV6013" s="110"/>
      <c r="AW6013" s="110"/>
      <c r="AX6013" s="110"/>
      <c r="AY6013" s="110"/>
      <c r="AZ6013" s="110"/>
      <c r="BA6013" s="110"/>
      <c r="BB6013" s="110"/>
      <c r="BC6013" s="110"/>
      <c r="BD6013" s="110"/>
      <c r="BE6013" s="110"/>
      <c r="BF6013" s="110"/>
      <c r="BG6013" s="110"/>
      <c r="BH6013" s="110"/>
    </row>
    <row r="6014" spans="30:60" x14ac:dyDescent="0.2">
      <c r="AD6014" s="110"/>
      <c r="AE6014" s="110"/>
      <c r="AF6014" s="110"/>
      <c r="AG6014" s="110"/>
      <c r="AH6014" s="110"/>
      <c r="AI6014" s="110"/>
      <c r="AJ6014" s="110"/>
      <c r="AK6014" s="110"/>
      <c r="AL6014" s="110"/>
      <c r="AM6014" s="110"/>
      <c r="AN6014" s="110"/>
      <c r="AO6014" s="110"/>
      <c r="AP6014" s="110"/>
      <c r="AQ6014" s="110"/>
      <c r="AR6014" s="110"/>
      <c r="AS6014" s="110"/>
      <c r="AT6014" s="110"/>
      <c r="AU6014" s="110"/>
      <c r="AV6014" s="110"/>
      <c r="AW6014" s="110"/>
      <c r="AX6014" s="110"/>
      <c r="AY6014" s="110"/>
      <c r="AZ6014" s="110"/>
      <c r="BA6014" s="110"/>
      <c r="BB6014" s="110"/>
      <c r="BC6014" s="110"/>
      <c r="BD6014" s="110"/>
      <c r="BE6014" s="110"/>
      <c r="BF6014" s="110"/>
      <c r="BG6014" s="110"/>
      <c r="BH6014" s="110"/>
    </row>
    <row r="6015" spans="30:60" x14ac:dyDescent="0.2">
      <c r="AD6015" s="110"/>
      <c r="AE6015" s="110"/>
      <c r="AF6015" s="110"/>
      <c r="AG6015" s="110"/>
      <c r="AH6015" s="110"/>
      <c r="AI6015" s="110"/>
      <c r="AJ6015" s="110"/>
      <c r="AK6015" s="110"/>
      <c r="AL6015" s="110"/>
      <c r="AM6015" s="110"/>
      <c r="AN6015" s="110"/>
      <c r="AO6015" s="110"/>
      <c r="AP6015" s="110"/>
      <c r="AQ6015" s="110"/>
      <c r="AR6015" s="110"/>
      <c r="AS6015" s="110"/>
      <c r="AT6015" s="110"/>
      <c r="AU6015" s="110"/>
      <c r="AV6015" s="110"/>
      <c r="AW6015" s="110"/>
      <c r="AX6015" s="110"/>
      <c r="AY6015" s="110"/>
      <c r="AZ6015" s="110"/>
      <c r="BA6015" s="110"/>
      <c r="BB6015" s="110"/>
      <c r="BC6015" s="110"/>
      <c r="BD6015" s="110"/>
      <c r="BE6015" s="110"/>
      <c r="BF6015" s="110"/>
      <c r="BG6015" s="110"/>
      <c r="BH6015" s="110"/>
    </row>
    <row r="6016" spans="30:60" x14ac:dyDescent="0.2">
      <c r="AD6016" s="110"/>
      <c r="AE6016" s="110"/>
      <c r="AF6016" s="110"/>
      <c r="AG6016" s="110"/>
      <c r="AH6016" s="110"/>
      <c r="AI6016" s="110"/>
      <c r="AJ6016" s="110"/>
      <c r="AK6016" s="110"/>
      <c r="AL6016" s="110"/>
      <c r="AM6016" s="110"/>
      <c r="AN6016" s="110"/>
      <c r="AO6016" s="110"/>
      <c r="AP6016" s="110"/>
      <c r="AQ6016" s="110"/>
      <c r="AR6016" s="110"/>
      <c r="AS6016" s="110"/>
      <c r="AT6016" s="110"/>
      <c r="AU6016" s="110"/>
      <c r="AV6016" s="110"/>
      <c r="AW6016" s="110"/>
      <c r="AX6016" s="110"/>
      <c r="AY6016" s="110"/>
      <c r="AZ6016" s="110"/>
      <c r="BA6016" s="110"/>
      <c r="BB6016" s="110"/>
      <c r="BC6016" s="110"/>
      <c r="BD6016" s="110"/>
      <c r="BE6016" s="110"/>
      <c r="BF6016" s="110"/>
      <c r="BG6016" s="110"/>
      <c r="BH6016" s="110"/>
    </row>
    <row r="6017" spans="30:60" x14ac:dyDescent="0.2">
      <c r="AD6017" s="110"/>
      <c r="AE6017" s="110"/>
      <c r="AF6017" s="110"/>
      <c r="AG6017" s="110"/>
      <c r="AH6017" s="110"/>
      <c r="AI6017" s="110"/>
      <c r="AJ6017" s="110"/>
      <c r="AK6017" s="110"/>
      <c r="AL6017" s="110"/>
      <c r="AM6017" s="110"/>
      <c r="AN6017" s="110"/>
      <c r="AO6017" s="110"/>
      <c r="AP6017" s="110"/>
      <c r="AQ6017" s="110"/>
      <c r="AR6017" s="110"/>
      <c r="AS6017" s="110"/>
      <c r="AT6017" s="110"/>
      <c r="AU6017" s="110"/>
      <c r="AV6017" s="110"/>
      <c r="AW6017" s="110"/>
      <c r="AX6017" s="110"/>
      <c r="AY6017" s="110"/>
      <c r="AZ6017" s="110"/>
      <c r="BA6017" s="110"/>
      <c r="BB6017" s="110"/>
      <c r="BC6017" s="110"/>
      <c r="BD6017" s="110"/>
      <c r="BE6017" s="110"/>
      <c r="BF6017" s="110"/>
      <c r="BG6017" s="110"/>
      <c r="BH6017" s="110"/>
    </row>
    <row r="6018" spans="30:60" x14ac:dyDescent="0.2">
      <c r="AD6018" s="110"/>
      <c r="AE6018" s="110"/>
      <c r="AF6018" s="110"/>
      <c r="AG6018" s="110"/>
      <c r="AH6018" s="110"/>
      <c r="AI6018" s="110"/>
      <c r="AJ6018" s="110"/>
      <c r="AK6018" s="110"/>
      <c r="AL6018" s="110"/>
      <c r="AM6018" s="110"/>
      <c r="AN6018" s="110"/>
      <c r="AO6018" s="110"/>
      <c r="AP6018" s="110"/>
      <c r="AQ6018" s="110"/>
      <c r="AR6018" s="110"/>
      <c r="AS6018" s="110"/>
      <c r="AT6018" s="110"/>
      <c r="AU6018" s="110"/>
      <c r="AV6018" s="110"/>
      <c r="AW6018" s="110"/>
      <c r="AX6018" s="110"/>
      <c r="AY6018" s="110"/>
      <c r="AZ6018" s="110"/>
      <c r="BA6018" s="110"/>
      <c r="BB6018" s="110"/>
      <c r="BC6018" s="110"/>
      <c r="BD6018" s="110"/>
      <c r="BE6018" s="110"/>
      <c r="BF6018" s="110"/>
      <c r="BG6018" s="110"/>
      <c r="BH6018" s="110"/>
    </row>
    <row r="6019" spans="30:60" x14ac:dyDescent="0.2">
      <c r="AD6019" s="110"/>
      <c r="AE6019" s="110"/>
      <c r="AF6019" s="110"/>
      <c r="AG6019" s="110"/>
      <c r="AH6019" s="110"/>
      <c r="AI6019" s="110"/>
      <c r="AJ6019" s="110"/>
      <c r="AK6019" s="110"/>
      <c r="AL6019" s="110"/>
      <c r="AM6019" s="110"/>
      <c r="AN6019" s="110"/>
      <c r="AO6019" s="110"/>
      <c r="AP6019" s="110"/>
      <c r="AQ6019" s="110"/>
      <c r="AR6019" s="110"/>
      <c r="AS6019" s="110"/>
      <c r="AT6019" s="110"/>
      <c r="AU6019" s="110"/>
      <c r="AV6019" s="110"/>
      <c r="AW6019" s="110"/>
      <c r="AX6019" s="110"/>
      <c r="AY6019" s="110"/>
      <c r="AZ6019" s="110"/>
      <c r="BA6019" s="110"/>
      <c r="BB6019" s="110"/>
      <c r="BC6019" s="110"/>
      <c r="BD6019" s="110"/>
      <c r="BE6019" s="110"/>
      <c r="BF6019" s="110"/>
      <c r="BG6019" s="110"/>
      <c r="BH6019" s="110"/>
    </row>
    <row r="6020" spans="30:60" x14ac:dyDescent="0.2">
      <c r="AD6020" s="110"/>
      <c r="AE6020" s="110"/>
      <c r="AF6020" s="110"/>
      <c r="AG6020" s="110"/>
      <c r="AH6020" s="110"/>
      <c r="AI6020" s="110"/>
      <c r="AJ6020" s="110"/>
      <c r="AK6020" s="110"/>
      <c r="AL6020" s="110"/>
      <c r="AM6020" s="110"/>
      <c r="AN6020" s="110"/>
      <c r="AO6020" s="110"/>
      <c r="AP6020" s="110"/>
      <c r="AQ6020" s="110"/>
      <c r="AR6020" s="110"/>
      <c r="AS6020" s="110"/>
      <c r="AT6020" s="110"/>
      <c r="AU6020" s="110"/>
      <c r="AV6020" s="110"/>
      <c r="AW6020" s="110"/>
      <c r="AX6020" s="110"/>
      <c r="AY6020" s="110"/>
      <c r="AZ6020" s="110"/>
      <c r="BA6020" s="110"/>
      <c r="BB6020" s="110"/>
      <c r="BC6020" s="110"/>
      <c r="BD6020" s="110"/>
      <c r="BE6020" s="110"/>
      <c r="BF6020" s="110"/>
      <c r="BG6020" s="110"/>
      <c r="BH6020" s="110"/>
    </row>
    <row r="6021" spans="30:60" x14ac:dyDescent="0.2">
      <c r="AD6021" s="110"/>
      <c r="AE6021" s="110"/>
      <c r="AF6021" s="110"/>
      <c r="AG6021" s="110"/>
      <c r="AH6021" s="110"/>
      <c r="AI6021" s="110"/>
      <c r="AJ6021" s="110"/>
      <c r="AK6021" s="110"/>
      <c r="AL6021" s="110"/>
      <c r="AM6021" s="110"/>
      <c r="AN6021" s="110"/>
      <c r="AO6021" s="110"/>
      <c r="AP6021" s="110"/>
      <c r="AQ6021" s="110"/>
      <c r="AR6021" s="110"/>
      <c r="AS6021" s="110"/>
      <c r="AT6021" s="110"/>
      <c r="AU6021" s="110"/>
      <c r="AV6021" s="110"/>
      <c r="AW6021" s="110"/>
      <c r="AX6021" s="110"/>
      <c r="AY6021" s="110"/>
      <c r="AZ6021" s="110"/>
      <c r="BA6021" s="110"/>
      <c r="BB6021" s="110"/>
      <c r="BC6021" s="110"/>
      <c r="BD6021" s="110"/>
      <c r="BE6021" s="110"/>
      <c r="BF6021" s="110"/>
      <c r="BG6021" s="110"/>
      <c r="BH6021" s="110"/>
    </row>
    <row r="6022" spans="30:60" x14ac:dyDescent="0.2">
      <c r="AD6022" s="110"/>
      <c r="AE6022" s="110"/>
      <c r="AF6022" s="110"/>
      <c r="AG6022" s="110"/>
      <c r="AH6022" s="110"/>
      <c r="AI6022" s="110"/>
      <c r="AJ6022" s="110"/>
      <c r="AK6022" s="110"/>
      <c r="AL6022" s="110"/>
      <c r="AM6022" s="110"/>
      <c r="AN6022" s="110"/>
      <c r="AO6022" s="110"/>
      <c r="AP6022" s="110"/>
      <c r="AQ6022" s="110"/>
      <c r="AR6022" s="110"/>
      <c r="AS6022" s="110"/>
      <c r="AT6022" s="110"/>
      <c r="AU6022" s="110"/>
      <c r="AV6022" s="110"/>
      <c r="AW6022" s="110"/>
      <c r="AX6022" s="110"/>
      <c r="AY6022" s="110"/>
      <c r="AZ6022" s="110"/>
      <c r="BA6022" s="110"/>
      <c r="BB6022" s="110"/>
      <c r="BC6022" s="110"/>
      <c r="BD6022" s="110"/>
      <c r="BE6022" s="110"/>
      <c r="BF6022" s="110"/>
      <c r="BG6022" s="110"/>
      <c r="BH6022" s="110"/>
    </row>
    <row r="6023" spans="30:60" x14ac:dyDescent="0.2">
      <c r="AD6023" s="110"/>
      <c r="AE6023" s="110"/>
      <c r="AF6023" s="110"/>
      <c r="AG6023" s="110"/>
      <c r="AH6023" s="110"/>
      <c r="AI6023" s="110"/>
      <c r="AJ6023" s="110"/>
      <c r="AK6023" s="110"/>
      <c r="AL6023" s="110"/>
      <c r="AM6023" s="110"/>
      <c r="AN6023" s="110"/>
      <c r="AO6023" s="110"/>
      <c r="AP6023" s="110"/>
      <c r="AQ6023" s="110"/>
      <c r="AR6023" s="110"/>
      <c r="AS6023" s="110"/>
      <c r="AT6023" s="110"/>
      <c r="AU6023" s="110"/>
      <c r="AV6023" s="110"/>
      <c r="AW6023" s="110"/>
      <c r="AX6023" s="110"/>
      <c r="AY6023" s="110"/>
      <c r="AZ6023" s="110"/>
      <c r="BA6023" s="110"/>
      <c r="BB6023" s="110"/>
      <c r="BC6023" s="110"/>
      <c r="BD6023" s="110"/>
      <c r="BE6023" s="110"/>
      <c r="BF6023" s="110"/>
      <c r="BG6023" s="110"/>
      <c r="BH6023" s="110"/>
    </row>
    <row r="6024" spans="30:60" x14ac:dyDescent="0.2">
      <c r="AD6024" s="110"/>
      <c r="AE6024" s="110"/>
      <c r="AF6024" s="110"/>
      <c r="AG6024" s="110"/>
      <c r="AH6024" s="110"/>
      <c r="AI6024" s="110"/>
      <c r="AJ6024" s="110"/>
      <c r="AK6024" s="110"/>
      <c r="AL6024" s="110"/>
      <c r="AM6024" s="110"/>
      <c r="AN6024" s="110"/>
      <c r="AO6024" s="110"/>
      <c r="AP6024" s="110"/>
      <c r="AQ6024" s="110"/>
      <c r="AR6024" s="110"/>
      <c r="AS6024" s="110"/>
      <c r="AT6024" s="110"/>
      <c r="AU6024" s="110"/>
      <c r="AV6024" s="110"/>
      <c r="AW6024" s="110"/>
      <c r="AX6024" s="110"/>
      <c r="AY6024" s="110"/>
      <c r="AZ6024" s="110"/>
      <c r="BA6024" s="110"/>
      <c r="BB6024" s="110"/>
      <c r="BC6024" s="110"/>
      <c r="BD6024" s="110"/>
      <c r="BE6024" s="110"/>
      <c r="BF6024" s="110"/>
      <c r="BG6024" s="110"/>
      <c r="BH6024" s="110"/>
    </row>
    <row r="6025" spans="30:60" x14ac:dyDescent="0.2">
      <c r="AD6025" s="110"/>
      <c r="AE6025" s="110"/>
      <c r="AF6025" s="110"/>
      <c r="AG6025" s="110"/>
      <c r="AH6025" s="110"/>
      <c r="AI6025" s="110"/>
      <c r="AJ6025" s="110"/>
      <c r="AK6025" s="110"/>
      <c r="AL6025" s="110"/>
      <c r="AM6025" s="110"/>
      <c r="AN6025" s="110"/>
      <c r="AO6025" s="110"/>
      <c r="AP6025" s="110"/>
      <c r="AQ6025" s="110"/>
      <c r="AR6025" s="110"/>
      <c r="AS6025" s="110"/>
      <c r="AT6025" s="110"/>
      <c r="AU6025" s="110"/>
      <c r="AV6025" s="110"/>
      <c r="AW6025" s="110"/>
      <c r="AX6025" s="110"/>
      <c r="AY6025" s="110"/>
      <c r="AZ6025" s="110"/>
      <c r="BA6025" s="110"/>
      <c r="BB6025" s="110"/>
      <c r="BC6025" s="110"/>
      <c r="BD6025" s="110"/>
      <c r="BE6025" s="110"/>
      <c r="BF6025" s="110"/>
      <c r="BG6025" s="110"/>
      <c r="BH6025" s="110"/>
    </row>
    <row r="6026" spans="30:60" x14ac:dyDescent="0.2">
      <c r="AD6026" s="110"/>
      <c r="AE6026" s="110"/>
      <c r="AF6026" s="110"/>
      <c r="AG6026" s="110"/>
      <c r="AH6026" s="110"/>
      <c r="AI6026" s="110"/>
      <c r="AJ6026" s="110"/>
      <c r="AK6026" s="110"/>
      <c r="AL6026" s="110"/>
      <c r="AM6026" s="110"/>
      <c r="AN6026" s="110"/>
      <c r="AO6026" s="110"/>
      <c r="AP6026" s="110"/>
      <c r="AQ6026" s="110"/>
      <c r="AR6026" s="110"/>
      <c r="AS6026" s="110"/>
      <c r="AT6026" s="110"/>
      <c r="AU6026" s="110"/>
      <c r="AV6026" s="110"/>
      <c r="AW6026" s="110"/>
      <c r="AX6026" s="110"/>
      <c r="AY6026" s="110"/>
      <c r="AZ6026" s="110"/>
      <c r="BA6026" s="110"/>
      <c r="BB6026" s="110"/>
      <c r="BC6026" s="110"/>
      <c r="BD6026" s="110"/>
      <c r="BE6026" s="110"/>
      <c r="BF6026" s="110"/>
      <c r="BG6026" s="110"/>
      <c r="BH6026" s="110"/>
    </row>
    <row r="6027" spans="30:60" x14ac:dyDescent="0.2">
      <c r="AD6027" s="110"/>
      <c r="AE6027" s="110"/>
      <c r="AF6027" s="110"/>
      <c r="AG6027" s="110"/>
      <c r="AH6027" s="110"/>
      <c r="AI6027" s="110"/>
      <c r="AJ6027" s="110"/>
      <c r="AK6027" s="110"/>
      <c r="AL6027" s="110"/>
      <c r="AM6027" s="110"/>
      <c r="AN6027" s="110"/>
      <c r="AO6027" s="110"/>
      <c r="AP6027" s="110"/>
      <c r="AQ6027" s="110"/>
      <c r="AR6027" s="110"/>
      <c r="AS6027" s="110"/>
      <c r="AT6027" s="110"/>
      <c r="AU6027" s="110"/>
      <c r="AV6027" s="110"/>
      <c r="AW6027" s="110"/>
      <c r="AX6027" s="110"/>
      <c r="AY6027" s="110"/>
      <c r="AZ6027" s="110"/>
      <c r="BA6027" s="110"/>
      <c r="BB6027" s="110"/>
      <c r="BC6027" s="110"/>
      <c r="BD6027" s="110"/>
      <c r="BE6027" s="110"/>
      <c r="BF6027" s="110"/>
      <c r="BG6027" s="110"/>
      <c r="BH6027" s="110"/>
    </row>
    <row r="6028" spans="30:60" x14ac:dyDescent="0.2">
      <c r="AD6028" s="110"/>
      <c r="AE6028" s="110"/>
      <c r="AF6028" s="110"/>
      <c r="AG6028" s="110"/>
      <c r="AH6028" s="110"/>
      <c r="AI6028" s="110"/>
      <c r="AJ6028" s="110"/>
      <c r="AK6028" s="110"/>
      <c r="AL6028" s="110"/>
      <c r="AM6028" s="110"/>
      <c r="AN6028" s="110"/>
      <c r="AO6028" s="110"/>
      <c r="AP6028" s="110"/>
      <c r="AQ6028" s="110"/>
      <c r="AR6028" s="110"/>
      <c r="AS6028" s="110"/>
      <c r="AT6028" s="110"/>
      <c r="AU6028" s="110"/>
      <c r="AV6028" s="110"/>
      <c r="AW6028" s="110"/>
      <c r="AX6028" s="110"/>
      <c r="AY6028" s="110"/>
      <c r="AZ6028" s="110"/>
      <c r="BA6028" s="110"/>
      <c r="BB6028" s="110"/>
      <c r="BC6028" s="110"/>
      <c r="BD6028" s="110"/>
      <c r="BE6028" s="110"/>
      <c r="BF6028" s="110"/>
      <c r="BG6028" s="110"/>
      <c r="BH6028" s="110"/>
    </row>
    <row r="6029" spans="30:60" x14ac:dyDescent="0.2">
      <c r="AD6029" s="110"/>
      <c r="AE6029" s="110"/>
      <c r="AF6029" s="110"/>
      <c r="AG6029" s="110"/>
      <c r="AH6029" s="110"/>
      <c r="AI6029" s="110"/>
      <c r="AJ6029" s="110"/>
      <c r="AK6029" s="110"/>
      <c r="AL6029" s="110"/>
      <c r="AM6029" s="110"/>
      <c r="AN6029" s="110"/>
      <c r="AO6029" s="110"/>
      <c r="AP6029" s="110"/>
      <c r="AQ6029" s="110"/>
      <c r="AR6029" s="110"/>
      <c r="AS6029" s="110"/>
      <c r="AT6029" s="110"/>
      <c r="AU6029" s="110"/>
      <c r="AV6029" s="110"/>
      <c r="AW6029" s="110"/>
      <c r="AX6029" s="110"/>
      <c r="AY6029" s="110"/>
      <c r="AZ6029" s="110"/>
      <c r="BA6029" s="110"/>
      <c r="BB6029" s="110"/>
      <c r="BC6029" s="110"/>
      <c r="BD6029" s="110"/>
      <c r="BE6029" s="110"/>
      <c r="BF6029" s="110"/>
      <c r="BG6029" s="110"/>
      <c r="BH6029" s="110"/>
    </row>
    <row r="6030" spans="30:60" x14ac:dyDescent="0.2">
      <c r="AD6030" s="110"/>
      <c r="AE6030" s="110"/>
      <c r="AF6030" s="110"/>
      <c r="AG6030" s="110"/>
      <c r="AH6030" s="110"/>
      <c r="AI6030" s="110"/>
      <c r="AJ6030" s="110"/>
      <c r="AK6030" s="110"/>
      <c r="AL6030" s="110"/>
      <c r="AM6030" s="110"/>
      <c r="AN6030" s="110"/>
      <c r="AO6030" s="110"/>
      <c r="AP6030" s="110"/>
      <c r="AQ6030" s="110"/>
      <c r="AR6030" s="110"/>
      <c r="AS6030" s="110"/>
      <c r="AT6030" s="110"/>
      <c r="AU6030" s="110"/>
      <c r="AV6030" s="110"/>
      <c r="AW6030" s="110"/>
      <c r="AX6030" s="110"/>
      <c r="AY6030" s="110"/>
      <c r="AZ6030" s="110"/>
      <c r="BA6030" s="110"/>
      <c r="BB6030" s="110"/>
      <c r="BC6030" s="110"/>
      <c r="BD6030" s="110"/>
      <c r="BE6030" s="110"/>
      <c r="BF6030" s="110"/>
      <c r="BG6030" s="110"/>
      <c r="BH6030" s="110"/>
    </row>
    <row r="6031" spans="30:60" x14ac:dyDescent="0.2">
      <c r="AD6031" s="110"/>
      <c r="AE6031" s="110"/>
      <c r="AF6031" s="110"/>
      <c r="AG6031" s="110"/>
      <c r="AH6031" s="110"/>
      <c r="AI6031" s="110"/>
      <c r="AJ6031" s="110"/>
      <c r="AK6031" s="110"/>
      <c r="AL6031" s="110"/>
      <c r="AM6031" s="110"/>
      <c r="AN6031" s="110"/>
      <c r="AO6031" s="110"/>
      <c r="AP6031" s="110"/>
      <c r="AQ6031" s="110"/>
      <c r="AR6031" s="110"/>
      <c r="AS6031" s="110"/>
      <c r="AT6031" s="110"/>
      <c r="AU6031" s="110"/>
      <c r="AV6031" s="110"/>
      <c r="AW6031" s="110"/>
      <c r="AX6031" s="110"/>
      <c r="AY6031" s="110"/>
      <c r="AZ6031" s="110"/>
      <c r="BA6031" s="110"/>
      <c r="BB6031" s="110"/>
      <c r="BC6031" s="110"/>
      <c r="BD6031" s="110"/>
      <c r="BE6031" s="110"/>
      <c r="BF6031" s="110"/>
      <c r="BG6031" s="110"/>
      <c r="BH6031" s="110"/>
    </row>
    <row r="6032" spans="30:60" x14ac:dyDescent="0.2">
      <c r="AD6032" s="110"/>
      <c r="AE6032" s="110"/>
      <c r="AF6032" s="110"/>
      <c r="AG6032" s="110"/>
      <c r="AH6032" s="110"/>
      <c r="AI6032" s="110"/>
      <c r="AJ6032" s="110"/>
      <c r="AK6032" s="110"/>
      <c r="AL6032" s="110"/>
      <c r="AM6032" s="110"/>
      <c r="AN6032" s="110"/>
      <c r="AO6032" s="110"/>
      <c r="AP6032" s="110"/>
      <c r="AQ6032" s="110"/>
      <c r="AR6032" s="110"/>
      <c r="AS6032" s="110"/>
      <c r="AT6032" s="110"/>
      <c r="AU6032" s="110"/>
      <c r="AV6032" s="110"/>
      <c r="AW6032" s="110"/>
      <c r="AX6032" s="110"/>
      <c r="AY6032" s="110"/>
      <c r="AZ6032" s="110"/>
      <c r="BA6032" s="110"/>
      <c r="BB6032" s="110"/>
      <c r="BC6032" s="110"/>
      <c r="BD6032" s="110"/>
      <c r="BE6032" s="110"/>
      <c r="BF6032" s="110"/>
      <c r="BG6032" s="110"/>
      <c r="BH6032" s="110"/>
    </row>
    <row r="6033" spans="30:60" x14ac:dyDescent="0.2">
      <c r="AD6033" s="110"/>
      <c r="AE6033" s="110"/>
      <c r="AF6033" s="110"/>
      <c r="AG6033" s="110"/>
      <c r="AH6033" s="110"/>
      <c r="AI6033" s="110"/>
      <c r="AJ6033" s="110"/>
      <c r="AK6033" s="110"/>
      <c r="AL6033" s="110"/>
      <c r="AM6033" s="110"/>
      <c r="AN6033" s="110"/>
      <c r="AO6033" s="110"/>
      <c r="AP6033" s="110"/>
      <c r="AQ6033" s="110"/>
      <c r="AR6033" s="110"/>
      <c r="AS6033" s="110"/>
      <c r="AT6033" s="110"/>
      <c r="AU6033" s="110"/>
      <c r="AV6033" s="110"/>
      <c r="AW6033" s="110"/>
      <c r="AX6033" s="110"/>
      <c r="AY6033" s="110"/>
      <c r="AZ6033" s="110"/>
      <c r="BA6033" s="110"/>
      <c r="BB6033" s="110"/>
      <c r="BC6033" s="110"/>
      <c r="BD6033" s="110"/>
      <c r="BE6033" s="110"/>
      <c r="BF6033" s="110"/>
      <c r="BG6033" s="110"/>
      <c r="BH6033" s="110"/>
    </row>
    <row r="6034" spans="30:60" x14ac:dyDescent="0.2">
      <c r="AD6034" s="110"/>
      <c r="AE6034" s="110"/>
      <c r="AF6034" s="110"/>
      <c r="AG6034" s="110"/>
      <c r="AH6034" s="110"/>
      <c r="AI6034" s="110"/>
      <c r="AJ6034" s="110"/>
      <c r="AK6034" s="110"/>
      <c r="AL6034" s="110"/>
      <c r="AM6034" s="110"/>
      <c r="AN6034" s="110"/>
      <c r="AO6034" s="110"/>
      <c r="AP6034" s="110"/>
      <c r="AQ6034" s="110"/>
      <c r="AR6034" s="110"/>
      <c r="AS6034" s="110"/>
      <c r="AT6034" s="110"/>
      <c r="AU6034" s="110"/>
      <c r="AV6034" s="110"/>
      <c r="AW6034" s="110"/>
      <c r="AX6034" s="110"/>
      <c r="AY6034" s="110"/>
      <c r="AZ6034" s="110"/>
      <c r="BA6034" s="110"/>
      <c r="BB6034" s="110"/>
      <c r="BC6034" s="110"/>
      <c r="BD6034" s="110"/>
      <c r="BE6034" s="110"/>
      <c r="BF6034" s="110"/>
      <c r="BG6034" s="110"/>
      <c r="BH6034" s="110"/>
    </row>
    <row r="6035" spans="30:60" x14ac:dyDescent="0.2">
      <c r="AD6035" s="110"/>
      <c r="AE6035" s="110"/>
      <c r="AF6035" s="110"/>
      <c r="AG6035" s="110"/>
      <c r="AH6035" s="110"/>
      <c r="AI6035" s="110"/>
      <c r="AJ6035" s="110"/>
      <c r="AK6035" s="110"/>
      <c r="AL6035" s="110"/>
      <c r="AM6035" s="110"/>
      <c r="AN6035" s="110"/>
      <c r="AO6035" s="110"/>
      <c r="AP6035" s="110"/>
      <c r="AQ6035" s="110"/>
      <c r="AR6035" s="110"/>
      <c r="AS6035" s="110"/>
      <c r="AT6035" s="110"/>
      <c r="AU6035" s="110"/>
      <c r="AV6035" s="110"/>
      <c r="AW6035" s="110"/>
      <c r="AX6035" s="110"/>
      <c r="AY6035" s="110"/>
      <c r="AZ6035" s="110"/>
      <c r="BA6035" s="110"/>
      <c r="BB6035" s="110"/>
      <c r="BC6035" s="110"/>
      <c r="BD6035" s="110"/>
      <c r="BE6035" s="110"/>
      <c r="BF6035" s="110"/>
      <c r="BG6035" s="110"/>
      <c r="BH6035" s="110"/>
    </row>
    <row r="6036" spans="30:60" x14ac:dyDescent="0.2">
      <c r="AD6036" s="110"/>
      <c r="AE6036" s="110"/>
      <c r="AF6036" s="110"/>
      <c r="AG6036" s="110"/>
      <c r="AH6036" s="110"/>
      <c r="AI6036" s="110"/>
      <c r="AJ6036" s="110"/>
      <c r="AK6036" s="110"/>
      <c r="AL6036" s="110"/>
      <c r="AM6036" s="110"/>
      <c r="AN6036" s="110"/>
      <c r="AO6036" s="110"/>
      <c r="AP6036" s="110"/>
      <c r="AQ6036" s="110"/>
      <c r="AR6036" s="110"/>
      <c r="AS6036" s="110"/>
      <c r="AT6036" s="110"/>
      <c r="AU6036" s="110"/>
      <c r="AV6036" s="110"/>
      <c r="AW6036" s="110"/>
      <c r="AX6036" s="110"/>
      <c r="AY6036" s="110"/>
      <c r="AZ6036" s="110"/>
      <c r="BA6036" s="110"/>
      <c r="BB6036" s="110"/>
      <c r="BC6036" s="110"/>
      <c r="BD6036" s="110"/>
      <c r="BE6036" s="110"/>
      <c r="BF6036" s="110"/>
      <c r="BG6036" s="110"/>
      <c r="BH6036" s="110"/>
    </row>
    <row r="6037" spans="30:60" x14ac:dyDescent="0.2">
      <c r="AD6037" s="110"/>
      <c r="AE6037" s="110"/>
      <c r="AF6037" s="110"/>
      <c r="AG6037" s="110"/>
      <c r="AH6037" s="110"/>
      <c r="AI6037" s="110"/>
      <c r="AJ6037" s="110"/>
      <c r="AK6037" s="110"/>
      <c r="AL6037" s="110"/>
      <c r="AM6037" s="110"/>
      <c r="AN6037" s="110"/>
      <c r="AO6037" s="110"/>
      <c r="AP6037" s="110"/>
      <c r="AQ6037" s="110"/>
      <c r="AR6037" s="110"/>
      <c r="AS6037" s="110"/>
      <c r="AT6037" s="110"/>
      <c r="AU6037" s="110"/>
      <c r="AV6037" s="110"/>
      <c r="AW6037" s="110"/>
      <c r="AX6037" s="110"/>
      <c r="AY6037" s="110"/>
      <c r="AZ6037" s="110"/>
      <c r="BA6037" s="110"/>
      <c r="BB6037" s="110"/>
      <c r="BC6037" s="110"/>
      <c r="BD6037" s="110"/>
      <c r="BE6037" s="110"/>
      <c r="BF6037" s="110"/>
      <c r="BG6037" s="110"/>
      <c r="BH6037" s="110"/>
    </row>
    <row r="6038" spans="30:60" x14ac:dyDescent="0.2">
      <c r="AD6038" s="110"/>
      <c r="AE6038" s="110"/>
      <c r="AF6038" s="110"/>
      <c r="AG6038" s="110"/>
      <c r="AH6038" s="110"/>
      <c r="AI6038" s="110"/>
      <c r="AJ6038" s="110"/>
      <c r="AK6038" s="110"/>
      <c r="AL6038" s="110"/>
      <c r="AM6038" s="110"/>
      <c r="AN6038" s="110"/>
      <c r="AO6038" s="110"/>
      <c r="AP6038" s="110"/>
      <c r="AQ6038" s="110"/>
      <c r="AR6038" s="110"/>
      <c r="AS6038" s="110"/>
      <c r="AT6038" s="110"/>
      <c r="AU6038" s="110"/>
      <c r="AV6038" s="110"/>
      <c r="AW6038" s="110"/>
      <c r="AX6038" s="110"/>
      <c r="AY6038" s="110"/>
      <c r="AZ6038" s="110"/>
      <c r="BA6038" s="110"/>
      <c r="BB6038" s="110"/>
      <c r="BC6038" s="110"/>
      <c r="BD6038" s="110"/>
      <c r="BE6038" s="110"/>
      <c r="BF6038" s="110"/>
      <c r="BG6038" s="110"/>
      <c r="BH6038" s="110"/>
    </row>
    <row r="6039" spans="30:60" x14ac:dyDescent="0.2">
      <c r="AD6039" s="110"/>
      <c r="AE6039" s="110"/>
      <c r="AF6039" s="110"/>
      <c r="AG6039" s="110"/>
      <c r="AH6039" s="110"/>
      <c r="AI6039" s="110"/>
      <c r="AJ6039" s="110"/>
      <c r="AK6039" s="110"/>
      <c r="AL6039" s="110"/>
      <c r="AM6039" s="110"/>
      <c r="AN6039" s="110"/>
      <c r="AO6039" s="110"/>
      <c r="AP6039" s="110"/>
      <c r="AQ6039" s="110"/>
      <c r="AR6039" s="110"/>
      <c r="AS6039" s="110"/>
      <c r="AT6039" s="110"/>
      <c r="AU6039" s="110"/>
      <c r="AV6039" s="110"/>
      <c r="AW6039" s="110"/>
      <c r="AX6039" s="110"/>
      <c r="AY6039" s="110"/>
      <c r="AZ6039" s="110"/>
      <c r="BA6039" s="110"/>
      <c r="BB6039" s="110"/>
      <c r="BC6039" s="110"/>
      <c r="BD6039" s="110"/>
      <c r="BE6039" s="110"/>
      <c r="BF6039" s="110"/>
      <c r="BG6039" s="110"/>
      <c r="BH6039" s="110"/>
    </row>
    <row r="6040" spans="30:60" x14ac:dyDescent="0.2">
      <c r="AD6040" s="110"/>
      <c r="AE6040" s="110"/>
      <c r="AF6040" s="110"/>
      <c r="AG6040" s="110"/>
      <c r="AH6040" s="110"/>
      <c r="AI6040" s="110"/>
      <c r="AJ6040" s="110"/>
      <c r="AK6040" s="110"/>
      <c r="AL6040" s="110"/>
      <c r="AM6040" s="110"/>
      <c r="AN6040" s="110"/>
      <c r="AO6040" s="110"/>
      <c r="AP6040" s="110"/>
      <c r="AQ6040" s="110"/>
      <c r="AR6040" s="110"/>
      <c r="AS6040" s="110"/>
      <c r="AT6040" s="110"/>
      <c r="AU6040" s="110"/>
      <c r="AV6040" s="110"/>
      <c r="AW6040" s="110"/>
      <c r="AX6040" s="110"/>
      <c r="AY6040" s="110"/>
      <c r="AZ6040" s="110"/>
      <c r="BA6040" s="110"/>
      <c r="BB6040" s="110"/>
      <c r="BC6040" s="110"/>
      <c r="BD6040" s="110"/>
      <c r="BE6040" s="110"/>
      <c r="BF6040" s="110"/>
      <c r="BG6040" s="110"/>
      <c r="BH6040" s="110"/>
    </row>
    <row r="6041" spans="30:60" x14ac:dyDescent="0.2">
      <c r="AD6041" s="110"/>
      <c r="AE6041" s="110"/>
      <c r="AF6041" s="110"/>
      <c r="AG6041" s="110"/>
      <c r="AH6041" s="110"/>
      <c r="AI6041" s="110"/>
      <c r="AJ6041" s="110"/>
      <c r="AK6041" s="110"/>
      <c r="AL6041" s="110"/>
      <c r="AM6041" s="110"/>
      <c r="AN6041" s="110"/>
      <c r="AO6041" s="110"/>
      <c r="AP6041" s="110"/>
      <c r="AQ6041" s="110"/>
      <c r="AR6041" s="110"/>
      <c r="AS6041" s="110"/>
      <c r="AT6041" s="110"/>
      <c r="AU6041" s="110"/>
      <c r="AV6041" s="110"/>
      <c r="AW6041" s="110"/>
      <c r="AX6041" s="110"/>
      <c r="AY6041" s="110"/>
      <c r="AZ6041" s="110"/>
      <c r="BA6041" s="110"/>
      <c r="BB6041" s="110"/>
      <c r="BC6041" s="110"/>
      <c r="BD6041" s="110"/>
      <c r="BE6041" s="110"/>
      <c r="BF6041" s="110"/>
      <c r="BG6041" s="110"/>
      <c r="BH6041" s="110"/>
    </row>
    <row r="6042" spans="30:60" x14ac:dyDescent="0.2">
      <c r="AD6042" s="110"/>
      <c r="AE6042" s="110"/>
      <c r="AF6042" s="110"/>
      <c r="AG6042" s="110"/>
      <c r="AH6042" s="110"/>
      <c r="AI6042" s="110"/>
      <c r="AJ6042" s="110"/>
      <c r="AK6042" s="110"/>
      <c r="AL6042" s="110"/>
      <c r="AM6042" s="110"/>
      <c r="AN6042" s="110"/>
      <c r="AO6042" s="110"/>
      <c r="AP6042" s="110"/>
      <c r="AQ6042" s="110"/>
      <c r="AR6042" s="110"/>
      <c r="AS6042" s="110"/>
      <c r="AT6042" s="110"/>
      <c r="AU6042" s="110"/>
      <c r="AV6042" s="110"/>
      <c r="AW6042" s="110"/>
      <c r="AX6042" s="110"/>
      <c r="AY6042" s="110"/>
      <c r="AZ6042" s="110"/>
      <c r="BA6042" s="110"/>
      <c r="BB6042" s="110"/>
      <c r="BC6042" s="110"/>
      <c r="BD6042" s="110"/>
      <c r="BE6042" s="110"/>
      <c r="BF6042" s="110"/>
      <c r="BG6042" s="110"/>
      <c r="BH6042" s="110"/>
    </row>
    <row r="6043" spans="30:60" x14ac:dyDescent="0.2">
      <c r="AD6043" s="110"/>
      <c r="AE6043" s="110"/>
      <c r="AF6043" s="110"/>
      <c r="AG6043" s="110"/>
      <c r="AH6043" s="110"/>
      <c r="AI6043" s="110"/>
      <c r="AJ6043" s="110"/>
      <c r="AK6043" s="110"/>
      <c r="AL6043" s="110"/>
      <c r="AM6043" s="110"/>
      <c r="AN6043" s="110"/>
      <c r="AO6043" s="110"/>
      <c r="AP6043" s="110"/>
      <c r="AQ6043" s="110"/>
      <c r="AR6043" s="110"/>
      <c r="AS6043" s="110"/>
      <c r="AT6043" s="110"/>
      <c r="AU6043" s="110"/>
      <c r="AV6043" s="110"/>
      <c r="AW6043" s="110"/>
      <c r="AX6043" s="110"/>
      <c r="AY6043" s="110"/>
      <c r="AZ6043" s="110"/>
      <c r="BA6043" s="110"/>
      <c r="BB6043" s="110"/>
      <c r="BC6043" s="110"/>
      <c r="BD6043" s="110"/>
      <c r="BE6043" s="110"/>
      <c r="BF6043" s="110"/>
      <c r="BG6043" s="110"/>
      <c r="BH6043" s="110"/>
    </row>
    <row r="6044" spans="30:60" x14ac:dyDescent="0.2">
      <c r="AD6044" s="110"/>
      <c r="AE6044" s="110"/>
      <c r="AF6044" s="110"/>
      <c r="AG6044" s="110"/>
      <c r="AH6044" s="110"/>
      <c r="AI6044" s="110"/>
      <c r="AJ6044" s="110"/>
      <c r="AK6044" s="110"/>
      <c r="AL6044" s="110"/>
      <c r="AM6044" s="110"/>
      <c r="AN6044" s="110"/>
      <c r="AO6044" s="110"/>
      <c r="AP6044" s="110"/>
      <c r="AQ6044" s="110"/>
      <c r="AR6044" s="110"/>
      <c r="AS6044" s="110"/>
      <c r="AT6044" s="110"/>
      <c r="AU6044" s="110"/>
      <c r="AV6044" s="110"/>
      <c r="AW6044" s="110"/>
      <c r="AX6044" s="110"/>
      <c r="AY6044" s="110"/>
      <c r="AZ6044" s="110"/>
      <c r="BA6044" s="110"/>
      <c r="BB6044" s="110"/>
      <c r="BC6044" s="110"/>
      <c r="BD6044" s="110"/>
      <c r="BE6044" s="110"/>
      <c r="BF6044" s="110"/>
      <c r="BG6044" s="110"/>
      <c r="BH6044" s="110"/>
    </row>
    <row r="6045" spans="30:60" x14ac:dyDescent="0.2">
      <c r="AD6045" s="110"/>
      <c r="AE6045" s="110"/>
      <c r="AF6045" s="110"/>
      <c r="AG6045" s="110"/>
      <c r="AH6045" s="110"/>
      <c r="AI6045" s="110"/>
      <c r="AJ6045" s="110"/>
      <c r="AK6045" s="110"/>
      <c r="AL6045" s="110"/>
      <c r="AM6045" s="110"/>
      <c r="AN6045" s="110"/>
      <c r="AO6045" s="110"/>
      <c r="AP6045" s="110"/>
      <c r="AQ6045" s="110"/>
      <c r="AR6045" s="110"/>
      <c r="AS6045" s="110"/>
      <c r="AT6045" s="110"/>
      <c r="AU6045" s="110"/>
      <c r="AV6045" s="110"/>
      <c r="AW6045" s="110"/>
      <c r="AX6045" s="110"/>
      <c r="AY6045" s="110"/>
      <c r="AZ6045" s="110"/>
      <c r="BA6045" s="110"/>
      <c r="BB6045" s="110"/>
      <c r="BC6045" s="110"/>
      <c r="BD6045" s="110"/>
      <c r="BE6045" s="110"/>
      <c r="BF6045" s="110"/>
      <c r="BG6045" s="110"/>
      <c r="BH6045" s="110"/>
    </row>
    <row r="6046" spans="30:60" x14ac:dyDescent="0.2">
      <c r="AD6046" s="110"/>
      <c r="AE6046" s="110"/>
      <c r="AF6046" s="110"/>
      <c r="AG6046" s="110"/>
      <c r="AH6046" s="110"/>
      <c r="AI6046" s="110"/>
      <c r="AJ6046" s="110"/>
      <c r="AK6046" s="110"/>
      <c r="AL6046" s="110"/>
      <c r="AM6046" s="110"/>
      <c r="AN6046" s="110"/>
      <c r="AO6046" s="110"/>
      <c r="AP6046" s="110"/>
      <c r="AQ6046" s="110"/>
      <c r="AR6046" s="110"/>
      <c r="AS6046" s="110"/>
      <c r="AT6046" s="110"/>
      <c r="AU6046" s="110"/>
      <c r="AV6046" s="110"/>
      <c r="AW6046" s="110"/>
      <c r="AX6046" s="110"/>
      <c r="AY6046" s="110"/>
      <c r="AZ6046" s="110"/>
      <c r="BA6046" s="110"/>
      <c r="BB6046" s="110"/>
      <c r="BC6046" s="110"/>
      <c r="BD6046" s="110"/>
      <c r="BE6046" s="110"/>
      <c r="BF6046" s="110"/>
      <c r="BG6046" s="110"/>
      <c r="BH6046" s="110"/>
    </row>
    <row r="6047" spans="30:60" x14ac:dyDescent="0.2">
      <c r="AD6047" s="110"/>
      <c r="AE6047" s="110"/>
      <c r="AF6047" s="110"/>
      <c r="AG6047" s="110"/>
      <c r="AH6047" s="110"/>
      <c r="AI6047" s="110"/>
      <c r="AJ6047" s="110"/>
      <c r="AK6047" s="110"/>
      <c r="AL6047" s="110"/>
      <c r="AM6047" s="110"/>
      <c r="AN6047" s="110"/>
      <c r="AO6047" s="110"/>
      <c r="AP6047" s="110"/>
      <c r="AQ6047" s="110"/>
      <c r="AR6047" s="110"/>
      <c r="AS6047" s="110"/>
      <c r="AT6047" s="110"/>
      <c r="AU6047" s="110"/>
      <c r="AV6047" s="110"/>
      <c r="AW6047" s="110"/>
      <c r="AX6047" s="110"/>
      <c r="AY6047" s="110"/>
      <c r="AZ6047" s="110"/>
      <c r="BA6047" s="110"/>
      <c r="BB6047" s="110"/>
      <c r="BC6047" s="110"/>
      <c r="BD6047" s="110"/>
      <c r="BE6047" s="110"/>
      <c r="BF6047" s="110"/>
      <c r="BG6047" s="110"/>
      <c r="BH6047" s="110"/>
    </row>
    <row r="6048" spans="30:60" x14ac:dyDescent="0.2">
      <c r="AD6048" s="110"/>
      <c r="AE6048" s="110"/>
      <c r="AF6048" s="110"/>
      <c r="AG6048" s="110"/>
      <c r="AH6048" s="110"/>
      <c r="AI6048" s="110"/>
      <c r="AJ6048" s="110"/>
      <c r="AK6048" s="110"/>
      <c r="AL6048" s="110"/>
      <c r="AM6048" s="110"/>
      <c r="AN6048" s="110"/>
      <c r="AO6048" s="110"/>
      <c r="AP6048" s="110"/>
      <c r="AQ6048" s="110"/>
      <c r="AR6048" s="110"/>
      <c r="AS6048" s="110"/>
      <c r="AT6048" s="110"/>
      <c r="AU6048" s="110"/>
      <c r="AV6048" s="110"/>
      <c r="AW6048" s="110"/>
      <c r="AX6048" s="110"/>
      <c r="AY6048" s="110"/>
      <c r="AZ6048" s="110"/>
      <c r="BA6048" s="110"/>
      <c r="BB6048" s="110"/>
      <c r="BC6048" s="110"/>
      <c r="BD6048" s="110"/>
      <c r="BE6048" s="110"/>
      <c r="BF6048" s="110"/>
      <c r="BG6048" s="110"/>
      <c r="BH6048" s="110"/>
    </row>
    <row r="6049" spans="30:60" x14ac:dyDescent="0.2">
      <c r="AD6049" s="110"/>
      <c r="AE6049" s="110"/>
      <c r="AF6049" s="110"/>
      <c r="AG6049" s="110"/>
      <c r="AH6049" s="110"/>
      <c r="AI6049" s="110"/>
      <c r="AJ6049" s="110"/>
      <c r="AK6049" s="110"/>
      <c r="AL6049" s="110"/>
      <c r="AM6049" s="110"/>
      <c r="AN6049" s="110"/>
      <c r="AO6049" s="110"/>
      <c r="AP6049" s="110"/>
      <c r="AQ6049" s="110"/>
      <c r="AR6049" s="110"/>
      <c r="AS6049" s="110"/>
      <c r="AT6049" s="110"/>
      <c r="AU6049" s="110"/>
      <c r="AV6049" s="110"/>
      <c r="AW6049" s="110"/>
      <c r="AX6049" s="110"/>
      <c r="AY6049" s="110"/>
      <c r="AZ6049" s="110"/>
      <c r="BA6049" s="110"/>
      <c r="BB6049" s="110"/>
      <c r="BC6049" s="110"/>
      <c r="BD6049" s="110"/>
      <c r="BE6049" s="110"/>
      <c r="BF6049" s="110"/>
      <c r="BG6049" s="110"/>
      <c r="BH6049" s="110"/>
    </row>
    <row r="6050" spans="30:60" x14ac:dyDescent="0.2">
      <c r="AD6050" s="110"/>
      <c r="AE6050" s="110"/>
      <c r="AF6050" s="110"/>
      <c r="AG6050" s="110"/>
      <c r="AH6050" s="110"/>
      <c r="AI6050" s="110"/>
      <c r="AJ6050" s="110"/>
      <c r="AK6050" s="110"/>
      <c r="AL6050" s="110"/>
      <c r="AM6050" s="110"/>
      <c r="AN6050" s="110"/>
      <c r="AO6050" s="110"/>
      <c r="AP6050" s="110"/>
      <c r="AQ6050" s="110"/>
      <c r="AR6050" s="110"/>
      <c r="AS6050" s="110"/>
      <c r="AT6050" s="110"/>
      <c r="AU6050" s="110"/>
      <c r="AV6050" s="110"/>
      <c r="AW6050" s="110"/>
      <c r="AX6050" s="110"/>
      <c r="AY6050" s="110"/>
      <c r="AZ6050" s="110"/>
      <c r="BA6050" s="110"/>
      <c r="BB6050" s="110"/>
      <c r="BC6050" s="110"/>
      <c r="BD6050" s="110"/>
      <c r="BE6050" s="110"/>
      <c r="BF6050" s="110"/>
      <c r="BG6050" s="110"/>
      <c r="BH6050" s="110"/>
    </row>
    <row r="6051" spans="30:60" x14ac:dyDescent="0.2">
      <c r="AD6051" s="110"/>
      <c r="AE6051" s="110"/>
      <c r="AF6051" s="110"/>
      <c r="AG6051" s="110"/>
      <c r="AH6051" s="110"/>
      <c r="AI6051" s="110"/>
      <c r="AJ6051" s="110"/>
      <c r="AK6051" s="110"/>
      <c r="AL6051" s="110"/>
      <c r="AM6051" s="110"/>
      <c r="AN6051" s="110"/>
      <c r="AO6051" s="110"/>
      <c r="AP6051" s="110"/>
      <c r="AQ6051" s="110"/>
      <c r="AR6051" s="110"/>
      <c r="AS6051" s="110"/>
      <c r="AT6051" s="110"/>
      <c r="AU6051" s="110"/>
      <c r="AV6051" s="110"/>
      <c r="AW6051" s="110"/>
      <c r="AX6051" s="110"/>
      <c r="AY6051" s="110"/>
      <c r="AZ6051" s="110"/>
      <c r="BA6051" s="110"/>
      <c r="BB6051" s="110"/>
      <c r="BC6051" s="110"/>
      <c r="BD6051" s="110"/>
      <c r="BE6051" s="110"/>
      <c r="BF6051" s="110"/>
      <c r="BG6051" s="110"/>
      <c r="BH6051" s="110"/>
    </row>
    <row r="6052" spans="30:60" x14ac:dyDescent="0.2">
      <c r="AD6052" s="110"/>
      <c r="AE6052" s="110"/>
      <c r="AF6052" s="110"/>
      <c r="AG6052" s="110"/>
      <c r="AH6052" s="110"/>
      <c r="AI6052" s="110"/>
      <c r="AJ6052" s="110"/>
      <c r="AK6052" s="110"/>
      <c r="AL6052" s="110"/>
      <c r="AM6052" s="110"/>
      <c r="AN6052" s="110"/>
      <c r="AO6052" s="110"/>
      <c r="AP6052" s="110"/>
      <c r="AQ6052" s="110"/>
      <c r="AR6052" s="110"/>
      <c r="AS6052" s="110"/>
      <c r="AT6052" s="110"/>
      <c r="AU6052" s="110"/>
      <c r="AV6052" s="110"/>
      <c r="AW6052" s="110"/>
      <c r="AX6052" s="110"/>
      <c r="AY6052" s="110"/>
      <c r="AZ6052" s="110"/>
      <c r="BA6052" s="110"/>
      <c r="BB6052" s="110"/>
      <c r="BC6052" s="110"/>
      <c r="BD6052" s="110"/>
      <c r="BE6052" s="110"/>
      <c r="BF6052" s="110"/>
      <c r="BG6052" s="110"/>
      <c r="BH6052" s="110"/>
    </row>
    <row r="6053" spans="30:60" x14ac:dyDescent="0.2">
      <c r="AD6053" s="110"/>
      <c r="AE6053" s="110"/>
      <c r="AF6053" s="110"/>
      <c r="AG6053" s="110"/>
      <c r="AH6053" s="110"/>
      <c r="AI6053" s="110"/>
      <c r="AJ6053" s="110"/>
      <c r="AK6053" s="110"/>
      <c r="AL6053" s="110"/>
      <c r="AM6053" s="110"/>
      <c r="AN6053" s="110"/>
      <c r="AO6053" s="110"/>
      <c r="AP6053" s="110"/>
      <c r="AQ6053" s="110"/>
      <c r="AR6053" s="110"/>
      <c r="AS6053" s="110"/>
      <c r="AT6053" s="110"/>
      <c r="AU6053" s="110"/>
      <c r="AV6053" s="110"/>
      <c r="AW6053" s="110"/>
      <c r="AX6053" s="110"/>
      <c r="AY6053" s="110"/>
      <c r="AZ6053" s="110"/>
      <c r="BA6053" s="110"/>
      <c r="BB6053" s="110"/>
      <c r="BC6053" s="110"/>
      <c r="BD6053" s="110"/>
      <c r="BE6053" s="110"/>
      <c r="BF6053" s="110"/>
      <c r="BG6053" s="110"/>
      <c r="BH6053" s="110"/>
    </row>
    <row r="6054" spans="30:60" x14ac:dyDescent="0.2">
      <c r="AD6054" s="110"/>
      <c r="AE6054" s="110"/>
      <c r="AF6054" s="110"/>
      <c r="AG6054" s="110"/>
      <c r="AH6054" s="110"/>
      <c r="AI6054" s="110"/>
      <c r="AJ6054" s="110"/>
      <c r="AK6054" s="110"/>
      <c r="AL6054" s="110"/>
      <c r="AM6054" s="110"/>
      <c r="AN6054" s="110"/>
      <c r="AO6054" s="110"/>
      <c r="AP6054" s="110"/>
      <c r="AQ6054" s="110"/>
      <c r="AR6054" s="110"/>
      <c r="AS6054" s="110"/>
      <c r="AT6054" s="110"/>
      <c r="AU6054" s="110"/>
      <c r="AV6054" s="110"/>
      <c r="AW6054" s="110"/>
      <c r="AX6054" s="110"/>
      <c r="AY6054" s="110"/>
      <c r="AZ6054" s="110"/>
      <c r="BA6054" s="110"/>
      <c r="BB6054" s="110"/>
      <c r="BC6054" s="110"/>
      <c r="BD6054" s="110"/>
      <c r="BE6054" s="110"/>
      <c r="BF6054" s="110"/>
      <c r="BG6054" s="110"/>
      <c r="BH6054" s="110"/>
    </row>
    <row r="6055" spans="30:60" x14ac:dyDescent="0.2">
      <c r="AD6055" s="110"/>
      <c r="AE6055" s="110"/>
      <c r="AF6055" s="110"/>
      <c r="AG6055" s="110"/>
      <c r="AH6055" s="110"/>
      <c r="AI6055" s="110"/>
      <c r="AJ6055" s="110"/>
      <c r="AK6055" s="110"/>
      <c r="AL6055" s="110"/>
      <c r="AM6055" s="110"/>
      <c r="AN6055" s="110"/>
      <c r="AO6055" s="110"/>
      <c r="AP6055" s="110"/>
      <c r="AQ6055" s="110"/>
      <c r="AR6055" s="110"/>
      <c r="AS6055" s="110"/>
      <c r="AT6055" s="110"/>
      <c r="AU6055" s="110"/>
      <c r="AV6055" s="110"/>
      <c r="AW6055" s="110"/>
      <c r="AX6055" s="110"/>
      <c r="AY6055" s="110"/>
      <c r="AZ6055" s="110"/>
      <c r="BA6055" s="110"/>
      <c r="BB6055" s="110"/>
      <c r="BC6055" s="110"/>
      <c r="BD6055" s="110"/>
      <c r="BE6055" s="110"/>
      <c r="BF6055" s="110"/>
      <c r="BG6055" s="110"/>
      <c r="BH6055" s="110"/>
    </row>
    <row r="6056" spans="30:60" x14ac:dyDescent="0.2">
      <c r="AD6056" s="110"/>
      <c r="AE6056" s="110"/>
      <c r="AF6056" s="110"/>
      <c r="AG6056" s="110"/>
      <c r="AH6056" s="110"/>
      <c r="AI6056" s="110"/>
      <c r="AJ6056" s="110"/>
      <c r="AK6056" s="110"/>
      <c r="AL6056" s="110"/>
      <c r="AM6056" s="110"/>
      <c r="AN6056" s="110"/>
      <c r="AO6056" s="110"/>
      <c r="AP6056" s="110"/>
      <c r="AQ6056" s="110"/>
      <c r="AR6056" s="110"/>
      <c r="AS6056" s="110"/>
      <c r="AT6056" s="110"/>
      <c r="AU6056" s="110"/>
      <c r="AV6056" s="110"/>
      <c r="AW6056" s="110"/>
      <c r="AX6056" s="110"/>
      <c r="AY6056" s="110"/>
      <c r="AZ6056" s="110"/>
      <c r="BA6056" s="110"/>
      <c r="BB6056" s="110"/>
      <c r="BC6056" s="110"/>
      <c r="BD6056" s="110"/>
      <c r="BE6056" s="110"/>
      <c r="BF6056" s="110"/>
      <c r="BG6056" s="110"/>
      <c r="BH6056" s="110"/>
    </row>
    <row r="6057" spans="30:60" x14ac:dyDescent="0.2">
      <c r="AD6057" s="110"/>
      <c r="AE6057" s="110"/>
      <c r="AF6057" s="110"/>
      <c r="AG6057" s="110"/>
      <c r="AH6057" s="110"/>
      <c r="AI6057" s="110"/>
      <c r="AJ6057" s="110"/>
      <c r="AK6057" s="110"/>
      <c r="AL6057" s="110"/>
      <c r="AM6057" s="110"/>
      <c r="AN6057" s="110"/>
      <c r="AO6057" s="110"/>
      <c r="AP6057" s="110"/>
      <c r="AQ6057" s="110"/>
      <c r="AR6057" s="110"/>
      <c r="AS6057" s="110"/>
      <c r="AT6057" s="110"/>
      <c r="AU6057" s="110"/>
      <c r="AV6057" s="110"/>
      <c r="AW6057" s="110"/>
      <c r="AX6057" s="110"/>
      <c r="AY6057" s="110"/>
      <c r="AZ6057" s="110"/>
      <c r="BA6057" s="110"/>
      <c r="BB6057" s="110"/>
      <c r="BC6057" s="110"/>
      <c r="BD6057" s="110"/>
      <c r="BE6057" s="110"/>
      <c r="BF6057" s="110"/>
      <c r="BG6057" s="110"/>
      <c r="BH6057" s="110"/>
    </row>
    <row r="6058" spans="30:60" x14ac:dyDescent="0.2">
      <c r="AD6058" s="110"/>
      <c r="AE6058" s="110"/>
      <c r="AF6058" s="110"/>
      <c r="AG6058" s="110"/>
      <c r="AH6058" s="110"/>
      <c r="AI6058" s="110"/>
      <c r="AJ6058" s="110"/>
      <c r="AK6058" s="110"/>
      <c r="AL6058" s="110"/>
      <c r="AM6058" s="110"/>
      <c r="AN6058" s="110"/>
      <c r="AO6058" s="110"/>
      <c r="AP6058" s="110"/>
      <c r="AQ6058" s="110"/>
      <c r="AR6058" s="110"/>
      <c r="AS6058" s="110"/>
      <c r="AT6058" s="110"/>
      <c r="AU6058" s="110"/>
      <c r="AV6058" s="110"/>
      <c r="AW6058" s="110"/>
      <c r="AX6058" s="110"/>
      <c r="AY6058" s="110"/>
      <c r="AZ6058" s="110"/>
      <c r="BA6058" s="110"/>
      <c r="BB6058" s="110"/>
      <c r="BC6058" s="110"/>
      <c r="BD6058" s="110"/>
      <c r="BE6058" s="110"/>
      <c r="BF6058" s="110"/>
      <c r="BG6058" s="110"/>
      <c r="BH6058" s="110"/>
    </row>
    <row r="6059" spans="30:60" x14ac:dyDescent="0.2">
      <c r="AD6059" s="110"/>
      <c r="AE6059" s="110"/>
      <c r="AF6059" s="110"/>
      <c r="AG6059" s="110"/>
      <c r="AH6059" s="110"/>
      <c r="AI6059" s="110"/>
      <c r="AJ6059" s="110"/>
      <c r="AK6059" s="110"/>
      <c r="AL6059" s="110"/>
      <c r="AM6059" s="110"/>
      <c r="AN6059" s="110"/>
      <c r="AO6059" s="110"/>
      <c r="AP6059" s="110"/>
      <c r="AQ6059" s="110"/>
      <c r="AR6059" s="110"/>
      <c r="AS6059" s="110"/>
      <c r="AT6059" s="110"/>
      <c r="AU6059" s="110"/>
      <c r="AV6059" s="110"/>
      <c r="AW6059" s="110"/>
      <c r="AX6059" s="110"/>
      <c r="AY6059" s="110"/>
      <c r="AZ6059" s="110"/>
      <c r="BA6059" s="110"/>
      <c r="BB6059" s="110"/>
      <c r="BC6059" s="110"/>
      <c r="BD6059" s="110"/>
      <c r="BE6059" s="110"/>
      <c r="BF6059" s="110"/>
      <c r="BG6059" s="110"/>
      <c r="BH6059" s="110"/>
    </row>
    <row r="6060" spans="30:60" x14ac:dyDescent="0.2">
      <c r="AD6060" s="110"/>
      <c r="AE6060" s="110"/>
      <c r="AF6060" s="110"/>
      <c r="AG6060" s="110"/>
      <c r="AH6060" s="110"/>
      <c r="AI6060" s="110"/>
      <c r="AJ6060" s="110"/>
      <c r="AK6060" s="110"/>
      <c r="AL6060" s="110"/>
      <c r="AM6060" s="110"/>
      <c r="AN6060" s="110"/>
      <c r="AO6060" s="110"/>
      <c r="AP6060" s="110"/>
      <c r="AQ6060" s="110"/>
      <c r="AR6060" s="110"/>
      <c r="AS6060" s="110"/>
      <c r="AT6060" s="110"/>
      <c r="AU6060" s="110"/>
      <c r="AV6060" s="110"/>
      <c r="AW6060" s="110"/>
      <c r="AX6060" s="110"/>
      <c r="AY6060" s="110"/>
      <c r="AZ6060" s="110"/>
      <c r="BA6060" s="110"/>
      <c r="BB6060" s="110"/>
      <c r="BC6060" s="110"/>
      <c r="BD6060" s="110"/>
      <c r="BE6060" s="110"/>
      <c r="BF6060" s="110"/>
      <c r="BG6060" s="110"/>
      <c r="BH6060" s="110"/>
    </row>
    <row r="6061" spans="30:60" x14ac:dyDescent="0.2">
      <c r="AD6061" s="110"/>
      <c r="AE6061" s="110"/>
      <c r="AF6061" s="110"/>
      <c r="AG6061" s="110"/>
      <c r="AH6061" s="110"/>
      <c r="AI6061" s="110"/>
      <c r="AJ6061" s="110"/>
      <c r="AK6061" s="110"/>
      <c r="AL6061" s="110"/>
      <c r="AM6061" s="110"/>
      <c r="AN6061" s="110"/>
      <c r="AO6061" s="110"/>
      <c r="AP6061" s="110"/>
      <c r="AQ6061" s="110"/>
      <c r="AR6061" s="110"/>
      <c r="AS6061" s="110"/>
      <c r="AT6061" s="110"/>
      <c r="AU6061" s="110"/>
      <c r="AV6061" s="110"/>
      <c r="AW6061" s="110"/>
      <c r="AX6061" s="110"/>
      <c r="AY6061" s="110"/>
      <c r="AZ6061" s="110"/>
      <c r="BA6061" s="110"/>
      <c r="BB6061" s="110"/>
      <c r="BC6061" s="110"/>
      <c r="BD6061" s="110"/>
      <c r="BE6061" s="110"/>
      <c r="BF6061" s="110"/>
      <c r="BG6061" s="110"/>
      <c r="BH6061" s="110"/>
    </row>
    <row r="6062" spans="30:60" x14ac:dyDescent="0.2">
      <c r="AD6062" s="110"/>
      <c r="AE6062" s="110"/>
      <c r="AF6062" s="110"/>
      <c r="AG6062" s="110"/>
      <c r="AH6062" s="110"/>
      <c r="AI6062" s="110"/>
      <c r="AJ6062" s="110"/>
      <c r="AK6062" s="110"/>
      <c r="AL6062" s="110"/>
      <c r="AM6062" s="110"/>
      <c r="AN6062" s="110"/>
      <c r="AO6062" s="110"/>
      <c r="AP6062" s="110"/>
      <c r="AQ6062" s="110"/>
      <c r="AR6062" s="110"/>
      <c r="AS6062" s="110"/>
      <c r="AT6062" s="110"/>
      <c r="AU6062" s="110"/>
      <c r="AV6062" s="110"/>
      <c r="AW6062" s="110"/>
      <c r="AX6062" s="110"/>
      <c r="AY6062" s="110"/>
      <c r="AZ6062" s="110"/>
      <c r="BA6062" s="110"/>
      <c r="BB6062" s="110"/>
      <c r="BC6062" s="110"/>
      <c r="BD6062" s="110"/>
      <c r="BE6062" s="110"/>
      <c r="BF6062" s="110"/>
      <c r="BG6062" s="110"/>
      <c r="BH6062" s="110"/>
    </row>
    <row r="6063" spans="30:60" x14ac:dyDescent="0.2">
      <c r="AD6063" s="110"/>
      <c r="AE6063" s="110"/>
      <c r="AF6063" s="110"/>
      <c r="AG6063" s="110"/>
      <c r="AH6063" s="110"/>
      <c r="AI6063" s="110"/>
      <c r="AJ6063" s="110"/>
      <c r="AK6063" s="110"/>
      <c r="AL6063" s="110"/>
      <c r="AM6063" s="110"/>
      <c r="AN6063" s="110"/>
      <c r="AO6063" s="110"/>
      <c r="AP6063" s="110"/>
      <c r="AQ6063" s="110"/>
      <c r="AR6063" s="110"/>
      <c r="AS6063" s="110"/>
      <c r="AT6063" s="110"/>
      <c r="AU6063" s="110"/>
      <c r="AV6063" s="110"/>
      <c r="AW6063" s="110"/>
      <c r="AX6063" s="110"/>
      <c r="AY6063" s="110"/>
      <c r="AZ6063" s="110"/>
      <c r="BA6063" s="110"/>
      <c r="BB6063" s="110"/>
      <c r="BC6063" s="110"/>
      <c r="BD6063" s="110"/>
      <c r="BE6063" s="110"/>
      <c r="BF6063" s="110"/>
      <c r="BG6063" s="110"/>
      <c r="BH6063" s="110"/>
    </row>
    <row r="6064" spans="30:60" x14ac:dyDescent="0.2">
      <c r="AD6064" s="110"/>
      <c r="AE6064" s="110"/>
      <c r="AF6064" s="110"/>
      <c r="AG6064" s="110"/>
      <c r="AH6064" s="110"/>
      <c r="AI6064" s="110"/>
      <c r="AJ6064" s="110"/>
      <c r="AK6064" s="110"/>
      <c r="AL6064" s="110"/>
      <c r="AM6064" s="110"/>
      <c r="AN6064" s="110"/>
      <c r="AO6064" s="110"/>
      <c r="AP6064" s="110"/>
      <c r="AQ6064" s="110"/>
      <c r="AR6064" s="110"/>
      <c r="AS6064" s="110"/>
      <c r="AT6064" s="110"/>
      <c r="AU6064" s="110"/>
      <c r="AV6064" s="110"/>
      <c r="AW6064" s="110"/>
      <c r="AX6064" s="110"/>
      <c r="AY6064" s="110"/>
      <c r="AZ6064" s="110"/>
      <c r="BA6064" s="110"/>
      <c r="BB6064" s="110"/>
      <c r="BC6064" s="110"/>
      <c r="BD6064" s="110"/>
      <c r="BE6064" s="110"/>
      <c r="BF6064" s="110"/>
      <c r="BG6064" s="110"/>
      <c r="BH6064" s="110"/>
    </row>
    <row r="6065" spans="30:60" x14ac:dyDescent="0.2">
      <c r="AD6065" s="110"/>
      <c r="AE6065" s="110"/>
      <c r="AF6065" s="110"/>
      <c r="AG6065" s="110"/>
      <c r="AH6065" s="110"/>
      <c r="AI6065" s="110"/>
      <c r="AJ6065" s="110"/>
      <c r="AK6065" s="110"/>
      <c r="AL6065" s="110"/>
      <c r="AM6065" s="110"/>
      <c r="AN6065" s="110"/>
      <c r="AO6065" s="110"/>
      <c r="AP6065" s="110"/>
      <c r="AQ6065" s="110"/>
      <c r="AR6065" s="110"/>
      <c r="AS6065" s="110"/>
      <c r="AT6065" s="110"/>
      <c r="AU6065" s="110"/>
      <c r="AV6065" s="110"/>
      <c r="AW6065" s="110"/>
      <c r="AX6065" s="110"/>
      <c r="AY6065" s="110"/>
      <c r="AZ6065" s="110"/>
      <c r="BA6065" s="110"/>
      <c r="BB6065" s="110"/>
      <c r="BC6065" s="110"/>
      <c r="BD6065" s="110"/>
      <c r="BE6065" s="110"/>
      <c r="BF6065" s="110"/>
      <c r="BG6065" s="110"/>
      <c r="BH6065" s="110"/>
    </row>
    <row r="6066" spans="30:60" x14ac:dyDescent="0.2">
      <c r="AD6066" s="110"/>
      <c r="AE6066" s="110"/>
      <c r="AF6066" s="110"/>
      <c r="AG6066" s="110"/>
      <c r="AH6066" s="110"/>
      <c r="AI6066" s="110"/>
      <c r="AJ6066" s="110"/>
      <c r="AK6066" s="110"/>
      <c r="AL6066" s="110"/>
      <c r="AM6066" s="110"/>
      <c r="AN6066" s="110"/>
      <c r="AO6066" s="110"/>
      <c r="AP6066" s="110"/>
      <c r="AQ6066" s="110"/>
      <c r="AR6066" s="110"/>
      <c r="AS6066" s="110"/>
      <c r="AT6066" s="110"/>
      <c r="AU6066" s="110"/>
      <c r="AV6066" s="110"/>
      <c r="AW6066" s="110"/>
      <c r="AX6066" s="110"/>
      <c r="AY6066" s="110"/>
      <c r="AZ6066" s="110"/>
      <c r="BA6066" s="110"/>
      <c r="BB6066" s="110"/>
      <c r="BC6066" s="110"/>
      <c r="BD6066" s="110"/>
      <c r="BE6066" s="110"/>
      <c r="BF6066" s="110"/>
      <c r="BG6066" s="110"/>
      <c r="BH6066" s="110"/>
    </row>
    <row r="6067" spans="30:60" x14ac:dyDescent="0.2">
      <c r="AD6067" s="110"/>
      <c r="AE6067" s="110"/>
      <c r="AF6067" s="110"/>
      <c r="AG6067" s="110"/>
      <c r="AH6067" s="110"/>
      <c r="AI6067" s="110"/>
      <c r="AJ6067" s="110"/>
      <c r="AK6067" s="110"/>
      <c r="AL6067" s="110"/>
      <c r="AM6067" s="110"/>
      <c r="AN6067" s="110"/>
      <c r="AO6067" s="110"/>
      <c r="AP6067" s="110"/>
      <c r="AQ6067" s="110"/>
      <c r="AR6067" s="110"/>
      <c r="AS6067" s="110"/>
      <c r="AT6067" s="110"/>
      <c r="AU6067" s="110"/>
      <c r="AV6067" s="110"/>
      <c r="AW6067" s="110"/>
      <c r="AX6067" s="110"/>
      <c r="AY6067" s="110"/>
      <c r="AZ6067" s="110"/>
      <c r="BA6067" s="110"/>
      <c r="BB6067" s="110"/>
      <c r="BC6067" s="110"/>
      <c r="BD6067" s="110"/>
      <c r="BE6067" s="110"/>
      <c r="BF6067" s="110"/>
      <c r="BG6067" s="110"/>
      <c r="BH6067" s="110"/>
    </row>
    <row r="6068" spans="30:60" x14ac:dyDescent="0.2">
      <c r="AD6068" s="110"/>
      <c r="AE6068" s="110"/>
      <c r="AF6068" s="110"/>
      <c r="AG6068" s="110"/>
      <c r="AH6068" s="110"/>
      <c r="AI6068" s="110"/>
      <c r="AJ6068" s="110"/>
      <c r="AK6068" s="110"/>
      <c r="AL6068" s="110"/>
      <c r="AM6068" s="110"/>
      <c r="AN6068" s="110"/>
      <c r="AO6068" s="110"/>
      <c r="AP6068" s="110"/>
      <c r="AQ6068" s="110"/>
      <c r="AR6068" s="110"/>
      <c r="AS6068" s="110"/>
      <c r="AT6068" s="110"/>
      <c r="AU6068" s="110"/>
      <c r="AV6068" s="110"/>
      <c r="AW6068" s="110"/>
      <c r="AX6068" s="110"/>
      <c r="AY6068" s="110"/>
      <c r="AZ6068" s="110"/>
      <c r="BA6068" s="110"/>
      <c r="BB6068" s="110"/>
      <c r="BC6068" s="110"/>
      <c r="BD6068" s="110"/>
      <c r="BE6068" s="110"/>
      <c r="BF6068" s="110"/>
      <c r="BG6068" s="110"/>
      <c r="BH6068" s="110"/>
    </row>
    <row r="6069" spans="30:60" x14ac:dyDescent="0.2">
      <c r="AD6069" s="110"/>
      <c r="AE6069" s="110"/>
      <c r="AF6069" s="110"/>
      <c r="AG6069" s="110"/>
      <c r="AH6069" s="110"/>
      <c r="AI6069" s="110"/>
      <c r="AJ6069" s="110"/>
      <c r="AK6069" s="110"/>
      <c r="AL6069" s="110"/>
      <c r="AM6069" s="110"/>
      <c r="AN6069" s="110"/>
      <c r="AO6069" s="110"/>
      <c r="AP6069" s="110"/>
      <c r="AQ6069" s="110"/>
      <c r="AR6069" s="110"/>
      <c r="AS6069" s="110"/>
      <c r="AT6069" s="110"/>
      <c r="AU6069" s="110"/>
      <c r="AV6069" s="110"/>
      <c r="AW6069" s="110"/>
      <c r="AX6069" s="110"/>
      <c r="AY6069" s="110"/>
      <c r="AZ6069" s="110"/>
      <c r="BA6069" s="110"/>
      <c r="BB6069" s="110"/>
      <c r="BC6069" s="110"/>
      <c r="BD6069" s="110"/>
      <c r="BE6069" s="110"/>
      <c r="BF6069" s="110"/>
      <c r="BG6069" s="110"/>
      <c r="BH6069" s="110"/>
    </row>
    <row r="6070" spans="30:60" x14ac:dyDescent="0.2">
      <c r="AD6070" s="110"/>
      <c r="AE6070" s="110"/>
      <c r="AF6070" s="110"/>
      <c r="AG6070" s="110"/>
      <c r="AH6070" s="110"/>
      <c r="AI6070" s="110"/>
      <c r="AJ6070" s="110"/>
      <c r="AK6070" s="110"/>
      <c r="AL6070" s="110"/>
      <c r="AM6070" s="110"/>
      <c r="AN6070" s="110"/>
      <c r="AO6070" s="110"/>
      <c r="AP6070" s="110"/>
      <c r="AQ6070" s="110"/>
      <c r="AR6070" s="110"/>
      <c r="AS6070" s="110"/>
      <c r="AT6070" s="110"/>
      <c r="AU6070" s="110"/>
      <c r="AV6070" s="110"/>
      <c r="AW6070" s="110"/>
      <c r="AX6070" s="110"/>
      <c r="AY6070" s="110"/>
      <c r="AZ6070" s="110"/>
      <c r="BA6070" s="110"/>
      <c r="BB6070" s="110"/>
      <c r="BC6070" s="110"/>
      <c r="BD6070" s="110"/>
      <c r="BE6070" s="110"/>
      <c r="BF6070" s="110"/>
      <c r="BG6070" s="110"/>
      <c r="BH6070" s="110"/>
    </row>
    <row r="6071" spans="30:60" x14ac:dyDescent="0.2">
      <c r="AD6071" s="110"/>
      <c r="AE6071" s="110"/>
      <c r="AF6071" s="110"/>
      <c r="AG6071" s="110"/>
      <c r="AH6071" s="110"/>
      <c r="AI6071" s="110"/>
      <c r="AJ6071" s="110"/>
      <c r="AK6071" s="110"/>
      <c r="AL6071" s="110"/>
      <c r="AM6071" s="110"/>
      <c r="AN6071" s="110"/>
      <c r="AO6071" s="110"/>
      <c r="AP6071" s="110"/>
      <c r="AQ6071" s="110"/>
      <c r="AR6071" s="110"/>
      <c r="AS6071" s="110"/>
      <c r="AT6071" s="110"/>
      <c r="AU6071" s="110"/>
      <c r="AV6071" s="110"/>
      <c r="AW6071" s="110"/>
      <c r="AX6071" s="110"/>
      <c r="AY6071" s="110"/>
      <c r="AZ6071" s="110"/>
      <c r="BA6071" s="110"/>
      <c r="BB6071" s="110"/>
      <c r="BC6071" s="110"/>
      <c r="BD6071" s="110"/>
      <c r="BE6071" s="110"/>
      <c r="BF6071" s="110"/>
      <c r="BG6071" s="110"/>
      <c r="BH6071" s="110"/>
    </row>
    <row r="6072" spans="30:60" x14ac:dyDescent="0.2">
      <c r="AD6072" s="110"/>
      <c r="AE6072" s="110"/>
      <c r="AF6072" s="110"/>
      <c r="AG6072" s="110"/>
      <c r="AH6072" s="110"/>
      <c r="AI6072" s="110"/>
      <c r="AJ6072" s="110"/>
      <c r="AK6072" s="110"/>
      <c r="AL6072" s="110"/>
      <c r="AM6072" s="110"/>
      <c r="AN6072" s="110"/>
      <c r="AO6072" s="110"/>
      <c r="AP6072" s="110"/>
      <c r="AQ6072" s="110"/>
      <c r="AR6072" s="110"/>
      <c r="AS6072" s="110"/>
      <c r="AT6072" s="110"/>
      <c r="AU6072" s="110"/>
      <c r="AV6072" s="110"/>
      <c r="AW6072" s="110"/>
      <c r="AX6072" s="110"/>
      <c r="AY6072" s="110"/>
      <c r="AZ6072" s="110"/>
      <c r="BA6072" s="110"/>
      <c r="BB6072" s="110"/>
      <c r="BC6072" s="110"/>
      <c r="BD6072" s="110"/>
      <c r="BE6072" s="110"/>
      <c r="BF6072" s="110"/>
      <c r="BG6072" s="110"/>
      <c r="BH6072" s="110"/>
    </row>
    <row r="6073" spans="30:60" x14ac:dyDescent="0.2">
      <c r="AD6073" s="110"/>
      <c r="AE6073" s="110"/>
      <c r="AF6073" s="110"/>
      <c r="AG6073" s="110"/>
      <c r="AH6073" s="110"/>
      <c r="AI6073" s="110"/>
      <c r="AJ6073" s="110"/>
      <c r="AK6073" s="110"/>
      <c r="AL6073" s="110"/>
      <c r="AM6073" s="110"/>
      <c r="AN6073" s="110"/>
      <c r="AO6073" s="110"/>
      <c r="AP6073" s="110"/>
      <c r="AQ6073" s="110"/>
      <c r="AR6073" s="110"/>
      <c r="AS6073" s="110"/>
      <c r="AT6073" s="110"/>
      <c r="AU6073" s="110"/>
      <c r="AV6073" s="110"/>
      <c r="AW6073" s="110"/>
      <c r="AX6073" s="110"/>
      <c r="AY6073" s="110"/>
      <c r="AZ6073" s="110"/>
      <c r="BA6073" s="110"/>
      <c r="BB6073" s="110"/>
      <c r="BC6073" s="110"/>
      <c r="BD6073" s="110"/>
      <c r="BE6073" s="110"/>
      <c r="BF6073" s="110"/>
      <c r="BG6073" s="110"/>
      <c r="BH6073" s="110"/>
    </row>
    <row r="6074" spans="30:60" x14ac:dyDescent="0.2">
      <c r="AD6074" s="110"/>
      <c r="AE6074" s="110"/>
      <c r="AF6074" s="110"/>
      <c r="AG6074" s="110"/>
      <c r="AH6074" s="110"/>
      <c r="AI6074" s="110"/>
      <c r="AJ6074" s="110"/>
      <c r="AK6074" s="110"/>
      <c r="AL6074" s="110"/>
      <c r="AM6074" s="110"/>
      <c r="AN6074" s="110"/>
      <c r="AO6074" s="110"/>
      <c r="AP6074" s="110"/>
      <c r="AQ6074" s="110"/>
      <c r="AR6074" s="110"/>
      <c r="AS6074" s="110"/>
      <c r="AT6074" s="110"/>
      <c r="AU6074" s="110"/>
      <c r="AV6074" s="110"/>
      <c r="AW6074" s="110"/>
      <c r="AX6074" s="110"/>
      <c r="AY6074" s="110"/>
      <c r="AZ6074" s="110"/>
      <c r="BA6074" s="110"/>
      <c r="BB6074" s="110"/>
      <c r="BC6074" s="110"/>
      <c r="BD6074" s="110"/>
      <c r="BE6074" s="110"/>
      <c r="BF6074" s="110"/>
      <c r="BG6074" s="110"/>
      <c r="BH6074" s="110"/>
    </row>
    <row r="6075" spans="30:60" x14ac:dyDescent="0.2">
      <c r="AD6075" s="110"/>
      <c r="AE6075" s="110"/>
      <c r="AF6075" s="110"/>
      <c r="AG6075" s="110"/>
      <c r="AH6075" s="110"/>
      <c r="AI6075" s="110"/>
      <c r="AJ6075" s="110"/>
      <c r="AK6075" s="110"/>
      <c r="AL6075" s="110"/>
      <c r="AM6075" s="110"/>
      <c r="AN6075" s="110"/>
      <c r="AO6075" s="110"/>
      <c r="AP6075" s="110"/>
      <c r="AQ6075" s="110"/>
      <c r="AR6075" s="110"/>
      <c r="AS6075" s="110"/>
      <c r="AT6075" s="110"/>
      <c r="AU6075" s="110"/>
      <c r="AV6075" s="110"/>
      <c r="AW6075" s="110"/>
      <c r="AX6075" s="110"/>
      <c r="AY6075" s="110"/>
      <c r="AZ6075" s="110"/>
      <c r="BA6075" s="110"/>
      <c r="BB6075" s="110"/>
      <c r="BC6075" s="110"/>
      <c r="BD6075" s="110"/>
      <c r="BE6075" s="110"/>
      <c r="BF6075" s="110"/>
      <c r="BG6075" s="110"/>
      <c r="BH6075" s="110"/>
    </row>
    <row r="6076" spans="30:60" x14ac:dyDescent="0.2">
      <c r="AD6076" s="110"/>
      <c r="AE6076" s="110"/>
      <c r="AF6076" s="110"/>
      <c r="AG6076" s="110"/>
      <c r="AH6076" s="110"/>
      <c r="AI6076" s="110"/>
      <c r="AJ6076" s="110"/>
      <c r="AK6076" s="110"/>
      <c r="AL6076" s="110"/>
      <c r="AM6076" s="110"/>
      <c r="AN6076" s="110"/>
      <c r="AO6076" s="110"/>
      <c r="AP6076" s="110"/>
      <c r="AQ6076" s="110"/>
      <c r="AR6076" s="110"/>
      <c r="AS6076" s="110"/>
      <c r="AT6076" s="110"/>
      <c r="AU6076" s="110"/>
      <c r="AV6076" s="110"/>
      <c r="AW6076" s="110"/>
      <c r="AX6076" s="110"/>
      <c r="AY6076" s="110"/>
      <c r="AZ6076" s="110"/>
      <c r="BA6076" s="110"/>
      <c r="BB6076" s="110"/>
      <c r="BC6076" s="110"/>
      <c r="BD6076" s="110"/>
      <c r="BE6076" s="110"/>
      <c r="BF6076" s="110"/>
      <c r="BG6076" s="110"/>
      <c r="BH6076" s="110"/>
    </row>
    <row r="6077" spans="30:60" x14ac:dyDescent="0.2">
      <c r="AD6077" s="110"/>
      <c r="AE6077" s="110"/>
      <c r="AF6077" s="110"/>
      <c r="AG6077" s="110"/>
      <c r="AH6077" s="110"/>
      <c r="AI6077" s="110"/>
      <c r="AJ6077" s="110"/>
      <c r="AK6077" s="110"/>
      <c r="AL6077" s="110"/>
      <c r="AM6077" s="110"/>
      <c r="AN6077" s="110"/>
      <c r="AO6077" s="110"/>
      <c r="AP6077" s="110"/>
      <c r="AQ6077" s="110"/>
      <c r="AR6077" s="110"/>
      <c r="AS6077" s="110"/>
      <c r="AT6077" s="110"/>
      <c r="AU6077" s="110"/>
      <c r="AV6077" s="110"/>
      <c r="AW6077" s="110"/>
      <c r="AX6077" s="110"/>
      <c r="AY6077" s="110"/>
      <c r="AZ6077" s="110"/>
      <c r="BA6077" s="110"/>
      <c r="BB6077" s="110"/>
      <c r="BC6077" s="110"/>
      <c r="BD6077" s="110"/>
      <c r="BE6077" s="110"/>
      <c r="BF6077" s="110"/>
      <c r="BG6077" s="110"/>
      <c r="BH6077" s="110"/>
    </row>
    <row r="6078" spans="30:60" x14ac:dyDescent="0.2">
      <c r="AD6078" s="110"/>
      <c r="AE6078" s="110"/>
      <c r="AF6078" s="110"/>
      <c r="AG6078" s="110"/>
      <c r="AH6078" s="110"/>
      <c r="AI6078" s="110"/>
      <c r="AJ6078" s="110"/>
      <c r="AK6078" s="110"/>
      <c r="AL6078" s="110"/>
      <c r="AM6078" s="110"/>
      <c r="AN6078" s="110"/>
      <c r="AO6078" s="110"/>
      <c r="AP6078" s="110"/>
      <c r="AQ6078" s="110"/>
      <c r="AR6078" s="110"/>
      <c r="AS6078" s="110"/>
      <c r="AT6078" s="110"/>
      <c r="AU6078" s="110"/>
      <c r="AV6078" s="110"/>
      <c r="AW6078" s="110"/>
      <c r="AX6078" s="110"/>
      <c r="AY6078" s="110"/>
      <c r="AZ6078" s="110"/>
      <c r="BA6078" s="110"/>
      <c r="BB6078" s="110"/>
      <c r="BC6078" s="110"/>
      <c r="BD6078" s="110"/>
      <c r="BE6078" s="110"/>
      <c r="BF6078" s="110"/>
      <c r="BG6078" s="110"/>
      <c r="BH6078" s="110"/>
    </row>
    <row r="6079" spans="30:60" x14ac:dyDescent="0.2">
      <c r="AD6079" s="110"/>
      <c r="AE6079" s="110"/>
      <c r="AF6079" s="110"/>
      <c r="AG6079" s="110"/>
      <c r="AH6079" s="110"/>
      <c r="AI6079" s="110"/>
      <c r="AJ6079" s="110"/>
      <c r="AK6079" s="110"/>
      <c r="AL6079" s="110"/>
      <c r="AM6079" s="110"/>
      <c r="AN6079" s="110"/>
      <c r="AO6079" s="110"/>
      <c r="AP6079" s="110"/>
      <c r="AQ6079" s="110"/>
      <c r="AR6079" s="110"/>
      <c r="AS6079" s="110"/>
      <c r="AT6079" s="110"/>
      <c r="AU6079" s="110"/>
      <c r="AV6079" s="110"/>
      <c r="AW6079" s="110"/>
      <c r="AX6079" s="110"/>
      <c r="AY6079" s="110"/>
      <c r="AZ6079" s="110"/>
      <c r="BA6079" s="110"/>
      <c r="BB6079" s="110"/>
      <c r="BC6079" s="110"/>
      <c r="BD6079" s="110"/>
      <c r="BE6079" s="110"/>
      <c r="BF6079" s="110"/>
      <c r="BG6079" s="110"/>
      <c r="BH6079" s="110"/>
    </row>
    <row r="6080" spans="30:60" x14ac:dyDescent="0.2">
      <c r="AD6080" s="110"/>
      <c r="AE6080" s="110"/>
      <c r="AF6080" s="110"/>
      <c r="AG6080" s="110"/>
      <c r="AH6080" s="110"/>
      <c r="AI6080" s="110"/>
      <c r="AJ6080" s="110"/>
      <c r="AK6080" s="110"/>
      <c r="AL6080" s="110"/>
      <c r="AM6080" s="110"/>
      <c r="AN6080" s="110"/>
      <c r="AO6080" s="110"/>
      <c r="AP6080" s="110"/>
      <c r="AQ6080" s="110"/>
      <c r="AR6080" s="110"/>
      <c r="AS6080" s="110"/>
      <c r="AT6080" s="110"/>
      <c r="AU6080" s="110"/>
      <c r="AV6080" s="110"/>
      <c r="AW6080" s="110"/>
      <c r="AX6080" s="110"/>
      <c r="AY6080" s="110"/>
      <c r="AZ6080" s="110"/>
      <c r="BA6080" s="110"/>
      <c r="BB6080" s="110"/>
      <c r="BC6080" s="110"/>
      <c r="BD6080" s="110"/>
      <c r="BE6080" s="110"/>
      <c r="BF6080" s="110"/>
      <c r="BG6080" s="110"/>
      <c r="BH6080" s="110"/>
    </row>
    <row r="6081" spans="30:60" x14ac:dyDescent="0.2">
      <c r="AD6081" s="110"/>
      <c r="AE6081" s="110"/>
      <c r="AF6081" s="110"/>
      <c r="AG6081" s="110"/>
      <c r="AH6081" s="110"/>
      <c r="AI6081" s="110"/>
      <c r="AJ6081" s="110"/>
      <c r="AK6081" s="110"/>
      <c r="AL6081" s="110"/>
      <c r="AM6081" s="110"/>
      <c r="AN6081" s="110"/>
      <c r="AO6081" s="110"/>
      <c r="AP6081" s="110"/>
      <c r="AQ6081" s="110"/>
      <c r="AR6081" s="110"/>
      <c r="AS6081" s="110"/>
      <c r="AT6081" s="110"/>
      <c r="AU6081" s="110"/>
      <c r="AV6081" s="110"/>
      <c r="AW6081" s="110"/>
      <c r="AX6081" s="110"/>
      <c r="AY6081" s="110"/>
      <c r="AZ6081" s="110"/>
      <c r="BA6081" s="110"/>
      <c r="BB6081" s="110"/>
      <c r="BC6081" s="110"/>
      <c r="BD6081" s="110"/>
      <c r="BE6081" s="110"/>
      <c r="BF6081" s="110"/>
      <c r="BG6081" s="110"/>
      <c r="BH6081" s="110"/>
    </row>
    <row r="6082" spans="30:60" x14ac:dyDescent="0.2">
      <c r="AD6082" s="110"/>
      <c r="AE6082" s="110"/>
      <c r="AF6082" s="110"/>
      <c r="AG6082" s="110"/>
      <c r="AH6082" s="110"/>
      <c r="AI6082" s="110"/>
      <c r="AJ6082" s="110"/>
      <c r="AK6082" s="110"/>
      <c r="AL6082" s="110"/>
      <c r="AM6082" s="110"/>
      <c r="AN6082" s="110"/>
      <c r="AO6082" s="110"/>
      <c r="AP6082" s="110"/>
      <c r="AQ6082" s="110"/>
      <c r="AR6082" s="110"/>
      <c r="AS6082" s="110"/>
      <c r="AT6082" s="110"/>
      <c r="AU6082" s="110"/>
      <c r="AV6082" s="110"/>
      <c r="AW6082" s="110"/>
      <c r="AX6082" s="110"/>
      <c r="AY6082" s="110"/>
      <c r="AZ6082" s="110"/>
      <c r="BA6082" s="110"/>
      <c r="BB6082" s="110"/>
      <c r="BC6082" s="110"/>
      <c r="BD6082" s="110"/>
      <c r="BE6082" s="110"/>
      <c r="BF6082" s="110"/>
      <c r="BG6082" s="110"/>
      <c r="BH6082" s="110"/>
    </row>
    <row r="6083" spans="30:60" x14ac:dyDescent="0.2">
      <c r="AD6083" s="110"/>
      <c r="AE6083" s="110"/>
      <c r="AF6083" s="110"/>
      <c r="AG6083" s="110"/>
      <c r="AH6083" s="110"/>
      <c r="AI6083" s="110"/>
      <c r="AJ6083" s="110"/>
      <c r="AK6083" s="110"/>
      <c r="AL6083" s="110"/>
      <c r="AM6083" s="110"/>
      <c r="AN6083" s="110"/>
      <c r="AO6083" s="110"/>
      <c r="AP6083" s="110"/>
      <c r="AQ6083" s="110"/>
      <c r="AR6083" s="110"/>
      <c r="AS6083" s="110"/>
      <c r="AT6083" s="110"/>
      <c r="AU6083" s="110"/>
      <c r="AV6083" s="110"/>
      <c r="AW6083" s="110"/>
      <c r="AX6083" s="110"/>
      <c r="AY6083" s="110"/>
      <c r="AZ6083" s="110"/>
      <c r="BA6083" s="110"/>
      <c r="BB6083" s="110"/>
      <c r="BC6083" s="110"/>
      <c r="BD6083" s="110"/>
      <c r="BE6083" s="110"/>
      <c r="BF6083" s="110"/>
      <c r="BG6083" s="110"/>
      <c r="BH6083" s="110"/>
    </row>
    <row r="6084" spans="30:60" x14ac:dyDescent="0.2">
      <c r="AD6084" s="110"/>
      <c r="AE6084" s="110"/>
      <c r="AF6084" s="110"/>
      <c r="AG6084" s="110"/>
      <c r="AH6084" s="110"/>
      <c r="AI6084" s="110"/>
      <c r="AJ6084" s="110"/>
      <c r="AK6084" s="110"/>
      <c r="AL6084" s="110"/>
      <c r="AM6084" s="110"/>
      <c r="AN6084" s="110"/>
      <c r="AO6084" s="110"/>
      <c r="AP6084" s="110"/>
      <c r="AQ6084" s="110"/>
      <c r="AR6084" s="110"/>
      <c r="AS6084" s="110"/>
      <c r="AT6084" s="110"/>
      <c r="AU6084" s="110"/>
      <c r="AV6084" s="110"/>
      <c r="AW6084" s="110"/>
      <c r="AX6084" s="110"/>
      <c r="AY6084" s="110"/>
      <c r="AZ6084" s="110"/>
      <c r="BA6084" s="110"/>
      <c r="BB6084" s="110"/>
      <c r="BC6084" s="110"/>
      <c r="BD6084" s="110"/>
      <c r="BE6084" s="110"/>
      <c r="BF6084" s="110"/>
      <c r="BG6084" s="110"/>
      <c r="BH6084" s="110"/>
    </row>
    <row r="6085" spans="30:60" x14ac:dyDescent="0.2">
      <c r="AD6085" s="110"/>
      <c r="AE6085" s="110"/>
      <c r="AF6085" s="110"/>
      <c r="AG6085" s="110"/>
      <c r="AH6085" s="110"/>
      <c r="AI6085" s="110"/>
      <c r="AJ6085" s="110"/>
      <c r="AK6085" s="110"/>
      <c r="AL6085" s="110"/>
      <c r="AM6085" s="110"/>
      <c r="AN6085" s="110"/>
      <c r="AO6085" s="110"/>
      <c r="AP6085" s="110"/>
      <c r="AQ6085" s="110"/>
      <c r="AR6085" s="110"/>
      <c r="AS6085" s="110"/>
      <c r="AT6085" s="110"/>
      <c r="AU6085" s="110"/>
      <c r="AV6085" s="110"/>
      <c r="AW6085" s="110"/>
      <c r="AX6085" s="110"/>
      <c r="AY6085" s="110"/>
      <c r="AZ6085" s="110"/>
      <c r="BA6085" s="110"/>
      <c r="BB6085" s="110"/>
      <c r="BC6085" s="110"/>
      <c r="BD6085" s="110"/>
      <c r="BE6085" s="110"/>
      <c r="BF6085" s="110"/>
      <c r="BG6085" s="110"/>
      <c r="BH6085" s="110"/>
    </row>
    <row r="6086" spans="30:60" x14ac:dyDescent="0.2">
      <c r="AD6086" s="110"/>
      <c r="AE6086" s="110"/>
      <c r="AF6086" s="110"/>
      <c r="AG6086" s="110"/>
      <c r="AH6086" s="110"/>
      <c r="AI6086" s="110"/>
      <c r="AJ6086" s="110"/>
      <c r="AK6086" s="110"/>
      <c r="AL6086" s="110"/>
      <c r="AM6086" s="110"/>
      <c r="AN6086" s="110"/>
      <c r="AO6086" s="110"/>
      <c r="AP6086" s="110"/>
      <c r="AQ6086" s="110"/>
      <c r="AR6086" s="110"/>
      <c r="AS6086" s="110"/>
      <c r="AT6086" s="110"/>
      <c r="AU6086" s="110"/>
      <c r="AV6086" s="110"/>
      <c r="AW6086" s="110"/>
      <c r="AX6086" s="110"/>
      <c r="AY6086" s="110"/>
      <c r="AZ6086" s="110"/>
      <c r="BA6086" s="110"/>
      <c r="BB6086" s="110"/>
      <c r="BC6086" s="110"/>
      <c r="BD6086" s="110"/>
      <c r="BE6086" s="110"/>
      <c r="BF6086" s="110"/>
      <c r="BG6086" s="110"/>
      <c r="BH6086" s="110"/>
    </row>
    <row r="6087" spans="30:60" x14ac:dyDescent="0.2">
      <c r="AD6087" s="110"/>
      <c r="AE6087" s="110"/>
      <c r="AF6087" s="110"/>
      <c r="AG6087" s="110"/>
      <c r="AH6087" s="110"/>
      <c r="AI6087" s="110"/>
      <c r="AJ6087" s="110"/>
      <c r="AK6087" s="110"/>
      <c r="AL6087" s="110"/>
      <c r="AM6087" s="110"/>
      <c r="AN6087" s="110"/>
      <c r="AO6087" s="110"/>
      <c r="AP6087" s="110"/>
      <c r="AQ6087" s="110"/>
      <c r="AR6087" s="110"/>
      <c r="AS6087" s="110"/>
      <c r="AT6087" s="110"/>
      <c r="AU6087" s="110"/>
      <c r="AV6087" s="110"/>
      <c r="AW6087" s="110"/>
      <c r="AX6087" s="110"/>
      <c r="AY6087" s="110"/>
      <c r="AZ6087" s="110"/>
      <c r="BA6087" s="110"/>
      <c r="BB6087" s="110"/>
      <c r="BC6087" s="110"/>
      <c r="BD6087" s="110"/>
      <c r="BE6087" s="110"/>
      <c r="BF6087" s="110"/>
      <c r="BG6087" s="110"/>
      <c r="BH6087" s="110"/>
    </row>
    <row r="6088" spans="30:60" x14ac:dyDescent="0.2">
      <c r="AD6088" s="110"/>
      <c r="AE6088" s="110"/>
      <c r="AF6088" s="110"/>
      <c r="AG6088" s="110"/>
      <c r="AH6088" s="110"/>
      <c r="AI6088" s="110"/>
      <c r="AJ6088" s="110"/>
      <c r="AK6088" s="110"/>
      <c r="AL6088" s="110"/>
      <c r="AM6088" s="110"/>
      <c r="AN6088" s="110"/>
      <c r="AO6088" s="110"/>
      <c r="AP6088" s="110"/>
      <c r="AQ6088" s="110"/>
      <c r="AR6088" s="110"/>
      <c r="AS6088" s="110"/>
      <c r="AT6088" s="110"/>
      <c r="AU6088" s="110"/>
      <c r="AV6088" s="110"/>
      <c r="AW6088" s="110"/>
      <c r="AX6088" s="110"/>
      <c r="AY6088" s="110"/>
      <c r="AZ6088" s="110"/>
      <c r="BA6088" s="110"/>
      <c r="BB6088" s="110"/>
      <c r="BC6088" s="110"/>
      <c r="BD6088" s="110"/>
      <c r="BE6088" s="110"/>
      <c r="BF6088" s="110"/>
      <c r="BG6088" s="110"/>
      <c r="BH6088" s="110"/>
    </row>
    <row r="6089" spans="30:60" x14ac:dyDescent="0.2">
      <c r="AD6089" s="110"/>
      <c r="AE6089" s="110"/>
      <c r="AF6089" s="110"/>
      <c r="AG6089" s="110"/>
      <c r="AH6089" s="110"/>
      <c r="AI6089" s="110"/>
      <c r="AJ6089" s="110"/>
      <c r="AK6089" s="110"/>
      <c r="AL6089" s="110"/>
      <c r="AM6089" s="110"/>
      <c r="AN6089" s="110"/>
      <c r="AO6089" s="110"/>
      <c r="AP6089" s="110"/>
      <c r="AQ6089" s="110"/>
      <c r="AR6089" s="110"/>
      <c r="AS6089" s="110"/>
      <c r="AT6089" s="110"/>
      <c r="AU6089" s="110"/>
      <c r="AV6089" s="110"/>
      <c r="AW6089" s="110"/>
      <c r="AX6089" s="110"/>
      <c r="AY6089" s="110"/>
      <c r="AZ6089" s="110"/>
      <c r="BA6089" s="110"/>
      <c r="BB6089" s="110"/>
      <c r="BC6089" s="110"/>
      <c r="BD6089" s="110"/>
      <c r="BE6089" s="110"/>
      <c r="BF6089" s="110"/>
      <c r="BG6089" s="110"/>
      <c r="BH6089" s="110"/>
    </row>
    <row r="6090" spans="30:60" x14ac:dyDescent="0.2">
      <c r="AD6090" s="110"/>
      <c r="AE6090" s="110"/>
      <c r="AF6090" s="110"/>
      <c r="AG6090" s="110"/>
      <c r="AH6090" s="110"/>
      <c r="AI6090" s="110"/>
      <c r="AJ6090" s="110"/>
      <c r="AK6090" s="110"/>
      <c r="AL6090" s="110"/>
      <c r="AM6090" s="110"/>
      <c r="AN6090" s="110"/>
      <c r="AO6090" s="110"/>
      <c r="AP6090" s="110"/>
      <c r="AQ6090" s="110"/>
      <c r="AR6090" s="110"/>
      <c r="AS6090" s="110"/>
      <c r="AT6090" s="110"/>
      <c r="AU6090" s="110"/>
      <c r="AV6090" s="110"/>
      <c r="AW6090" s="110"/>
      <c r="AX6090" s="110"/>
      <c r="AY6090" s="110"/>
      <c r="AZ6090" s="110"/>
      <c r="BA6090" s="110"/>
      <c r="BB6090" s="110"/>
      <c r="BC6090" s="110"/>
      <c r="BD6090" s="110"/>
      <c r="BE6090" s="110"/>
      <c r="BF6090" s="110"/>
      <c r="BG6090" s="110"/>
      <c r="BH6090" s="110"/>
    </row>
    <row r="6091" spans="30:60" x14ac:dyDescent="0.2">
      <c r="AD6091" s="110"/>
      <c r="AE6091" s="110"/>
      <c r="AF6091" s="110"/>
      <c r="AG6091" s="110"/>
      <c r="AH6091" s="110"/>
      <c r="AI6091" s="110"/>
      <c r="AJ6091" s="110"/>
      <c r="AK6091" s="110"/>
      <c r="AL6091" s="110"/>
      <c r="AM6091" s="110"/>
      <c r="AN6091" s="110"/>
      <c r="AO6091" s="110"/>
      <c r="AP6091" s="110"/>
      <c r="AQ6091" s="110"/>
      <c r="AR6091" s="110"/>
      <c r="AS6091" s="110"/>
      <c r="AT6091" s="110"/>
      <c r="AU6091" s="110"/>
      <c r="AV6091" s="110"/>
      <c r="AW6091" s="110"/>
      <c r="AX6091" s="110"/>
      <c r="AY6091" s="110"/>
      <c r="AZ6091" s="110"/>
      <c r="BA6091" s="110"/>
      <c r="BB6091" s="110"/>
      <c r="BC6091" s="110"/>
      <c r="BD6091" s="110"/>
      <c r="BE6091" s="110"/>
      <c r="BF6091" s="110"/>
      <c r="BG6091" s="110"/>
      <c r="BH6091" s="110"/>
    </row>
    <row r="6092" spans="30:60" x14ac:dyDescent="0.2">
      <c r="AD6092" s="110"/>
      <c r="AE6092" s="110"/>
      <c r="AF6092" s="110"/>
      <c r="AG6092" s="110"/>
      <c r="AH6092" s="110"/>
      <c r="AI6092" s="110"/>
      <c r="AJ6092" s="110"/>
      <c r="AK6092" s="110"/>
      <c r="AL6092" s="110"/>
      <c r="AM6092" s="110"/>
      <c r="AN6092" s="110"/>
      <c r="AO6092" s="110"/>
      <c r="AP6092" s="110"/>
      <c r="AQ6092" s="110"/>
      <c r="AR6092" s="110"/>
      <c r="AS6092" s="110"/>
      <c r="AT6092" s="110"/>
      <c r="AU6092" s="110"/>
      <c r="AV6092" s="110"/>
      <c r="AW6092" s="110"/>
      <c r="AX6092" s="110"/>
      <c r="AY6092" s="110"/>
      <c r="AZ6092" s="110"/>
      <c r="BA6092" s="110"/>
      <c r="BB6092" s="110"/>
      <c r="BC6092" s="110"/>
      <c r="BD6092" s="110"/>
      <c r="BE6092" s="110"/>
      <c r="BF6092" s="110"/>
      <c r="BG6092" s="110"/>
      <c r="BH6092" s="110"/>
    </row>
    <row r="6093" spans="30:60" x14ac:dyDescent="0.2">
      <c r="AD6093" s="110"/>
      <c r="AE6093" s="110"/>
      <c r="AF6093" s="110"/>
      <c r="AG6093" s="110"/>
      <c r="AH6093" s="110"/>
      <c r="AI6093" s="110"/>
      <c r="AJ6093" s="110"/>
      <c r="AK6093" s="110"/>
      <c r="AL6093" s="110"/>
      <c r="AM6093" s="110"/>
      <c r="AN6093" s="110"/>
      <c r="AO6093" s="110"/>
      <c r="AP6093" s="110"/>
      <c r="AQ6093" s="110"/>
      <c r="AR6093" s="110"/>
      <c r="AS6093" s="110"/>
      <c r="AT6093" s="110"/>
      <c r="AU6093" s="110"/>
      <c r="AV6093" s="110"/>
      <c r="AW6093" s="110"/>
      <c r="AX6093" s="110"/>
      <c r="AY6093" s="110"/>
      <c r="AZ6093" s="110"/>
      <c r="BA6093" s="110"/>
      <c r="BB6093" s="110"/>
      <c r="BC6093" s="110"/>
      <c r="BD6093" s="110"/>
      <c r="BE6093" s="110"/>
      <c r="BF6093" s="110"/>
      <c r="BG6093" s="110"/>
      <c r="BH6093" s="110"/>
    </row>
    <row r="6094" spans="30:60" x14ac:dyDescent="0.2">
      <c r="AD6094" s="110"/>
      <c r="AE6094" s="110"/>
      <c r="AF6094" s="110"/>
      <c r="AG6094" s="110"/>
      <c r="AH6094" s="110"/>
      <c r="AI6094" s="110"/>
      <c r="AJ6094" s="110"/>
      <c r="AK6094" s="110"/>
      <c r="AL6094" s="110"/>
      <c r="AM6094" s="110"/>
      <c r="AN6094" s="110"/>
      <c r="AO6094" s="110"/>
      <c r="AP6094" s="110"/>
      <c r="AQ6094" s="110"/>
      <c r="AR6094" s="110"/>
      <c r="AS6094" s="110"/>
      <c r="AT6094" s="110"/>
      <c r="AU6094" s="110"/>
      <c r="AV6094" s="110"/>
      <c r="AW6094" s="110"/>
      <c r="AX6094" s="110"/>
      <c r="AY6094" s="110"/>
      <c r="AZ6094" s="110"/>
      <c r="BA6094" s="110"/>
      <c r="BB6094" s="110"/>
      <c r="BC6094" s="110"/>
      <c r="BD6094" s="110"/>
      <c r="BE6094" s="110"/>
      <c r="BF6094" s="110"/>
      <c r="BG6094" s="110"/>
      <c r="BH6094" s="110"/>
    </row>
    <row r="6095" spans="30:60" x14ac:dyDescent="0.2">
      <c r="AD6095" s="110"/>
      <c r="AE6095" s="110"/>
      <c r="AF6095" s="110"/>
      <c r="AG6095" s="110"/>
      <c r="AH6095" s="110"/>
      <c r="AI6095" s="110"/>
      <c r="AJ6095" s="110"/>
      <c r="AK6095" s="110"/>
      <c r="AL6095" s="110"/>
      <c r="AM6095" s="110"/>
      <c r="AN6095" s="110"/>
      <c r="AO6095" s="110"/>
      <c r="AP6095" s="110"/>
      <c r="AQ6095" s="110"/>
      <c r="AR6095" s="110"/>
      <c r="AS6095" s="110"/>
      <c r="AT6095" s="110"/>
      <c r="AU6095" s="110"/>
      <c r="AV6095" s="110"/>
      <c r="AW6095" s="110"/>
      <c r="AX6095" s="110"/>
      <c r="AY6095" s="110"/>
      <c r="AZ6095" s="110"/>
      <c r="BA6095" s="110"/>
      <c r="BB6095" s="110"/>
      <c r="BC6095" s="110"/>
      <c r="BD6095" s="110"/>
      <c r="BE6095" s="110"/>
      <c r="BF6095" s="110"/>
      <c r="BG6095" s="110"/>
      <c r="BH6095" s="110"/>
    </row>
    <row r="6096" spans="30:60" x14ac:dyDescent="0.2">
      <c r="AD6096" s="110"/>
      <c r="AE6096" s="110"/>
      <c r="AF6096" s="110"/>
      <c r="AG6096" s="110"/>
      <c r="AH6096" s="110"/>
      <c r="AI6096" s="110"/>
      <c r="AJ6096" s="110"/>
      <c r="AK6096" s="110"/>
      <c r="AL6096" s="110"/>
      <c r="AM6096" s="110"/>
      <c r="AN6096" s="110"/>
      <c r="AO6096" s="110"/>
      <c r="AP6096" s="110"/>
      <c r="AQ6096" s="110"/>
      <c r="AR6096" s="110"/>
      <c r="AS6096" s="110"/>
      <c r="AT6096" s="110"/>
      <c r="AU6096" s="110"/>
      <c r="AV6096" s="110"/>
      <c r="AW6096" s="110"/>
      <c r="AX6096" s="110"/>
      <c r="AY6096" s="110"/>
      <c r="AZ6096" s="110"/>
      <c r="BA6096" s="110"/>
      <c r="BB6096" s="110"/>
      <c r="BC6096" s="110"/>
      <c r="BD6096" s="110"/>
      <c r="BE6096" s="110"/>
      <c r="BF6096" s="110"/>
      <c r="BG6096" s="110"/>
      <c r="BH6096" s="110"/>
    </row>
    <row r="6097" spans="30:60" x14ac:dyDescent="0.2">
      <c r="AD6097" s="110"/>
      <c r="AE6097" s="110"/>
      <c r="AF6097" s="110"/>
      <c r="AG6097" s="110"/>
      <c r="AH6097" s="110"/>
      <c r="AI6097" s="110"/>
      <c r="AJ6097" s="110"/>
      <c r="AK6097" s="110"/>
      <c r="AL6097" s="110"/>
      <c r="AM6097" s="110"/>
      <c r="AN6097" s="110"/>
      <c r="AO6097" s="110"/>
      <c r="AP6097" s="110"/>
      <c r="AQ6097" s="110"/>
      <c r="AR6097" s="110"/>
      <c r="AS6097" s="110"/>
      <c r="AT6097" s="110"/>
      <c r="AU6097" s="110"/>
      <c r="AV6097" s="110"/>
      <c r="AW6097" s="110"/>
      <c r="AX6097" s="110"/>
      <c r="AY6097" s="110"/>
      <c r="AZ6097" s="110"/>
      <c r="BA6097" s="110"/>
      <c r="BB6097" s="110"/>
      <c r="BC6097" s="110"/>
      <c r="BD6097" s="110"/>
      <c r="BE6097" s="110"/>
      <c r="BF6097" s="110"/>
      <c r="BG6097" s="110"/>
      <c r="BH6097" s="110"/>
    </row>
    <row r="6098" spans="30:60" x14ac:dyDescent="0.2">
      <c r="AD6098" s="110"/>
      <c r="AE6098" s="110"/>
      <c r="AF6098" s="110"/>
      <c r="AG6098" s="110"/>
      <c r="AH6098" s="110"/>
      <c r="AI6098" s="110"/>
      <c r="AJ6098" s="110"/>
      <c r="AK6098" s="110"/>
      <c r="AL6098" s="110"/>
      <c r="AM6098" s="110"/>
      <c r="AN6098" s="110"/>
      <c r="AO6098" s="110"/>
      <c r="AP6098" s="110"/>
      <c r="AQ6098" s="110"/>
      <c r="AR6098" s="110"/>
      <c r="AS6098" s="110"/>
      <c r="AT6098" s="110"/>
      <c r="AU6098" s="110"/>
      <c r="AV6098" s="110"/>
      <c r="AW6098" s="110"/>
      <c r="AX6098" s="110"/>
      <c r="AY6098" s="110"/>
      <c r="AZ6098" s="110"/>
      <c r="BA6098" s="110"/>
      <c r="BB6098" s="110"/>
      <c r="BC6098" s="110"/>
      <c r="BD6098" s="110"/>
      <c r="BE6098" s="110"/>
      <c r="BF6098" s="110"/>
      <c r="BG6098" s="110"/>
      <c r="BH6098" s="110"/>
    </row>
    <row r="6099" spans="30:60" x14ac:dyDescent="0.2">
      <c r="AD6099" s="110"/>
      <c r="AE6099" s="110"/>
      <c r="AF6099" s="110"/>
      <c r="AG6099" s="110"/>
      <c r="AH6099" s="110"/>
      <c r="AI6099" s="110"/>
      <c r="AJ6099" s="110"/>
      <c r="AK6099" s="110"/>
      <c r="AL6099" s="110"/>
      <c r="AM6099" s="110"/>
      <c r="AN6099" s="110"/>
      <c r="AO6099" s="110"/>
      <c r="AP6099" s="110"/>
      <c r="AQ6099" s="110"/>
      <c r="AR6099" s="110"/>
      <c r="AS6099" s="110"/>
      <c r="AT6099" s="110"/>
      <c r="AU6099" s="110"/>
      <c r="AV6099" s="110"/>
      <c r="AW6099" s="110"/>
      <c r="AX6099" s="110"/>
      <c r="AY6099" s="110"/>
      <c r="AZ6099" s="110"/>
      <c r="BA6099" s="110"/>
      <c r="BB6099" s="110"/>
      <c r="BC6099" s="110"/>
      <c r="BD6099" s="110"/>
      <c r="BE6099" s="110"/>
      <c r="BF6099" s="110"/>
      <c r="BG6099" s="110"/>
      <c r="BH6099" s="110"/>
    </row>
    <row r="6100" spans="30:60" x14ac:dyDescent="0.2">
      <c r="AD6100" s="110"/>
      <c r="AE6100" s="110"/>
      <c r="AF6100" s="110"/>
      <c r="AG6100" s="110"/>
      <c r="AH6100" s="110"/>
      <c r="AI6100" s="110"/>
      <c r="AJ6100" s="110"/>
      <c r="AK6100" s="110"/>
      <c r="AL6100" s="110"/>
      <c r="AM6100" s="110"/>
      <c r="AN6100" s="110"/>
      <c r="AO6100" s="110"/>
      <c r="AP6100" s="110"/>
      <c r="AQ6100" s="110"/>
      <c r="AR6100" s="110"/>
      <c r="AS6100" s="110"/>
      <c r="AT6100" s="110"/>
      <c r="AU6100" s="110"/>
      <c r="AV6100" s="110"/>
      <c r="AW6100" s="110"/>
      <c r="AX6100" s="110"/>
      <c r="AY6100" s="110"/>
      <c r="AZ6100" s="110"/>
      <c r="BA6100" s="110"/>
      <c r="BB6100" s="110"/>
      <c r="BC6100" s="110"/>
      <c r="BD6100" s="110"/>
      <c r="BE6100" s="110"/>
      <c r="BF6100" s="110"/>
      <c r="BG6100" s="110"/>
      <c r="BH6100" s="110"/>
    </row>
    <row r="6101" spans="30:60" x14ac:dyDescent="0.2">
      <c r="AD6101" s="110"/>
      <c r="AE6101" s="110"/>
      <c r="AF6101" s="110"/>
      <c r="AG6101" s="110"/>
      <c r="AH6101" s="110"/>
      <c r="AI6101" s="110"/>
      <c r="AJ6101" s="110"/>
      <c r="AK6101" s="110"/>
      <c r="AL6101" s="110"/>
      <c r="AM6101" s="110"/>
      <c r="AN6101" s="110"/>
      <c r="AO6101" s="110"/>
      <c r="AP6101" s="110"/>
      <c r="AQ6101" s="110"/>
      <c r="AR6101" s="110"/>
      <c r="AS6101" s="110"/>
      <c r="AT6101" s="110"/>
      <c r="AU6101" s="110"/>
      <c r="AV6101" s="110"/>
      <c r="AW6101" s="110"/>
      <c r="AX6101" s="110"/>
      <c r="AY6101" s="110"/>
      <c r="AZ6101" s="110"/>
      <c r="BA6101" s="110"/>
      <c r="BB6101" s="110"/>
      <c r="BC6101" s="110"/>
      <c r="BD6101" s="110"/>
      <c r="BE6101" s="110"/>
      <c r="BF6101" s="110"/>
      <c r="BG6101" s="110"/>
      <c r="BH6101" s="110"/>
    </row>
    <row r="6102" spans="30:60" x14ac:dyDescent="0.2">
      <c r="AD6102" s="110"/>
      <c r="AE6102" s="110"/>
      <c r="AF6102" s="110"/>
      <c r="AG6102" s="110"/>
      <c r="AH6102" s="110"/>
      <c r="AI6102" s="110"/>
      <c r="AJ6102" s="110"/>
      <c r="AK6102" s="110"/>
      <c r="AL6102" s="110"/>
      <c r="AM6102" s="110"/>
      <c r="AN6102" s="110"/>
      <c r="AO6102" s="110"/>
      <c r="AP6102" s="110"/>
      <c r="AQ6102" s="110"/>
      <c r="AR6102" s="110"/>
      <c r="AS6102" s="110"/>
      <c r="AT6102" s="110"/>
      <c r="AU6102" s="110"/>
      <c r="AV6102" s="110"/>
      <c r="AW6102" s="110"/>
      <c r="AX6102" s="110"/>
      <c r="AY6102" s="110"/>
      <c r="AZ6102" s="110"/>
      <c r="BA6102" s="110"/>
      <c r="BB6102" s="110"/>
      <c r="BC6102" s="110"/>
      <c r="BD6102" s="110"/>
      <c r="BE6102" s="110"/>
      <c r="BF6102" s="110"/>
      <c r="BG6102" s="110"/>
      <c r="BH6102" s="110"/>
    </row>
    <row r="6103" spans="30:60" x14ac:dyDescent="0.2">
      <c r="AD6103" s="110"/>
      <c r="AE6103" s="110"/>
      <c r="AF6103" s="110"/>
      <c r="AG6103" s="110"/>
      <c r="AH6103" s="110"/>
      <c r="AI6103" s="110"/>
      <c r="AJ6103" s="110"/>
      <c r="AK6103" s="110"/>
      <c r="AL6103" s="110"/>
      <c r="AM6103" s="110"/>
      <c r="AN6103" s="110"/>
      <c r="AO6103" s="110"/>
      <c r="AP6103" s="110"/>
      <c r="AQ6103" s="110"/>
      <c r="AR6103" s="110"/>
      <c r="AS6103" s="110"/>
      <c r="AT6103" s="110"/>
      <c r="AU6103" s="110"/>
      <c r="AV6103" s="110"/>
      <c r="AW6103" s="110"/>
      <c r="AX6103" s="110"/>
      <c r="AY6103" s="110"/>
      <c r="AZ6103" s="110"/>
      <c r="BA6103" s="110"/>
      <c r="BB6103" s="110"/>
      <c r="BC6103" s="110"/>
      <c r="BD6103" s="110"/>
      <c r="BE6103" s="110"/>
      <c r="BF6103" s="110"/>
      <c r="BG6103" s="110"/>
      <c r="BH6103" s="110"/>
    </row>
    <row r="6104" spans="30:60" x14ac:dyDescent="0.2">
      <c r="AD6104" s="110"/>
      <c r="AE6104" s="110"/>
      <c r="AF6104" s="110"/>
      <c r="AG6104" s="110"/>
      <c r="AH6104" s="110"/>
      <c r="AI6104" s="110"/>
      <c r="AJ6104" s="110"/>
      <c r="AK6104" s="110"/>
      <c r="AL6104" s="110"/>
      <c r="AM6104" s="110"/>
      <c r="AN6104" s="110"/>
      <c r="AO6104" s="110"/>
      <c r="AP6104" s="110"/>
      <c r="AQ6104" s="110"/>
      <c r="AR6104" s="110"/>
      <c r="AS6104" s="110"/>
      <c r="AT6104" s="110"/>
      <c r="AU6104" s="110"/>
      <c r="AV6104" s="110"/>
      <c r="AW6104" s="110"/>
      <c r="AX6104" s="110"/>
      <c r="AY6104" s="110"/>
      <c r="AZ6104" s="110"/>
      <c r="BA6104" s="110"/>
      <c r="BB6104" s="110"/>
      <c r="BC6104" s="110"/>
      <c r="BD6104" s="110"/>
      <c r="BE6104" s="110"/>
      <c r="BF6104" s="110"/>
      <c r="BG6104" s="110"/>
      <c r="BH6104" s="110"/>
    </row>
    <row r="6105" spans="30:60" x14ac:dyDescent="0.2">
      <c r="AD6105" s="110"/>
      <c r="AE6105" s="110"/>
      <c r="AF6105" s="110"/>
      <c r="AG6105" s="110"/>
      <c r="AH6105" s="110"/>
      <c r="AI6105" s="110"/>
      <c r="AJ6105" s="110"/>
      <c r="AK6105" s="110"/>
      <c r="AL6105" s="110"/>
      <c r="AM6105" s="110"/>
      <c r="AN6105" s="110"/>
      <c r="AO6105" s="110"/>
      <c r="AP6105" s="110"/>
      <c r="AQ6105" s="110"/>
      <c r="AR6105" s="110"/>
      <c r="AS6105" s="110"/>
      <c r="AT6105" s="110"/>
      <c r="AU6105" s="110"/>
      <c r="AV6105" s="110"/>
      <c r="AW6105" s="110"/>
      <c r="AX6105" s="110"/>
      <c r="AY6105" s="110"/>
      <c r="AZ6105" s="110"/>
      <c r="BA6105" s="110"/>
      <c r="BB6105" s="110"/>
      <c r="BC6105" s="110"/>
      <c r="BD6105" s="110"/>
      <c r="BE6105" s="110"/>
      <c r="BF6105" s="110"/>
      <c r="BG6105" s="110"/>
      <c r="BH6105" s="110"/>
    </row>
    <row r="6106" spans="30:60" x14ac:dyDescent="0.2">
      <c r="AD6106" s="110"/>
      <c r="AE6106" s="110"/>
      <c r="AF6106" s="110"/>
      <c r="AG6106" s="110"/>
      <c r="AH6106" s="110"/>
      <c r="AI6106" s="110"/>
      <c r="AJ6106" s="110"/>
      <c r="AK6106" s="110"/>
      <c r="AL6106" s="110"/>
      <c r="AM6106" s="110"/>
      <c r="AN6106" s="110"/>
      <c r="AO6106" s="110"/>
      <c r="AP6106" s="110"/>
      <c r="AQ6106" s="110"/>
      <c r="AR6106" s="110"/>
      <c r="AS6106" s="110"/>
      <c r="AT6106" s="110"/>
      <c r="AU6106" s="110"/>
      <c r="AV6106" s="110"/>
      <c r="AW6106" s="110"/>
      <c r="AX6106" s="110"/>
      <c r="AY6106" s="110"/>
      <c r="AZ6106" s="110"/>
      <c r="BA6106" s="110"/>
      <c r="BB6106" s="110"/>
      <c r="BC6106" s="110"/>
      <c r="BD6106" s="110"/>
      <c r="BE6106" s="110"/>
      <c r="BF6106" s="110"/>
      <c r="BG6106" s="110"/>
      <c r="BH6106" s="110"/>
    </row>
    <row r="6107" spans="30:60" x14ac:dyDescent="0.2">
      <c r="AD6107" s="110"/>
      <c r="AE6107" s="110"/>
      <c r="AF6107" s="110"/>
      <c r="AG6107" s="110"/>
      <c r="AH6107" s="110"/>
      <c r="AI6107" s="110"/>
      <c r="AJ6107" s="110"/>
      <c r="AK6107" s="110"/>
      <c r="AL6107" s="110"/>
      <c r="AM6107" s="110"/>
      <c r="AN6107" s="110"/>
      <c r="AO6107" s="110"/>
      <c r="AP6107" s="110"/>
      <c r="AQ6107" s="110"/>
      <c r="AR6107" s="110"/>
      <c r="AS6107" s="110"/>
      <c r="AT6107" s="110"/>
      <c r="AU6107" s="110"/>
      <c r="AV6107" s="110"/>
      <c r="AW6107" s="110"/>
      <c r="AX6107" s="110"/>
      <c r="AY6107" s="110"/>
      <c r="AZ6107" s="110"/>
      <c r="BA6107" s="110"/>
      <c r="BB6107" s="110"/>
      <c r="BC6107" s="110"/>
      <c r="BD6107" s="110"/>
      <c r="BE6107" s="110"/>
      <c r="BF6107" s="110"/>
      <c r="BG6107" s="110"/>
      <c r="BH6107" s="110"/>
    </row>
    <row r="6108" spans="30:60" x14ac:dyDescent="0.2">
      <c r="AD6108" s="110"/>
      <c r="AE6108" s="110"/>
      <c r="AF6108" s="110"/>
      <c r="AG6108" s="110"/>
      <c r="AH6108" s="110"/>
      <c r="AI6108" s="110"/>
      <c r="AJ6108" s="110"/>
      <c r="AK6108" s="110"/>
      <c r="AL6108" s="110"/>
      <c r="AM6108" s="110"/>
      <c r="AN6108" s="110"/>
      <c r="AO6108" s="110"/>
      <c r="AP6108" s="110"/>
      <c r="AQ6108" s="110"/>
      <c r="AR6108" s="110"/>
      <c r="AS6108" s="110"/>
      <c r="AT6108" s="110"/>
      <c r="AU6108" s="110"/>
      <c r="AV6108" s="110"/>
      <c r="AW6108" s="110"/>
      <c r="AX6108" s="110"/>
      <c r="AY6108" s="110"/>
      <c r="AZ6108" s="110"/>
      <c r="BA6108" s="110"/>
      <c r="BB6108" s="110"/>
      <c r="BC6108" s="110"/>
      <c r="BD6108" s="110"/>
      <c r="BE6108" s="110"/>
      <c r="BF6108" s="110"/>
      <c r="BG6108" s="110"/>
      <c r="BH6108" s="110"/>
    </row>
    <row r="6109" spans="30:60" x14ac:dyDescent="0.2">
      <c r="AD6109" s="110"/>
      <c r="AE6109" s="110"/>
      <c r="AF6109" s="110"/>
      <c r="AG6109" s="110"/>
      <c r="AH6109" s="110"/>
      <c r="AI6109" s="110"/>
      <c r="AJ6109" s="110"/>
      <c r="AK6109" s="110"/>
      <c r="AL6109" s="110"/>
      <c r="AM6109" s="110"/>
      <c r="AN6109" s="110"/>
      <c r="AO6109" s="110"/>
      <c r="AP6109" s="110"/>
      <c r="AQ6109" s="110"/>
      <c r="AR6109" s="110"/>
      <c r="AS6109" s="110"/>
      <c r="AT6109" s="110"/>
      <c r="AU6109" s="110"/>
      <c r="AV6109" s="110"/>
      <c r="AW6109" s="110"/>
      <c r="AX6109" s="110"/>
      <c r="AY6109" s="110"/>
      <c r="AZ6109" s="110"/>
      <c r="BA6109" s="110"/>
      <c r="BB6109" s="110"/>
      <c r="BC6109" s="110"/>
      <c r="BD6109" s="110"/>
      <c r="BE6109" s="110"/>
      <c r="BF6109" s="110"/>
      <c r="BG6109" s="110"/>
      <c r="BH6109" s="110"/>
    </row>
    <row r="6110" spans="30:60" x14ac:dyDescent="0.2">
      <c r="AD6110" s="110"/>
      <c r="AE6110" s="110"/>
      <c r="AF6110" s="110"/>
      <c r="AG6110" s="110"/>
      <c r="AH6110" s="110"/>
      <c r="AI6110" s="110"/>
      <c r="AJ6110" s="110"/>
      <c r="AK6110" s="110"/>
      <c r="AL6110" s="110"/>
      <c r="AM6110" s="110"/>
      <c r="AN6110" s="110"/>
      <c r="AO6110" s="110"/>
      <c r="AP6110" s="110"/>
      <c r="AQ6110" s="110"/>
      <c r="AR6110" s="110"/>
      <c r="AS6110" s="110"/>
      <c r="AT6110" s="110"/>
      <c r="AU6110" s="110"/>
      <c r="AV6110" s="110"/>
      <c r="AW6110" s="110"/>
      <c r="AX6110" s="110"/>
      <c r="AY6110" s="110"/>
      <c r="AZ6110" s="110"/>
      <c r="BA6110" s="110"/>
      <c r="BB6110" s="110"/>
      <c r="BC6110" s="110"/>
      <c r="BD6110" s="110"/>
      <c r="BE6110" s="110"/>
      <c r="BF6110" s="110"/>
      <c r="BG6110" s="110"/>
      <c r="BH6110" s="110"/>
    </row>
    <row r="6111" spans="30:60" x14ac:dyDescent="0.2">
      <c r="AD6111" s="110"/>
      <c r="AE6111" s="110"/>
      <c r="AF6111" s="110"/>
      <c r="AG6111" s="110"/>
      <c r="AH6111" s="110"/>
      <c r="AI6111" s="110"/>
      <c r="AJ6111" s="110"/>
      <c r="AK6111" s="110"/>
      <c r="AL6111" s="110"/>
      <c r="AM6111" s="110"/>
      <c r="AN6111" s="110"/>
      <c r="AO6111" s="110"/>
      <c r="AP6111" s="110"/>
      <c r="AQ6111" s="110"/>
      <c r="AR6111" s="110"/>
      <c r="AS6111" s="110"/>
      <c r="AT6111" s="110"/>
      <c r="AU6111" s="110"/>
      <c r="AV6111" s="110"/>
      <c r="AW6111" s="110"/>
      <c r="AX6111" s="110"/>
      <c r="AY6111" s="110"/>
      <c r="AZ6111" s="110"/>
      <c r="BA6111" s="110"/>
      <c r="BB6111" s="110"/>
      <c r="BC6111" s="110"/>
      <c r="BD6111" s="110"/>
      <c r="BE6111" s="110"/>
      <c r="BF6111" s="110"/>
      <c r="BG6111" s="110"/>
      <c r="BH6111" s="110"/>
    </row>
    <row r="6112" spans="30:60" x14ac:dyDescent="0.2">
      <c r="AD6112" s="110"/>
      <c r="AE6112" s="110"/>
      <c r="AF6112" s="110"/>
      <c r="AG6112" s="110"/>
      <c r="AH6112" s="110"/>
      <c r="AI6112" s="110"/>
      <c r="AJ6112" s="110"/>
      <c r="AK6112" s="110"/>
      <c r="AL6112" s="110"/>
      <c r="AM6112" s="110"/>
      <c r="AN6112" s="110"/>
      <c r="AO6112" s="110"/>
      <c r="AP6112" s="110"/>
      <c r="AQ6112" s="110"/>
      <c r="AR6112" s="110"/>
      <c r="AS6112" s="110"/>
      <c r="AT6112" s="110"/>
      <c r="AU6112" s="110"/>
      <c r="AV6112" s="110"/>
      <c r="AW6112" s="110"/>
      <c r="AX6112" s="110"/>
      <c r="AY6112" s="110"/>
      <c r="AZ6112" s="110"/>
      <c r="BA6112" s="110"/>
      <c r="BB6112" s="110"/>
      <c r="BC6112" s="110"/>
      <c r="BD6112" s="110"/>
      <c r="BE6112" s="110"/>
      <c r="BF6112" s="110"/>
      <c r="BG6112" s="110"/>
      <c r="BH6112" s="110"/>
    </row>
    <row r="6113" spans="30:60" x14ac:dyDescent="0.2">
      <c r="AD6113" s="110"/>
      <c r="AE6113" s="110"/>
      <c r="AF6113" s="110"/>
      <c r="AG6113" s="110"/>
      <c r="AH6113" s="110"/>
      <c r="AI6113" s="110"/>
      <c r="AJ6113" s="110"/>
      <c r="AK6113" s="110"/>
      <c r="AL6113" s="110"/>
      <c r="AM6113" s="110"/>
      <c r="AN6113" s="110"/>
      <c r="AO6113" s="110"/>
      <c r="AP6113" s="110"/>
      <c r="AQ6113" s="110"/>
      <c r="AR6113" s="110"/>
      <c r="AS6113" s="110"/>
      <c r="AT6113" s="110"/>
      <c r="AU6113" s="110"/>
      <c r="AV6113" s="110"/>
      <c r="AW6113" s="110"/>
      <c r="AX6113" s="110"/>
      <c r="AY6113" s="110"/>
      <c r="AZ6113" s="110"/>
      <c r="BA6113" s="110"/>
      <c r="BB6113" s="110"/>
      <c r="BC6113" s="110"/>
      <c r="BD6113" s="110"/>
      <c r="BE6113" s="110"/>
      <c r="BF6113" s="110"/>
      <c r="BG6113" s="110"/>
      <c r="BH6113" s="110"/>
    </row>
    <row r="6114" spans="30:60" x14ac:dyDescent="0.2">
      <c r="AD6114" s="110"/>
      <c r="AE6114" s="110"/>
      <c r="AF6114" s="110"/>
      <c r="AG6114" s="110"/>
      <c r="AH6114" s="110"/>
      <c r="AI6114" s="110"/>
      <c r="AJ6114" s="110"/>
      <c r="AK6114" s="110"/>
      <c r="AL6114" s="110"/>
      <c r="AM6114" s="110"/>
      <c r="AN6114" s="110"/>
      <c r="AO6114" s="110"/>
      <c r="AP6114" s="110"/>
      <c r="AQ6114" s="110"/>
      <c r="AR6114" s="110"/>
      <c r="AS6114" s="110"/>
      <c r="AT6114" s="110"/>
      <c r="AU6114" s="110"/>
      <c r="AV6114" s="110"/>
      <c r="AW6114" s="110"/>
      <c r="AX6114" s="110"/>
      <c r="AY6114" s="110"/>
      <c r="AZ6114" s="110"/>
      <c r="BA6114" s="110"/>
      <c r="BB6114" s="110"/>
      <c r="BC6114" s="110"/>
      <c r="BD6114" s="110"/>
      <c r="BE6114" s="110"/>
      <c r="BF6114" s="110"/>
      <c r="BG6114" s="110"/>
      <c r="BH6114" s="110"/>
    </row>
    <row r="6115" spans="30:60" x14ac:dyDescent="0.2">
      <c r="AD6115" s="110"/>
      <c r="AE6115" s="110"/>
      <c r="AF6115" s="110"/>
      <c r="AG6115" s="110"/>
      <c r="AH6115" s="110"/>
      <c r="AI6115" s="110"/>
      <c r="AJ6115" s="110"/>
      <c r="AK6115" s="110"/>
      <c r="AL6115" s="110"/>
      <c r="AM6115" s="110"/>
      <c r="AN6115" s="110"/>
      <c r="AO6115" s="110"/>
      <c r="AP6115" s="110"/>
      <c r="AQ6115" s="110"/>
      <c r="AR6115" s="110"/>
      <c r="AS6115" s="110"/>
      <c r="AT6115" s="110"/>
      <c r="AU6115" s="110"/>
      <c r="AV6115" s="110"/>
      <c r="AW6115" s="110"/>
      <c r="AX6115" s="110"/>
      <c r="AY6115" s="110"/>
      <c r="AZ6115" s="110"/>
      <c r="BA6115" s="110"/>
      <c r="BB6115" s="110"/>
      <c r="BC6115" s="110"/>
      <c r="BD6115" s="110"/>
      <c r="BE6115" s="110"/>
      <c r="BF6115" s="110"/>
      <c r="BG6115" s="110"/>
      <c r="BH6115" s="110"/>
    </row>
    <row r="6116" spans="30:60" x14ac:dyDescent="0.2">
      <c r="AD6116" s="110"/>
      <c r="AE6116" s="110"/>
      <c r="AF6116" s="110"/>
      <c r="AG6116" s="110"/>
      <c r="AH6116" s="110"/>
      <c r="AI6116" s="110"/>
      <c r="AJ6116" s="110"/>
      <c r="AK6116" s="110"/>
      <c r="AL6116" s="110"/>
      <c r="AM6116" s="110"/>
      <c r="AN6116" s="110"/>
      <c r="AO6116" s="110"/>
      <c r="AP6116" s="110"/>
      <c r="AQ6116" s="110"/>
      <c r="AR6116" s="110"/>
      <c r="AS6116" s="110"/>
      <c r="AT6116" s="110"/>
      <c r="AU6116" s="110"/>
      <c r="AV6116" s="110"/>
      <c r="AW6116" s="110"/>
      <c r="AX6116" s="110"/>
      <c r="AY6116" s="110"/>
      <c r="AZ6116" s="110"/>
      <c r="BA6116" s="110"/>
      <c r="BB6116" s="110"/>
      <c r="BC6116" s="110"/>
      <c r="BD6116" s="110"/>
      <c r="BE6116" s="110"/>
      <c r="BF6116" s="110"/>
      <c r="BG6116" s="110"/>
      <c r="BH6116" s="110"/>
    </row>
    <row r="6117" spans="30:60" x14ac:dyDescent="0.2">
      <c r="AD6117" s="110"/>
      <c r="AE6117" s="110"/>
      <c r="AF6117" s="110"/>
      <c r="AG6117" s="110"/>
      <c r="AH6117" s="110"/>
      <c r="AI6117" s="110"/>
      <c r="AJ6117" s="110"/>
      <c r="AK6117" s="110"/>
      <c r="AL6117" s="110"/>
      <c r="AM6117" s="110"/>
      <c r="AN6117" s="110"/>
      <c r="AO6117" s="110"/>
      <c r="AP6117" s="110"/>
      <c r="AQ6117" s="110"/>
      <c r="AR6117" s="110"/>
      <c r="AS6117" s="110"/>
      <c r="AT6117" s="110"/>
      <c r="AU6117" s="110"/>
      <c r="AV6117" s="110"/>
      <c r="AW6117" s="110"/>
      <c r="AX6117" s="110"/>
      <c r="AY6117" s="110"/>
      <c r="AZ6117" s="110"/>
      <c r="BA6117" s="110"/>
      <c r="BB6117" s="110"/>
      <c r="BC6117" s="110"/>
      <c r="BD6117" s="110"/>
      <c r="BE6117" s="110"/>
      <c r="BF6117" s="110"/>
      <c r="BG6117" s="110"/>
      <c r="BH6117" s="110"/>
    </row>
    <row r="6118" spans="30:60" x14ac:dyDescent="0.2">
      <c r="AD6118" s="110"/>
      <c r="AE6118" s="110"/>
      <c r="AF6118" s="110"/>
      <c r="AG6118" s="110"/>
      <c r="AH6118" s="110"/>
      <c r="AI6118" s="110"/>
      <c r="AJ6118" s="110"/>
      <c r="AK6118" s="110"/>
      <c r="AL6118" s="110"/>
      <c r="AM6118" s="110"/>
      <c r="AN6118" s="110"/>
      <c r="AO6118" s="110"/>
      <c r="AP6118" s="110"/>
      <c r="AQ6118" s="110"/>
      <c r="AR6118" s="110"/>
      <c r="AS6118" s="110"/>
      <c r="AT6118" s="110"/>
      <c r="AU6118" s="110"/>
      <c r="AV6118" s="110"/>
      <c r="AW6118" s="110"/>
      <c r="AX6118" s="110"/>
      <c r="AY6118" s="110"/>
      <c r="AZ6118" s="110"/>
      <c r="BA6118" s="110"/>
      <c r="BB6118" s="110"/>
      <c r="BC6118" s="110"/>
      <c r="BD6118" s="110"/>
      <c r="BE6118" s="110"/>
      <c r="BF6118" s="110"/>
      <c r="BG6118" s="110"/>
      <c r="BH6118" s="110"/>
    </row>
    <row r="6119" spans="30:60" x14ac:dyDescent="0.2">
      <c r="AD6119" s="110"/>
      <c r="AE6119" s="110"/>
      <c r="AF6119" s="110"/>
      <c r="AG6119" s="110"/>
      <c r="AH6119" s="110"/>
      <c r="AI6119" s="110"/>
      <c r="AJ6119" s="110"/>
      <c r="AK6119" s="110"/>
      <c r="AL6119" s="110"/>
      <c r="AM6119" s="110"/>
      <c r="AN6119" s="110"/>
      <c r="AO6119" s="110"/>
      <c r="AP6119" s="110"/>
      <c r="AQ6119" s="110"/>
      <c r="AR6119" s="110"/>
      <c r="AS6119" s="110"/>
      <c r="AT6119" s="110"/>
      <c r="AU6119" s="110"/>
      <c r="AV6119" s="110"/>
      <c r="AW6119" s="110"/>
      <c r="AX6119" s="110"/>
      <c r="AY6119" s="110"/>
      <c r="AZ6119" s="110"/>
      <c r="BA6119" s="110"/>
      <c r="BB6119" s="110"/>
      <c r="BC6119" s="110"/>
      <c r="BD6119" s="110"/>
      <c r="BE6119" s="110"/>
      <c r="BF6119" s="110"/>
      <c r="BG6119" s="110"/>
      <c r="BH6119" s="110"/>
    </row>
    <row r="6120" spans="30:60" x14ac:dyDescent="0.2">
      <c r="AD6120" s="110"/>
      <c r="AE6120" s="110"/>
      <c r="AF6120" s="110"/>
      <c r="AG6120" s="110"/>
      <c r="AH6120" s="110"/>
      <c r="AI6120" s="110"/>
      <c r="AJ6120" s="110"/>
      <c r="AK6120" s="110"/>
      <c r="AL6120" s="110"/>
      <c r="AM6120" s="110"/>
      <c r="AN6120" s="110"/>
      <c r="AO6120" s="110"/>
      <c r="AP6120" s="110"/>
      <c r="AQ6120" s="110"/>
      <c r="AR6120" s="110"/>
      <c r="AS6120" s="110"/>
      <c r="AT6120" s="110"/>
      <c r="AU6120" s="110"/>
      <c r="AV6120" s="110"/>
      <c r="AW6120" s="110"/>
      <c r="AX6120" s="110"/>
      <c r="AY6120" s="110"/>
      <c r="AZ6120" s="110"/>
      <c r="BA6120" s="110"/>
      <c r="BB6120" s="110"/>
      <c r="BC6120" s="110"/>
      <c r="BD6120" s="110"/>
      <c r="BE6120" s="110"/>
      <c r="BF6120" s="110"/>
      <c r="BG6120" s="110"/>
      <c r="BH6120" s="110"/>
    </row>
    <row r="6121" spans="30:60" x14ac:dyDescent="0.2">
      <c r="AD6121" s="110"/>
      <c r="AE6121" s="110"/>
      <c r="AF6121" s="110"/>
      <c r="AG6121" s="110"/>
      <c r="AH6121" s="110"/>
      <c r="AI6121" s="110"/>
      <c r="AJ6121" s="110"/>
      <c r="AK6121" s="110"/>
      <c r="AL6121" s="110"/>
      <c r="AM6121" s="110"/>
      <c r="AN6121" s="110"/>
      <c r="AO6121" s="110"/>
      <c r="AP6121" s="110"/>
      <c r="AQ6121" s="110"/>
      <c r="AR6121" s="110"/>
      <c r="AS6121" s="110"/>
      <c r="AT6121" s="110"/>
      <c r="AU6121" s="110"/>
      <c r="AV6121" s="110"/>
      <c r="AW6121" s="110"/>
      <c r="AX6121" s="110"/>
      <c r="AY6121" s="110"/>
      <c r="AZ6121" s="110"/>
      <c r="BA6121" s="110"/>
      <c r="BB6121" s="110"/>
      <c r="BC6121" s="110"/>
      <c r="BD6121" s="110"/>
      <c r="BE6121" s="110"/>
      <c r="BF6121" s="110"/>
      <c r="BG6121" s="110"/>
      <c r="BH6121" s="110"/>
    </row>
    <row r="6122" spans="30:60" x14ac:dyDescent="0.2">
      <c r="AD6122" s="110"/>
      <c r="AE6122" s="110"/>
      <c r="AF6122" s="110"/>
      <c r="AG6122" s="110"/>
      <c r="AH6122" s="110"/>
      <c r="AI6122" s="110"/>
      <c r="AJ6122" s="110"/>
      <c r="AK6122" s="110"/>
      <c r="AL6122" s="110"/>
      <c r="AM6122" s="110"/>
      <c r="AN6122" s="110"/>
      <c r="AO6122" s="110"/>
      <c r="AP6122" s="110"/>
      <c r="AQ6122" s="110"/>
      <c r="AR6122" s="110"/>
      <c r="AS6122" s="110"/>
      <c r="AT6122" s="110"/>
      <c r="AU6122" s="110"/>
      <c r="AV6122" s="110"/>
      <c r="AW6122" s="110"/>
      <c r="AX6122" s="110"/>
      <c r="AY6122" s="110"/>
      <c r="AZ6122" s="110"/>
      <c r="BA6122" s="110"/>
      <c r="BB6122" s="110"/>
      <c r="BC6122" s="110"/>
      <c r="BD6122" s="110"/>
      <c r="BE6122" s="110"/>
      <c r="BF6122" s="110"/>
      <c r="BG6122" s="110"/>
      <c r="BH6122" s="110"/>
    </row>
    <row r="6123" spans="30:60" x14ac:dyDescent="0.2">
      <c r="AD6123" s="110"/>
      <c r="AE6123" s="110"/>
      <c r="AF6123" s="110"/>
      <c r="AG6123" s="110"/>
      <c r="AH6123" s="110"/>
      <c r="AI6123" s="110"/>
      <c r="AJ6123" s="110"/>
      <c r="AK6123" s="110"/>
      <c r="AL6123" s="110"/>
      <c r="AM6123" s="110"/>
      <c r="AN6123" s="110"/>
      <c r="AO6123" s="110"/>
      <c r="AP6123" s="110"/>
      <c r="AQ6123" s="110"/>
      <c r="AR6123" s="110"/>
      <c r="AS6123" s="110"/>
      <c r="AT6123" s="110"/>
      <c r="AU6123" s="110"/>
      <c r="AV6123" s="110"/>
      <c r="AW6123" s="110"/>
      <c r="AX6123" s="110"/>
      <c r="AY6123" s="110"/>
      <c r="AZ6123" s="110"/>
      <c r="BA6123" s="110"/>
      <c r="BB6123" s="110"/>
      <c r="BC6123" s="110"/>
      <c r="BD6123" s="110"/>
      <c r="BE6123" s="110"/>
      <c r="BF6123" s="110"/>
      <c r="BG6123" s="110"/>
      <c r="BH6123" s="110"/>
    </row>
    <row r="6124" spans="30:60" x14ac:dyDescent="0.2">
      <c r="AD6124" s="110"/>
      <c r="AE6124" s="110"/>
      <c r="AF6124" s="110"/>
      <c r="AG6124" s="110"/>
      <c r="AH6124" s="110"/>
      <c r="AI6124" s="110"/>
      <c r="AJ6124" s="110"/>
      <c r="AK6124" s="110"/>
      <c r="AL6124" s="110"/>
      <c r="AM6124" s="110"/>
      <c r="AN6124" s="110"/>
      <c r="AO6124" s="110"/>
      <c r="AP6124" s="110"/>
      <c r="AQ6124" s="110"/>
      <c r="AR6124" s="110"/>
      <c r="AS6124" s="110"/>
      <c r="AT6124" s="110"/>
      <c r="AU6124" s="110"/>
      <c r="AV6124" s="110"/>
      <c r="AW6124" s="110"/>
      <c r="AX6124" s="110"/>
      <c r="AY6124" s="110"/>
      <c r="AZ6124" s="110"/>
      <c r="BA6124" s="110"/>
      <c r="BB6124" s="110"/>
      <c r="BC6124" s="110"/>
      <c r="BD6124" s="110"/>
      <c r="BE6124" s="110"/>
      <c r="BF6124" s="110"/>
      <c r="BG6124" s="110"/>
      <c r="BH6124" s="110"/>
    </row>
    <row r="6125" spans="30:60" x14ac:dyDescent="0.2">
      <c r="AD6125" s="110"/>
      <c r="AE6125" s="110"/>
      <c r="AF6125" s="110"/>
      <c r="AG6125" s="110"/>
      <c r="AH6125" s="110"/>
      <c r="AI6125" s="110"/>
      <c r="AJ6125" s="110"/>
      <c r="AK6125" s="110"/>
      <c r="AL6125" s="110"/>
      <c r="AM6125" s="110"/>
      <c r="AN6125" s="110"/>
      <c r="AO6125" s="110"/>
      <c r="AP6125" s="110"/>
      <c r="AQ6125" s="110"/>
      <c r="AR6125" s="110"/>
      <c r="AS6125" s="110"/>
      <c r="AT6125" s="110"/>
      <c r="AU6125" s="110"/>
      <c r="AV6125" s="110"/>
      <c r="AW6125" s="110"/>
      <c r="AX6125" s="110"/>
      <c r="AY6125" s="110"/>
      <c r="AZ6125" s="110"/>
      <c r="BA6125" s="110"/>
      <c r="BB6125" s="110"/>
      <c r="BC6125" s="110"/>
      <c r="BD6125" s="110"/>
      <c r="BE6125" s="110"/>
      <c r="BF6125" s="110"/>
      <c r="BG6125" s="110"/>
      <c r="BH6125" s="110"/>
    </row>
    <row r="6126" spans="30:60" x14ac:dyDescent="0.2">
      <c r="AD6126" s="110"/>
      <c r="AE6126" s="110"/>
      <c r="AF6126" s="110"/>
      <c r="AG6126" s="110"/>
      <c r="AH6126" s="110"/>
      <c r="AI6126" s="110"/>
      <c r="AJ6126" s="110"/>
      <c r="AK6126" s="110"/>
      <c r="AL6126" s="110"/>
      <c r="AM6126" s="110"/>
      <c r="AN6126" s="110"/>
      <c r="AO6126" s="110"/>
      <c r="AP6126" s="110"/>
      <c r="AQ6126" s="110"/>
      <c r="AR6126" s="110"/>
      <c r="AS6126" s="110"/>
      <c r="AT6126" s="110"/>
      <c r="AU6126" s="110"/>
      <c r="AV6126" s="110"/>
      <c r="AW6126" s="110"/>
      <c r="AX6126" s="110"/>
      <c r="AY6126" s="110"/>
      <c r="AZ6126" s="110"/>
      <c r="BA6126" s="110"/>
      <c r="BB6126" s="110"/>
      <c r="BC6126" s="110"/>
      <c r="BD6126" s="110"/>
      <c r="BE6126" s="110"/>
      <c r="BF6126" s="110"/>
      <c r="BG6126" s="110"/>
      <c r="BH6126" s="110"/>
    </row>
    <row r="6127" spans="30:60" x14ac:dyDescent="0.2">
      <c r="AD6127" s="110"/>
      <c r="AE6127" s="110"/>
      <c r="AF6127" s="110"/>
      <c r="AG6127" s="110"/>
      <c r="AH6127" s="110"/>
      <c r="AI6127" s="110"/>
      <c r="AJ6127" s="110"/>
      <c r="AK6127" s="110"/>
      <c r="AL6127" s="110"/>
      <c r="AM6127" s="110"/>
      <c r="AN6127" s="110"/>
      <c r="AO6127" s="110"/>
      <c r="AP6127" s="110"/>
      <c r="AQ6127" s="110"/>
      <c r="AR6127" s="110"/>
      <c r="AS6127" s="110"/>
      <c r="AT6127" s="110"/>
      <c r="AU6127" s="110"/>
      <c r="AV6127" s="110"/>
      <c r="AW6127" s="110"/>
      <c r="AX6127" s="110"/>
      <c r="AY6127" s="110"/>
      <c r="AZ6127" s="110"/>
      <c r="BA6127" s="110"/>
      <c r="BB6127" s="110"/>
      <c r="BC6127" s="110"/>
      <c r="BD6127" s="110"/>
      <c r="BE6127" s="110"/>
      <c r="BF6127" s="110"/>
      <c r="BG6127" s="110"/>
      <c r="BH6127" s="110"/>
    </row>
    <row r="6128" spans="30:60" x14ac:dyDescent="0.2">
      <c r="AD6128" s="110"/>
      <c r="AE6128" s="110"/>
      <c r="AF6128" s="110"/>
      <c r="AG6128" s="110"/>
      <c r="AH6128" s="110"/>
      <c r="AI6128" s="110"/>
      <c r="AJ6128" s="110"/>
      <c r="AK6128" s="110"/>
      <c r="AL6128" s="110"/>
      <c r="AM6128" s="110"/>
      <c r="AN6128" s="110"/>
      <c r="AO6128" s="110"/>
      <c r="AP6128" s="110"/>
      <c r="AQ6128" s="110"/>
      <c r="AR6128" s="110"/>
      <c r="AS6128" s="110"/>
      <c r="AT6128" s="110"/>
      <c r="AU6128" s="110"/>
      <c r="AV6128" s="110"/>
      <c r="AW6128" s="110"/>
      <c r="AX6128" s="110"/>
      <c r="AY6128" s="110"/>
      <c r="AZ6128" s="110"/>
      <c r="BA6128" s="110"/>
      <c r="BB6128" s="110"/>
      <c r="BC6128" s="110"/>
      <c r="BD6128" s="110"/>
      <c r="BE6128" s="110"/>
      <c r="BF6128" s="110"/>
      <c r="BG6128" s="110"/>
      <c r="BH6128" s="110"/>
    </row>
    <row r="6129" spans="30:60" x14ac:dyDescent="0.2">
      <c r="AD6129" s="110"/>
      <c r="AE6129" s="110"/>
      <c r="AF6129" s="110"/>
      <c r="AG6129" s="110"/>
      <c r="AH6129" s="110"/>
      <c r="AI6129" s="110"/>
      <c r="AJ6129" s="110"/>
      <c r="AK6129" s="110"/>
      <c r="AL6129" s="110"/>
      <c r="AM6129" s="110"/>
      <c r="AN6129" s="110"/>
      <c r="AO6129" s="110"/>
      <c r="AP6129" s="110"/>
      <c r="AQ6129" s="110"/>
      <c r="AR6129" s="110"/>
      <c r="AS6129" s="110"/>
      <c r="AT6129" s="110"/>
      <c r="AU6129" s="110"/>
      <c r="AV6129" s="110"/>
      <c r="AW6129" s="110"/>
      <c r="AX6129" s="110"/>
      <c r="AY6129" s="110"/>
      <c r="AZ6129" s="110"/>
      <c r="BA6129" s="110"/>
      <c r="BB6129" s="110"/>
      <c r="BC6129" s="110"/>
      <c r="BD6129" s="110"/>
      <c r="BE6129" s="110"/>
      <c r="BF6129" s="110"/>
      <c r="BG6129" s="110"/>
      <c r="BH6129" s="110"/>
    </row>
    <row r="6130" spans="30:60" x14ac:dyDescent="0.2">
      <c r="AD6130" s="110"/>
      <c r="AE6130" s="110"/>
      <c r="AF6130" s="110"/>
      <c r="AG6130" s="110"/>
      <c r="AH6130" s="110"/>
      <c r="AI6130" s="110"/>
      <c r="AJ6130" s="110"/>
      <c r="AK6130" s="110"/>
      <c r="AL6130" s="110"/>
      <c r="AM6130" s="110"/>
      <c r="AN6130" s="110"/>
      <c r="AO6130" s="110"/>
      <c r="AP6130" s="110"/>
      <c r="AQ6130" s="110"/>
      <c r="AR6130" s="110"/>
      <c r="AS6130" s="110"/>
      <c r="AT6130" s="110"/>
      <c r="AU6130" s="110"/>
      <c r="AV6130" s="110"/>
      <c r="AW6130" s="110"/>
      <c r="AX6130" s="110"/>
      <c r="AY6130" s="110"/>
      <c r="AZ6130" s="110"/>
      <c r="BA6130" s="110"/>
      <c r="BB6130" s="110"/>
      <c r="BC6130" s="110"/>
      <c r="BD6130" s="110"/>
      <c r="BE6130" s="110"/>
      <c r="BF6130" s="110"/>
      <c r="BG6130" s="110"/>
      <c r="BH6130" s="110"/>
    </row>
    <row r="6131" spans="30:60" x14ac:dyDescent="0.2">
      <c r="AD6131" s="110"/>
      <c r="AE6131" s="110"/>
      <c r="AF6131" s="110"/>
      <c r="AG6131" s="110"/>
      <c r="AH6131" s="110"/>
      <c r="AI6131" s="110"/>
      <c r="AJ6131" s="110"/>
      <c r="AK6131" s="110"/>
      <c r="AL6131" s="110"/>
      <c r="AM6131" s="110"/>
      <c r="AN6131" s="110"/>
      <c r="AO6131" s="110"/>
      <c r="AP6131" s="110"/>
      <c r="AQ6131" s="110"/>
      <c r="AR6131" s="110"/>
      <c r="AS6131" s="110"/>
      <c r="AT6131" s="110"/>
      <c r="AU6131" s="110"/>
      <c r="AV6131" s="110"/>
      <c r="AW6131" s="110"/>
      <c r="AX6131" s="110"/>
      <c r="AY6131" s="110"/>
      <c r="AZ6131" s="110"/>
      <c r="BA6131" s="110"/>
      <c r="BB6131" s="110"/>
      <c r="BC6131" s="110"/>
      <c r="BD6131" s="110"/>
      <c r="BE6131" s="110"/>
      <c r="BF6131" s="110"/>
      <c r="BG6131" s="110"/>
      <c r="BH6131" s="110"/>
    </row>
    <row r="6132" spans="30:60" x14ac:dyDescent="0.2">
      <c r="AD6132" s="110"/>
      <c r="AE6132" s="110"/>
      <c r="AF6132" s="110"/>
      <c r="AG6132" s="110"/>
      <c r="AH6132" s="110"/>
      <c r="AI6132" s="110"/>
      <c r="AJ6132" s="110"/>
      <c r="AK6132" s="110"/>
      <c r="AL6132" s="110"/>
      <c r="AM6132" s="110"/>
      <c r="AN6132" s="110"/>
      <c r="AO6132" s="110"/>
      <c r="AP6132" s="110"/>
      <c r="AQ6132" s="110"/>
      <c r="AR6132" s="110"/>
      <c r="AS6132" s="110"/>
      <c r="AT6132" s="110"/>
      <c r="AU6132" s="110"/>
      <c r="AV6132" s="110"/>
      <c r="AW6132" s="110"/>
      <c r="AX6132" s="110"/>
      <c r="AY6132" s="110"/>
      <c r="AZ6132" s="110"/>
      <c r="BA6132" s="110"/>
      <c r="BB6132" s="110"/>
      <c r="BC6132" s="110"/>
      <c r="BD6132" s="110"/>
      <c r="BE6132" s="110"/>
      <c r="BF6132" s="110"/>
      <c r="BG6132" s="110"/>
      <c r="BH6132" s="110"/>
    </row>
    <row r="6133" spans="30:60" x14ac:dyDescent="0.2">
      <c r="AD6133" s="110"/>
      <c r="AE6133" s="110"/>
      <c r="AF6133" s="110"/>
      <c r="AG6133" s="110"/>
      <c r="AH6133" s="110"/>
      <c r="AI6133" s="110"/>
      <c r="AJ6133" s="110"/>
      <c r="AK6133" s="110"/>
      <c r="AL6133" s="110"/>
      <c r="AM6133" s="110"/>
      <c r="AN6133" s="110"/>
      <c r="AO6133" s="110"/>
      <c r="AP6133" s="110"/>
      <c r="AQ6133" s="110"/>
      <c r="AR6133" s="110"/>
      <c r="AS6133" s="110"/>
      <c r="AT6133" s="110"/>
      <c r="AU6133" s="110"/>
      <c r="AV6133" s="110"/>
      <c r="AW6133" s="110"/>
      <c r="AX6133" s="110"/>
      <c r="AY6133" s="110"/>
      <c r="AZ6133" s="110"/>
      <c r="BA6133" s="110"/>
      <c r="BB6133" s="110"/>
      <c r="BC6133" s="110"/>
      <c r="BD6133" s="110"/>
      <c r="BE6133" s="110"/>
      <c r="BF6133" s="110"/>
      <c r="BG6133" s="110"/>
      <c r="BH6133" s="110"/>
    </row>
    <row r="6134" spans="30:60" x14ac:dyDescent="0.2">
      <c r="AD6134" s="110"/>
      <c r="AE6134" s="110"/>
      <c r="AF6134" s="110"/>
      <c r="AG6134" s="110"/>
      <c r="AH6134" s="110"/>
      <c r="AI6134" s="110"/>
      <c r="AJ6134" s="110"/>
      <c r="AK6134" s="110"/>
      <c r="AL6134" s="110"/>
      <c r="AM6134" s="110"/>
      <c r="AN6134" s="110"/>
      <c r="AO6134" s="110"/>
      <c r="AP6134" s="110"/>
      <c r="AQ6134" s="110"/>
      <c r="AR6134" s="110"/>
      <c r="AS6134" s="110"/>
      <c r="AT6134" s="110"/>
      <c r="AU6134" s="110"/>
      <c r="AV6134" s="110"/>
      <c r="AW6134" s="110"/>
      <c r="AX6134" s="110"/>
      <c r="AY6134" s="110"/>
      <c r="AZ6134" s="110"/>
      <c r="BA6134" s="110"/>
      <c r="BB6134" s="110"/>
      <c r="BC6134" s="110"/>
      <c r="BD6134" s="110"/>
      <c r="BE6134" s="110"/>
      <c r="BF6134" s="110"/>
      <c r="BG6134" s="110"/>
      <c r="BH6134" s="110"/>
    </row>
    <row r="6135" spans="30:60" x14ac:dyDescent="0.2">
      <c r="AD6135" s="110"/>
      <c r="AE6135" s="110"/>
      <c r="AF6135" s="110"/>
      <c r="AG6135" s="110"/>
      <c r="AH6135" s="110"/>
      <c r="AI6135" s="110"/>
      <c r="AJ6135" s="110"/>
      <c r="AK6135" s="110"/>
      <c r="AL6135" s="110"/>
      <c r="AM6135" s="110"/>
      <c r="AN6135" s="110"/>
      <c r="AO6135" s="110"/>
      <c r="AP6135" s="110"/>
      <c r="AQ6135" s="110"/>
      <c r="AR6135" s="110"/>
      <c r="AS6135" s="110"/>
      <c r="AT6135" s="110"/>
      <c r="AU6135" s="110"/>
      <c r="AV6135" s="110"/>
      <c r="AW6135" s="110"/>
      <c r="AX6135" s="110"/>
      <c r="AY6135" s="110"/>
      <c r="AZ6135" s="110"/>
      <c r="BA6135" s="110"/>
      <c r="BB6135" s="110"/>
      <c r="BC6135" s="110"/>
      <c r="BD6135" s="110"/>
      <c r="BE6135" s="110"/>
      <c r="BF6135" s="110"/>
      <c r="BG6135" s="110"/>
      <c r="BH6135" s="110"/>
    </row>
    <row r="6136" spans="30:60" x14ac:dyDescent="0.2">
      <c r="AD6136" s="110"/>
      <c r="AE6136" s="110"/>
      <c r="AF6136" s="110"/>
      <c r="AG6136" s="110"/>
      <c r="AH6136" s="110"/>
      <c r="AI6136" s="110"/>
      <c r="AJ6136" s="110"/>
      <c r="AK6136" s="110"/>
      <c r="AL6136" s="110"/>
      <c r="AM6136" s="110"/>
      <c r="AN6136" s="110"/>
      <c r="AO6136" s="110"/>
      <c r="AP6136" s="110"/>
      <c r="AQ6136" s="110"/>
      <c r="AR6136" s="110"/>
      <c r="AS6136" s="110"/>
      <c r="AT6136" s="110"/>
      <c r="AU6136" s="110"/>
      <c r="AV6136" s="110"/>
      <c r="AW6136" s="110"/>
      <c r="AX6136" s="110"/>
      <c r="AY6136" s="110"/>
      <c r="AZ6136" s="110"/>
      <c r="BA6136" s="110"/>
      <c r="BB6136" s="110"/>
      <c r="BC6136" s="110"/>
      <c r="BD6136" s="110"/>
      <c r="BE6136" s="110"/>
      <c r="BF6136" s="110"/>
      <c r="BG6136" s="110"/>
      <c r="BH6136" s="110"/>
    </row>
    <row r="6137" spans="30:60" x14ac:dyDescent="0.2">
      <c r="AD6137" s="110"/>
      <c r="AE6137" s="110"/>
      <c r="AF6137" s="110"/>
      <c r="AG6137" s="110"/>
      <c r="AH6137" s="110"/>
      <c r="AI6137" s="110"/>
      <c r="AJ6137" s="110"/>
      <c r="AK6137" s="110"/>
      <c r="AL6137" s="110"/>
      <c r="AM6137" s="110"/>
      <c r="AN6137" s="110"/>
      <c r="AO6137" s="110"/>
      <c r="AP6137" s="110"/>
      <c r="AQ6137" s="110"/>
      <c r="AR6137" s="110"/>
      <c r="AS6137" s="110"/>
      <c r="AT6137" s="110"/>
      <c r="AU6137" s="110"/>
      <c r="AV6137" s="110"/>
      <c r="AW6137" s="110"/>
      <c r="AX6137" s="110"/>
      <c r="AY6137" s="110"/>
      <c r="AZ6137" s="110"/>
      <c r="BA6137" s="110"/>
      <c r="BB6137" s="110"/>
      <c r="BC6137" s="110"/>
      <c r="BD6137" s="110"/>
      <c r="BE6137" s="110"/>
      <c r="BF6137" s="110"/>
      <c r="BG6137" s="110"/>
      <c r="BH6137" s="110"/>
    </row>
    <row r="6138" spans="30:60" x14ac:dyDescent="0.2">
      <c r="AD6138" s="110"/>
      <c r="AE6138" s="110"/>
      <c r="AF6138" s="110"/>
      <c r="AG6138" s="110"/>
      <c r="AH6138" s="110"/>
      <c r="AI6138" s="110"/>
      <c r="AJ6138" s="110"/>
      <c r="AK6138" s="110"/>
      <c r="AL6138" s="110"/>
      <c r="AM6138" s="110"/>
      <c r="AN6138" s="110"/>
      <c r="AO6138" s="110"/>
      <c r="AP6138" s="110"/>
      <c r="AQ6138" s="110"/>
      <c r="AR6138" s="110"/>
      <c r="AS6138" s="110"/>
      <c r="AT6138" s="110"/>
      <c r="AU6138" s="110"/>
      <c r="AV6138" s="110"/>
      <c r="AW6138" s="110"/>
      <c r="AX6138" s="110"/>
      <c r="AY6138" s="110"/>
      <c r="AZ6138" s="110"/>
      <c r="BA6138" s="110"/>
      <c r="BB6138" s="110"/>
      <c r="BC6138" s="110"/>
      <c r="BD6138" s="110"/>
      <c r="BE6138" s="110"/>
      <c r="BF6138" s="110"/>
      <c r="BG6138" s="110"/>
      <c r="BH6138" s="110"/>
    </row>
    <row r="6139" spans="30:60" x14ac:dyDescent="0.2">
      <c r="AD6139" s="110"/>
      <c r="AE6139" s="110"/>
      <c r="AF6139" s="110"/>
      <c r="AG6139" s="110"/>
      <c r="AH6139" s="110"/>
      <c r="AI6139" s="110"/>
      <c r="AJ6139" s="110"/>
      <c r="AK6139" s="110"/>
      <c r="AL6139" s="110"/>
      <c r="AM6139" s="110"/>
      <c r="AN6139" s="110"/>
      <c r="AO6139" s="110"/>
      <c r="AP6139" s="110"/>
      <c r="AQ6139" s="110"/>
      <c r="AR6139" s="110"/>
      <c r="AS6139" s="110"/>
      <c r="AT6139" s="110"/>
      <c r="AU6139" s="110"/>
      <c r="AV6139" s="110"/>
      <c r="AW6139" s="110"/>
      <c r="AX6139" s="110"/>
      <c r="AY6139" s="110"/>
      <c r="AZ6139" s="110"/>
      <c r="BA6139" s="110"/>
      <c r="BB6139" s="110"/>
      <c r="BC6139" s="110"/>
      <c r="BD6139" s="110"/>
      <c r="BE6139" s="110"/>
      <c r="BF6139" s="110"/>
      <c r="BG6139" s="110"/>
      <c r="BH6139" s="110"/>
    </row>
    <row r="6140" spans="30:60" x14ac:dyDescent="0.2">
      <c r="AD6140" s="110"/>
      <c r="AE6140" s="110"/>
      <c r="AF6140" s="110"/>
      <c r="AG6140" s="110"/>
      <c r="AH6140" s="110"/>
      <c r="AI6140" s="110"/>
      <c r="AJ6140" s="110"/>
      <c r="AK6140" s="110"/>
      <c r="AL6140" s="110"/>
      <c r="AM6140" s="110"/>
      <c r="AN6140" s="110"/>
      <c r="AO6140" s="110"/>
      <c r="AP6140" s="110"/>
      <c r="AQ6140" s="110"/>
      <c r="AR6140" s="110"/>
      <c r="AS6140" s="110"/>
      <c r="AT6140" s="110"/>
      <c r="AU6140" s="110"/>
      <c r="AV6140" s="110"/>
      <c r="AW6140" s="110"/>
      <c r="AX6140" s="110"/>
      <c r="AY6140" s="110"/>
      <c r="AZ6140" s="110"/>
      <c r="BA6140" s="110"/>
      <c r="BB6140" s="110"/>
      <c r="BC6140" s="110"/>
      <c r="BD6140" s="110"/>
      <c r="BE6140" s="110"/>
      <c r="BF6140" s="110"/>
      <c r="BG6140" s="110"/>
      <c r="BH6140" s="110"/>
    </row>
    <row r="6141" spans="30:60" x14ac:dyDescent="0.2">
      <c r="AD6141" s="110"/>
      <c r="AE6141" s="110"/>
      <c r="AF6141" s="110"/>
      <c r="AG6141" s="110"/>
      <c r="AH6141" s="110"/>
      <c r="AI6141" s="110"/>
      <c r="AJ6141" s="110"/>
      <c r="AK6141" s="110"/>
      <c r="AL6141" s="110"/>
      <c r="AM6141" s="110"/>
      <c r="AN6141" s="110"/>
      <c r="AO6141" s="110"/>
      <c r="AP6141" s="110"/>
      <c r="AQ6141" s="110"/>
      <c r="AR6141" s="110"/>
      <c r="AS6141" s="110"/>
      <c r="AT6141" s="110"/>
      <c r="AU6141" s="110"/>
      <c r="AV6141" s="110"/>
      <c r="AW6141" s="110"/>
      <c r="AX6141" s="110"/>
      <c r="AY6141" s="110"/>
      <c r="AZ6141" s="110"/>
      <c r="BA6141" s="110"/>
      <c r="BB6141" s="110"/>
      <c r="BC6141" s="110"/>
      <c r="BD6141" s="110"/>
      <c r="BE6141" s="110"/>
      <c r="BF6141" s="110"/>
      <c r="BG6141" s="110"/>
      <c r="BH6141" s="110"/>
    </row>
    <row r="6142" spans="30:60" x14ac:dyDescent="0.2">
      <c r="AD6142" s="110"/>
      <c r="AE6142" s="110"/>
      <c r="AF6142" s="110"/>
      <c r="AG6142" s="110"/>
      <c r="AH6142" s="110"/>
      <c r="AI6142" s="110"/>
      <c r="AJ6142" s="110"/>
      <c r="AK6142" s="110"/>
      <c r="AL6142" s="110"/>
      <c r="AM6142" s="110"/>
      <c r="AN6142" s="110"/>
      <c r="AO6142" s="110"/>
      <c r="AP6142" s="110"/>
      <c r="AQ6142" s="110"/>
      <c r="AR6142" s="110"/>
      <c r="AS6142" s="110"/>
      <c r="AT6142" s="110"/>
      <c r="AU6142" s="110"/>
      <c r="AV6142" s="110"/>
      <c r="AW6142" s="110"/>
      <c r="AX6142" s="110"/>
      <c r="AY6142" s="110"/>
      <c r="AZ6142" s="110"/>
      <c r="BA6142" s="110"/>
      <c r="BB6142" s="110"/>
      <c r="BC6142" s="110"/>
      <c r="BD6142" s="110"/>
      <c r="BE6142" s="110"/>
      <c r="BF6142" s="110"/>
      <c r="BG6142" s="110"/>
      <c r="BH6142" s="110"/>
    </row>
    <row r="6143" spans="30:60" x14ac:dyDescent="0.2">
      <c r="AD6143" s="110"/>
      <c r="AE6143" s="110"/>
      <c r="AF6143" s="110"/>
      <c r="AG6143" s="110"/>
      <c r="AH6143" s="110"/>
      <c r="AI6143" s="110"/>
      <c r="AJ6143" s="110"/>
      <c r="AK6143" s="110"/>
      <c r="AL6143" s="110"/>
      <c r="AM6143" s="110"/>
      <c r="AN6143" s="110"/>
      <c r="AO6143" s="110"/>
      <c r="AP6143" s="110"/>
      <c r="AQ6143" s="110"/>
      <c r="AR6143" s="110"/>
      <c r="AS6143" s="110"/>
      <c r="AT6143" s="110"/>
      <c r="AU6143" s="110"/>
      <c r="AV6143" s="110"/>
      <c r="AW6143" s="110"/>
      <c r="AX6143" s="110"/>
      <c r="AY6143" s="110"/>
      <c r="AZ6143" s="110"/>
      <c r="BA6143" s="110"/>
      <c r="BB6143" s="110"/>
      <c r="BC6143" s="110"/>
      <c r="BD6143" s="110"/>
      <c r="BE6143" s="110"/>
      <c r="BF6143" s="110"/>
      <c r="BG6143" s="110"/>
      <c r="BH6143" s="110"/>
    </row>
    <row r="6144" spans="30:60" x14ac:dyDescent="0.2">
      <c r="AD6144" s="110"/>
      <c r="AE6144" s="110"/>
      <c r="AF6144" s="110"/>
      <c r="AG6144" s="110"/>
      <c r="AH6144" s="110"/>
      <c r="AI6144" s="110"/>
      <c r="AJ6144" s="110"/>
      <c r="AK6144" s="110"/>
      <c r="AL6144" s="110"/>
      <c r="AM6144" s="110"/>
      <c r="AN6144" s="110"/>
      <c r="AO6144" s="110"/>
      <c r="AP6144" s="110"/>
      <c r="AQ6144" s="110"/>
      <c r="AR6144" s="110"/>
      <c r="AS6144" s="110"/>
      <c r="AT6144" s="110"/>
      <c r="AU6144" s="110"/>
      <c r="AV6144" s="110"/>
      <c r="AW6144" s="110"/>
      <c r="AX6144" s="110"/>
      <c r="AY6144" s="110"/>
      <c r="AZ6144" s="110"/>
      <c r="BA6144" s="110"/>
      <c r="BB6144" s="110"/>
      <c r="BC6144" s="110"/>
      <c r="BD6144" s="110"/>
      <c r="BE6144" s="110"/>
      <c r="BF6144" s="110"/>
      <c r="BG6144" s="110"/>
      <c r="BH6144" s="110"/>
    </row>
    <row r="6145" spans="30:60" x14ac:dyDescent="0.2">
      <c r="AD6145" s="110"/>
      <c r="AE6145" s="110"/>
      <c r="AF6145" s="110"/>
      <c r="AG6145" s="110"/>
      <c r="AH6145" s="110"/>
      <c r="AI6145" s="110"/>
      <c r="AJ6145" s="110"/>
      <c r="AK6145" s="110"/>
      <c r="AL6145" s="110"/>
      <c r="AM6145" s="110"/>
      <c r="AN6145" s="110"/>
      <c r="AO6145" s="110"/>
      <c r="AP6145" s="110"/>
      <c r="AQ6145" s="110"/>
      <c r="AR6145" s="110"/>
      <c r="AS6145" s="110"/>
      <c r="AT6145" s="110"/>
      <c r="AU6145" s="110"/>
      <c r="AV6145" s="110"/>
      <c r="AW6145" s="110"/>
      <c r="AX6145" s="110"/>
      <c r="AY6145" s="110"/>
      <c r="AZ6145" s="110"/>
      <c r="BA6145" s="110"/>
      <c r="BB6145" s="110"/>
      <c r="BC6145" s="110"/>
      <c r="BD6145" s="110"/>
      <c r="BE6145" s="110"/>
      <c r="BF6145" s="110"/>
      <c r="BG6145" s="110"/>
      <c r="BH6145" s="110"/>
    </row>
    <row r="6146" spans="30:60" x14ac:dyDescent="0.2">
      <c r="AD6146" s="110"/>
      <c r="AE6146" s="110"/>
      <c r="AF6146" s="110"/>
      <c r="AG6146" s="110"/>
      <c r="AH6146" s="110"/>
      <c r="AI6146" s="110"/>
      <c r="AJ6146" s="110"/>
      <c r="AK6146" s="110"/>
      <c r="AL6146" s="110"/>
      <c r="AM6146" s="110"/>
      <c r="AN6146" s="110"/>
      <c r="AO6146" s="110"/>
      <c r="AP6146" s="110"/>
      <c r="AQ6146" s="110"/>
      <c r="AR6146" s="110"/>
      <c r="AS6146" s="110"/>
      <c r="AT6146" s="110"/>
      <c r="AU6146" s="110"/>
      <c r="AV6146" s="110"/>
      <c r="AW6146" s="110"/>
      <c r="AX6146" s="110"/>
      <c r="AY6146" s="110"/>
      <c r="AZ6146" s="110"/>
      <c r="BA6146" s="110"/>
      <c r="BB6146" s="110"/>
      <c r="BC6146" s="110"/>
      <c r="BD6146" s="110"/>
      <c r="BE6146" s="110"/>
      <c r="BF6146" s="110"/>
      <c r="BG6146" s="110"/>
      <c r="BH6146" s="110"/>
    </row>
    <row r="6147" spans="30:60" x14ac:dyDescent="0.2">
      <c r="AD6147" s="110"/>
      <c r="AE6147" s="110"/>
      <c r="AF6147" s="110"/>
      <c r="AG6147" s="110"/>
      <c r="AH6147" s="110"/>
      <c r="AI6147" s="110"/>
      <c r="AJ6147" s="110"/>
      <c r="AK6147" s="110"/>
      <c r="AL6147" s="110"/>
      <c r="AM6147" s="110"/>
      <c r="AN6147" s="110"/>
      <c r="AO6147" s="110"/>
      <c r="AP6147" s="110"/>
      <c r="AQ6147" s="110"/>
      <c r="AR6147" s="110"/>
      <c r="AS6147" s="110"/>
      <c r="AT6147" s="110"/>
      <c r="AU6147" s="110"/>
      <c r="AV6147" s="110"/>
      <c r="AW6147" s="110"/>
      <c r="AX6147" s="110"/>
      <c r="AY6147" s="110"/>
      <c r="AZ6147" s="110"/>
      <c r="BA6147" s="110"/>
      <c r="BB6147" s="110"/>
      <c r="BC6147" s="110"/>
      <c r="BD6147" s="110"/>
      <c r="BE6147" s="110"/>
      <c r="BF6147" s="110"/>
      <c r="BG6147" s="110"/>
      <c r="BH6147" s="110"/>
    </row>
    <row r="6148" spans="30:60" x14ac:dyDescent="0.2">
      <c r="AD6148" s="110"/>
      <c r="AE6148" s="110"/>
      <c r="AF6148" s="110"/>
      <c r="AG6148" s="110"/>
      <c r="AH6148" s="110"/>
      <c r="AI6148" s="110"/>
      <c r="AJ6148" s="110"/>
      <c r="AK6148" s="110"/>
      <c r="AL6148" s="110"/>
      <c r="AM6148" s="110"/>
      <c r="AN6148" s="110"/>
      <c r="AO6148" s="110"/>
      <c r="AP6148" s="110"/>
      <c r="AQ6148" s="110"/>
      <c r="AR6148" s="110"/>
      <c r="AS6148" s="110"/>
      <c r="AT6148" s="110"/>
      <c r="AU6148" s="110"/>
      <c r="AV6148" s="110"/>
      <c r="AW6148" s="110"/>
      <c r="AX6148" s="110"/>
      <c r="AY6148" s="110"/>
      <c r="AZ6148" s="110"/>
      <c r="BA6148" s="110"/>
      <c r="BB6148" s="110"/>
      <c r="BC6148" s="110"/>
      <c r="BD6148" s="110"/>
      <c r="BE6148" s="110"/>
      <c r="BF6148" s="110"/>
      <c r="BG6148" s="110"/>
      <c r="BH6148" s="110"/>
    </row>
    <row r="6149" spans="30:60" x14ac:dyDescent="0.2">
      <c r="AD6149" s="110"/>
      <c r="AE6149" s="110"/>
      <c r="AF6149" s="110"/>
      <c r="AG6149" s="110"/>
      <c r="AH6149" s="110"/>
      <c r="AI6149" s="110"/>
      <c r="AJ6149" s="110"/>
      <c r="AK6149" s="110"/>
      <c r="AL6149" s="110"/>
      <c r="AM6149" s="110"/>
      <c r="AN6149" s="110"/>
      <c r="AO6149" s="110"/>
      <c r="AP6149" s="110"/>
      <c r="AQ6149" s="110"/>
      <c r="AR6149" s="110"/>
      <c r="AS6149" s="110"/>
      <c r="AT6149" s="110"/>
      <c r="AU6149" s="110"/>
      <c r="AV6149" s="110"/>
      <c r="AW6149" s="110"/>
      <c r="AX6149" s="110"/>
      <c r="AY6149" s="110"/>
      <c r="AZ6149" s="110"/>
      <c r="BA6149" s="110"/>
      <c r="BB6149" s="110"/>
      <c r="BC6149" s="110"/>
      <c r="BD6149" s="110"/>
      <c r="BE6149" s="110"/>
      <c r="BF6149" s="110"/>
      <c r="BG6149" s="110"/>
      <c r="BH6149" s="110"/>
    </row>
    <row r="6150" spans="30:60" x14ac:dyDescent="0.2">
      <c r="AD6150" s="110"/>
      <c r="AE6150" s="110"/>
      <c r="AF6150" s="110"/>
      <c r="AG6150" s="110"/>
      <c r="AH6150" s="110"/>
      <c r="AI6150" s="110"/>
      <c r="AJ6150" s="110"/>
      <c r="AK6150" s="110"/>
      <c r="AL6150" s="110"/>
      <c r="AM6150" s="110"/>
      <c r="AN6150" s="110"/>
      <c r="AO6150" s="110"/>
      <c r="AP6150" s="110"/>
      <c r="AQ6150" s="110"/>
      <c r="AR6150" s="110"/>
      <c r="AS6150" s="110"/>
      <c r="AT6150" s="110"/>
      <c r="AU6150" s="110"/>
      <c r="AV6150" s="110"/>
      <c r="AW6150" s="110"/>
      <c r="AX6150" s="110"/>
      <c r="AY6150" s="110"/>
      <c r="AZ6150" s="110"/>
      <c r="BA6150" s="110"/>
      <c r="BB6150" s="110"/>
      <c r="BC6150" s="110"/>
      <c r="BD6150" s="110"/>
      <c r="BE6150" s="110"/>
      <c r="BF6150" s="110"/>
      <c r="BG6150" s="110"/>
      <c r="BH6150" s="110"/>
    </row>
    <row r="6151" spans="30:60" x14ac:dyDescent="0.2">
      <c r="AD6151" s="110"/>
      <c r="AE6151" s="110"/>
      <c r="AF6151" s="110"/>
      <c r="AG6151" s="110"/>
      <c r="AH6151" s="110"/>
      <c r="AI6151" s="110"/>
      <c r="AJ6151" s="110"/>
      <c r="AK6151" s="110"/>
      <c r="AL6151" s="110"/>
      <c r="AM6151" s="110"/>
      <c r="AN6151" s="110"/>
      <c r="AO6151" s="110"/>
      <c r="AP6151" s="110"/>
      <c r="AQ6151" s="110"/>
      <c r="AR6151" s="110"/>
      <c r="AS6151" s="110"/>
      <c r="AT6151" s="110"/>
      <c r="AU6151" s="110"/>
      <c r="AV6151" s="110"/>
      <c r="AW6151" s="110"/>
      <c r="AX6151" s="110"/>
      <c r="AY6151" s="110"/>
      <c r="AZ6151" s="110"/>
      <c r="BA6151" s="110"/>
      <c r="BB6151" s="110"/>
      <c r="BC6151" s="110"/>
      <c r="BD6151" s="110"/>
      <c r="BE6151" s="110"/>
      <c r="BF6151" s="110"/>
      <c r="BG6151" s="110"/>
      <c r="BH6151" s="110"/>
    </row>
    <row r="6152" spans="30:60" x14ac:dyDescent="0.2">
      <c r="AD6152" s="110"/>
      <c r="AE6152" s="110"/>
      <c r="AF6152" s="110"/>
      <c r="AG6152" s="110"/>
      <c r="AH6152" s="110"/>
      <c r="AI6152" s="110"/>
      <c r="AJ6152" s="110"/>
      <c r="AK6152" s="110"/>
      <c r="AL6152" s="110"/>
      <c r="AM6152" s="110"/>
      <c r="AN6152" s="110"/>
      <c r="AO6152" s="110"/>
      <c r="AP6152" s="110"/>
      <c r="AQ6152" s="110"/>
      <c r="AR6152" s="110"/>
      <c r="AS6152" s="110"/>
      <c r="AT6152" s="110"/>
      <c r="AU6152" s="110"/>
      <c r="AV6152" s="110"/>
      <c r="AW6152" s="110"/>
      <c r="AX6152" s="110"/>
      <c r="AY6152" s="110"/>
      <c r="AZ6152" s="110"/>
      <c r="BA6152" s="110"/>
      <c r="BB6152" s="110"/>
      <c r="BC6152" s="110"/>
      <c r="BD6152" s="110"/>
      <c r="BE6152" s="110"/>
      <c r="BF6152" s="110"/>
      <c r="BG6152" s="110"/>
      <c r="BH6152" s="110"/>
    </row>
    <row r="6153" spans="30:60" x14ac:dyDescent="0.2">
      <c r="AD6153" s="110"/>
      <c r="AE6153" s="110"/>
      <c r="AF6153" s="110"/>
      <c r="AG6153" s="110"/>
      <c r="AH6153" s="110"/>
      <c r="AI6153" s="110"/>
      <c r="AJ6153" s="110"/>
      <c r="AK6153" s="110"/>
      <c r="AL6153" s="110"/>
      <c r="AM6153" s="110"/>
      <c r="AN6153" s="110"/>
      <c r="AO6153" s="110"/>
      <c r="AP6153" s="110"/>
      <c r="AQ6153" s="110"/>
      <c r="AR6153" s="110"/>
      <c r="AS6153" s="110"/>
      <c r="AT6153" s="110"/>
      <c r="AU6153" s="110"/>
      <c r="AV6153" s="110"/>
      <c r="AW6153" s="110"/>
      <c r="AX6153" s="110"/>
      <c r="AY6153" s="110"/>
      <c r="AZ6153" s="110"/>
      <c r="BA6153" s="110"/>
      <c r="BB6153" s="110"/>
      <c r="BC6153" s="110"/>
      <c r="BD6153" s="110"/>
      <c r="BE6153" s="110"/>
      <c r="BF6153" s="110"/>
      <c r="BG6153" s="110"/>
      <c r="BH6153" s="110"/>
    </row>
    <row r="6154" spans="30:60" x14ac:dyDescent="0.2">
      <c r="AD6154" s="110"/>
      <c r="AE6154" s="110"/>
      <c r="AF6154" s="110"/>
      <c r="AG6154" s="110"/>
      <c r="AH6154" s="110"/>
      <c r="AI6154" s="110"/>
      <c r="AJ6154" s="110"/>
      <c r="AK6154" s="110"/>
      <c r="AL6154" s="110"/>
      <c r="AM6154" s="110"/>
      <c r="AN6154" s="110"/>
      <c r="AO6154" s="110"/>
      <c r="AP6154" s="110"/>
      <c r="AQ6154" s="110"/>
      <c r="AR6154" s="110"/>
      <c r="AS6154" s="110"/>
      <c r="AT6154" s="110"/>
      <c r="AU6154" s="110"/>
      <c r="AV6154" s="110"/>
      <c r="AW6154" s="110"/>
      <c r="AX6154" s="110"/>
      <c r="AY6154" s="110"/>
      <c r="AZ6154" s="110"/>
      <c r="BA6154" s="110"/>
      <c r="BB6154" s="110"/>
      <c r="BC6154" s="110"/>
      <c r="BD6154" s="110"/>
      <c r="BE6154" s="110"/>
      <c r="BF6154" s="110"/>
      <c r="BG6154" s="110"/>
      <c r="BH6154" s="110"/>
    </row>
    <row r="6155" spans="30:60" x14ac:dyDescent="0.2">
      <c r="AD6155" s="110"/>
      <c r="AE6155" s="110"/>
      <c r="AF6155" s="110"/>
      <c r="AG6155" s="110"/>
      <c r="AH6155" s="110"/>
      <c r="AI6155" s="110"/>
      <c r="AJ6155" s="110"/>
      <c r="AK6155" s="110"/>
      <c r="AL6155" s="110"/>
      <c r="AM6155" s="110"/>
      <c r="AN6155" s="110"/>
      <c r="AO6155" s="110"/>
      <c r="AP6155" s="110"/>
      <c r="AQ6155" s="110"/>
      <c r="AR6155" s="110"/>
      <c r="AS6155" s="110"/>
      <c r="AT6155" s="110"/>
      <c r="AU6155" s="110"/>
      <c r="AV6155" s="110"/>
      <c r="AW6155" s="110"/>
      <c r="AX6155" s="110"/>
      <c r="AY6155" s="110"/>
      <c r="AZ6155" s="110"/>
      <c r="BA6155" s="110"/>
      <c r="BB6155" s="110"/>
      <c r="BC6155" s="110"/>
      <c r="BD6155" s="110"/>
      <c r="BE6155" s="110"/>
      <c r="BF6155" s="110"/>
      <c r="BG6155" s="110"/>
      <c r="BH6155" s="110"/>
    </row>
    <row r="6156" spans="30:60" x14ac:dyDescent="0.2">
      <c r="AD6156" s="110"/>
      <c r="AE6156" s="110"/>
      <c r="AF6156" s="110"/>
      <c r="AG6156" s="110"/>
      <c r="AH6156" s="110"/>
      <c r="AI6156" s="110"/>
      <c r="AJ6156" s="110"/>
      <c r="AK6156" s="110"/>
      <c r="AL6156" s="110"/>
      <c r="AM6156" s="110"/>
      <c r="AN6156" s="110"/>
      <c r="AO6156" s="110"/>
      <c r="AP6156" s="110"/>
      <c r="AQ6156" s="110"/>
      <c r="AR6156" s="110"/>
      <c r="AS6156" s="110"/>
      <c r="AT6156" s="110"/>
      <c r="AU6156" s="110"/>
      <c r="AV6156" s="110"/>
      <c r="AW6156" s="110"/>
      <c r="AX6156" s="110"/>
      <c r="AY6156" s="110"/>
      <c r="AZ6156" s="110"/>
      <c r="BA6156" s="110"/>
      <c r="BB6156" s="110"/>
      <c r="BC6156" s="110"/>
      <c r="BD6156" s="110"/>
      <c r="BE6156" s="110"/>
      <c r="BF6156" s="110"/>
      <c r="BG6156" s="110"/>
      <c r="BH6156" s="110"/>
    </row>
    <row r="6157" spans="30:60" x14ac:dyDescent="0.2">
      <c r="AD6157" s="110"/>
      <c r="AE6157" s="110"/>
      <c r="AF6157" s="110"/>
      <c r="AG6157" s="110"/>
      <c r="AH6157" s="110"/>
      <c r="AI6157" s="110"/>
      <c r="AJ6157" s="110"/>
      <c r="AK6157" s="110"/>
      <c r="AL6157" s="110"/>
      <c r="AM6157" s="110"/>
      <c r="AN6157" s="110"/>
      <c r="AO6157" s="110"/>
      <c r="AP6157" s="110"/>
      <c r="AQ6157" s="110"/>
      <c r="AR6157" s="110"/>
      <c r="AS6157" s="110"/>
      <c r="AT6157" s="110"/>
      <c r="AU6157" s="110"/>
      <c r="AV6157" s="110"/>
      <c r="AW6157" s="110"/>
      <c r="AX6157" s="110"/>
      <c r="AY6157" s="110"/>
      <c r="AZ6157" s="110"/>
      <c r="BA6157" s="110"/>
      <c r="BB6157" s="110"/>
      <c r="BC6157" s="110"/>
      <c r="BD6157" s="110"/>
      <c r="BE6157" s="110"/>
      <c r="BF6157" s="110"/>
      <c r="BG6157" s="110"/>
      <c r="BH6157" s="110"/>
    </row>
    <row r="6158" spans="30:60" x14ac:dyDescent="0.2">
      <c r="AD6158" s="110"/>
      <c r="AE6158" s="110"/>
      <c r="AF6158" s="110"/>
      <c r="AG6158" s="110"/>
      <c r="AH6158" s="110"/>
      <c r="AI6158" s="110"/>
      <c r="AJ6158" s="110"/>
      <c r="AK6158" s="110"/>
      <c r="AL6158" s="110"/>
      <c r="AM6158" s="110"/>
      <c r="AN6158" s="110"/>
      <c r="AO6158" s="110"/>
      <c r="AP6158" s="110"/>
      <c r="AQ6158" s="110"/>
      <c r="AR6158" s="110"/>
      <c r="AS6158" s="110"/>
      <c r="AT6158" s="110"/>
      <c r="AU6158" s="110"/>
      <c r="AV6158" s="110"/>
      <c r="AW6158" s="110"/>
      <c r="AX6158" s="110"/>
      <c r="AY6158" s="110"/>
      <c r="AZ6158" s="110"/>
      <c r="BA6158" s="110"/>
      <c r="BB6158" s="110"/>
      <c r="BC6158" s="110"/>
      <c r="BD6158" s="110"/>
      <c r="BE6158" s="110"/>
      <c r="BF6158" s="110"/>
      <c r="BG6158" s="110"/>
      <c r="BH6158" s="110"/>
    </row>
    <row r="6159" spans="30:60" x14ac:dyDescent="0.2">
      <c r="AD6159" s="110"/>
      <c r="AE6159" s="110"/>
      <c r="AF6159" s="110"/>
      <c r="AG6159" s="110"/>
      <c r="AH6159" s="110"/>
      <c r="AI6159" s="110"/>
      <c r="AJ6159" s="110"/>
      <c r="AK6159" s="110"/>
      <c r="AL6159" s="110"/>
      <c r="AM6159" s="110"/>
      <c r="AN6159" s="110"/>
      <c r="AO6159" s="110"/>
      <c r="AP6159" s="110"/>
      <c r="AQ6159" s="110"/>
      <c r="AR6159" s="110"/>
      <c r="AS6159" s="110"/>
      <c r="AT6159" s="110"/>
      <c r="AU6159" s="110"/>
      <c r="AV6159" s="110"/>
      <c r="AW6159" s="110"/>
      <c r="AX6159" s="110"/>
      <c r="AY6159" s="110"/>
      <c r="AZ6159" s="110"/>
      <c r="BA6159" s="110"/>
      <c r="BB6159" s="110"/>
      <c r="BC6159" s="110"/>
      <c r="BD6159" s="110"/>
      <c r="BE6159" s="110"/>
      <c r="BF6159" s="110"/>
      <c r="BG6159" s="110"/>
      <c r="BH6159" s="110"/>
    </row>
    <row r="6160" spans="30:60" x14ac:dyDescent="0.2">
      <c r="AD6160" s="110"/>
      <c r="AE6160" s="110"/>
      <c r="AF6160" s="110"/>
      <c r="AG6160" s="110"/>
      <c r="AH6160" s="110"/>
      <c r="AI6160" s="110"/>
      <c r="AJ6160" s="110"/>
      <c r="AK6160" s="110"/>
      <c r="AL6160" s="110"/>
      <c r="AM6160" s="110"/>
      <c r="AN6160" s="110"/>
      <c r="AO6160" s="110"/>
      <c r="AP6160" s="110"/>
      <c r="AQ6160" s="110"/>
      <c r="AR6160" s="110"/>
      <c r="AS6160" s="110"/>
      <c r="AT6160" s="110"/>
      <c r="AU6160" s="110"/>
      <c r="AV6160" s="110"/>
      <c r="AW6160" s="110"/>
      <c r="AX6160" s="110"/>
      <c r="AY6160" s="110"/>
      <c r="AZ6160" s="110"/>
      <c r="BA6160" s="110"/>
      <c r="BB6160" s="110"/>
      <c r="BC6160" s="110"/>
      <c r="BD6160" s="110"/>
      <c r="BE6160" s="110"/>
      <c r="BF6160" s="110"/>
      <c r="BG6160" s="110"/>
      <c r="BH6160" s="110"/>
    </row>
    <row r="6161" spans="30:60" x14ac:dyDescent="0.2">
      <c r="AD6161" s="110"/>
      <c r="AE6161" s="110"/>
      <c r="AF6161" s="110"/>
      <c r="AG6161" s="110"/>
      <c r="AH6161" s="110"/>
      <c r="AI6161" s="110"/>
      <c r="AJ6161" s="110"/>
      <c r="AK6161" s="110"/>
      <c r="AL6161" s="110"/>
      <c r="AM6161" s="110"/>
      <c r="AN6161" s="110"/>
      <c r="AO6161" s="110"/>
      <c r="AP6161" s="110"/>
      <c r="AQ6161" s="110"/>
      <c r="AR6161" s="110"/>
      <c r="AS6161" s="110"/>
      <c r="AT6161" s="110"/>
      <c r="AU6161" s="110"/>
      <c r="AV6161" s="110"/>
      <c r="AW6161" s="110"/>
      <c r="AX6161" s="110"/>
      <c r="AY6161" s="110"/>
      <c r="AZ6161" s="110"/>
      <c r="BA6161" s="110"/>
      <c r="BB6161" s="110"/>
      <c r="BC6161" s="110"/>
      <c r="BD6161" s="110"/>
      <c r="BE6161" s="110"/>
      <c r="BF6161" s="110"/>
      <c r="BG6161" s="110"/>
      <c r="BH6161" s="110"/>
    </row>
    <row r="6162" spans="30:60" x14ac:dyDescent="0.2">
      <c r="AD6162" s="110"/>
      <c r="AE6162" s="110"/>
      <c r="AF6162" s="110"/>
      <c r="AG6162" s="110"/>
      <c r="AH6162" s="110"/>
      <c r="AI6162" s="110"/>
      <c r="AJ6162" s="110"/>
      <c r="AK6162" s="110"/>
      <c r="AL6162" s="110"/>
      <c r="AM6162" s="110"/>
      <c r="AN6162" s="110"/>
      <c r="AO6162" s="110"/>
      <c r="AP6162" s="110"/>
      <c r="AQ6162" s="110"/>
      <c r="AR6162" s="110"/>
      <c r="AS6162" s="110"/>
      <c r="AT6162" s="110"/>
      <c r="AU6162" s="110"/>
      <c r="AV6162" s="110"/>
      <c r="AW6162" s="110"/>
      <c r="AX6162" s="110"/>
      <c r="AY6162" s="110"/>
      <c r="AZ6162" s="110"/>
      <c r="BA6162" s="110"/>
      <c r="BB6162" s="110"/>
      <c r="BC6162" s="110"/>
      <c r="BD6162" s="110"/>
      <c r="BE6162" s="110"/>
      <c r="BF6162" s="110"/>
      <c r="BG6162" s="110"/>
      <c r="BH6162" s="110"/>
    </row>
    <row r="6163" spans="30:60" x14ac:dyDescent="0.2">
      <c r="AD6163" s="110"/>
      <c r="AE6163" s="110"/>
      <c r="AF6163" s="110"/>
      <c r="AG6163" s="110"/>
      <c r="AH6163" s="110"/>
      <c r="AI6163" s="110"/>
      <c r="AJ6163" s="110"/>
      <c r="AK6163" s="110"/>
      <c r="AL6163" s="110"/>
      <c r="AM6163" s="110"/>
      <c r="AN6163" s="110"/>
      <c r="AO6163" s="110"/>
      <c r="AP6163" s="110"/>
      <c r="AQ6163" s="110"/>
      <c r="AR6163" s="110"/>
      <c r="AS6163" s="110"/>
      <c r="AT6163" s="110"/>
      <c r="AU6163" s="110"/>
      <c r="AV6163" s="110"/>
      <c r="AW6163" s="110"/>
      <c r="AX6163" s="110"/>
      <c r="AY6163" s="110"/>
      <c r="AZ6163" s="110"/>
      <c r="BA6163" s="110"/>
      <c r="BB6163" s="110"/>
      <c r="BC6163" s="110"/>
      <c r="BD6163" s="110"/>
      <c r="BE6163" s="110"/>
      <c r="BF6163" s="110"/>
      <c r="BG6163" s="110"/>
      <c r="BH6163" s="110"/>
    </row>
    <row r="6164" spans="30:60" x14ac:dyDescent="0.2">
      <c r="AD6164" s="110"/>
      <c r="AE6164" s="110"/>
      <c r="AF6164" s="110"/>
      <c r="AG6164" s="110"/>
      <c r="AH6164" s="110"/>
      <c r="AI6164" s="110"/>
      <c r="AJ6164" s="110"/>
      <c r="AK6164" s="110"/>
      <c r="AL6164" s="110"/>
      <c r="AM6164" s="110"/>
      <c r="AN6164" s="110"/>
      <c r="AO6164" s="110"/>
      <c r="AP6164" s="110"/>
      <c r="AQ6164" s="110"/>
      <c r="AR6164" s="110"/>
      <c r="AS6164" s="110"/>
      <c r="AT6164" s="110"/>
      <c r="AU6164" s="110"/>
      <c r="AV6164" s="110"/>
      <c r="AW6164" s="110"/>
      <c r="AX6164" s="110"/>
      <c r="AY6164" s="110"/>
      <c r="AZ6164" s="110"/>
      <c r="BA6164" s="110"/>
      <c r="BB6164" s="110"/>
      <c r="BC6164" s="110"/>
      <c r="BD6164" s="110"/>
      <c r="BE6164" s="110"/>
      <c r="BF6164" s="110"/>
      <c r="BG6164" s="110"/>
      <c r="BH6164" s="110"/>
    </row>
    <row r="6165" spans="30:60" x14ac:dyDescent="0.2">
      <c r="AD6165" s="110"/>
      <c r="AE6165" s="110"/>
      <c r="AF6165" s="110"/>
      <c r="AG6165" s="110"/>
      <c r="AH6165" s="110"/>
      <c r="AI6165" s="110"/>
      <c r="AJ6165" s="110"/>
      <c r="AK6165" s="110"/>
      <c r="AL6165" s="110"/>
      <c r="AM6165" s="110"/>
      <c r="AN6165" s="110"/>
      <c r="AO6165" s="110"/>
      <c r="AP6165" s="110"/>
      <c r="AQ6165" s="110"/>
      <c r="AR6165" s="110"/>
      <c r="AS6165" s="110"/>
      <c r="AT6165" s="110"/>
      <c r="AU6165" s="110"/>
      <c r="AV6165" s="110"/>
      <c r="AW6165" s="110"/>
      <c r="AX6165" s="110"/>
      <c r="AY6165" s="110"/>
      <c r="AZ6165" s="110"/>
      <c r="BA6165" s="110"/>
      <c r="BB6165" s="110"/>
      <c r="BC6165" s="110"/>
      <c r="BD6165" s="110"/>
      <c r="BE6165" s="110"/>
      <c r="BF6165" s="110"/>
      <c r="BG6165" s="110"/>
      <c r="BH6165" s="110"/>
    </row>
    <row r="6166" spans="30:60" x14ac:dyDescent="0.2">
      <c r="AD6166" s="110"/>
      <c r="AE6166" s="110"/>
      <c r="AF6166" s="110"/>
      <c r="AG6166" s="110"/>
      <c r="AH6166" s="110"/>
      <c r="AI6166" s="110"/>
      <c r="AJ6166" s="110"/>
      <c r="AK6166" s="110"/>
      <c r="AL6166" s="110"/>
      <c r="AM6166" s="110"/>
      <c r="AN6166" s="110"/>
      <c r="AO6166" s="110"/>
      <c r="AP6166" s="110"/>
      <c r="AQ6166" s="110"/>
      <c r="AR6166" s="110"/>
      <c r="AS6166" s="110"/>
      <c r="AT6166" s="110"/>
      <c r="AU6166" s="110"/>
      <c r="AV6166" s="110"/>
      <c r="AW6166" s="110"/>
      <c r="AX6166" s="110"/>
      <c r="AY6166" s="110"/>
      <c r="AZ6166" s="110"/>
      <c r="BA6166" s="110"/>
      <c r="BB6166" s="110"/>
      <c r="BC6166" s="110"/>
      <c r="BD6166" s="110"/>
      <c r="BE6166" s="110"/>
      <c r="BF6166" s="110"/>
      <c r="BG6166" s="110"/>
      <c r="BH6166" s="110"/>
    </row>
    <row r="6167" spans="30:60" x14ac:dyDescent="0.2">
      <c r="AD6167" s="110"/>
      <c r="AE6167" s="110"/>
      <c r="AF6167" s="110"/>
      <c r="AG6167" s="110"/>
      <c r="AH6167" s="110"/>
      <c r="AI6167" s="110"/>
      <c r="AJ6167" s="110"/>
      <c r="AK6167" s="110"/>
      <c r="AL6167" s="110"/>
      <c r="AM6167" s="110"/>
      <c r="AN6167" s="110"/>
      <c r="AO6167" s="110"/>
      <c r="AP6167" s="110"/>
      <c r="AQ6167" s="110"/>
      <c r="AR6167" s="110"/>
      <c r="AS6167" s="110"/>
      <c r="AT6167" s="110"/>
      <c r="AU6167" s="110"/>
      <c r="AV6167" s="110"/>
      <c r="AW6167" s="110"/>
      <c r="AX6167" s="110"/>
      <c r="AY6167" s="110"/>
      <c r="AZ6167" s="110"/>
      <c r="BA6167" s="110"/>
      <c r="BB6167" s="110"/>
      <c r="BC6167" s="110"/>
      <c r="BD6167" s="110"/>
      <c r="BE6167" s="110"/>
      <c r="BF6167" s="110"/>
      <c r="BG6167" s="110"/>
      <c r="BH6167" s="110"/>
    </row>
    <row r="6168" spans="30:60" x14ac:dyDescent="0.2">
      <c r="AD6168" s="110"/>
      <c r="AE6168" s="110"/>
      <c r="AF6168" s="110"/>
      <c r="AG6168" s="110"/>
      <c r="AH6168" s="110"/>
      <c r="AI6168" s="110"/>
      <c r="AJ6168" s="110"/>
      <c r="AK6168" s="110"/>
      <c r="AL6168" s="110"/>
      <c r="AM6168" s="110"/>
      <c r="AN6168" s="110"/>
      <c r="AO6168" s="110"/>
      <c r="AP6168" s="110"/>
      <c r="AQ6168" s="110"/>
      <c r="AR6168" s="110"/>
      <c r="AS6168" s="110"/>
      <c r="AT6168" s="110"/>
      <c r="AU6168" s="110"/>
      <c r="AV6168" s="110"/>
      <c r="AW6168" s="110"/>
      <c r="AX6168" s="110"/>
      <c r="AY6168" s="110"/>
      <c r="AZ6168" s="110"/>
      <c r="BA6168" s="110"/>
      <c r="BB6168" s="110"/>
      <c r="BC6168" s="110"/>
      <c r="BD6168" s="110"/>
      <c r="BE6168" s="110"/>
      <c r="BF6168" s="110"/>
      <c r="BG6168" s="110"/>
      <c r="BH6168" s="110"/>
    </row>
    <row r="6169" spans="30:60" x14ac:dyDescent="0.2">
      <c r="AD6169" s="110"/>
      <c r="AE6169" s="110"/>
      <c r="AF6169" s="110"/>
      <c r="AG6169" s="110"/>
      <c r="AH6169" s="110"/>
      <c r="AI6169" s="110"/>
      <c r="AJ6169" s="110"/>
      <c r="AK6169" s="110"/>
      <c r="AL6169" s="110"/>
      <c r="AM6169" s="110"/>
      <c r="AN6169" s="110"/>
      <c r="AO6169" s="110"/>
      <c r="AP6169" s="110"/>
      <c r="AQ6169" s="110"/>
      <c r="AR6169" s="110"/>
      <c r="AS6169" s="110"/>
      <c r="AT6169" s="110"/>
      <c r="AU6169" s="110"/>
      <c r="AV6169" s="110"/>
      <c r="AW6169" s="110"/>
      <c r="AX6169" s="110"/>
      <c r="AY6169" s="110"/>
      <c r="AZ6169" s="110"/>
      <c r="BA6169" s="110"/>
      <c r="BB6169" s="110"/>
      <c r="BC6169" s="110"/>
      <c r="BD6169" s="110"/>
      <c r="BE6169" s="110"/>
      <c r="BF6169" s="110"/>
      <c r="BG6169" s="110"/>
      <c r="BH6169" s="110"/>
    </row>
    <row r="6170" spans="30:60" x14ac:dyDescent="0.2">
      <c r="AD6170" s="110"/>
      <c r="AE6170" s="110"/>
      <c r="AF6170" s="110"/>
      <c r="AG6170" s="110"/>
      <c r="AH6170" s="110"/>
      <c r="AI6170" s="110"/>
      <c r="AJ6170" s="110"/>
      <c r="AK6170" s="110"/>
      <c r="AL6170" s="110"/>
      <c r="AM6170" s="110"/>
      <c r="AN6170" s="110"/>
      <c r="AO6170" s="110"/>
      <c r="AP6170" s="110"/>
      <c r="AQ6170" s="110"/>
      <c r="AR6170" s="110"/>
      <c r="AS6170" s="110"/>
      <c r="AT6170" s="110"/>
      <c r="AU6170" s="110"/>
      <c r="AV6170" s="110"/>
      <c r="AW6170" s="110"/>
      <c r="AX6170" s="110"/>
      <c r="AY6170" s="110"/>
      <c r="AZ6170" s="110"/>
      <c r="BA6170" s="110"/>
      <c r="BB6170" s="110"/>
      <c r="BC6170" s="110"/>
      <c r="BD6170" s="110"/>
      <c r="BE6170" s="110"/>
      <c r="BF6170" s="110"/>
      <c r="BG6170" s="110"/>
      <c r="BH6170" s="110"/>
    </row>
    <row r="6171" spans="30:60" x14ac:dyDescent="0.2">
      <c r="AD6171" s="110"/>
      <c r="AE6171" s="110"/>
      <c r="AF6171" s="110"/>
      <c r="AG6171" s="110"/>
      <c r="AH6171" s="110"/>
      <c r="AI6171" s="110"/>
      <c r="AJ6171" s="110"/>
      <c r="AK6171" s="110"/>
      <c r="AL6171" s="110"/>
      <c r="AM6171" s="110"/>
      <c r="AN6171" s="110"/>
      <c r="AO6171" s="110"/>
      <c r="AP6171" s="110"/>
      <c r="AQ6171" s="110"/>
      <c r="AR6171" s="110"/>
      <c r="AS6171" s="110"/>
      <c r="AT6171" s="110"/>
      <c r="AU6171" s="110"/>
      <c r="AV6171" s="110"/>
      <c r="AW6171" s="110"/>
      <c r="AX6171" s="110"/>
      <c r="AY6171" s="110"/>
      <c r="AZ6171" s="110"/>
      <c r="BA6171" s="110"/>
      <c r="BB6171" s="110"/>
      <c r="BC6171" s="110"/>
      <c r="BD6171" s="110"/>
      <c r="BE6171" s="110"/>
      <c r="BF6171" s="110"/>
      <c r="BG6171" s="110"/>
      <c r="BH6171" s="110"/>
    </row>
    <row r="6172" spans="30:60" x14ac:dyDescent="0.2">
      <c r="AD6172" s="110"/>
      <c r="AE6172" s="110"/>
      <c r="AF6172" s="110"/>
      <c r="AG6172" s="110"/>
      <c r="AH6172" s="110"/>
      <c r="AI6172" s="110"/>
      <c r="AJ6172" s="110"/>
      <c r="AK6172" s="110"/>
      <c r="AL6172" s="110"/>
      <c r="AM6172" s="110"/>
      <c r="AN6172" s="110"/>
      <c r="AO6172" s="110"/>
      <c r="AP6172" s="110"/>
      <c r="AQ6172" s="110"/>
      <c r="AR6172" s="110"/>
      <c r="AS6172" s="110"/>
      <c r="AT6172" s="110"/>
      <c r="AU6172" s="110"/>
      <c r="AV6172" s="110"/>
      <c r="AW6172" s="110"/>
      <c r="AX6172" s="110"/>
      <c r="AY6172" s="110"/>
      <c r="AZ6172" s="110"/>
      <c r="BA6172" s="110"/>
      <c r="BB6172" s="110"/>
      <c r="BC6172" s="110"/>
      <c r="BD6172" s="110"/>
      <c r="BE6172" s="110"/>
      <c r="BF6172" s="110"/>
      <c r="BG6172" s="110"/>
      <c r="BH6172" s="110"/>
    </row>
    <row r="6173" spans="30:60" x14ac:dyDescent="0.2">
      <c r="AD6173" s="110"/>
      <c r="AE6173" s="110"/>
      <c r="AF6173" s="110"/>
      <c r="AG6173" s="110"/>
      <c r="AH6173" s="110"/>
      <c r="AI6173" s="110"/>
      <c r="AJ6173" s="110"/>
      <c r="AK6173" s="110"/>
      <c r="AL6173" s="110"/>
      <c r="AM6173" s="110"/>
      <c r="AN6173" s="110"/>
      <c r="AO6173" s="110"/>
      <c r="AP6173" s="110"/>
      <c r="AQ6173" s="110"/>
      <c r="AR6173" s="110"/>
      <c r="AS6173" s="110"/>
      <c r="AT6173" s="110"/>
      <c r="AU6173" s="110"/>
      <c r="AV6173" s="110"/>
      <c r="AW6173" s="110"/>
      <c r="AX6173" s="110"/>
      <c r="AY6173" s="110"/>
      <c r="AZ6173" s="110"/>
      <c r="BA6173" s="110"/>
      <c r="BB6173" s="110"/>
      <c r="BC6173" s="110"/>
      <c r="BD6173" s="110"/>
      <c r="BE6173" s="110"/>
      <c r="BF6173" s="110"/>
      <c r="BG6173" s="110"/>
      <c r="BH6173" s="110"/>
    </row>
    <row r="6174" spans="30:60" x14ac:dyDescent="0.2">
      <c r="AD6174" s="110"/>
      <c r="AE6174" s="110"/>
      <c r="AF6174" s="110"/>
      <c r="AG6174" s="110"/>
      <c r="AH6174" s="110"/>
      <c r="AI6174" s="110"/>
      <c r="AJ6174" s="110"/>
      <c r="AK6174" s="110"/>
      <c r="AL6174" s="110"/>
      <c r="AM6174" s="110"/>
      <c r="AN6174" s="110"/>
      <c r="AO6174" s="110"/>
      <c r="AP6174" s="110"/>
      <c r="AQ6174" s="110"/>
      <c r="AR6174" s="110"/>
      <c r="AS6174" s="110"/>
      <c r="AT6174" s="110"/>
      <c r="AU6174" s="110"/>
      <c r="AV6174" s="110"/>
      <c r="AW6174" s="110"/>
      <c r="AX6174" s="110"/>
      <c r="AY6174" s="110"/>
      <c r="AZ6174" s="110"/>
      <c r="BA6174" s="110"/>
      <c r="BB6174" s="110"/>
      <c r="BC6174" s="110"/>
      <c r="BD6174" s="110"/>
      <c r="BE6174" s="110"/>
      <c r="BF6174" s="110"/>
      <c r="BG6174" s="110"/>
      <c r="BH6174" s="110"/>
    </row>
    <row r="6175" spans="30:60" x14ac:dyDescent="0.2">
      <c r="AD6175" s="110"/>
      <c r="AE6175" s="110"/>
      <c r="AF6175" s="110"/>
      <c r="AG6175" s="110"/>
      <c r="AH6175" s="110"/>
      <c r="AI6175" s="110"/>
      <c r="AJ6175" s="110"/>
      <c r="AK6175" s="110"/>
      <c r="AL6175" s="110"/>
      <c r="AM6175" s="110"/>
      <c r="AN6175" s="110"/>
      <c r="AO6175" s="110"/>
      <c r="AP6175" s="110"/>
      <c r="AQ6175" s="110"/>
      <c r="AR6175" s="110"/>
      <c r="AS6175" s="110"/>
      <c r="AT6175" s="110"/>
      <c r="AU6175" s="110"/>
      <c r="AV6175" s="110"/>
      <c r="AW6175" s="110"/>
      <c r="AX6175" s="110"/>
      <c r="AY6175" s="110"/>
      <c r="AZ6175" s="110"/>
      <c r="BA6175" s="110"/>
      <c r="BB6175" s="110"/>
      <c r="BC6175" s="110"/>
      <c r="BD6175" s="110"/>
      <c r="BE6175" s="110"/>
      <c r="BF6175" s="110"/>
      <c r="BG6175" s="110"/>
      <c r="BH6175" s="110"/>
    </row>
    <row r="6176" spans="30:60" x14ac:dyDescent="0.2">
      <c r="AD6176" s="110"/>
      <c r="AE6176" s="110"/>
      <c r="AF6176" s="110"/>
      <c r="AG6176" s="110"/>
      <c r="AH6176" s="110"/>
      <c r="AI6176" s="110"/>
      <c r="AJ6176" s="110"/>
      <c r="AK6176" s="110"/>
      <c r="AL6176" s="110"/>
      <c r="AM6176" s="110"/>
      <c r="AN6176" s="110"/>
      <c r="AO6176" s="110"/>
      <c r="AP6176" s="110"/>
      <c r="AQ6176" s="110"/>
      <c r="AR6176" s="110"/>
      <c r="AS6176" s="110"/>
      <c r="AT6176" s="110"/>
      <c r="AU6176" s="110"/>
      <c r="AV6176" s="110"/>
      <c r="AW6176" s="110"/>
      <c r="AX6176" s="110"/>
      <c r="AY6176" s="110"/>
      <c r="AZ6176" s="110"/>
      <c r="BA6176" s="110"/>
      <c r="BB6176" s="110"/>
      <c r="BC6176" s="110"/>
      <c r="BD6176" s="110"/>
      <c r="BE6176" s="110"/>
      <c r="BF6176" s="110"/>
      <c r="BG6176" s="110"/>
      <c r="BH6176" s="110"/>
    </row>
    <row r="6177" spans="30:60" x14ac:dyDescent="0.2">
      <c r="AD6177" s="110"/>
      <c r="AE6177" s="110"/>
      <c r="AF6177" s="110"/>
      <c r="AG6177" s="110"/>
      <c r="AH6177" s="110"/>
      <c r="AI6177" s="110"/>
      <c r="AJ6177" s="110"/>
      <c r="AK6177" s="110"/>
      <c r="AL6177" s="110"/>
      <c r="AM6177" s="110"/>
      <c r="AN6177" s="110"/>
      <c r="AO6177" s="110"/>
      <c r="AP6177" s="110"/>
      <c r="AQ6177" s="110"/>
      <c r="AR6177" s="110"/>
      <c r="AS6177" s="110"/>
      <c r="AT6177" s="110"/>
      <c r="AU6177" s="110"/>
      <c r="AV6177" s="110"/>
      <c r="AW6177" s="110"/>
      <c r="AX6177" s="110"/>
      <c r="AY6177" s="110"/>
      <c r="AZ6177" s="110"/>
      <c r="BA6177" s="110"/>
      <c r="BB6177" s="110"/>
      <c r="BC6177" s="110"/>
      <c r="BD6177" s="110"/>
      <c r="BE6177" s="110"/>
      <c r="BF6177" s="110"/>
      <c r="BG6177" s="110"/>
      <c r="BH6177" s="110"/>
    </row>
    <row r="6178" spans="30:60" x14ac:dyDescent="0.2">
      <c r="AD6178" s="110"/>
      <c r="AE6178" s="110"/>
      <c r="AF6178" s="110"/>
      <c r="AG6178" s="110"/>
      <c r="AH6178" s="110"/>
      <c r="AI6178" s="110"/>
      <c r="AJ6178" s="110"/>
      <c r="AK6178" s="110"/>
      <c r="AL6178" s="110"/>
      <c r="AM6178" s="110"/>
      <c r="AN6178" s="110"/>
      <c r="AO6178" s="110"/>
      <c r="AP6178" s="110"/>
      <c r="AQ6178" s="110"/>
      <c r="AR6178" s="110"/>
      <c r="AS6178" s="110"/>
      <c r="AT6178" s="110"/>
      <c r="AU6178" s="110"/>
      <c r="AV6178" s="110"/>
      <c r="AW6178" s="110"/>
      <c r="AX6178" s="110"/>
      <c r="AY6178" s="110"/>
      <c r="AZ6178" s="110"/>
      <c r="BA6178" s="110"/>
      <c r="BB6178" s="110"/>
      <c r="BC6178" s="110"/>
      <c r="BD6178" s="110"/>
      <c r="BE6178" s="110"/>
      <c r="BF6178" s="110"/>
      <c r="BG6178" s="110"/>
      <c r="BH6178" s="110"/>
    </row>
    <row r="6179" spans="30:60" x14ac:dyDescent="0.2">
      <c r="AD6179" s="110"/>
      <c r="AE6179" s="110"/>
      <c r="AF6179" s="110"/>
      <c r="AG6179" s="110"/>
      <c r="AH6179" s="110"/>
      <c r="AI6179" s="110"/>
      <c r="AJ6179" s="110"/>
      <c r="AK6179" s="110"/>
      <c r="AL6179" s="110"/>
      <c r="AM6179" s="110"/>
      <c r="AN6179" s="110"/>
      <c r="AO6179" s="110"/>
      <c r="AP6179" s="110"/>
      <c r="AQ6179" s="110"/>
      <c r="AR6179" s="110"/>
      <c r="AS6179" s="110"/>
      <c r="AT6179" s="110"/>
      <c r="AU6179" s="110"/>
      <c r="AV6179" s="110"/>
      <c r="AW6179" s="110"/>
      <c r="AX6179" s="110"/>
      <c r="AY6179" s="110"/>
      <c r="AZ6179" s="110"/>
      <c r="BA6179" s="110"/>
      <c r="BB6179" s="110"/>
      <c r="BC6179" s="110"/>
      <c r="BD6179" s="110"/>
      <c r="BE6179" s="110"/>
      <c r="BF6179" s="110"/>
      <c r="BG6179" s="110"/>
      <c r="BH6179" s="110"/>
    </row>
    <row r="6180" spans="30:60" x14ac:dyDescent="0.2">
      <c r="AD6180" s="110"/>
      <c r="AE6180" s="110"/>
      <c r="AF6180" s="110"/>
      <c r="AG6180" s="110"/>
      <c r="AH6180" s="110"/>
      <c r="AI6180" s="110"/>
      <c r="AJ6180" s="110"/>
      <c r="AK6180" s="110"/>
      <c r="AL6180" s="110"/>
      <c r="AM6180" s="110"/>
      <c r="AN6180" s="110"/>
      <c r="AO6180" s="110"/>
      <c r="AP6180" s="110"/>
      <c r="AQ6180" s="110"/>
      <c r="AR6180" s="110"/>
      <c r="AS6180" s="110"/>
      <c r="AT6180" s="110"/>
      <c r="AU6180" s="110"/>
      <c r="AV6180" s="110"/>
      <c r="AW6180" s="110"/>
      <c r="AX6180" s="110"/>
      <c r="AY6180" s="110"/>
      <c r="AZ6180" s="110"/>
      <c r="BA6180" s="110"/>
      <c r="BB6180" s="110"/>
      <c r="BC6180" s="110"/>
      <c r="BD6180" s="110"/>
      <c r="BE6180" s="110"/>
      <c r="BF6180" s="110"/>
      <c r="BG6180" s="110"/>
      <c r="BH6180" s="110"/>
    </row>
    <row r="6181" spans="30:60" x14ac:dyDescent="0.2">
      <c r="AD6181" s="110"/>
      <c r="AE6181" s="110"/>
      <c r="AF6181" s="110"/>
      <c r="AG6181" s="110"/>
      <c r="AH6181" s="110"/>
      <c r="AI6181" s="110"/>
      <c r="AJ6181" s="110"/>
      <c r="AK6181" s="110"/>
      <c r="AL6181" s="110"/>
      <c r="AM6181" s="110"/>
      <c r="AN6181" s="110"/>
      <c r="AO6181" s="110"/>
      <c r="AP6181" s="110"/>
      <c r="AQ6181" s="110"/>
      <c r="AR6181" s="110"/>
      <c r="AS6181" s="110"/>
      <c r="AT6181" s="110"/>
      <c r="AU6181" s="110"/>
      <c r="AV6181" s="110"/>
      <c r="AW6181" s="110"/>
      <c r="AX6181" s="110"/>
      <c r="AY6181" s="110"/>
      <c r="AZ6181" s="110"/>
      <c r="BA6181" s="110"/>
      <c r="BB6181" s="110"/>
      <c r="BC6181" s="110"/>
      <c r="BD6181" s="110"/>
      <c r="BE6181" s="110"/>
      <c r="BF6181" s="110"/>
      <c r="BG6181" s="110"/>
      <c r="BH6181" s="110"/>
    </row>
    <row r="6182" spans="30:60" x14ac:dyDescent="0.2">
      <c r="AD6182" s="110"/>
      <c r="AE6182" s="110"/>
      <c r="AF6182" s="110"/>
      <c r="AG6182" s="110"/>
      <c r="AH6182" s="110"/>
      <c r="AI6182" s="110"/>
      <c r="AJ6182" s="110"/>
      <c r="AK6182" s="110"/>
      <c r="AL6182" s="110"/>
      <c r="AM6182" s="110"/>
      <c r="AN6182" s="110"/>
      <c r="AO6182" s="110"/>
      <c r="AP6182" s="110"/>
      <c r="AQ6182" s="110"/>
      <c r="AR6182" s="110"/>
      <c r="AS6182" s="110"/>
      <c r="AT6182" s="110"/>
      <c r="AU6182" s="110"/>
      <c r="AV6182" s="110"/>
      <c r="AW6182" s="110"/>
      <c r="AX6182" s="110"/>
      <c r="AY6182" s="110"/>
      <c r="AZ6182" s="110"/>
      <c r="BA6182" s="110"/>
      <c r="BB6182" s="110"/>
      <c r="BC6182" s="110"/>
      <c r="BD6182" s="110"/>
      <c r="BE6182" s="110"/>
      <c r="BF6182" s="110"/>
      <c r="BG6182" s="110"/>
      <c r="BH6182" s="110"/>
    </row>
    <row r="6183" spans="30:60" x14ac:dyDescent="0.2">
      <c r="AD6183" s="110"/>
      <c r="AE6183" s="110"/>
      <c r="AF6183" s="110"/>
      <c r="AG6183" s="110"/>
      <c r="AH6183" s="110"/>
      <c r="AI6183" s="110"/>
      <c r="AJ6183" s="110"/>
      <c r="AK6183" s="110"/>
      <c r="AL6183" s="110"/>
      <c r="AM6183" s="110"/>
      <c r="AN6183" s="110"/>
      <c r="AO6183" s="110"/>
      <c r="AP6183" s="110"/>
      <c r="AQ6183" s="110"/>
      <c r="AR6183" s="110"/>
      <c r="AS6183" s="110"/>
      <c r="AT6183" s="110"/>
      <c r="AU6183" s="110"/>
      <c r="AV6183" s="110"/>
      <c r="AW6183" s="110"/>
      <c r="AX6183" s="110"/>
      <c r="AY6183" s="110"/>
      <c r="AZ6183" s="110"/>
      <c r="BA6183" s="110"/>
      <c r="BB6183" s="110"/>
      <c r="BC6183" s="110"/>
      <c r="BD6183" s="110"/>
      <c r="BE6183" s="110"/>
      <c r="BF6183" s="110"/>
      <c r="BG6183" s="110"/>
      <c r="BH6183" s="110"/>
    </row>
    <row r="6184" spans="30:60" x14ac:dyDescent="0.2">
      <c r="AD6184" s="110"/>
      <c r="AE6184" s="110"/>
      <c r="AF6184" s="110"/>
      <c r="AG6184" s="110"/>
      <c r="AH6184" s="110"/>
      <c r="AI6184" s="110"/>
      <c r="AJ6184" s="110"/>
      <c r="AK6184" s="110"/>
      <c r="AL6184" s="110"/>
      <c r="AM6184" s="110"/>
      <c r="AN6184" s="110"/>
      <c r="AO6184" s="110"/>
      <c r="AP6184" s="110"/>
      <c r="AQ6184" s="110"/>
      <c r="AR6184" s="110"/>
      <c r="AS6184" s="110"/>
      <c r="AT6184" s="110"/>
      <c r="AU6184" s="110"/>
      <c r="AV6184" s="110"/>
      <c r="AW6184" s="110"/>
      <c r="AX6184" s="110"/>
      <c r="AY6184" s="110"/>
      <c r="AZ6184" s="110"/>
      <c r="BA6184" s="110"/>
      <c r="BB6184" s="110"/>
      <c r="BC6184" s="110"/>
      <c r="BD6184" s="110"/>
      <c r="BE6184" s="110"/>
      <c r="BF6184" s="110"/>
      <c r="BG6184" s="110"/>
      <c r="BH6184" s="110"/>
    </row>
    <row r="6185" spans="30:60" x14ac:dyDescent="0.2">
      <c r="AD6185" s="110"/>
      <c r="AE6185" s="110"/>
      <c r="AF6185" s="110"/>
      <c r="AG6185" s="110"/>
      <c r="AH6185" s="110"/>
      <c r="AI6185" s="110"/>
      <c r="AJ6185" s="110"/>
      <c r="AK6185" s="110"/>
      <c r="AL6185" s="110"/>
      <c r="AM6185" s="110"/>
      <c r="AN6185" s="110"/>
      <c r="AO6185" s="110"/>
      <c r="AP6185" s="110"/>
      <c r="AQ6185" s="110"/>
      <c r="AR6185" s="110"/>
      <c r="AS6185" s="110"/>
      <c r="AT6185" s="110"/>
      <c r="AU6185" s="110"/>
      <c r="AV6185" s="110"/>
      <c r="AW6185" s="110"/>
      <c r="AX6185" s="110"/>
      <c r="AY6185" s="110"/>
      <c r="AZ6185" s="110"/>
      <c r="BA6185" s="110"/>
      <c r="BB6185" s="110"/>
      <c r="BC6185" s="110"/>
      <c r="BD6185" s="110"/>
      <c r="BE6185" s="110"/>
      <c r="BF6185" s="110"/>
      <c r="BG6185" s="110"/>
      <c r="BH6185" s="110"/>
    </row>
    <row r="6186" spans="30:60" x14ac:dyDescent="0.2">
      <c r="AD6186" s="110"/>
      <c r="AE6186" s="110"/>
      <c r="AF6186" s="110"/>
      <c r="AG6186" s="110"/>
      <c r="AH6186" s="110"/>
      <c r="AI6186" s="110"/>
      <c r="AJ6186" s="110"/>
      <c r="AK6186" s="110"/>
      <c r="AL6186" s="110"/>
      <c r="AM6186" s="110"/>
      <c r="AN6186" s="110"/>
      <c r="AO6186" s="110"/>
      <c r="AP6186" s="110"/>
      <c r="AQ6186" s="110"/>
      <c r="AR6186" s="110"/>
      <c r="AS6186" s="110"/>
      <c r="AT6186" s="110"/>
      <c r="AU6186" s="110"/>
      <c r="AV6186" s="110"/>
      <c r="AW6186" s="110"/>
      <c r="AX6186" s="110"/>
      <c r="AY6186" s="110"/>
      <c r="AZ6186" s="110"/>
      <c r="BA6186" s="110"/>
      <c r="BB6186" s="110"/>
      <c r="BC6186" s="110"/>
      <c r="BD6186" s="110"/>
      <c r="BE6186" s="110"/>
      <c r="BF6186" s="110"/>
      <c r="BG6186" s="110"/>
      <c r="BH6186" s="110"/>
    </row>
    <row r="6187" spans="30:60" x14ac:dyDescent="0.2">
      <c r="AD6187" s="110"/>
      <c r="AE6187" s="110"/>
      <c r="AF6187" s="110"/>
      <c r="AG6187" s="110"/>
      <c r="AH6187" s="110"/>
      <c r="AI6187" s="110"/>
      <c r="AJ6187" s="110"/>
      <c r="AK6187" s="110"/>
      <c r="AL6187" s="110"/>
      <c r="AM6187" s="110"/>
      <c r="AN6187" s="110"/>
      <c r="AO6187" s="110"/>
      <c r="AP6187" s="110"/>
      <c r="AQ6187" s="110"/>
      <c r="AR6187" s="110"/>
      <c r="AS6187" s="110"/>
      <c r="AT6187" s="110"/>
      <c r="AU6187" s="110"/>
      <c r="AV6187" s="110"/>
      <c r="AW6187" s="110"/>
      <c r="AX6187" s="110"/>
      <c r="AY6187" s="110"/>
      <c r="AZ6187" s="110"/>
      <c r="BA6187" s="110"/>
      <c r="BB6187" s="110"/>
      <c r="BC6187" s="110"/>
      <c r="BD6187" s="110"/>
      <c r="BE6187" s="110"/>
      <c r="BF6187" s="110"/>
      <c r="BG6187" s="110"/>
      <c r="BH6187" s="110"/>
    </row>
    <row r="6188" spans="30:60" x14ac:dyDescent="0.2">
      <c r="AD6188" s="110"/>
      <c r="AE6188" s="110"/>
      <c r="AF6188" s="110"/>
      <c r="AG6188" s="110"/>
      <c r="AH6188" s="110"/>
      <c r="AI6188" s="110"/>
      <c r="AJ6188" s="110"/>
      <c r="AK6188" s="110"/>
      <c r="AL6188" s="110"/>
      <c r="AM6188" s="110"/>
      <c r="AN6188" s="110"/>
      <c r="AO6188" s="110"/>
      <c r="AP6188" s="110"/>
      <c r="AQ6188" s="110"/>
      <c r="AR6188" s="110"/>
      <c r="AS6188" s="110"/>
      <c r="AT6188" s="110"/>
      <c r="AU6188" s="110"/>
      <c r="AV6188" s="110"/>
      <c r="AW6188" s="110"/>
      <c r="AX6188" s="110"/>
      <c r="AY6188" s="110"/>
      <c r="AZ6188" s="110"/>
      <c r="BA6188" s="110"/>
      <c r="BB6188" s="110"/>
      <c r="BC6188" s="110"/>
      <c r="BD6188" s="110"/>
      <c r="BE6188" s="110"/>
      <c r="BF6188" s="110"/>
      <c r="BG6188" s="110"/>
      <c r="BH6188" s="110"/>
    </row>
    <row r="6189" spans="30:60" x14ac:dyDescent="0.2">
      <c r="AD6189" s="110"/>
      <c r="AE6189" s="110"/>
      <c r="AF6189" s="110"/>
      <c r="AG6189" s="110"/>
      <c r="AH6189" s="110"/>
      <c r="AI6189" s="110"/>
      <c r="AJ6189" s="110"/>
      <c r="AK6189" s="110"/>
      <c r="AL6189" s="110"/>
      <c r="AM6189" s="110"/>
      <c r="AN6189" s="110"/>
      <c r="AO6189" s="110"/>
      <c r="AP6189" s="110"/>
      <c r="AQ6189" s="110"/>
      <c r="AR6189" s="110"/>
      <c r="AS6189" s="110"/>
      <c r="AT6189" s="110"/>
      <c r="AU6189" s="110"/>
      <c r="AV6189" s="110"/>
      <c r="AW6189" s="110"/>
      <c r="AX6189" s="110"/>
      <c r="AY6189" s="110"/>
      <c r="AZ6189" s="110"/>
      <c r="BA6189" s="110"/>
      <c r="BB6189" s="110"/>
      <c r="BC6189" s="110"/>
      <c r="BD6189" s="110"/>
      <c r="BE6189" s="110"/>
      <c r="BF6189" s="110"/>
      <c r="BG6189" s="110"/>
      <c r="BH6189" s="110"/>
    </row>
    <row r="6190" spans="30:60" x14ac:dyDescent="0.2">
      <c r="AD6190" s="110"/>
      <c r="AE6190" s="110"/>
      <c r="AF6190" s="110"/>
      <c r="AG6190" s="110"/>
      <c r="AH6190" s="110"/>
      <c r="AI6190" s="110"/>
      <c r="AJ6190" s="110"/>
      <c r="AK6190" s="110"/>
      <c r="AL6190" s="110"/>
      <c r="AM6190" s="110"/>
      <c r="AN6190" s="110"/>
      <c r="AO6190" s="110"/>
      <c r="AP6190" s="110"/>
      <c r="AQ6190" s="110"/>
      <c r="AR6190" s="110"/>
      <c r="AS6190" s="110"/>
      <c r="AT6190" s="110"/>
      <c r="AU6190" s="110"/>
      <c r="AV6190" s="110"/>
      <c r="AW6190" s="110"/>
      <c r="AX6190" s="110"/>
      <c r="AY6190" s="110"/>
      <c r="AZ6190" s="110"/>
      <c r="BA6190" s="110"/>
      <c r="BB6190" s="110"/>
      <c r="BC6190" s="110"/>
      <c r="BD6190" s="110"/>
      <c r="BE6190" s="110"/>
      <c r="BF6190" s="110"/>
      <c r="BG6190" s="110"/>
      <c r="BH6190" s="110"/>
    </row>
    <row r="6191" spans="30:60" x14ac:dyDescent="0.2">
      <c r="AD6191" s="110"/>
      <c r="AE6191" s="110"/>
      <c r="AF6191" s="110"/>
      <c r="AG6191" s="110"/>
      <c r="AH6191" s="110"/>
      <c r="AI6191" s="110"/>
      <c r="AJ6191" s="110"/>
      <c r="AK6191" s="110"/>
      <c r="AL6191" s="110"/>
      <c r="AM6191" s="110"/>
      <c r="AN6191" s="110"/>
      <c r="AO6191" s="110"/>
      <c r="AP6191" s="110"/>
      <c r="AQ6191" s="110"/>
      <c r="AR6191" s="110"/>
      <c r="AS6191" s="110"/>
      <c r="AT6191" s="110"/>
      <c r="AU6191" s="110"/>
      <c r="AV6191" s="110"/>
      <c r="AW6191" s="110"/>
      <c r="AX6191" s="110"/>
      <c r="AY6191" s="110"/>
      <c r="AZ6191" s="110"/>
      <c r="BA6191" s="110"/>
      <c r="BB6191" s="110"/>
      <c r="BC6191" s="110"/>
      <c r="BD6191" s="110"/>
      <c r="BE6191" s="110"/>
      <c r="BF6191" s="110"/>
      <c r="BG6191" s="110"/>
      <c r="BH6191" s="110"/>
    </row>
    <row r="6192" spans="30:60" x14ac:dyDescent="0.2">
      <c r="AD6192" s="110"/>
      <c r="AE6192" s="110"/>
      <c r="AF6192" s="110"/>
      <c r="AG6192" s="110"/>
      <c r="AH6192" s="110"/>
      <c r="AI6192" s="110"/>
      <c r="AJ6192" s="110"/>
      <c r="AK6192" s="110"/>
      <c r="AL6192" s="110"/>
      <c r="AM6192" s="110"/>
      <c r="AN6192" s="110"/>
      <c r="AO6192" s="110"/>
      <c r="AP6192" s="110"/>
      <c r="AQ6192" s="110"/>
      <c r="AR6192" s="110"/>
      <c r="AS6192" s="110"/>
      <c r="AT6192" s="110"/>
      <c r="AU6192" s="110"/>
      <c r="AV6192" s="110"/>
      <c r="AW6192" s="110"/>
      <c r="AX6192" s="110"/>
      <c r="AY6192" s="110"/>
      <c r="AZ6192" s="110"/>
      <c r="BA6192" s="110"/>
      <c r="BB6192" s="110"/>
      <c r="BC6192" s="110"/>
      <c r="BD6192" s="110"/>
      <c r="BE6192" s="110"/>
      <c r="BF6192" s="110"/>
      <c r="BG6192" s="110"/>
      <c r="BH6192" s="110"/>
    </row>
    <row r="6193" spans="30:60" x14ac:dyDescent="0.2">
      <c r="AD6193" s="110"/>
      <c r="AE6193" s="110"/>
      <c r="AF6193" s="110"/>
      <c r="AG6193" s="110"/>
      <c r="AH6193" s="110"/>
      <c r="AI6193" s="110"/>
      <c r="AJ6193" s="110"/>
      <c r="AK6193" s="110"/>
      <c r="AL6193" s="110"/>
      <c r="AM6193" s="110"/>
      <c r="AN6193" s="110"/>
      <c r="AO6193" s="110"/>
      <c r="AP6193" s="110"/>
      <c r="AQ6193" s="110"/>
      <c r="AR6193" s="110"/>
      <c r="AS6193" s="110"/>
      <c r="AT6193" s="110"/>
      <c r="AU6193" s="110"/>
      <c r="AV6193" s="110"/>
      <c r="AW6193" s="110"/>
      <c r="AX6193" s="110"/>
      <c r="AY6193" s="110"/>
      <c r="AZ6193" s="110"/>
      <c r="BA6193" s="110"/>
      <c r="BB6193" s="110"/>
      <c r="BC6193" s="110"/>
      <c r="BD6193" s="110"/>
      <c r="BE6193" s="110"/>
      <c r="BF6193" s="110"/>
      <c r="BG6193" s="110"/>
      <c r="BH6193" s="110"/>
    </row>
    <row r="6194" spans="30:60" x14ac:dyDescent="0.2">
      <c r="AD6194" s="110"/>
      <c r="AE6194" s="110"/>
      <c r="AF6194" s="110"/>
      <c r="AG6194" s="110"/>
      <c r="AH6194" s="110"/>
      <c r="AI6194" s="110"/>
      <c r="AJ6194" s="110"/>
      <c r="AK6194" s="110"/>
      <c r="AL6194" s="110"/>
      <c r="AM6194" s="110"/>
      <c r="AN6194" s="110"/>
      <c r="AO6194" s="110"/>
      <c r="AP6194" s="110"/>
      <c r="AQ6194" s="110"/>
      <c r="AR6194" s="110"/>
      <c r="AS6194" s="110"/>
      <c r="AT6194" s="110"/>
      <c r="AU6194" s="110"/>
      <c r="AV6194" s="110"/>
      <c r="AW6194" s="110"/>
      <c r="AX6194" s="110"/>
      <c r="AY6194" s="110"/>
      <c r="AZ6194" s="110"/>
      <c r="BA6194" s="110"/>
      <c r="BB6194" s="110"/>
      <c r="BC6194" s="110"/>
      <c r="BD6194" s="110"/>
      <c r="BE6194" s="110"/>
      <c r="BF6194" s="110"/>
      <c r="BG6194" s="110"/>
      <c r="BH6194" s="110"/>
    </row>
    <row r="6195" spans="30:60" x14ac:dyDescent="0.2">
      <c r="AD6195" s="110"/>
      <c r="AE6195" s="110"/>
      <c r="AF6195" s="110"/>
      <c r="AG6195" s="110"/>
      <c r="AH6195" s="110"/>
      <c r="AI6195" s="110"/>
      <c r="AJ6195" s="110"/>
      <c r="AK6195" s="110"/>
      <c r="AL6195" s="110"/>
      <c r="AM6195" s="110"/>
      <c r="AN6195" s="110"/>
      <c r="AO6195" s="110"/>
      <c r="AP6195" s="110"/>
      <c r="AQ6195" s="110"/>
      <c r="AR6195" s="110"/>
      <c r="AS6195" s="110"/>
      <c r="AT6195" s="110"/>
      <c r="AU6195" s="110"/>
      <c r="AV6195" s="110"/>
      <c r="AW6195" s="110"/>
      <c r="AX6195" s="110"/>
      <c r="AY6195" s="110"/>
      <c r="AZ6195" s="110"/>
      <c r="BA6195" s="110"/>
      <c r="BB6195" s="110"/>
      <c r="BC6195" s="110"/>
      <c r="BD6195" s="110"/>
      <c r="BE6195" s="110"/>
      <c r="BF6195" s="110"/>
      <c r="BG6195" s="110"/>
      <c r="BH6195" s="110"/>
    </row>
    <row r="6196" spans="30:60" x14ac:dyDescent="0.2">
      <c r="AD6196" s="110"/>
      <c r="AE6196" s="110"/>
      <c r="AF6196" s="110"/>
      <c r="AG6196" s="110"/>
      <c r="AH6196" s="110"/>
      <c r="AI6196" s="110"/>
      <c r="AJ6196" s="110"/>
      <c r="AK6196" s="110"/>
      <c r="AL6196" s="110"/>
      <c r="AM6196" s="110"/>
      <c r="AN6196" s="110"/>
      <c r="AO6196" s="110"/>
      <c r="AP6196" s="110"/>
      <c r="AQ6196" s="110"/>
      <c r="AR6196" s="110"/>
      <c r="AS6196" s="110"/>
      <c r="AT6196" s="110"/>
      <c r="AU6196" s="110"/>
      <c r="AV6196" s="110"/>
      <c r="AW6196" s="110"/>
      <c r="AX6196" s="110"/>
      <c r="AY6196" s="110"/>
      <c r="AZ6196" s="110"/>
      <c r="BA6196" s="110"/>
      <c r="BB6196" s="110"/>
      <c r="BC6196" s="110"/>
      <c r="BD6196" s="110"/>
      <c r="BE6196" s="110"/>
      <c r="BF6196" s="110"/>
      <c r="BG6196" s="110"/>
      <c r="BH6196" s="110"/>
    </row>
    <row r="6197" spans="30:60" x14ac:dyDescent="0.2">
      <c r="AD6197" s="110"/>
      <c r="AE6197" s="110"/>
      <c r="AF6197" s="110"/>
      <c r="AG6197" s="110"/>
      <c r="AH6197" s="110"/>
      <c r="AI6197" s="110"/>
      <c r="AJ6197" s="110"/>
      <c r="AK6197" s="110"/>
      <c r="AL6197" s="110"/>
      <c r="AM6197" s="110"/>
      <c r="AN6197" s="110"/>
      <c r="AO6197" s="110"/>
      <c r="AP6197" s="110"/>
      <c r="AQ6197" s="110"/>
      <c r="AR6197" s="110"/>
      <c r="AS6197" s="110"/>
      <c r="AT6197" s="110"/>
      <c r="AU6197" s="110"/>
      <c r="AV6197" s="110"/>
      <c r="AW6197" s="110"/>
      <c r="AX6197" s="110"/>
      <c r="AY6197" s="110"/>
      <c r="AZ6197" s="110"/>
      <c r="BA6197" s="110"/>
      <c r="BB6197" s="110"/>
      <c r="BC6197" s="110"/>
      <c r="BD6197" s="110"/>
      <c r="BE6197" s="110"/>
      <c r="BF6197" s="110"/>
      <c r="BG6197" s="110"/>
      <c r="BH6197" s="110"/>
    </row>
    <row r="6198" spans="30:60" x14ac:dyDescent="0.2">
      <c r="AD6198" s="110"/>
      <c r="AE6198" s="110"/>
      <c r="AF6198" s="110"/>
      <c r="AG6198" s="110"/>
      <c r="AH6198" s="110"/>
      <c r="AI6198" s="110"/>
      <c r="AJ6198" s="110"/>
      <c r="AK6198" s="110"/>
      <c r="AL6198" s="110"/>
      <c r="AM6198" s="110"/>
      <c r="AN6198" s="110"/>
      <c r="AO6198" s="110"/>
      <c r="AP6198" s="110"/>
      <c r="AQ6198" s="110"/>
      <c r="AR6198" s="110"/>
      <c r="AS6198" s="110"/>
      <c r="AT6198" s="110"/>
      <c r="AU6198" s="110"/>
      <c r="AV6198" s="110"/>
      <c r="AW6198" s="110"/>
      <c r="AX6198" s="110"/>
      <c r="AY6198" s="110"/>
      <c r="AZ6198" s="110"/>
      <c r="BA6198" s="110"/>
      <c r="BB6198" s="110"/>
      <c r="BC6198" s="110"/>
      <c r="BD6198" s="110"/>
      <c r="BE6198" s="110"/>
      <c r="BF6198" s="110"/>
      <c r="BG6198" s="110"/>
      <c r="BH6198" s="110"/>
    </row>
    <row r="6199" spans="30:60" x14ac:dyDescent="0.2">
      <c r="AD6199" s="110"/>
      <c r="AE6199" s="110"/>
      <c r="AF6199" s="110"/>
      <c r="AG6199" s="110"/>
      <c r="AH6199" s="110"/>
      <c r="AI6199" s="110"/>
      <c r="AJ6199" s="110"/>
      <c r="AK6199" s="110"/>
      <c r="AL6199" s="110"/>
      <c r="AM6199" s="110"/>
      <c r="AN6199" s="110"/>
      <c r="AO6199" s="110"/>
      <c r="AP6199" s="110"/>
      <c r="AQ6199" s="110"/>
      <c r="AR6199" s="110"/>
      <c r="AS6199" s="110"/>
      <c r="AT6199" s="110"/>
      <c r="AU6199" s="110"/>
      <c r="AV6199" s="110"/>
      <c r="AW6199" s="110"/>
      <c r="AX6199" s="110"/>
      <c r="AY6199" s="110"/>
      <c r="AZ6199" s="110"/>
      <c r="BA6199" s="110"/>
      <c r="BB6199" s="110"/>
      <c r="BC6199" s="110"/>
      <c r="BD6199" s="110"/>
      <c r="BE6199" s="110"/>
      <c r="BF6199" s="110"/>
      <c r="BG6199" s="110"/>
      <c r="BH6199" s="110"/>
    </row>
    <row r="6200" spans="30:60" x14ac:dyDescent="0.2">
      <c r="AD6200" s="110"/>
      <c r="AE6200" s="110"/>
      <c r="AF6200" s="110"/>
      <c r="AG6200" s="110"/>
      <c r="AH6200" s="110"/>
      <c r="AI6200" s="110"/>
      <c r="AJ6200" s="110"/>
      <c r="AK6200" s="110"/>
      <c r="AL6200" s="110"/>
      <c r="AM6200" s="110"/>
      <c r="AN6200" s="110"/>
      <c r="AO6200" s="110"/>
      <c r="AP6200" s="110"/>
      <c r="AQ6200" s="110"/>
      <c r="AR6200" s="110"/>
      <c r="AS6200" s="110"/>
      <c r="AT6200" s="110"/>
      <c r="AU6200" s="110"/>
      <c r="AV6200" s="110"/>
      <c r="AW6200" s="110"/>
      <c r="AX6200" s="110"/>
      <c r="AY6200" s="110"/>
      <c r="AZ6200" s="110"/>
      <c r="BA6200" s="110"/>
      <c r="BB6200" s="110"/>
      <c r="BC6200" s="110"/>
      <c r="BD6200" s="110"/>
      <c r="BE6200" s="110"/>
      <c r="BF6200" s="110"/>
      <c r="BG6200" s="110"/>
      <c r="BH6200" s="110"/>
    </row>
    <row r="6201" spans="30:60" x14ac:dyDescent="0.2">
      <c r="AD6201" s="110"/>
      <c r="AE6201" s="110"/>
      <c r="AF6201" s="110"/>
      <c r="AG6201" s="110"/>
      <c r="AH6201" s="110"/>
      <c r="AI6201" s="110"/>
      <c r="AJ6201" s="110"/>
      <c r="AK6201" s="110"/>
      <c r="AL6201" s="110"/>
      <c r="AM6201" s="110"/>
      <c r="AN6201" s="110"/>
      <c r="AO6201" s="110"/>
      <c r="AP6201" s="110"/>
      <c r="AQ6201" s="110"/>
      <c r="AR6201" s="110"/>
      <c r="AS6201" s="110"/>
      <c r="AT6201" s="110"/>
      <c r="AU6201" s="110"/>
      <c r="AV6201" s="110"/>
      <c r="AW6201" s="110"/>
      <c r="AX6201" s="110"/>
      <c r="AY6201" s="110"/>
      <c r="AZ6201" s="110"/>
      <c r="BA6201" s="110"/>
      <c r="BB6201" s="110"/>
      <c r="BC6201" s="110"/>
      <c r="BD6201" s="110"/>
      <c r="BE6201" s="110"/>
      <c r="BF6201" s="110"/>
      <c r="BG6201" s="110"/>
      <c r="BH6201" s="110"/>
    </row>
    <row r="6202" spans="30:60" x14ac:dyDescent="0.2">
      <c r="AD6202" s="110"/>
      <c r="AE6202" s="110"/>
      <c r="AF6202" s="110"/>
      <c r="AG6202" s="110"/>
      <c r="AH6202" s="110"/>
      <c r="AI6202" s="110"/>
      <c r="AJ6202" s="110"/>
      <c r="AK6202" s="110"/>
      <c r="AL6202" s="110"/>
      <c r="AM6202" s="110"/>
      <c r="AN6202" s="110"/>
      <c r="AO6202" s="110"/>
      <c r="AP6202" s="110"/>
      <c r="AQ6202" s="110"/>
      <c r="AR6202" s="110"/>
      <c r="AS6202" s="110"/>
      <c r="AT6202" s="110"/>
      <c r="AU6202" s="110"/>
      <c r="AV6202" s="110"/>
      <c r="AW6202" s="110"/>
      <c r="AX6202" s="110"/>
      <c r="AY6202" s="110"/>
      <c r="AZ6202" s="110"/>
      <c r="BA6202" s="110"/>
      <c r="BB6202" s="110"/>
      <c r="BC6202" s="110"/>
      <c r="BD6202" s="110"/>
      <c r="BE6202" s="110"/>
      <c r="BF6202" s="110"/>
      <c r="BG6202" s="110"/>
      <c r="BH6202" s="110"/>
    </row>
    <row r="6203" spans="30:60" x14ac:dyDescent="0.2">
      <c r="AD6203" s="110"/>
      <c r="AE6203" s="110"/>
      <c r="AF6203" s="110"/>
      <c r="AG6203" s="110"/>
      <c r="AH6203" s="110"/>
      <c r="AI6203" s="110"/>
      <c r="AJ6203" s="110"/>
      <c r="AK6203" s="110"/>
      <c r="AL6203" s="110"/>
      <c r="AM6203" s="110"/>
      <c r="AN6203" s="110"/>
      <c r="AO6203" s="110"/>
      <c r="AP6203" s="110"/>
      <c r="AQ6203" s="110"/>
      <c r="AR6203" s="110"/>
      <c r="AS6203" s="110"/>
      <c r="AT6203" s="110"/>
      <c r="AU6203" s="110"/>
      <c r="AV6203" s="110"/>
      <c r="AW6203" s="110"/>
      <c r="AX6203" s="110"/>
      <c r="AY6203" s="110"/>
      <c r="AZ6203" s="110"/>
      <c r="BA6203" s="110"/>
      <c r="BB6203" s="110"/>
      <c r="BC6203" s="110"/>
      <c r="BD6203" s="110"/>
      <c r="BE6203" s="110"/>
      <c r="BF6203" s="110"/>
      <c r="BG6203" s="110"/>
      <c r="BH6203" s="110"/>
    </row>
    <row r="6204" spans="30:60" x14ac:dyDescent="0.2">
      <c r="AD6204" s="110"/>
      <c r="AE6204" s="110"/>
      <c r="AF6204" s="110"/>
      <c r="AG6204" s="110"/>
      <c r="AH6204" s="110"/>
      <c r="AI6204" s="110"/>
      <c r="AJ6204" s="110"/>
      <c r="AK6204" s="110"/>
      <c r="AL6204" s="110"/>
      <c r="AM6204" s="110"/>
      <c r="AN6204" s="110"/>
      <c r="AO6204" s="110"/>
      <c r="AP6204" s="110"/>
      <c r="AQ6204" s="110"/>
      <c r="AR6204" s="110"/>
      <c r="AS6204" s="110"/>
      <c r="AT6204" s="110"/>
      <c r="AU6204" s="110"/>
      <c r="AV6204" s="110"/>
      <c r="AW6204" s="110"/>
      <c r="AX6204" s="110"/>
      <c r="AY6204" s="110"/>
      <c r="AZ6204" s="110"/>
      <c r="BA6204" s="110"/>
      <c r="BB6204" s="110"/>
      <c r="BC6204" s="110"/>
      <c r="BD6204" s="110"/>
      <c r="BE6204" s="110"/>
      <c r="BF6204" s="110"/>
      <c r="BG6204" s="110"/>
      <c r="BH6204" s="110"/>
    </row>
    <row r="6205" spans="30:60" x14ac:dyDescent="0.2">
      <c r="AD6205" s="110"/>
      <c r="AE6205" s="110"/>
      <c r="AF6205" s="110"/>
      <c r="AG6205" s="110"/>
      <c r="AH6205" s="110"/>
      <c r="AI6205" s="110"/>
      <c r="AJ6205" s="110"/>
      <c r="AK6205" s="110"/>
      <c r="AL6205" s="110"/>
      <c r="AM6205" s="110"/>
      <c r="AN6205" s="110"/>
      <c r="AO6205" s="110"/>
      <c r="AP6205" s="110"/>
      <c r="AQ6205" s="110"/>
      <c r="AR6205" s="110"/>
      <c r="AS6205" s="110"/>
      <c r="AT6205" s="110"/>
      <c r="AU6205" s="110"/>
      <c r="AV6205" s="110"/>
      <c r="AW6205" s="110"/>
      <c r="AX6205" s="110"/>
      <c r="AY6205" s="110"/>
      <c r="AZ6205" s="110"/>
      <c r="BA6205" s="110"/>
      <c r="BB6205" s="110"/>
      <c r="BC6205" s="110"/>
      <c r="BD6205" s="110"/>
      <c r="BE6205" s="110"/>
      <c r="BF6205" s="110"/>
      <c r="BG6205" s="110"/>
      <c r="BH6205" s="110"/>
    </row>
    <row r="6206" spans="30:60" x14ac:dyDescent="0.2">
      <c r="AD6206" s="110"/>
      <c r="AE6206" s="110"/>
      <c r="AF6206" s="110"/>
      <c r="AG6206" s="110"/>
      <c r="AH6206" s="110"/>
      <c r="AI6206" s="110"/>
      <c r="AJ6206" s="110"/>
      <c r="AK6206" s="110"/>
      <c r="AL6206" s="110"/>
      <c r="AM6206" s="110"/>
      <c r="AN6206" s="110"/>
      <c r="AO6206" s="110"/>
      <c r="AP6206" s="110"/>
      <c r="AQ6206" s="110"/>
      <c r="AR6206" s="110"/>
      <c r="AS6206" s="110"/>
      <c r="AT6206" s="110"/>
      <c r="AU6206" s="110"/>
      <c r="AV6206" s="110"/>
      <c r="AW6206" s="110"/>
      <c r="AX6206" s="110"/>
      <c r="AY6206" s="110"/>
      <c r="AZ6206" s="110"/>
      <c r="BA6206" s="110"/>
      <c r="BB6206" s="110"/>
      <c r="BC6206" s="110"/>
      <c r="BD6206" s="110"/>
      <c r="BE6206" s="110"/>
      <c r="BF6206" s="110"/>
      <c r="BG6206" s="110"/>
      <c r="BH6206" s="110"/>
    </row>
    <row r="6207" spans="30:60" x14ac:dyDescent="0.2">
      <c r="AD6207" s="110"/>
      <c r="AE6207" s="110"/>
      <c r="AF6207" s="110"/>
      <c r="AG6207" s="110"/>
      <c r="AH6207" s="110"/>
      <c r="AI6207" s="110"/>
      <c r="AJ6207" s="110"/>
      <c r="AK6207" s="110"/>
      <c r="AL6207" s="110"/>
      <c r="AM6207" s="110"/>
      <c r="AN6207" s="110"/>
      <c r="AO6207" s="110"/>
      <c r="AP6207" s="110"/>
      <c r="AQ6207" s="110"/>
      <c r="AR6207" s="110"/>
      <c r="AS6207" s="110"/>
      <c r="AT6207" s="110"/>
      <c r="AU6207" s="110"/>
      <c r="AV6207" s="110"/>
      <c r="AW6207" s="110"/>
      <c r="AX6207" s="110"/>
      <c r="AY6207" s="110"/>
      <c r="AZ6207" s="110"/>
      <c r="BA6207" s="110"/>
      <c r="BB6207" s="110"/>
      <c r="BC6207" s="110"/>
      <c r="BD6207" s="110"/>
      <c r="BE6207" s="110"/>
      <c r="BF6207" s="110"/>
      <c r="BG6207" s="110"/>
      <c r="BH6207" s="110"/>
    </row>
    <row r="6208" spans="30:60" x14ac:dyDescent="0.2">
      <c r="AD6208" s="110"/>
      <c r="AE6208" s="110"/>
      <c r="AF6208" s="110"/>
      <c r="AG6208" s="110"/>
      <c r="AH6208" s="110"/>
      <c r="AI6208" s="110"/>
      <c r="AJ6208" s="110"/>
      <c r="AK6208" s="110"/>
      <c r="AL6208" s="110"/>
      <c r="AM6208" s="110"/>
      <c r="AN6208" s="110"/>
      <c r="AO6208" s="110"/>
      <c r="AP6208" s="110"/>
      <c r="AQ6208" s="110"/>
      <c r="AR6208" s="110"/>
      <c r="AS6208" s="110"/>
      <c r="AT6208" s="110"/>
      <c r="AU6208" s="110"/>
      <c r="AV6208" s="110"/>
      <c r="AW6208" s="110"/>
      <c r="AX6208" s="110"/>
      <c r="AY6208" s="110"/>
      <c r="AZ6208" s="110"/>
      <c r="BA6208" s="110"/>
      <c r="BB6208" s="110"/>
      <c r="BC6208" s="110"/>
      <c r="BD6208" s="110"/>
      <c r="BE6208" s="110"/>
      <c r="BF6208" s="110"/>
      <c r="BG6208" s="110"/>
      <c r="BH6208" s="110"/>
    </row>
    <row r="6209" spans="30:60" x14ac:dyDescent="0.2">
      <c r="AD6209" s="110"/>
      <c r="AE6209" s="110"/>
      <c r="AF6209" s="110"/>
      <c r="AG6209" s="110"/>
      <c r="AH6209" s="110"/>
      <c r="AI6209" s="110"/>
      <c r="AJ6209" s="110"/>
      <c r="AK6209" s="110"/>
      <c r="AL6209" s="110"/>
      <c r="AM6209" s="110"/>
      <c r="AN6209" s="110"/>
      <c r="AO6209" s="110"/>
      <c r="AP6209" s="110"/>
      <c r="AQ6209" s="110"/>
      <c r="AR6209" s="110"/>
      <c r="AS6209" s="110"/>
      <c r="AT6209" s="110"/>
      <c r="AU6209" s="110"/>
      <c r="AV6209" s="110"/>
      <c r="AW6209" s="110"/>
      <c r="AX6209" s="110"/>
      <c r="AY6209" s="110"/>
      <c r="AZ6209" s="110"/>
      <c r="BA6209" s="110"/>
      <c r="BB6209" s="110"/>
      <c r="BC6209" s="110"/>
      <c r="BD6209" s="110"/>
      <c r="BE6209" s="110"/>
      <c r="BF6209" s="110"/>
      <c r="BG6209" s="110"/>
      <c r="BH6209" s="110"/>
    </row>
    <row r="6210" spans="30:60" x14ac:dyDescent="0.2">
      <c r="AD6210" s="110"/>
      <c r="AE6210" s="110"/>
      <c r="AF6210" s="110"/>
      <c r="AG6210" s="110"/>
      <c r="AH6210" s="110"/>
      <c r="AI6210" s="110"/>
      <c r="AJ6210" s="110"/>
      <c r="AK6210" s="110"/>
      <c r="AL6210" s="110"/>
      <c r="AM6210" s="110"/>
      <c r="AN6210" s="110"/>
      <c r="AO6210" s="110"/>
      <c r="AP6210" s="110"/>
      <c r="AQ6210" s="110"/>
      <c r="AR6210" s="110"/>
      <c r="AS6210" s="110"/>
      <c r="AT6210" s="110"/>
      <c r="AU6210" s="110"/>
      <c r="AV6210" s="110"/>
      <c r="AW6210" s="110"/>
      <c r="AX6210" s="110"/>
      <c r="AY6210" s="110"/>
      <c r="AZ6210" s="110"/>
      <c r="BA6210" s="110"/>
      <c r="BB6210" s="110"/>
      <c r="BC6210" s="110"/>
      <c r="BD6210" s="110"/>
      <c r="BE6210" s="110"/>
      <c r="BF6210" s="110"/>
      <c r="BG6210" s="110"/>
      <c r="BH6210" s="110"/>
    </row>
    <row r="6211" spans="30:60" x14ac:dyDescent="0.2">
      <c r="AD6211" s="110"/>
      <c r="AE6211" s="110"/>
      <c r="AF6211" s="110"/>
      <c r="AG6211" s="110"/>
      <c r="AH6211" s="110"/>
      <c r="AI6211" s="110"/>
      <c r="AJ6211" s="110"/>
      <c r="AK6211" s="110"/>
      <c r="AL6211" s="110"/>
      <c r="AM6211" s="110"/>
      <c r="AN6211" s="110"/>
      <c r="AO6211" s="110"/>
      <c r="AP6211" s="110"/>
      <c r="AQ6211" s="110"/>
      <c r="AR6211" s="110"/>
      <c r="AS6211" s="110"/>
      <c r="AT6211" s="110"/>
      <c r="AU6211" s="110"/>
      <c r="AV6211" s="110"/>
      <c r="AW6211" s="110"/>
      <c r="AX6211" s="110"/>
      <c r="AY6211" s="110"/>
      <c r="AZ6211" s="110"/>
      <c r="BA6211" s="110"/>
      <c r="BB6211" s="110"/>
      <c r="BC6211" s="110"/>
      <c r="BD6211" s="110"/>
      <c r="BE6211" s="110"/>
      <c r="BF6211" s="110"/>
      <c r="BG6211" s="110"/>
      <c r="BH6211" s="110"/>
    </row>
    <row r="6212" spans="30:60" x14ac:dyDescent="0.2">
      <c r="AD6212" s="110"/>
      <c r="AE6212" s="110"/>
      <c r="AF6212" s="110"/>
      <c r="AG6212" s="110"/>
      <c r="AH6212" s="110"/>
      <c r="AI6212" s="110"/>
      <c r="AJ6212" s="110"/>
      <c r="AK6212" s="110"/>
      <c r="AL6212" s="110"/>
      <c r="AM6212" s="110"/>
      <c r="AN6212" s="110"/>
      <c r="AO6212" s="110"/>
      <c r="AP6212" s="110"/>
      <c r="AQ6212" s="110"/>
      <c r="AR6212" s="110"/>
      <c r="AS6212" s="110"/>
      <c r="AT6212" s="110"/>
      <c r="AU6212" s="110"/>
      <c r="AV6212" s="110"/>
      <c r="AW6212" s="110"/>
      <c r="AX6212" s="110"/>
      <c r="AY6212" s="110"/>
      <c r="AZ6212" s="110"/>
      <c r="BA6212" s="110"/>
      <c r="BB6212" s="110"/>
      <c r="BC6212" s="110"/>
      <c r="BD6212" s="110"/>
      <c r="BE6212" s="110"/>
      <c r="BF6212" s="110"/>
      <c r="BG6212" s="110"/>
      <c r="BH6212" s="110"/>
    </row>
    <row r="6213" spans="30:60" x14ac:dyDescent="0.2">
      <c r="AD6213" s="110"/>
      <c r="AE6213" s="110"/>
      <c r="AF6213" s="110"/>
      <c r="AG6213" s="110"/>
      <c r="AH6213" s="110"/>
      <c r="AI6213" s="110"/>
      <c r="AJ6213" s="110"/>
      <c r="AK6213" s="110"/>
      <c r="AL6213" s="110"/>
      <c r="AM6213" s="110"/>
      <c r="AN6213" s="110"/>
      <c r="AO6213" s="110"/>
      <c r="AP6213" s="110"/>
      <c r="AQ6213" s="110"/>
      <c r="AR6213" s="110"/>
      <c r="AS6213" s="110"/>
      <c r="AT6213" s="110"/>
      <c r="AU6213" s="110"/>
      <c r="AV6213" s="110"/>
      <c r="AW6213" s="110"/>
      <c r="AX6213" s="110"/>
      <c r="AY6213" s="110"/>
      <c r="AZ6213" s="110"/>
      <c r="BA6213" s="110"/>
      <c r="BB6213" s="110"/>
      <c r="BC6213" s="110"/>
      <c r="BD6213" s="110"/>
      <c r="BE6213" s="110"/>
      <c r="BF6213" s="110"/>
      <c r="BG6213" s="110"/>
      <c r="BH6213" s="110"/>
    </row>
    <row r="6214" spans="30:60" x14ac:dyDescent="0.2">
      <c r="AD6214" s="110"/>
      <c r="AE6214" s="110"/>
      <c r="AF6214" s="110"/>
      <c r="AG6214" s="110"/>
      <c r="AH6214" s="110"/>
      <c r="AI6214" s="110"/>
      <c r="AJ6214" s="110"/>
      <c r="AK6214" s="110"/>
      <c r="AL6214" s="110"/>
      <c r="AM6214" s="110"/>
      <c r="AN6214" s="110"/>
      <c r="AO6214" s="110"/>
      <c r="AP6214" s="110"/>
      <c r="AQ6214" s="110"/>
      <c r="AR6214" s="110"/>
      <c r="AS6214" s="110"/>
      <c r="AT6214" s="110"/>
      <c r="AU6214" s="110"/>
      <c r="AV6214" s="110"/>
      <c r="AW6214" s="110"/>
      <c r="AX6214" s="110"/>
      <c r="AY6214" s="110"/>
      <c r="AZ6214" s="110"/>
      <c r="BA6214" s="110"/>
      <c r="BB6214" s="110"/>
      <c r="BC6214" s="110"/>
      <c r="BD6214" s="110"/>
      <c r="BE6214" s="110"/>
      <c r="BF6214" s="110"/>
      <c r="BG6214" s="110"/>
      <c r="BH6214" s="110"/>
    </row>
    <row r="6215" spans="30:60" x14ac:dyDescent="0.2">
      <c r="AD6215" s="110"/>
      <c r="AE6215" s="110"/>
      <c r="AF6215" s="110"/>
      <c r="AG6215" s="110"/>
      <c r="AH6215" s="110"/>
      <c r="AI6215" s="110"/>
      <c r="AJ6215" s="110"/>
      <c r="AK6215" s="110"/>
      <c r="AL6215" s="110"/>
      <c r="AM6215" s="110"/>
      <c r="AN6215" s="110"/>
      <c r="AO6215" s="110"/>
      <c r="AP6215" s="110"/>
      <c r="AQ6215" s="110"/>
      <c r="AR6215" s="110"/>
      <c r="AS6215" s="110"/>
      <c r="AT6215" s="110"/>
      <c r="AU6215" s="110"/>
      <c r="AV6215" s="110"/>
      <c r="AW6215" s="110"/>
      <c r="AX6215" s="110"/>
      <c r="AY6215" s="110"/>
      <c r="AZ6215" s="110"/>
      <c r="BA6215" s="110"/>
      <c r="BB6215" s="110"/>
      <c r="BC6215" s="110"/>
      <c r="BD6215" s="110"/>
      <c r="BE6215" s="110"/>
      <c r="BF6215" s="110"/>
      <c r="BG6215" s="110"/>
      <c r="BH6215" s="110"/>
    </row>
    <row r="6216" spans="30:60" x14ac:dyDescent="0.2">
      <c r="AD6216" s="110"/>
      <c r="AE6216" s="110"/>
      <c r="AF6216" s="110"/>
      <c r="AG6216" s="110"/>
      <c r="AH6216" s="110"/>
      <c r="AI6216" s="110"/>
      <c r="AJ6216" s="110"/>
      <c r="AK6216" s="110"/>
      <c r="AL6216" s="110"/>
      <c r="AM6216" s="110"/>
      <c r="AN6216" s="110"/>
      <c r="AO6216" s="110"/>
      <c r="AP6216" s="110"/>
      <c r="AQ6216" s="110"/>
      <c r="AR6216" s="110"/>
      <c r="AS6216" s="110"/>
      <c r="AT6216" s="110"/>
      <c r="AU6216" s="110"/>
      <c r="AV6216" s="110"/>
      <c r="AW6216" s="110"/>
      <c r="AX6216" s="110"/>
      <c r="AY6216" s="110"/>
      <c r="AZ6216" s="110"/>
      <c r="BA6216" s="110"/>
      <c r="BB6216" s="110"/>
      <c r="BC6216" s="110"/>
      <c r="BD6216" s="110"/>
      <c r="BE6216" s="110"/>
      <c r="BF6216" s="110"/>
      <c r="BG6216" s="110"/>
      <c r="BH6216" s="110"/>
    </row>
    <row r="6217" spans="30:60" x14ac:dyDescent="0.2">
      <c r="AD6217" s="110"/>
      <c r="AE6217" s="110"/>
      <c r="AF6217" s="110"/>
      <c r="AG6217" s="110"/>
      <c r="AH6217" s="110"/>
      <c r="AI6217" s="110"/>
      <c r="AJ6217" s="110"/>
      <c r="AK6217" s="110"/>
      <c r="AL6217" s="110"/>
      <c r="AM6217" s="110"/>
      <c r="AN6217" s="110"/>
      <c r="AO6217" s="110"/>
      <c r="AP6217" s="110"/>
      <c r="AQ6217" s="110"/>
      <c r="AR6217" s="110"/>
      <c r="AS6217" s="110"/>
      <c r="AT6217" s="110"/>
      <c r="AU6217" s="110"/>
      <c r="AV6217" s="110"/>
      <c r="AW6217" s="110"/>
      <c r="AX6217" s="110"/>
      <c r="AY6217" s="110"/>
      <c r="AZ6217" s="110"/>
      <c r="BA6217" s="110"/>
      <c r="BB6217" s="110"/>
      <c r="BC6217" s="110"/>
      <c r="BD6217" s="110"/>
      <c r="BE6217" s="110"/>
      <c r="BF6217" s="110"/>
      <c r="BG6217" s="110"/>
      <c r="BH6217" s="110"/>
    </row>
    <row r="6218" spans="30:60" x14ac:dyDescent="0.2">
      <c r="AD6218" s="110"/>
      <c r="AE6218" s="110"/>
      <c r="AF6218" s="110"/>
      <c r="AG6218" s="110"/>
      <c r="AH6218" s="110"/>
      <c r="AI6218" s="110"/>
      <c r="AJ6218" s="110"/>
      <c r="AK6218" s="110"/>
      <c r="AL6218" s="110"/>
      <c r="AM6218" s="110"/>
      <c r="AN6218" s="110"/>
      <c r="AO6218" s="110"/>
      <c r="AP6218" s="110"/>
      <c r="AQ6218" s="110"/>
      <c r="AR6218" s="110"/>
      <c r="AS6218" s="110"/>
      <c r="AT6218" s="110"/>
      <c r="AU6218" s="110"/>
      <c r="AV6218" s="110"/>
      <c r="AW6218" s="110"/>
      <c r="AX6218" s="110"/>
      <c r="AY6218" s="110"/>
      <c r="AZ6218" s="110"/>
      <c r="BA6218" s="110"/>
      <c r="BB6218" s="110"/>
      <c r="BC6218" s="110"/>
      <c r="BD6218" s="110"/>
      <c r="BE6218" s="110"/>
      <c r="BF6218" s="110"/>
      <c r="BG6218" s="110"/>
      <c r="BH6218" s="110"/>
    </row>
    <row r="6219" spans="30:60" x14ac:dyDescent="0.2">
      <c r="AD6219" s="110"/>
      <c r="AE6219" s="110"/>
      <c r="AF6219" s="110"/>
      <c r="AG6219" s="110"/>
      <c r="AH6219" s="110"/>
      <c r="AI6219" s="110"/>
      <c r="AJ6219" s="110"/>
      <c r="AK6219" s="110"/>
      <c r="AL6219" s="110"/>
      <c r="AM6219" s="110"/>
      <c r="AN6219" s="110"/>
      <c r="AO6219" s="110"/>
      <c r="AP6219" s="110"/>
      <c r="AQ6219" s="110"/>
      <c r="AR6219" s="110"/>
      <c r="AS6219" s="110"/>
      <c r="AT6219" s="110"/>
      <c r="AU6219" s="110"/>
      <c r="AV6219" s="110"/>
      <c r="AW6219" s="110"/>
      <c r="AX6219" s="110"/>
      <c r="AY6219" s="110"/>
      <c r="AZ6219" s="110"/>
      <c r="BA6219" s="110"/>
      <c r="BB6219" s="110"/>
      <c r="BC6219" s="110"/>
      <c r="BD6219" s="110"/>
      <c r="BE6219" s="110"/>
      <c r="BF6219" s="110"/>
      <c r="BG6219" s="110"/>
      <c r="BH6219" s="110"/>
    </row>
    <row r="6220" spans="30:60" x14ac:dyDescent="0.2">
      <c r="AD6220" s="110"/>
      <c r="AE6220" s="110"/>
      <c r="AF6220" s="110"/>
      <c r="AG6220" s="110"/>
      <c r="AH6220" s="110"/>
      <c r="AI6220" s="110"/>
      <c r="AJ6220" s="110"/>
      <c r="AK6220" s="110"/>
      <c r="AL6220" s="110"/>
      <c r="AM6220" s="110"/>
      <c r="AN6220" s="110"/>
      <c r="AO6220" s="110"/>
      <c r="AP6220" s="110"/>
      <c r="AQ6220" s="110"/>
      <c r="AR6220" s="110"/>
      <c r="AS6220" s="110"/>
      <c r="AT6220" s="110"/>
      <c r="AU6220" s="110"/>
      <c r="AV6220" s="110"/>
      <c r="AW6220" s="110"/>
      <c r="AX6220" s="110"/>
      <c r="AY6220" s="110"/>
      <c r="AZ6220" s="110"/>
      <c r="BA6220" s="110"/>
      <c r="BB6220" s="110"/>
      <c r="BC6220" s="110"/>
      <c r="BD6220" s="110"/>
      <c r="BE6220" s="110"/>
      <c r="BF6220" s="110"/>
      <c r="BG6220" s="110"/>
      <c r="BH6220" s="110"/>
    </row>
    <row r="6221" spans="30:60" x14ac:dyDescent="0.2">
      <c r="AD6221" s="110"/>
      <c r="AE6221" s="110"/>
      <c r="AF6221" s="110"/>
      <c r="AG6221" s="110"/>
      <c r="AH6221" s="110"/>
      <c r="AI6221" s="110"/>
      <c r="AJ6221" s="110"/>
      <c r="AK6221" s="110"/>
      <c r="AL6221" s="110"/>
      <c r="AM6221" s="110"/>
      <c r="AN6221" s="110"/>
      <c r="AO6221" s="110"/>
      <c r="AP6221" s="110"/>
      <c r="AQ6221" s="110"/>
      <c r="AR6221" s="110"/>
      <c r="AS6221" s="110"/>
      <c r="AT6221" s="110"/>
      <c r="AU6221" s="110"/>
      <c r="AV6221" s="110"/>
      <c r="AW6221" s="110"/>
      <c r="AX6221" s="110"/>
      <c r="AY6221" s="110"/>
      <c r="AZ6221" s="110"/>
      <c r="BA6221" s="110"/>
      <c r="BB6221" s="110"/>
      <c r="BC6221" s="110"/>
      <c r="BD6221" s="110"/>
      <c r="BE6221" s="110"/>
      <c r="BF6221" s="110"/>
      <c r="BG6221" s="110"/>
      <c r="BH6221" s="110"/>
    </row>
    <row r="6222" spans="30:60" x14ac:dyDescent="0.2">
      <c r="AD6222" s="110"/>
      <c r="AE6222" s="110"/>
      <c r="AF6222" s="110"/>
      <c r="AG6222" s="110"/>
      <c r="AH6222" s="110"/>
      <c r="AI6222" s="110"/>
      <c r="AJ6222" s="110"/>
      <c r="AK6222" s="110"/>
      <c r="AL6222" s="110"/>
      <c r="AM6222" s="110"/>
      <c r="AN6222" s="110"/>
      <c r="AO6222" s="110"/>
      <c r="AP6222" s="110"/>
      <c r="AQ6222" s="110"/>
      <c r="AR6222" s="110"/>
      <c r="AS6222" s="110"/>
      <c r="AT6222" s="110"/>
      <c r="AU6222" s="110"/>
      <c r="AV6222" s="110"/>
      <c r="AW6222" s="110"/>
      <c r="AX6222" s="110"/>
      <c r="AY6222" s="110"/>
      <c r="AZ6222" s="110"/>
      <c r="BA6222" s="110"/>
      <c r="BB6222" s="110"/>
      <c r="BC6222" s="110"/>
      <c r="BD6222" s="110"/>
      <c r="BE6222" s="110"/>
      <c r="BF6222" s="110"/>
      <c r="BG6222" s="110"/>
      <c r="BH6222" s="110"/>
    </row>
    <row r="6223" spans="30:60" x14ac:dyDescent="0.2">
      <c r="AD6223" s="110"/>
      <c r="AE6223" s="110"/>
      <c r="AF6223" s="110"/>
      <c r="AG6223" s="110"/>
      <c r="AH6223" s="110"/>
      <c r="AI6223" s="110"/>
      <c r="AJ6223" s="110"/>
      <c r="AK6223" s="110"/>
      <c r="AL6223" s="110"/>
      <c r="AM6223" s="110"/>
      <c r="AN6223" s="110"/>
      <c r="AO6223" s="110"/>
      <c r="AP6223" s="110"/>
      <c r="AQ6223" s="110"/>
      <c r="AR6223" s="110"/>
      <c r="AS6223" s="110"/>
      <c r="AT6223" s="110"/>
      <c r="AU6223" s="110"/>
      <c r="AV6223" s="110"/>
      <c r="AW6223" s="110"/>
      <c r="AX6223" s="110"/>
      <c r="AY6223" s="110"/>
      <c r="AZ6223" s="110"/>
      <c r="BA6223" s="110"/>
      <c r="BB6223" s="110"/>
      <c r="BC6223" s="110"/>
      <c r="BD6223" s="110"/>
      <c r="BE6223" s="110"/>
      <c r="BF6223" s="110"/>
      <c r="BG6223" s="110"/>
      <c r="BH6223" s="110"/>
    </row>
    <row r="6224" spans="30:60" x14ac:dyDescent="0.2">
      <c r="AD6224" s="110"/>
      <c r="AE6224" s="110"/>
      <c r="AF6224" s="110"/>
      <c r="AG6224" s="110"/>
      <c r="AH6224" s="110"/>
      <c r="AI6224" s="110"/>
      <c r="AJ6224" s="110"/>
      <c r="AK6224" s="110"/>
      <c r="AL6224" s="110"/>
      <c r="AM6224" s="110"/>
      <c r="AN6224" s="110"/>
      <c r="AO6224" s="110"/>
      <c r="AP6224" s="110"/>
      <c r="AQ6224" s="110"/>
      <c r="AR6224" s="110"/>
      <c r="AS6224" s="110"/>
      <c r="AT6224" s="110"/>
      <c r="AU6224" s="110"/>
      <c r="AV6224" s="110"/>
      <c r="AW6224" s="110"/>
      <c r="AX6224" s="110"/>
      <c r="AY6224" s="110"/>
      <c r="AZ6224" s="110"/>
      <c r="BA6224" s="110"/>
      <c r="BB6224" s="110"/>
      <c r="BC6224" s="110"/>
      <c r="BD6224" s="110"/>
      <c r="BE6224" s="110"/>
      <c r="BF6224" s="110"/>
      <c r="BG6224" s="110"/>
      <c r="BH6224" s="110"/>
    </row>
    <row r="6225" spans="30:60" x14ac:dyDescent="0.2">
      <c r="AD6225" s="110"/>
      <c r="AE6225" s="110"/>
      <c r="AF6225" s="110"/>
      <c r="AG6225" s="110"/>
      <c r="AH6225" s="110"/>
      <c r="AI6225" s="110"/>
      <c r="AJ6225" s="110"/>
      <c r="AK6225" s="110"/>
      <c r="AL6225" s="110"/>
      <c r="AM6225" s="110"/>
      <c r="AN6225" s="110"/>
      <c r="AO6225" s="110"/>
      <c r="AP6225" s="110"/>
      <c r="AQ6225" s="110"/>
      <c r="AR6225" s="110"/>
      <c r="AS6225" s="110"/>
      <c r="AT6225" s="110"/>
      <c r="AU6225" s="110"/>
      <c r="AV6225" s="110"/>
      <c r="AW6225" s="110"/>
      <c r="AX6225" s="110"/>
      <c r="AY6225" s="110"/>
      <c r="AZ6225" s="110"/>
      <c r="BA6225" s="110"/>
      <c r="BB6225" s="110"/>
      <c r="BC6225" s="110"/>
      <c r="BD6225" s="110"/>
      <c r="BE6225" s="110"/>
      <c r="BF6225" s="110"/>
      <c r="BG6225" s="110"/>
      <c r="BH6225" s="110"/>
    </row>
    <row r="6226" spans="30:60" x14ac:dyDescent="0.2">
      <c r="AD6226" s="110"/>
      <c r="AE6226" s="110"/>
      <c r="AF6226" s="110"/>
      <c r="AG6226" s="110"/>
      <c r="AH6226" s="110"/>
      <c r="AI6226" s="110"/>
      <c r="AJ6226" s="110"/>
      <c r="AK6226" s="110"/>
      <c r="AL6226" s="110"/>
      <c r="AM6226" s="110"/>
      <c r="AN6226" s="110"/>
      <c r="AO6226" s="110"/>
      <c r="AP6226" s="110"/>
      <c r="AQ6226" s="110"/>
      <c r="AR6226" s="110"/>
      <c r="AS6226" s="110"/>
      <c r="AT6226" s="110"/>
      <c r="AU6226" s="110"/>
      <c r="AV6226" s="110"/>
      <c r="AW6226" s="110"/>
      <c r="AX6226" s="110"/>
      <c r="AY6226" s="110"/>
      <c r="AZ6226" s="110"/>
      <c r="BA6226" s="110"/>
      <c r="BB6226" s="110"/>
      <c r="BC6226" s="110"/>
      <c r="BD6226" s="110"/>
      <c r="BE6226" s="110"/>
      <c r="BF6226" s="110"/>
      <c r="BG6226" s="110"/>
      <c r="BH6226" s="110"/>
    </row>
    <row r="6227" spans="30:60" x14ac:dyDescent="0.2">
      <c r="AD6227" s="110"/>
      <c r="AE6227" s="110"/>
      <c r="AF6227" s="110"/>
      <c r="AG6227" s="110"/>
      <c r="AH6227" s="110"/>
      <c r="AI6227" s="110"/>
      <c r="AJ6227" s="110"/>
      <c r="AK6227" s="110"/>
      <c r="AL6227" s="110"/>
      <c r="AM6227" s="110"/>
      <c r="AN6227" s="110"/>
      <c r="AO6227" s="110"/>
      <c r="AP6227" s="110"/>
      <c r="AQ6227" s="110"/>
      <c r="AR6227" s="110"/>
      <c r="AS6227" s="110"/>
      <c r="AT6227" s="110"/>
      <c r="AU6227" s="110"/>
      <c r="AV6227" s="110"/>
      <c r="AW6227" s="110"/>
      <c r="AX6227" s="110"/>
      <c r="AY6227" s="110"/>
      <c r="AZ6227" s="110"/>
      <c r="BA6227" s="110"/>
      <c r="BB6227" s="110"/>
      <c r="BC6227" s="110"/>
      <c r="BD6227" s="110"/>
      <c r="BE6227" s="110"/>
      <c r="BF6227" s="110"/>
      <c r="BG6227" s="110"/>
      <c r="BH6227" s="110"/>
    </row>
    <row r="6228" spans="30:60" x14ac:dyDescent="0.2">
      <c r="AD6228" s="110"/>
      <c r="AE6228" s="110"/>
      <c r="AF6228" s="110"/>
      <c r="AG6228" s="110"/>
      <c r="AH6228" s="110"/>
      <c r="AI6228" s="110"/>
      <c r="AJ6228" s="110"/>
      <c r="AK6228" s="110"/>
      <c r="AL6228" s="110"/>
      <c r="AM6228" s="110"/>
      <c r="AN6228" s="110"/>
      <c r="AO6228" s="110"/>
      <c r="AP6228" s="110"/>
      <c r="AQ6228" s="110"/>
      <c r="AR6228" s="110"/>
      <c r="AS6228" s="110"/>
      <c r="AT6228" s="110"/>
      <c r="AU6228" s="110"/>
      <c r="AV6228" s="110"/>
      <c r="AW6228" s="110"/>
      <c r="AX6228" s="110"/>
      <c r="AY6228" s="110"/>
      <c r="AZ6228" s="110"/>
      <c r="BA6228" s="110"/>
      <c r="BB6228" s="110"/>
      <c r="BC6228" s="110"/>
      <c r="BD6228" s="110"/>
      <c r="BE6228" s="110"/>
      <c r="BF6228" s="110"/>
      <c r="BG6228" s="110"/>
      <c r="BH6228" s="110"/>
    </row>
    <row r="6229" spans="30:60" x14ac:dyDescent="0.2">
      <c r="AD6229" s="110"/>
      <c r="AE6229" s="110"/>
      <c r="AF6229" s="110"/>
      <c r="AG6229" s="110"/>
      <c r="AH6229" s="110"/>
      <c r="AI6229" s="110"/>
      <c r="AJ6229" s="110"/>
      <c r="AK6229" s="110"/>
      <c r="AL6229" s="110"/>
      <c r="AM6229" s="110"/>
      <c r="AN6229" s="110"/>
      <c r="AO6229" s="110"/>
      <c r="AP6229" s="110"/>
      <c r="AQ6229" s="110"/>
      <c r="AR6229" s="110"/>
      <c r="AS6229" s="110"/>
      <c r="AT6229" s="110"/>
      <c r="AU6229" s="110"/>
      <c r="AV6229" s="110"/>
      <c r="AW6229" s="110"/>
      <c r="AX6229" s="110"/>
      <c r="AY6229" s="110"/>
      <c r="AZ6229" s="110"/>
      <c r="BA6229" s="110"/>
      <c r="BB6229" s="110"/>
      <c r="BC6229" s="110"/>
      <c r="BD6229" s="110"/>
      <c r="BE6229" s="110"/>
      <c r="BF6229" s="110"/>
      <c r="BG6229" s="110"/>
      <c r="BH6229" s="110"/>
    </row>
    <row r="6230" spans="30:60" x14ac:dyDescent="0.2">
      <c r="AD6230" s="110"/>
      <c r="AE6230" s="110"/>
      <c r="AF6230" s="110"/>
      <c r="AG6230" s="110"/>
      <c r="AH6230" s="110"/>
      <c r="AI6230" s="110"/>
      <c r="AJ6230" s="110"/>
      <c r="AK6230" s="110"/>
      <c r="AL6230" s="110"/>
      <c r="AM6230" s="110"/>
      <c r="AN6230" s="110"/>
      <c r="AO6230" s="110"/>
      <c r="AP6230" s="110"/>
      <c r="AQ6230" s="110"/>
      <c r="AR6230" s="110"/>
      <c r="AS6230" s="110"/>
      <c r="AT6230" s="110"/>
      <c r="AU6230" s="110"/>
      <c r="AV6230" s="110"/>
      <c r="AW6230" s="110"/>
      <c r="AX6230" s="110"/>
      <c r="AY6230" s="110"/>
      <c r="AZ6230" s="110"/>
      <c r="BA6230" s="110"/>
      <c r="BB6230" s="110"/>
      <c r="BC6230" s="110"/>
      <c r="BD6230" s="110"/>
      <c r="BE6230" s="110"/>
      <c r="BF6230" s="110"/>
      <c r="BG6230" s="110"/>
      <c r="BH6230" s="110"/>
    </row>
    <row r="6231" spans="30:60" x14ac:dyDescent="0.2">
      <c r="AD6231" s="110"/>
      <c r="AE6231" s="110"/>
      <c r="AF6231" s="110"/>
      <c r="AG6231" s="110"/>
      <c r="AH6231" s="110"/>
      <c r="AI6231" s="110"/>
      <c r="AJ6231" s="110"/>
      <c r="AK6231" s="110"/>
      <c r="AL6231" s="110"/>
      <c r="AM6231" s="110"/>
      <c r="AN6231" s="110"/>
      <c r="AO6231" s="110"/>
      <c r="AP6231" s="110"/>
      <c r="AQ6231" s="110"/>
      <c r="AR6231" s="110"/>
      <c r="AS6231" s="110"/>
      <c r="AT6231" s="110"/>
      <c r="AU6231" s="110"/>
      <c r="AV6231" s="110"/>
      <c r="AW6231" s="110"/>
      <c r="AX6231" s="110"/>
      <c r="AY6231" s="110"/>
      <c r="AZ6231" s="110"/>
      <c r="BA6231" s="110"/>
      <c r="BB6231" s="110"/>
      <c r="BC6231" s="110"/>
      <c r="BD6231" s="110"/>
      <c r="BE6231" s="110"/>
      <c r="BF6231" s="110"/>
      <c r="BG6231" s="110"/>
      <c r="BH6231" s="110"/>
    </row>
    <row r="6232" spans="30:60" x14ac:dyDescent="0.2">
      <c r="AD6232" s="110"/>
      <c r="AE6232" s="110"/>
      <c r="AF6232" s="110"/>
      <c r="AG6232" s="110"/>
      <c r="AH6232" s="110"/>
      <c r="AI6232" s="110"/>
      <c r="AJ6232" s="110"/>
      <c r="AK6232" s="110"/>
      <c r="AL6232" s="110"/>
      <c r="AM6232" s="110"/>
      <c r="AN6232" s="110"/>
      <c r="AO6232" s="110"/>
      <c r="AP6232" s="110"/>
      <c r="AQ6232" s="110"/>
      <c r="AR6232" s="110"/>
      <c r="AS6232" s="110"/>
      <c r="AT6232" s="110"/>
      <c r="AU6232" s="110"/>
      <c r="AV6232" s="110"/>
      <c r="AW6232" s="110"/>
      <c r="AX6232" s="110"/>
      <c r="AY6232" s="110"/>
      <c r="AZ6232" s="110"/>
      <c r="BA6232" s="110"/>
      <c r="BB6232" s="110"/>
      <c r="BC6232" s="110"/>
      <c r="BD6232" s="110"/>
      <c r="BE6232" s="110"/>
      <c r="BF6232" s="110"/>
      <c r="BG6232" s="110"/>
      <c r="BH6232" s="110"/>
    </row>
    <row r="6233" spans="30:60" x14ac:dyDescent="0.2">
      <c r="AD6233" s="110"/>
      <c r="AE6233" s="110"/>
      <c r="AF6233" s="110"/>
      <c r="AG6233" s="110"/>
      <c r="AH6233" s="110"/>
      <c r="AI6233" s="110"/>
      <c r="AJ6233" s="110"/>
      <c r="AK6233" s="110"/>
      <c r="AL6233" s="110"/>
      <c r="AM6233" s="110"/>
      <c r="AN6233" s="110"/>
      <c r="AO6233" s="110"/>
      <c r="AP6233" s="110"/>
      <c r="AQ6233" s="110"/>
      <c r="AR6233" s="110"/>
      <c r="AS6233" s="110"/>
      <c r="AT6233" s="110"/>
      <c r="AU6233" s="110"/>
      <c r="AV6233" s="110"/>
      <c r="AW6233" s="110"/>
      <c r="AX6233" s="110"/>
      <c r="AY6233" s="110"/>
      <c r="AZ6233" s="110"/>
      <c r="BA6233" s="110"/>
      <c r="BB6233" s="110"/>
      <c r="BC6233" s="110"/>
      <c r="BD6233" s="110"/>
      <c r="BE6233" s="110"/>
      <c r="BF6233" s="110"/>
      <c r="BG6233" s="110"/>
      <c r="BH6233" s="110"/>
    </row>
    <row r="6234" spans="30:60" x14ac:dyDescent="0.2">
      <c r="AD6234" s="110"/>
      <c r="AE6234" s="110"/>
      <c r="AF6234" s="110"/>
      <c r="AG6234" s="110"/>
      <c r="AH6234" s="110"/>
      <c r="AI6234" s="110"/>
      <c r="AJ6234" s="110"/>
      <c r="AK6234" s="110"/>
      <c r="AL6234" s="110"/>
      <c r="AM6234" s="110"/>
      <c r="AN6234" s="110"/>
      <c r="AO6234" s="110"/>
      <c r="AP6234" s="110"/>
      <c r="AQ6234" s="110"/>
      <c r="AR6234" s="110"/>
      <c r="AS6234" s="110"/>
      <c r="AT6234" s="110"/>
      <c r="AU6234" s="110"/>
      <c r="AV6234" s="110"/>
      <c r="AW6234" s="110"/>
      <c r="AX6234" s="110"/>
      <c r="AY6234" s="110"/>
      <c r="AZ6234" s="110"/>
      <c r="BA6234" s="110"/>
      <c r="BB6234" s="110"/>
      <c r="BC6234" s="110"/>
      <c r="BD6234" s="110"/>
      <c r="BE6234" s="110"/>
      <c r="BF6234" s="110"/>
      <c r="BG6234" s="110"/>
      <c r="BH6234" s="110"/>
    </row>
    <row r="6235" spans="30:60" x14ac:dyDescent="0.2">
      <c r="AD6235" s="110"/>
      <c r="AE6235" s="110"/>
      <c r="AF6235" s="110"/>
      <c r="AG6235" s="110"/>
      <c r="AH6235" s="110"/>
      <c r="AI6235" s="110"/>
      <c r="AJ6235" s="110"/>
      <c r="AK6235" s="110"/>
      <c r="AL6235" s="110"/>
      <c r="AM6235" s="110"/>
      <c r="AN6235" s="110"/>
      <c r="AO6235" s="110"/>
      <c r="AP6235" s="110"/>
      <c r="AQ6235" s="110"/>
      <c r="AR6235" s="110"/>
      <c r="AS6235" s="110"/>
      <c r="AT6235" s="110"/>
      <c r="AU6235" s="110"/>
      <c r="AV6235" s="110"/>
      <c r="AW6235" s="110"/>
      <c r="AX6235" s="110"/>
      <c r="AY6235" s="110"/>
      <c r="AZ6235" s="110"/>
      <c r="BA6235" s="110"/>
      <c r="BB6235" s="110"/>
      <c r="BC6235" s="110"/>
      <c r="BD6235" s="110"/>
      <c r="BE6235" s="110"/>
      <c r="BF6235" s="110"/>
      <c r="BG6235" s="110"/>
      <c r="BH6235" s="110"/>
    </row>
    <row r="6236" spans="30:60" x14ac:dyDescent="0.2">
      <c r="AD6236" s="110"/>
      <c r="AE6236" s="110"/>
      <c r="AF6236" s="110"/>
      <c r="AG6236" s="110"/>
      <c r="AH6236" s="110"/>
      <c r="AI6236" s="110"/>
      <c r="AJ6236" s="110"/>
      <c r="AK6236" s="110"/>
      <c r="AL6236" s="110"/>
      <c r="AM6236" s="110"/>
      <c r="AN6236" s="110"/>
      <c r="AO6236" s="110"/>
      <c r="AP6236" s="110"/>
      <c r="AQ6236" s="110"/>
      <c r="AR6236" s="110"/>
      <c r="AS6236" s="110"/>
      <c r="AT6236" s="110"/>
      <c r="AU6236" s="110"/>
      <c r="AV6236" s="110"/>
      <c r="AW6236" s="110"/>
      <c r="AX6236" s="110"/>
      <c r="AY6236" s="110"/>
      <c r="AZ6236" s="110"/>
      <c r="BA6236" s="110"/>
      <c r="BB6236" s="110"/>
      <c r="BC6236" s="110"/>
      <c r="BD6236" s="110"/>
      <c r="BE6236" s="110"/>
      <c r="BF6236" s="110"/>
      <c r="BG6236" s="110"/>
      <c r="BH6236" s="110"/>
    </row>
    <row r="6237" spans="30:60" x14ac:dyDescent="0.2">
      <c r="AD6237" s="110"/>
      <c r="AE6237" s="110"/>
      <c r="AF6237" s="110"/>
      <c r="AG6237" s="110"/>
      <c r="AH6237" s="110"/>
      <c r="AI6237" s="110"/>
      <c r="AJ6237" s="110"/>
      <c r="AK6237" s="110"/>
      <c r="AL6237" s="110"/>
      <c r="AM6237" s="110"/>
      <c r="AN6237" s="110"/>
      <c r="AO6237" s="110"/>
      <c r="AP6237" s="110"/>
      <c r="AQ6237" s="110"/>
      <c r="AR6237" s="110"/>
      <c r="AS6237" s="110"/>
      <c r="AT6237" s="110"/>
      <c r="AU6237" s="110"/>
      <c r="AV6237" s="110"/>
      <c r="AW6237" s="110"/>
      <c r="AX6237" s="110"/>
      <c r="AY6237" s="110"/>
      <c r="AZ6237" s="110"/>
      <c r="BA6237" s="110"/>
      <c r="BB6237" s="110"/>
      <c r="BC6237" s="110"/>
      <c r="BD6237" s="110"/>
      <c r="BE6237" s="110"/>
      <c r="BF6237" s="110"/>
      <c r="BG6237" s="110"/>
      <c r="BH6237" s="110"/>
    </row>
    <row r="6238" spans="30:60" x14ac:dyDescent="0.2">
      <c r="AD6238" s="110"/>
      <c r="AE6238" s="110"/>
      <c r="AF6238" s="110"/>
      <c r="AG6238" s="110"/>
      <c r="AH6238" s="110"/>
      <c r="AI6238" s="110"/>
      <c r="AJ6238" s="110"/>
      <c r="AK6238" s="110"/>
      <c r="AL6238" s="110"/>
      <c r="AM6238" s="110"/>
      <c r="AN6238" s="110"/>
      <c r="AO6238" s="110"/>
      <c r="AP6238" s="110"/>
      <c r="AQ6238" s="110"/>
      <c r="AR6238" s="110"/>
      <c r="AS6238" s="110"/>
      <c r="AT6238" s="110"/>
      <c r="AU6238" s="110"/>
      <c r="AV6238" s="110"/>
      <c r="AW6238" s="110"/>
      <c r="AX6238" s="110"/>
      <c r="AY6238" s="110"/>
      <c r="AZ6238" s="110"/>
      <c r="BA6238" s="110"/>
      <c r="BB6238" s="110"/>
      <c r="BC6238" s="110"/>
      <c r="BD6238" s="110"/>
      <c r="BE6238" s="110"/>
      <c r="BF6238" s="110"/>
      <c r="BG6238" s="110"/>
      <c r="BH6238" s="110"/>
    </row>
    <row r="6239" spans="30:60" x14ac:dyDescent="0.2">
      <c r="AD6239" s="110"/>
      <c r="AE6239" s="110"/>
      <c r="AF6239" s="110"/>
      <c r="AG6239" s="110"/>
      <c r="AH6239" s="110"/>
      <c r="AI6239" s="110"/>
      <c r="AJ6239" s="110"/>
      <c r="AK6239" s="110"/>
      <c r="AL6239" s="110"/>
      <c r="AM6239" s="110"/>
      <c r="AN6239" s="110"/>
      <c r="AO6239" s="110"/>
      <c r="AP6239" s="110"/>
      <c r="AQ6239" s="110"/>
      <c r="AR6239" s="110"/>
      <c r="AS6239" s="110"/>
      <c r="AT6239" s="110"/>
      <c r="AU6239" s="110"/>
      <c r="AV6239" s="110"/>
      <c r="AW6239" s="110"/>
      <c r="AX6239" s="110"/>
      <c r="AY6239" s="110"/>
      <c r="AZ6239" s="110"/>
      <c r="BA6239" s="110"/>
      <c r="BB6239" s="110"/>
      <c r="BC6239" s="110"/>
      <c r="BD6239" s="110"/>
      <c r="BE6239" s="110"/>
      <c r="BF6239" s="110"/>
      <c r="BG6239" s="110"/>
      <c r="BH6239" s="110"/>
    </row>
    <row r="6240" spans="30:60" x14ac:dyDescent="0.2">
      <c r="AD6240" s="110"/>
      <c r="AE6240" s="110"/>
      <c r="AF6240" s="110"/>
      <c r="AG6240" s="110"/>
      <c r="AH6240" s="110"/>
      <c r="AI6240" s="110"/>
      <c r="AJ6240" s="110"/>
      <c r="AK6240" s="110"/>
      <c r="AL6240" s="110"/>
      <c r="AM6240" s="110"/>
      <c r="AN6240" s="110"/>
      <c r="AO6240" s="110"/>
      <c r="AP6240" s="110"/>
      <c r="AQ6240" s="110"/>
      <c r="AR6240" s="110"/>
      <c r="AS6240" s="110"/>
      <c r="AT6240" s="110"/>
      <c r="AU6240" s="110"/>
      <c r="AV6240" s="110"/>
      <c r="AW6240" s="110"/>
      <c r="AX6240" s="110"/>
      <c r="AY6240" s="110"/>
      <c r="AZ6240" s="110"/>
      <c r="BA6240" s="110"/>
      <c r="BB6240" s="110"/>
      <c r="BC6240" s="110"/>
      <c r="BD6240" s="110"/>
      <c r="BE6240" s="110"/>
      <c r="BF6240" s="110"/>
      <c r="BG6240" s="110"/>
      <c r="BH6240" s="110"/>
    </row>
    <row r="6241" spans="30:60" x14ac:dyDescent="0.2">
      <c r="AD6241" s="110"/>
      <c r="AE6241" s="110"/>
      <c r="AF6241" s="110"/>
      <c r="AG6241" s="110"/>
      <c r="AH6241" s="110"/>
      <c r="AI6241" s="110"/>
      <c r="AJ6241" s="110"/>
      <c r="AK6241" s="110"/>
      <c r="AL6241" s="110"/>
      <c r="AM6241" s="110"/>
      <c r="AN6241" s="110"/>
      <c r="AO6241" s="110"/>
      <c r="AP6241" s="110"/>
      <c r="AQ6241" s="110"/>
      <c r="AR6241" s="110"/>
      <c r="AS6241" s="110"/>
      <c r="AT6241" s="110"/>
      <c r="AU6241" s="110"/>
      <c r="AV6241" s="110"/>
      <c r="AW6241" s="110"/>
      <c r="AX6241" s="110"/>
      <c r="AY6241" s="110"/>
      <c r="AZ6241" s="110"/>
      <c r="BA6241" s="110"/>
      <c r="BB6241" s="110"/>
      <c r="BC6241" s="110"/>
      <c r="BD6241" s="110"/>
      <c r="BE6241" s="110"/>
      <c r="BF6241" s="110"/>
      <c r="BG6241" s="110"/>
      <c r="BH6241" s="110"/>
    </row>
    <row r="6242" spans="30:60" x14ac:dyDescent="0.2">
      <c r="AD6242" s="110"/>
      <c r="AE6242" s="110"/>
      <c r="AF6242" s="110"/>
      <c r="AG6242" s="110"/>
      <c r="AH6242" s="110"/>
      <c r="AI6242" s="110"/>
      <c r="AJ6242" s="110"/>
      <c r="AK6242" s="110"/>
      <c r="AL6242" s="110"/>
      <c r="AM6242" s="110"/>
      <c r="AN6242" s="110"/>
      <c r="AO6242" s="110"/>
      <c r="AP6242" s="110"/>
      <c r="AQ6242" s="110"/>
      <c r="AR6242" s="110"/>
      <c r="AS6242" s="110"/>
      <c r="AT6242" s="110"/>
      <c r="AU6242" s="110"/>
      <c r="AV6242" s="110"/>
      <c r="AW6242" s="110"/>
      <c r="AX6242" s="110"/>
      <c r="AY6242" s="110"/>
      <c r="AZ6242" s="110"/>
      <c r="BA6242" s="110"/>
      <c r="BB6242" s="110"/>
      <c r="BC6242" s="110"/>
      <c r="BD6242" s="110"/>
      <c r="BE6242" s="110"/>
      <c r="BF6242" s="110"/>
      <c r="BG6242" s="110"/>
      <c r="BH6242" s="110"/>
    </row>
    <row r="6243" spans="30:60" x14ac:dyDescent="0.2">
      <c r="AD6243" s="110"/>
      <c r="AE6243" s="110"/>
      <c r="AF6243" s="110"/>
      <c r="AG6243" s="110"/>
      <c r="AH6243" s="110"/>
      <c r="AI6243" s="110"/>
      <c r="AJ6243" s="110"/>
      <c r="AK6243" s="110"/>
      <c r="AL6243" s="110"/>
      <c r="AM6243" s="110"/>
      <c r="AN6243" s="110"/>
      <c r="AO6243" s="110"/>
      <c r="AP6243" s="110"/>
      <c r="AQ6243" s="110"/>
      <c r="AR6243" s="110"/>
      <c r="AS6243" s="110"/>
      <c r="AT6243" s="110"/>
      <c r="AU6243" s="110"/>
      <c r="AV6243" s="110"/>
      <c r="AW6243" s="110"/>
      <c r="AX6243" s="110"/>
      <c r="AY6243" s="110"/>
      <c r="AZ6243" s="110"/>
      <c r="BA6243" s="110"/>
      <c r="BB6243" s="110"/>
      <c r="BC6243" s="110"/>
      <c r="BD6243" s="110"/>
      <c r="BE6243" s="110"/>
      <c r="BF6243" s="110"/>
      <c r="BG6243" s="110"/>
      <c r="BH6243" s="110"/>
    </row>
    <row r="6244" spans="30:60" x14ac:dyDescent="0.2">
      <c r="AD6244" s="110"/>
      <c r="AE6244" s="110"/>
      <c r="AF6244" s="110"/>
      <c r="AG6244" s="110"/>
      <c r="AH6244" s="110"/>
      <c r="AI6244" s="110"/>
      <c r="AJ6244" s="110"/>
      <c r="AK6244" s="110"/>
      <c r="AL6244" s="110"/>
      <c r="AM6244" s="110"/>
      <c r="AN6244" s="110"/>
      <c r="AO6244" s="110"/>
      <c r="AP6244" s="110"/>
      <c r="AQ6244" s="110"/>
      <c r="AR6244" s="110"/>
      <c r="AS6244" s="110"/>
      <c r="AT6244" s="110"/>
      <c r="AU6244" s="110"/>
      <c r="AV6244" s="110"/>
      <c r="AW6244" s="110"/>
      <c r="AX6244" s="110"/>
      <c r="AY6244" s="110"/>
      <c r="AZ6244" s="110"/>
      <c r="BA6244" s="110"/>
      <c r="BB6244" s="110"/>
      <c r="BC6244" s="110"/>
      <c r="BD6244" s="110"/>
      <c r="BE6244" s="110"/>
      <c r="BF6244" s="110"/>
      <c r="BG6244" s="110"/>
      <c r="BH6244" s="110"/>
    </row>
    <row r="6245" spans="30:60" x14ac:dyDescent="0.2">
      <c r="AD6245" s="110"/>
      <c r="AE6245" s="110"/>
      <c r="AF6245" s="110"/>
      <c r="AG6245" s="110"/>
      <c r="AH6245" s="110"/>
      <c r="AI6245" s="110"/>
      <c r="AJ6245" s="110"/>
      <c r="AK6245" s="110"/>
      <c r="AL6245" s="110"/>
      <c r="AM6245" s="110"/>
      <c r="AN6245" s="110"/>
      <c r="AO6245" s="110"/>
      <c r="AP6245" s="110"/>
      <c r="AQ6245" s="110"/>
      <c r="AR6245" s="110"/>
      <c r="AS6245" s="110"/>
      <c r="AT6245" s="110"/>
      <c r="AU6245" s="110"/>
      <c r="AV6245" s="110"/>
      <c r="AW6245" s="110"/>
      <c r="AX6245" s="110"/>
      <c r="AY6245" s="110"/>
      <c r="AZ6245" s="110"/>
      <c r="BA6245" s="110"/>
      <c r="BB6245" s="110"/>
      <c r="BC6245" s="110"/>
      <c r="BD6245" s="110"/>
      <c r="BE6245" s="110"/>
      <c r="BF6245" s="110"/>
      <c r="BG6245" s="110"/>
      <c r="BH6245" s="110"/>
    </row>
    <row r="6246" spans="30:60" x14ac:dyDescent="0.2">
      <c r="AD6246" s="110"/>
      <c r="AE6246" s="110"/>
      <c r="AF6246" s="110"/>
      <c r="AG6246" s="110"/>
      <c r="AH6246" s="110"/>
      <c r="AI6246" s="110"/>
      <c r="AJ6246" s="110"/>
      <c r="AK6246" s="110"/>
      <c r="AL6246" s="110"/>
      <c r="AM6246" s="110"/>
      <c r="AN6246" s="110"/>
      <c r="AO6246" s="110"/>
      <c r="AP6246" s="110"/>
      <c r="AQ6246" s="110"/>
      <c r="AR6246" s="110"/>
      <c r="AS6246" s="110"/>
      <c r="AT6246" s="110"/>
      <c r="AU6246" s="110"/>
      <c r="AV6246" s="110"/>
      <c r="AW6246" s="110"/>
      <c r="AX6246" s="110"/>
      <c r="AY6246" s="110"/>
      <c r="AZ6246" s="110"/>
      <c r="BA6246" s="110"/>
      <c r="BB6246" s="110"/>
      <c r="BC6246" s="110"/>
      <c r="BD6246" s="110"/>
      <c r="BE6246" s="110"/>
      <c r="BF6246" s="110"/>
      <c r="BG6246" s="110"/>
      <c r="BH6246" s="110"/>
    </row>
    <row r="6247" spans="30:60" x14ac:dyDescent="0.2">
      <c r="AD6247" s="110"/>
      <c r="AE6247" s="110"/>
      <c r="AF6247" s="110"/>
      <c r="AG6247" s="110"/>
      <c r="AH6247" s="110"/>
      <c r="AI6247" s="110"/>
      <c r="AJ6247" s="110"/>
      <c r="AK6247" s="110"/>
      <c r="AL6247" s="110"/>
      <c r="AM6247" s="110"/>
      <c r="AN6247" s="110"/>
      <c r="AO6247" s="110"/>
      <c r="AP6247" s="110"/>
      <c r="AQ6247" s="110"/>
      <c r="AR6247" s="110"/>
      <c r="AS6247" s="110"/>
      <c r="AT6247" s="110"/>
      <c r="AU6247" s="110"/>
      <c r="AV6247" s="110"/>
      <c r="AW6247" s="110"/>
      <c r="AX6247" s="110"/>
      <c r="AY6247" s="110"/>
      <c r="AZ6247" s="110"/>
      <c r="BA6247" s="110"/>
      <c r="BB6247" s="110"/>
      <c r="BC6247" s="110"/>
      <c r="BD6247" s="110"/>
      <c r="BE6247" s="110"/>
      <c r="BF6247" s="110"/>
      <c r="BG6247" s="110"/>
      <c r="BH6247" s="110"/>
    </row>
    <row r="6248" spans="30:60" x14ac:dyDescent="0.2">
      <c r="AD6248" s="110"/>
      <c r="AE6248" s="110"/>
      <c r="AF6248" s="110"/>
      <c r="AG6248" s="110"/>
      <c r="AH6248" s="110"/>
      <c r="AI6248" s="110"/>
      <c r="AJ6248" s="110"/>
      <c r="AK6248" s="110"/>
      <c r="AL6248" s="110"/>
      <c r="AM6248" s="110"/>
      <c r="AN6248" s="110"/>
      <c r="AO6248" s="110"/>
      <c r="AP6248" s="110"/>
      <c r="AQ6248" s="110"/>
      <c r="AR6248" s="110"/>
      <c r="AS6248" s="110"/>
      <c r="AT6248" s="110"/>
      <c r="AU6248" s="110"/>
      <c r="AV6248" s="110"/>
      <c r="AW6248" s="110"/>
      <c r="AX6248" s="110"/>
      <c r="AY6248" s="110"/>
      <c r="AZ6248" s="110"/>
      <c r="BA6248" s="110"/>
      <c r="BB6248" s="110"/>
      <c r="BC6248" s="110"/>
      <c r="BD6248" s="110"/>
      <c r="BE6248" s="110"/>
      <c r="BF6248" s="110"/>
      <c r="BG6248" s="110"/>
      <c r="BH6248" s="110"/>
    </row>
    <row r="6249" spans="30:60" x14ac:dyDescent="0.2">
      <c r="AD6249" s="110"/>
      <c r="AE6249" s="110"/>
      <c r="AF6249" s="110"/>
      <c r="AG6249" s="110"/>
      <c r="AH6249" s="110"/>
      <c r="AI6249" s="110"/>
      <c r="AJ6249" s="110"/>
      <c r="AK6249" s="110"/>
      <c r="AL6249" s="110"/>
      <c r="AM6249" s="110"/>
      <c r="AN6249" s="110"/>
      <c r="AO6249" s="110"/>
      <c r="AP6249" s="110"/>
      <c r="AQ6249" s="110"/>
      <c r="AR6249" s="110"/>
      <c r="AS6249" s="110"/>
      <c r="AT6249" s="110"/>
      <c r="AU6249" s="110"/>
      <c r="AV6249" s="110"/>
      <c r="AW6249" s="110"/>
      <c r="AX6249" s="110"/>
      <c r="AY6249" s="110"/>
      <c r="AZ6249" s="110"/>
      <c r="BA6249" s="110"/>
      <c r="BB6249" s="110"/>
      <c r="BC6249" s="110"/>
      <c r="BD6249" s="110"/>
      <c r="BE6249" s="110"/>
      <c r="BF6249" s="110"/>
      <c r="BG6249" s="110"/>
      <c r="BH6249" s="110"/>
    </row>
    <row r="6250" spans="30:60" x14ac:dyDescent="0.2">
      <c r="AD6250" s="110"/>
      <c r="AE6250" s="110"/>
      <c r="AF6250" s="110"/>
      <c r="AG6250" s="110"/>
      <c r="AH6250" s="110"/>
      <c r="AI6250" s="110"/>
      <c r="AJ6250" s="110"/>
      <c r="AK6250" s="110"/>
      <c r="AL6250" s="110"/>
      <c r="AM6250" s="110"/>
      <c r="AN6250" s="110"/>
      <c r="AO6250" s="110"/>
      <c r="AP6250" s="110"/>
      <c r="AQ6250" s="110"/>
      <c r="AR6250" s="110"/>
      <c r="AS6250" s="110"/>
      <c r="AT6250" s="110"/>
      <c r="AU6250" s="110"/>
      <c r="AV6250" s="110"/>
      <c r="AW6250" s="110"/>
      <c r="AX6250" s="110"/>
      <c r="AY6250" s="110"/>
      <c r="AZ6250" s="110"/>
      <c r="BA6250" s="110"/>
      <c r="BB6250" s="110"/>
      <c r="BC6250" s="110"/>
      <c r="BD6250" s="110"/>
      <c r="BE6250" s="110"/>
      <c r="BF6250" s="110"/>
      <c r="BG6250" s="110"/>
      <c r="BH6250" s="110"/>
    </row>
    <row r="6251" spans="30:60" x14ac:dyDescent="0.2">
      <c r="AD6251" s="110"/>
      <c r="AE6251" s="110"/>
      <c r="AF6251" s="110"/>
      <c r="AG6251" s="110"/>
      <c r="AH6251" s="110"/>
      <c r="AI6251" s="110"/>
      <c r="AJ6251" s="110"/>
      <c r="AK6251" s="110"/>
      <c r="AL6251" s="110"/>
      <c r="AM6251" s="110"/>
      <c r="AN6251" s="110"/>
      <c r="AO6251" s="110"/>
      <c r="AP6251" s="110"/>
      <c r="AQ6251" s="110"/>
      <c r="AR6251" s="110"/>
      <c r="AS6251" s="110"/>
      <c r="AT6251" s="110"/>
      <c r="AU6251" s="110"/>
      <c r="AV6251" s="110"/>
      <c r="AW6251" s="110"/>
      <c r="AX6251" s="110"/>
      <c r="AY6251" s="110"/>
      <c r="AZ6251" s="110"/>
      <c r="BA6251" s="110"/>
      <c r="BB6251" s="110"/>
      <c r="BC6251" s="110"/>
      <c r="BD6251" s="110"/>
      <c r="BE6251" s="110"/>
      <c r="BF6251" s="110"/>
      <c r="BG6251" s="110"/>
      <c r="BH6251" s="110"/>
    </row>
    <row r="6252" spans="30:60" x14ac:dyDescent="0.2">
      <c r="AD6252" s="110"/>
      <c r="AE6252" s="110"/>
      <c r="AF6252" s="110"/>
      <c r="AG6252" s="110"/>
      <c r="AH6252" s="110"/>
      <c r="AI6252" s="110"/>
      <c r="AJ6252" s="110"/>
      <c r="AK6252" s="110"/>
      <c r="AL6252" s="110"/>
      <c r="AM6252" s="110"/>
      <c r="AN6252" s="110"/>
      <c r="AO6252" s="110"/>
      <c r="AP6252" s="110"/>
      <c r="AQ6252" s="110"/>
      <c r="AR6252" s="110"/>
      <c r="AS6252" s="110"/>
      <c r="AT6252" s="110"/>
      <c r="AU6252" s="110"/>
      <c r="AV6252" s="110"/>
      <c r="AW6252" s="110"/>
      <c r="AX6252" s="110"/>
      <c r="AY6252" s="110"/>
      <c r="AZ6252" s="110"/>
      <c r="BA6252" s="110"/>
      <c r="BB6252" s="110"/>
      <c r="BC6252" s="110"/>
      <c r="BD6252" s="110"/>
      <c r="BE6252" s="110"/>
      <c r="BF6252" s="110"/>
      <c r="BG6252" s="110"/>
      <c r="BH6252" s="110"/>
    </row>
    <row r="6253" spans="30:60" x14ac:dyDescent="0.2">
      <c r="AD6253" s="110"/>
      <c r="AE6253" s="110"/>
      <c r="AF6253" s="110"/>
      <c r="AG6253" s="110"/>
      <c r="AH6253" s="110"/>
      <c r="AI6253" s="110"/>
      <c r="AJ6253" s="110"/>
      <c r="AK6253" s="110"/>
      <c r="AL6253" s="110"/>
      <c r="AM6253" s="110"/>
      <c r="AN6253" s="110"/>
      <c r="AO6253" s="110"/>
      <c r="AP6253" s="110"/>
      <c r="AQ6253" s="110"/>
      <c r="AR6253" s="110"/>
      <c r="AS6253" s="110"/>
      <c r="AT6253" s="110"/>
      <c r="AU6253" s="110"/>
      <c r="AV6253" s="110"/>
      <c r="AW6253" s="110"/>
      <c r="AX6253" s="110"/>
      <c r="AY6253" s="110"/>
      <c r="AZ6253" s="110"/>
      <c r="BA6253" s="110"/>
      <c r="BB6253" s="110"/>
      <c r="BC6253" s="110"/>
      <c r="BD6253" s="110"/>
      <c r="BE6253" s="110"/>
      <c r="BF6253" s="110"/>
      <c r="BG6253" s="110"/>
      <c r="BH6253" s="110"/>
    </row>
    <row r="6254" spans="30:60" x14ac:dyDescent="0.2">
      <c r="AD6254" s="110"/>
      <c r="AE6254" s="110"/>
      <c r="AF6254" s="110"/>
      <c r="AG6254" s="110"/>
      <c r="AH6254" s="110"/>
      <c r="AI6254" s="110"/>
      <c r="AJ6254" s="110"/>
      <c r="AK6254" s="110"/>
      <c r="AL6254" s="110"/>
      <c r="AM6254" s="110"/>
      <c r="AN6254" s="110"/>
      <c r="AO6254" s="110"/>
      <c r="AP6254" s="110"/>
      <c r="AQ6254" s="110"/>
      <c r="AR6254" s="110"/>
      <c r="AS6254" s="110"/>
      <c r="AT6254" s="110"/>
      <c r="AU6254" s="110"/>
      <c r="AV6254" s="110"/>
      <c r="AW6254" s="110"/>
      <c r="AX6254" s="110"/>
      <c r="AY6254" s="110"/>
      <c r="AZ6254" s="110"/>
      <c r="BA6254" s="110"/>
      <c r="BB6254" s="110"/>
      <c r="BC6254" s="110"/>
      <c r="BD6254" s="110"/>
      <c r="BE6254" s="110"/>
      <c r="BF6254" s="110"/>
      <c r="BG6254" s="110"/>
      <c r="BH6254" s="110"/>
    </row>
    <row r="6255" spans="30:60" x14ac:dyDescent="0.2">
      <c r="AD6255" s="110"/>
      <c r="AE6255" s="110"/>
      <c r="AF6255" s="110"/>
      <c r="AG6255" s="110"/>
      <c r="AH6255" s="110"/>
      <c r="AI6255" s="110"/>
      <c r="AJ6255" s="110"/>
      <c r="AK6255" s="110"/>
      <c r="AL6255" s="110"/>
      <c r="AM6255" s="110"/>
      <c r="AN6255" s="110"/>
      <c r="AO6255" s="110"/>
      <c r="AP6255" s="110"/>
      <c r="AQ6255" s="110"/>
      <c r="AR6255" s="110"/>
      <c r="AS6255" s="110"/>
      <c r="AT6255" s="110"/>
      <c r="AU6255" s="110"/>
      <c r="AV6255" s="110"/>
      <c r="AW6255" s="110"/>
      <c r="AX6255" s="110"/>
      <c r="AY6255" s="110"/>
      <c r="AZ6255" s="110"/>
      <c r="BA6255" s="110"/>
      <c r="BB6255" s="110"/>
      <c r="BC6255" s="110"/>
      <c r="BD6255" s="110"/>
      <c r="BE6255" s="110"/>
      <c r="BF6255" s="110"/>
      <c r="BG6255" s="110"/>
      <c r="BH6255" s="110"/>
    </row>
    <row r="6256" spans="30:60" x14ac:dyDescent="0.2">
      <c r="AD6256" s="110"/>
      <c r="AE6256" s="110"/>
      <c r="AF6256" s="110"/>
      <c r="AG6256" s="110"/>
      <c r="AH6256" s="110"/>
      <c r="AI6256" s="110"/>
      <c r="AJ6256" s="110"/>
      <c r="AK6256" s="110"/>
      <c r="AL6256" s="110"/>
      <c r="AM6256" s="110"/>
      <c r="AN6256" s="110"/>
      <c r="AO6256" s="110"/>
      <c r="AP6256" s="110"/>
      <c r="AQ6256" s="110"/>
      <c r="AR6256" s="110"/>
      <c r="AS6256" s="110"/>
      <c r="AT6256" s="110"/>
      <c r="AU6256" s="110"/>
      <c r="AV6256" s="110"/>
      <c r="AW6256" s="110"/>
      <c r="AX6256" s="110"/>
      <c r="AY6256" s="110"/>
      <c r="AZ6256" s="110"/>
      <c r="BA6256" s="110"/>
      <c r="BB6256" s="110"/>
      <c r="BC6256" s="110"/>
      <c r="BD6256" s="110"/>
      <c r="BE6256" s="110"/>
      <c r="BF6256" s="110"/>
      <c r="BG6256" s="110"/>
      <c r="BH6256" s="110"/>
    </row>
    <row r="6257" spans="30:60" x14ac:dyDescent="0.2">
      <c r="AD6257" s="110"/>
      <c r="AE6257" s="110"/>
      <c r="AF6257" s="110"/>
      <c r="AG6257" s="110"/>
      <c r="AH6257" s="110"/>
      <c r="AI6257" s="110"/>
      <c r="AJ6257" s="110"/>
      <c r="AK6257" s="110"/>
      <c r="AL6257" s="110"/>
      <c r="AM6257" s="110"/>
      <c r="AN6257" s="110"/>
      <c r="AO6257" s="110"/>
      <c r="AP6257" s="110"/>
      <c r="AQ6257" s="110"/>
      <c r="AR6257" s="110"/>
      <c r="AS6257" s="110"/>
      <c r="AT6257" s="110"/>
      <c r="AU6257" s="110"/>
      <c r="AV6257" s="110"/>
      <c r="AW6257" s="110"/>
      <c r="AX6257" s="110"/>
      <c r="AY6257" s="110"/>
      <c r="AZ6257" s="110"/>
      <c r="BA6257" s="110"/>
      <c r="BB6257" s="110"/>
      <c r="BC6257" s="110"/>
      <c r="BD6257" s="110"/>
      <c r="BE6257" s="110"/>
      <c r="BF6257" s="110"/>
      <c r="BG6257" s="110"/>
      <c r="BH6257" s="110"/>
    </row>
    <row r="6258" spans="30:60" x14ac:dyDescent="0.2">
      <c r="AD6258" s="110"/>
      <c r="AE6258" s="110"/>
      <c r="AF6258" s="110"/>
      <c r="AG6258" s="110"/>
      <c r="AH6258" s="110"/>
      <c r="AI6258" s="110"/>
      <c r="AJ6258" s="110"/>
      <c r="AK6258" s="110"/>
      <c r="AL6258" s="110"/>
      <c r="AM6258" s="110"/>
      <c r="AN6258" s="110"/>
      <c r="AO6258" s="110"/>
      <c r="AP6258" s="110"/>
      <c r="AQ6258" s="110"/>
      <c r="AR6258" s="110"/>
      <c r="AS6258" s="110"/>
      <c r="AT6258" s="110"/>
      <c r="AU6258" s="110"/>
      <c r="AV6258" s="110"/>
      <c r="AW6258" s="110"/>
      <c r="AX6258" s="110"/>
      <c r="AY6258" s="110"/>
      <c r="AZ6258" s="110"/>
      <c r="BA6258" s="110"/>
      <c r="BB6258" s="110"/>
      <c r="BC6258" s="110"/>
      <c r="BD6258" s="110"/>
      <c r="BE6258" s="110"/>
      <c r="BF6258" s="110"/>
      <c r="BG6258" s="110"/>
      <c r="BH6258" s="110"/>
    </row>
    <row r="6259" spans="30:60" x14ac:dyDescent="0.2">
      <c r="AD6259" s="110"/>
      <c r="AE6259" s="110"/>
      <c r="AF6259" s="110"/>
      <c r="AG6259" s="110"/>
      <c r="AH6259" s="110"/>
      <c r="AI6259" s="110"/>
      <c r="AJ6259" s="110"/>
      <c r="AK6259" s="110"/>
      <c r="AL6259" s="110"/>
      <c r="AM6259" s="110"/>
      <c r="AN6259" s="110"/>
      <c r="AO6259" s="110"/>
      <c r="AP6259" s="110"/>
      <c r="AQ6259" s="110"/>
      <c r="AR6259" s="110"/>
      <c r="AS6259" s="110"/>
      <c r="AT6259" s="110"/>
      <c r="AU6259" s="110"/>
      <c r="AV6259" s="110"/>
      <c r="AW6259" s="110"/>
      <c r="AX6259" s="110"/>
      <c r="AY6259" s="110"/>
      <c r="AZ6259" s="110"/>
      <c r="BA6259" s="110"/>
      <c r="BB6259" s="110"/>
      <c r="BC6259" s="110"/>
      <c r="BD6259" s="110"/>
      <c r="BE6259" s="110"/>
      <c r="BF6259" s="110"/>
      <c r="BG6259" s="110"/>
      <c r="BH6259" s="110"/>
    </row>
    <row r="6260" spans="30:60" x14ac:dyDescent="0.2">
      <c r="AD6260" s="110"/>
      <c r="AE6260" s="110"/>
      <c r="AF6260" s="110"/>
      <c r="AG6260" s="110"/>
      <c r="AH6260" s="110"/>
      <c r="AI6260" s="110"/>
      <c r="AJ6260" s="110"/>
      <c r="AK6260" s="110"/>
      <c r="AL6260" s="110"/>
      <c r="AM6260" s="110"/>
      <c r="AN6260" s="110"/>
      <c r="AO6260" s="110"/>
      <c r="AP6260" s="110"/>
      <c r="AQ6260" s="110"/>
      <c r="AR6260" s="110"/>
      <c r="AS6260" s="110"/>
      <c r="AT6260" s="110"/>
      <c r="AU6260" s="110"/>
      <c r="AV6260" s="110"/>
      <c r="AW6260" s="110"/>
      <c r="AX6260" s="110"/>
      <c r="AY6260" s="110"/>
      <c r="AZ6260" s="110"/>
      <c r="BA6260" s="110"/>
      <c r="BB6260" s="110"/>
      <c r="BC6260" s="110"/>
      <c r="BD6260" s="110"/>
      <c r="BE6260" s="110"/>
      <c r="BF6260" s="110"/>
      <c r="BG6260" s="110"/>
      <c r="BH6260" s="110"/>
    </row>
    <row r="6261" spans="30:60" x14ac:dyDescent="0.2">
      <c r="AD6261" s="110"/>
      <c r="AE6261" s="110"/>
      <c r="AF6261" s="110"/>
      <c r="AG6261" s="110"/>
      <c r="AH6261" s="110"/>
      <c r="AI6261" s="110"/>
      <c r="AJ6261" s="110"/>
      <c r="AK6261" s="110"/>
      <c r="AL6261" s="110"/>
      <c r="AM6261" s="110"/>
      <c r="AN6261" s="110"/>
      <c r="AO6261" s="110"/>
      <c r="AP6261" s="110"/>
      <c r="AQ6261" s="110"/>
      <c r="AR6261" s="110"/>
      <c r="AS6261" s="110"/>
      <c r="AT6261" s="110"/>
      <c r="AU6261" s="110"/>
      <c r="AV6261" s="110"/>
      <c r="AW6261" s="110"/>
      <c r="AX6261" s="110"/>
      <c r="AY6261" s="110"/>
      <c r="AZ6261" s="110"/>
      <c r="BA6261" s="110"/>
      <c r="BB6261" s="110"/>
      <c r="BC6261" s="110"/>
      <c r="BD6261" s="110"/>
      <c r="BE6261" s="110"/>
      <c r="BF6261" s="110"/>
      <c r="BG6261" s="110"/>
      <c r="BH6261" s="110"/>
    </row>
    <row r="6262" spans="30:60" x14ac:dyDescent="0.2">
      <c r="AD6262" s="110"/>
      <c r="AE6262" s="110"/>
      <c r="AF6262" s="110"/>
      <c r="AG6262" s="110"/>
      <c r="AH6262" s="110"/>
      <c r="AI6262" s="110"/>
      <c r="AJ6262" s="110"/>
      <c r="AK6262" s="110"/>
      <c r="AL6262" s="110"/>
      <c r="AM6262" s="110"/>
      <c r="AN6262" s="110"/>
      <c r="AO6262" s="110"/>
      <c r="AP6262" s="110"/>
      <c r="AQ6262" s="110"/>
      <c r="AR6262" s="110"/>
      <c r="AS6262" s="110"/>
      <c r="AT6262" s="110"/>
      <c r="AU6262" s="110"/>
      <c r="AV6262" s="110"/>
      <c r="AW6262" s="110"/>
      <c r="AX6262" s="110"/>
      <c r="AY6262" s="110"/>
      <c r="AZ6262" s="110"/>
      <c r="BA6262" s="110"/>
      <c r="BB6262" s="110"/>
      <c r="BC6262" s="110"/>
      <c r="BD6262" s="110"/>
      <c r="BE6262" s="110"/>
      <c r="BF6262" s="110"/>
      <c r="BG6262" s="110"/>
      <c r="BH6262" s="110"/>
    </row>
    <row r="6263" spans="30:60" x14ac:dyDescent="0.2">
      <c r="AD6263" s="110"/>
      <c r="AE6263" s="110"/>
      <c r="AF6263" s="110"/>
      <c r="AG6263" s="110"/>
      <c r="AH6263" s="110"/>
      <c r="AI6263" s="110"/>
      <c r="AJ6263" s="110"/>
      <c r="AK6263" s="110"/>
      <c r="AL6263" s="110"/>
      <c r="AM6263" s="110"/>
      <c r="AN6263" s="110"/>
      <c r="AO6263" s="110"/>
      <c r="AP6263" s="110"/>
      <c r="AQ6263" s="110"/>
      <c r="AR6263" s="110"/>
      <c r="AS6263" s="110"/>
      <c r="AT6263" s="110"/>
      <c r="AU6263" s="110"/>
      <c r="AV6263" s="110"/>
      <c r="AW6263" s="110"/>
      <c r="AX6263" s="110"/>
      <c r="AY6263" s="110"/>
      <c r="AZ6263" s="110"/>
      <c r="BA6263" s="110"/>
      <c r="BB6263" s="110"/>
      <c r="BC6263" s="110"/>
      <c r="BD6263" s="110"/>
      <c r="BE6263" s="110"/>
      <c r="BF6263" s="110"/>
      <c r="BG6263" s="110"/>
      <c r="BH6263" s="110"/>
    </row>
    <row r="6264" spans="30:60" x14ac:dyDescent="0.2">
      <c r="AD6264" s="110"/>
      <c r="AE6264" s="110"/>
      <c r="AF6264" s="110"/>
      <c r="AG6264" s="110"/>
      <c r="AH6264" s="110"/>
      <c r="AI6264" s="110"/>
      <c r="AJ6264" s="110"/>
      <c r="AK6264" s="110"/>
      <c r="AL6264" s="110"/>
      <c r="AM6264" s="110"/>
      <c r="AN6264" s="110"/>
      <c r="AO6264" s="110"/>
      <c r="AP6264" s="110"/>
      <c r="AQ6264" s="110"/>
      <c r="AR6264" s="110"/>
      <c r="AS6264" s="110"/>
      <c r="AT6264" s="110"/>
      <c r="AU6264" s="110"/>
      <c r="AV6264" s="110"/>
      <c r="AW6264" s="110"/>
      <c r="AX6264" s="110"/>
      <c r="AY6264" s="110"/>
      <c r="AZ6264" s="110"/>
      <c r="BA6264" s="110"/>
      <c r="BB6264" s="110"/>
      <c r="BC6264" s="110"/>
      <c r="BD6264" s="110"/>
      <c r="BE6264" s="110"/>
      <c r="BF6264" s="110"/>
      <c r="BG6264" s="110"/>
      <c r="BH6264" s="110"/>
    </row>
    <row r="6265" spans="30:60" x14ac:dyDescent="0.2">
      <c r="AD6265" s="110"/>
      <c r="AE6265" s="110"/>
      <c r="AF6265" s="110"/>
      <c r="AG6265" s="110"/>
      <c r="AH6265" s="110"/>
      <c r="AI6265" s="110"/>
      <c r="AJ6265" s="110"/>
      <c r="AK6265" s="110"/>
      <c r="AL6265" s="110"/>
      <c r="AM6265" s="110"/>
      <c r="AN6265" s="110"/>
      <c r="AO6265" s="110"/>
      <c r="AP6265" s="110"/>
      <c r="AQ6265" s="110"/>
      <c r="AR6265" s="110"/>
      <c r="AS6265" s="110"/>
      <c r="AT6265" s="110"/>
      <c r="AU6265" s="110"/>
      <c r="AV6265" s="110"/>
      <c r="AW6265" s="110"/>
      <c r="AX6265" s="110"/>
      <c r="AY6265" s="110"/>
      <c r="AZ6265" s="110"/>
      <c r="BA6265" s="110"/>
      <c r="BB6265" s="110"/>
      <c r="BC6265" s="110"/>
      <c r="BD6265" s="110"/>
      <c r="BE6265" s="110"/>
      <c r="BF6265" s="110"/>
      <c r="BG6265" s="110"/>
      <c r="BH6265" s="110"/>
    </row>
    <row r="6266" spans="30:60" x14ac:dyDescent="0.2">
      <c r="AD6266" s="110"/>
      <c r="AE6266" s="110"/>
      <c r="AF6266" s="110"/>
      <c r="AG6266" s="110"/>
      <c r="AH6266" s="110"/>
      <c r="AI6266" s="110"/>
      <c r="AJ6266" s="110"/>
      <c r="AK6266" s="110"/>
      <c r="AL6266" s="110"/>
      <c r="AM6266" s="110"/>
      <c r="AN6266" s="110"/>
      <c r="AO6266" s="110"/>
      <c r="AP6266" s="110"/>
      <c r="AQ6266" s="110"/>
      <c r="AR6266" s="110"/>
      <c r="AS6266" s="110"/>
      <c r="AT6266" s="110"/>
      <c r="AU6266" s="110"/>
      <c r="AV6266" s="110"/>
      <c r="AW6266" s="110"/>
      <c r="AX6266" s="110"/>
      <c r="AY6266" s="110"/>
      <c r="AZ6266" s="110"/>
      <c r="BA6266" s="110"/>
      <c r="BB6266" s="110"/>
      <c r="BC6266" s="110"/>
      <c r="BD6266" s="110"/>
      <c r="BE6266" s="110"/>
      <c r="BF6266" s="110"/>
      <c r="BG6266" s="110"/>
      <c r="BH6266" s="110"/>
    </row>
    <row r="6267" spans="30:60" x14ac:dyDescent="0.2">
      <c r="AD6267" s="110"/>
      <c r="AE6267" s="110"/>
      <c r="AF6267" s="110"/>
      <c r="AG6267" s="110"/>
      <c r="AH6267" s="110"/>
      <c r="AI6267" s="110"/>
      <c r="AJ6267" s="110"/>
      <c r="AK6267" s="110"/>
      <c r="AL6267" s="110"/>
      <c r="AM6267" s="110"/>
      <c r="AN6267" s="110"/>
      <c r="AO6267" s="110"/>
      <c r="AP6267" s="110"/>
      <c r="AQ6267" s="110"/>
      <c r="AR6267" s="110"/>
      <c r="AS6267" s="110"/>
      <c r="AT6267" s="110"/>
      <c r="AU6267" s="110"/>
      <c r="AV6267" s="110"/>
      <c r="AW6267" s="110"/>
      <c r="AX6267" s="110"/>
      <c r="AY6267" s="110"/>
      <c r="AZ6267" s="110"/>
      <c r="BA6267" s="110"/>
      <c r="BB6267" s="110"/>
      <c r="BC6267" s="110"/>
      <c r="BD6267" s="110"/>
      <c r="BE6267" s="110"/>
      <c r="BF6267" s="110"/>
      <c r="BG6267" s="110"/>
      <c r="BH6267" s="110"/>
    </row>
    <row r="6268" spans="30:60" x14ac:dyDescent="0.2">
      <c r="AD6268" s="110"/>
      <c r="AE6268" s="110"/>
      <c r="AF6268" s="110"/>
      <c r="AG6268" s="110"/>
      <c r="AH6268" s="110"/>
      <c r="AI6268" s="110"/>
      <c r="AJ6268" s="110"/>
      <c r="AK6268" s="110"/>
      <c r="AL6268" s="110"/>
      <c r="AM6268" s="110"/>
      <c r="AN6268" s="110"/>
      <c r="AO6268" s="110"/>
      <c r="AP6268" s="110"/>
      <c r="AQ6268" s="110"/>
      <c r="AR6268" s="110"/>
      <c r="AS6268" s="110"/>
      <c r="AT6268" s="110"/>
      <c r="AU6268" s="110"/>
      <c r="AV6268" s="110"/>
      <c r="AW6268" s="110"/>
      <c r="AX6268" s="110"/>
      <c r="AY6268" s="110"/>
      <c r="AZ6268" s="110"/>
      <c r="BA6268" s="110"/>
      <c r="BB6268" s="110"/>
      <c r="BC6268" s="110"/>
      <c r="BD6268" s="110"/>
      <c r="BE6268" s="110"/>
      <c r="BF6268" s="110"/>
      <c r="BG6268" s="110"/>
      <c r="BH6268" s="110"/>
    </row>
    <row r="6269" spans="30:60" x14ac:dyDescent="0.2">
      <c r="AD6269" s="110"/>
      <c r="AE6269" s="110"/>
      <c r="AF6269" s="110"/>
      <c r="AG6269" s="110"/>
      <c r="AH6269" s="110"/>
      <c r="AI6269" s="110"/>
      <c r="AJ6269" s="110"/>
      <c r="AK6269" s="110"/>
      <c r="AL6269" s="110"/>
      <c r="AM6269" s="110"/>
      <c r="AN6269" s="110"/>
      <c r="AO6269" s="110"/>
      <c r="AP6269" s="110"/>
      <c r="AQ6269" s="110"/>
      <c r="AR6269" s="110"/>
      <c r="AS6269" s="110"/>
      <c r="AT6269" s="110"/>
      <c r="AU6269" s="110"/>
      <c r="AV6269" s="110"/>
      <c r="AW6269" s="110"/>
      <c r="AX6269" s="110"/>
      <c r="AY6269" s="110"/>
      <c r="AZ6269" s="110"/>
      <c r="BA6269" s="110"/>
      <c r="BB6269" s="110"/>
      <c r="BC6269" s="110"/>
      <c r="BD6269" s="110"/>
      <c r="BE6269" s="110"/>
      <c r="BF6269" s="110"/>
      <c r="BG6269" s="110"/>
      <c r="BH6269" s="110"/>
    </row>
    <row r="6270" spans="30:60" x14ac:dyDescent="0.2">
      <c r="AD6270" s="110"/>
      <c r="AE6270" s="110"/>
      <c r="AF6270" s="110"/>
      <c r="AG6270" s="110"/>
      <c r="AH6270" s="110"/>
      <c r="AI6270" s="110"/>
      <c r="AJ6270" s="110"/>
      <c r="AK6270" s="110"/>
      <c r="AL6270" s="110"/>
      <c r="AM6270" s="110"/>
      <c r="AN6270" s="110"/>
      <c r="AO6270" s="110"/>
      <c r="AP6270" s="110"/>
      <c r="AQ6270" s="110"/>
      <c r="AR6270" s="110"/>
      <c r="AS6270" s="110"/>
      <c r="AT6270" s="110"/>
      <c r="AU6270" s="110"/>
      <c r="AV6270" s="110"/>
      <c r="AW6270" s="110"/>
      <c r="AX6270" s="110"/>
      <c r="AY6270" s="110"/>
      <c r="AZ6270" s="110"/>
      <c r="BA6270" s="110"/>
      <c r="BB6270" s="110"/>
      <c r="BC6270" s="110"/>
      <c r="BD6270" s="110"/>
      <c r="BE6270" s="110"/>
      <c r="BF6270" s="110"/>
      <c r="BG6270" s="110"/>
      <c r="BH6270" s="110"/>
    </row>
    <row r="6271" spans="30:60" x14ac:dyDescent="0.2">
      <c r="AD6271" s="110"/>
      <c r="AE6271" s="110"/>
      <c r="AF6271" s="110"/>
      <c r="AG6271" s="110"/>
      <c r="AH6271" s="110"/>
      <c r="AI6271" s="110"/>
      <c r="AJ6271" s="110"/>
      <c r="AK6271" s="110"/>
      <c r="AL6271" s="110"/>
      <c r="AM6271" s="110"/>
      <c r="AN6271" s="110"/>
      <c r="AO6271" s="110"/>
      <c r="AP6271" s="110"/>
      <c r="AQ6271" s="110"/>
      <c r="AR6271" s="110"/>
      <c r="AS6271" s="110"/>
      <c r="AT6271" s="110"/>
      <c r="AU6271" s="110"/>
      <c r="AV6271" s="110"/>
      <c r="AW6271" s="110"/>
      <c r="AX6271" s="110"/>
      <c r="AY6271" s="110"/>
      <c r="AZ6271" s="110"/>
      <c r="BA6271" s="110"/>
      <c r="BB6271" s="110"/>
      <c r="BC6271" s="110"/>
      <c r="BD6271" s="110"/>
      <c r="BE6271" s="110"/>
      <c r="BF6271" s="110"/>
      <c r="BG6271" s="110"/>
      <c r="BH6271" s="110"/>
    </row>
    <row r="6272" spans="30:60" x14ac:dyDescent="0.2">
      <c r="AD6272" s="110"/>
      <c r="AE6272" s="110"/>
      <c r="AF6272" s="110"/>
      <c r="AG6272" s="110"/>
      <c r="AH6272" s="110"/>
      <c r="AI6272" s="110"/>
      <c r="AJ6272" s="110"/>
      <c r="AK6272" s="110"/>
      <c r="AL6272" s="110"/>
      <c r="AM6272" s="110"/>
      <c r="AN6272" s="110"/>
      <c r="AO6272" s="110"/>
      <c r="AP6272" s="110"/>
      <c r="AQ6272" s="110"/>
      <c r="AR6272" s="110"/>
      <c r="AS6272" s="110"/>
      <c r="AT6272" s="110"/>
      <c r="AU6272" s="110"/>
      <c r="AV6272" s="110"/>
      <c r="AW6272" s="110"/>
      <c r="AX6272" s="110"/>
      <c r="AY6272" s="110"/>
      <c r="AZ6272" s="110"/>
      <c r="BA6272" s="110"/>
      <c r="BB6272" s="110"/>
      <c r="BC6272" s="110"/>
      <c r="BD6272" s="110"/>
      <c r="BE6272" s="110"/>
      <c r="BF6272" s="110"/>
      <c r="BG6272" s="110"/>
      <c r="BH6272" s="110"/>
    </row>
    <row r="6273" spans="30:60" x14ac:dyDescent="0.2">
      <c r="AD6273" s="110"/>
      <c r="AE6273" s="110"/>
      <c r="AF6273" s="110"/>
      <c r="AG6273" s="110"/>
      <c r="AH6273" s="110"/>
      <c r="AI6273" s="110"/>
      <c r="AJ6273" s="110"/>
      <c r="AK6273" s="110"/>
      <c r="AL6273" s="110"/>
      <c r="AM6273" s="110"/>
      <c r="AN6273" s="110"/>
      <c r="AO6273" s="110"/>
      <c r="AP6273" s="110"/>
      <c r="AQ6273" s="110"/>
      <c r="AR6273" s="110"/>
      <c r="AS6273" s="110"/>
      <c r="AT6273" s="110"/>
      <c r="AU6273" s="110"/>
      <c r="AV6273" s="110"/>
      <c r="AW6273" s="110"/>
      <c r="AX6273" s="110"/>
      <c r="AY6273" s="110"/>
      <c r="AZ6273" s="110"/>
      <c r="BA6273" s="110"/>
      <c r="BB6273" s="110"/>
      <c r="BC6273" s="110"/>
      <c r="BD6273" s="110"/>
      <c r="BE6273" s="110"/>
      <c r="BF6273" s="110"/>
      <c r="BG6273" s="110"/>
      <c r="BH6273" s="110"/>
    </row>
    <row r="6274" spans="30:60" x14ac:dyDescent="0.2">
      <c r="AD6274" s="110"/>
      <c r="AE6274" s="110"/>
      <c r="AF6274" s="110"/>
      <c r="AG6274" s="110"/>
      <c r="AH6274" s="110"/>
      <c r="AI6274" s="110"/>
      <c r="AJ6274" s="110"/>
      <c r="AK6274" s="110"/>
      <c r="AL6274" s="110"/>
      <c r="AM6274" s="110"/>
      <c r="AN6274" s="110"/>
      <c r="AO6274" s="110"/>
      <c r="AP6274" s="110"/>
      <c r="AQ6274" s="110"/>
      <c r="AR6274" s="110"/>
      <c r="AS6274" s="110"/>
      <c r="AT6274" s="110"/>
      <c r="AU6274" s="110"/>
      <c r="AV6274" s="110"/>
      <c r="AW6274" s="110"/>
      <c r="AX6274" s="110"/>
      <c r="AY6274" s="110"/>
      <c r="AZ6274" s="110"/>
      <c r="BA6274" s="110"/>
      <c r="BB6274" s="110"/>
      <c r="BC6274" s="110"/>
      <c r="BD6274" s="110"/>
      <c r="BE6274" s="110"/>
      <c r="BF6274" s="110"/>
      <c r="BG6274" s="110"/>
      <c r="BH6274" s="110"/>
    </row>
    <row r="6275" spans="30:60" x14ac:dyDescent="0.2">
      <c r="AD6275" s="110"/>
      <c r="AE6275" s="110"/>
      <c r="AF6275" s="110"/>
      <c r="AG6275" s="110"/>
      <c r="AH6275" s="110"/>
      <c r="AI6275" s="110"/>
      <c r="AJ6275" s="110"/>
      <c r="AK6275" s="110"/>
      <c r="AL6275" s="110"/>
      <c r="AM6275" s="110"/>
      <c r="AN6275" s="110"/>
      <c r="AO6275" s="110"/>
      <c r="AP6275" s="110"/>
      <c r="AQ6275" s="110"/>
      <c r="AR6275" s="110"/>
      <c r="AS6275" s="110"/>
      <c r="AT6275" s="110"/>
      <c r="AU6275" s="110"/>
      <c r="AV6275" s="110"/>
      <c r="AW6275" s="110"/>
      <c r="AX6275" s="110"/>
      <c r="AY6275" s="110"/>
      <c r="AZ6275" s="110"/>
      <c r="BA6275" s="110"/>
      <c r="BB6275" s="110"/>
      <c r="BC6275" s="110"/>
      <c r="BD6275" s="110"/>
      <c r="BE6275" s="110"/>
      <c r="BF6275" s="110"/>
      <c r="BG6275" s="110"/>
      <c r="BH6275" s="110"/>
    </row>
    <row r="6276" spans="30:60" x14ac:dyDescent="0.2">
      <c r="AD6276" s="110"/>
      <c r="AE6276" s="110"/>
      <c r="AF6276" s="110"/>
      <c r="AG6276" s="110"/>
      <c r="AH6276" s="110"/>
      <c r="AI6276" s="110"/>
      <c r="AJ6276" s="110"/>
      <c r="AK6276" s="110"/>
      <c r="AL6276" s="110"/>
      <c r="AM6276" s="110"/>
      <c r="AN6276" s="110"/>
      <c r="AO6276" s="110"/>
      <c r="AP6276" s="110"/>
      <c r="AQ6276" s="110"/>
      <c r="AR6276" s="110"/>
      <c r="AS6276" s="110"/>
      <c r="AT6276" s="110"/>
      <c r="AU6276" s="110"/>
      <c r="AV6276" s="110"/>
      <c r="AW6276" s="110"/>
      <c r="AX6276" s="110"/>
      <c r="AY6276" s="110"/>
      <c r="AZ6276" s="110"/>
      <c r="BA6276" s="110"/>
      <c r="BB6276" s="110"/>
      <c r="BC6276" s="110"/>
      <c r="BD6276" s="110"/>
      <c r="BE6276" s="110"/>
      <c r="BF6276" s="110"/>
      <c r="BG6276" s="110"/>
      <c r="BH6276" s="110"/>
    </row>
    <row r="6277" spans="30:60" x14ac:dyDescent="0.2">
      <c r="AD6277" s="110"/>
      <c r="AE6277" s="110"/>
      <c r="AF6277" s="110"/>
      <c r="AG6277" s="110"/>
      <c r="AH6277" s="110"/>
      <c r="AI6277" s="110"/>
      <c r="AJ6277" s="110"/>
      <c r="AK6277" s="110"/>
      <c r="AL6277" s="110"/>
      <c r="AM6277" s="110"/>
      <c r="AN6277" s="110"/>
      <c r="AO6277" s="110"/>
      <c r="AP6277" s="110"/>
      <c r="AQ6277" s="110"/>
      <c r="AR6277" s="110"/>
      <c r="AS6277" s="110"/>
      <c r="AT6277" s="110"/>
      <c r="AU6277" s="110"/>
      <c r="AV6277" s="110"/>
      <c r="AW6277" s="110"/>
      <c r="AX6277" s="110"/>
      <c r="AY6277" s="110"/>
      <c r="AZ6277" s="110"/>
      <c r="BA6277" s="110"/>
      <c r="BB6277" s="110"/>
      <c r="BC6277" s="110"/>
      <c r="BD6277" s="110"/>
      <c r="BE6277" s="110"/>
      <c r="BF6277" s="110"/>
      <c r="BG6277" s="110"/>
      <c r="BH6277" s="110"/>
    </row>
    <row r="6278" spans="30:60" x14ac:dyDescent="0.2">
      <c r="AD6278" s="110"/>
      <c r="AE6278" s="110"/>
      <c r="AF6278" s="110"/>
      <c r="AG6278" s="110"/>
      <c r="AH6278" s="110"/>
      <c r="AI6278" s="110"/>
      <c r="AJ6278" s="110"/>
      <c r="AK6278" s="110"/>
      <c r="AL6278" s="110"/>
      <c r="AM6278" s="110"/>
      <c r="AN6278" s="110"/>
      <c r="AO6278" s="110"/>
      <c r="AP6278" s="110"/>
      <c r="AQ6278" s="110"/>
      <c r="AR6278" s="110"/>
      <c r="AS6278" s="110"/>
      <c r="AT6278" s="110"/>
      <c r="AU6278" s="110"/>
      <c r="AV6278" s="110"/>
      <c r="AW6278" s="110"/>
      <c r="AX6278" s="110"/>
      <c r="AY6278" s="110"/>
      <c r="AZ6278" s="110"/>
      <c r="BA6278" s="110"/>
      <c r="BB6278" s="110"/>
      <c r="BC6278" s="110"/>
      <c r="BD6278" s="110"/>
      <c r="BE6278" s="110"/>
      <c r="BF6278" s="110"/>
      <c r="BG6278" s="110"/>
      <c r="BH6278" s="110"/>
    </row>
    <row r="6279" spans="30:60" x14ac:dyDescent="0.2">
      <c r="AD6279" s="110"/>
      <c r="AE6279" s="110"/>
      <c r="AF6279" s="110"/>
      <c r="AG6279" s="110"/>
      <c r="AH6279" s="110"/>
      <c r="AI6279" s="110"/>
      <c r="AJ6279" s="110"/>
      <c r="AK6279" s="110"/>
      <c r="AL6279" s="110"/>
      <c r="AM6279" s="110"/>
      <c r="AN6279" s="110"/>
      <c r="AO6279" s="110"/>
      <c r="AP6279" s="110"/>
      <c r="AQ6279" s="110"/>
      <c r="AR6279" s="110"/>
      <c r="AS6279" s="110"/>
      <c r="AT6279" s="110"/>
      <c r="AU6279" s="110"/>
      <c r="AV6279" s="110"/>
      <c r="AW6279" s="110"/>
      <c r="AX6279" s="110"/>
      <c r="AY6279" s="110"/>
      <c r="AZ6279" s="110"/>
      <c r="BA6279" s="110"/>
      <c r="BB6279" s="110"/>
      <c r="BC6279" s="110"/>
      <c r="BD6279" s="110"/>
      <c r="BE6279" s="110"/>
      <c r="BF6279" s="110"/>
      <c r="BG6279" s="110"/>
      <c r="BH6279" s="110"/>
    </row>
    <row r="6280" spans="30:60" x14ac:dyDescent="0.2">
      <c r="AD6280" s="110"/>
      <c r="AE6280" s="110"/>
      <c r="AF6280" s="110"/>
      <c r="AG6280" s="110"/>
      <c r="AH6280" s="110"/>
      <c r="AI6280" s="110"/>
      <c r="AJ6280" s="110"/>
      <c r="AK6280" s="110"/>
      <c r="AL6280" s="110"/>
      <c r="AM6280" s="110"/>
      <c r="AN6280" s="110"/>
      <c r="AO6280" s="110"/>
      <c r="AP6280" s="110"/>
      <c r="AQ6280" s="110"/>
      <c r="AR6280" s="110"/>
      <c r="AS6280" s="110"/>
      <c r="AT6280" s="110"/>
      <c r="AU6280" s="110"/>
      <c r="AV6280" s="110"/>
      <c r="AW6280" s="110"/>
      <c r="AX6280" s="110"/>
      <c r="AY6280" s="110"/>
      <c r="AZ6280" s="110"/>
      <c r="BA6280" s="110"/>
      <c r="BB6280" s="110"/>
      <c r="BC6280" s="110"/>
      <c r="BD6280" s="110"/>
      <c r="BE6280" s="110"/>
      <c r="BF6280" s="110"/>
      <c r="BG6280" s="110"/>
      <c r="BH6280" s="110"/>
    </row>
    <row r="6281" spans="30:60" x14ac:dyDescent="0.2">
      <c r="AD6281" s="110"/>
      <c r="AE6281" s="110"/>
      <c r="AF6281" s="110"/>
      <c r="AG6281" s="110"/>
      <c r="AH6281" s="110"/>
      <c r="AI6281" s="110"/>
      <c r="AJ6281" s="110"/>
      <c r="AK6281" s="110"/>
      <c r="AL6281" s="110"/>
      <c r="AM6281" s="110"/>
      <c r="AN6281" s="110"/>
      <c r="AO6281" s="110"/>
      <c r="AP6281" s="110"/>
      <c r="AQ6281" s="110"/>
      <c r="AR6281" s="110"/>
      <c r="AS6281" s="110"/>
      <c r="AT6281" s="110"/>
      <c r="AU6281" s="110"/>
      <c r="AV6281" s="110"/>
      <c r="AW6281" s="110"/>
      <c r="AX6281" s="110"/>
      <c r="AY6281" s="110"/>
      <c r="AZ6281" s="110"/>
      <c r="BA6281" s="110"/>
      <c r="BB6281" s="110"/>
      <c r="BC6281" s="110"/>
      <c r="BD6281" s="110"/>
      <c r="BE6281" s="110"/>
      <c r="BF6281" s="110"/>
      <c r="BG6281" s="110"/>
      <c r="BH6281" s="110"/>
    </row>
    <row r="6282" spans="30:60" x14ac:dyDescent="0.2">
      <c r="AD6282" s="110"/>
      <c r="AE6282" s="110"/>
      <c r="AF6282" s="110"/>
      <c r="AG6282" s="110"/>
      <c r="AH6282" s="110"/>
      <c r="AI6282" s="110"/>
      <c r="AJ6282" s="110"/>
      <c r="AK6282" s="110"/>
      <c r="AL6282" s="110"/>
      <c r="AM6282" s="110"/>
      <c r="AN6282" s="110"/>
      <c r="AO6282" s="110"/>
      <c r="AP6282" s="110"/>
      <c r="AQ6282" s="110"/>
      <c r="AR6282" s="110"/>
      <c r="AS6282" s="110"/>
      <c r="AT6282" s="110"/>
      <c r="AU6282" s="110"/>
      <c r="AV6282" s="110"/>
      <c r="AW6282" s="110"/>
      <c r="AX6282" s="110"/>
      <c r="AY6282" s="110"/>
      <c r="AZ6282" s="110"/>
      <c r="BA6282" s="110"/>
      <c r="BB6282" s="110"/>
      <c r="BC6282" s="110"/>
      <c r="BD6282" s="110"/>
      <c r="BE6282" s="110"/>
      <c r="BF6282" s="110"/>
      <c r="BG6282" s="110"/>
      <c r="BH6282" s="110"/>
    </row>
    <row r="6283" spans="30:60" x14ac:dyDescent="0.2">
      <c r="AD6283" s="110"/>
      <c r="AE6283" s="110"/>
      <c r="AF6283" s="110"/>
      <c r="AG6283" s="110"/>
      <c r="AH6283" s="110"/>
      <c r="AI6283" s="110"/>
      <c r="AJ6283" s="110"/>
      <c r="AK6283" s="110"/>
      <c r="AL6283" s="110"/>
      <c r="AM6283" s="110"/>
      <c r="AN6283" s="110"/>
      <c r="AO6283" s="110"/>
      <c r="AP6283" s="110"/>
      <c r="AQ6283" s="110"/>
      <c r="AR6283" s="110"/>
      <c r="AS6283" s="110"/>
      <c r="AT6283" s="110"/>
      <c r="AU6283" s="110"/>
      <c r="AV6283" s="110"/>
      <c r="AW6283" s="110"/>
      <c r="AX6283" s="110"/>
      <c r="AY6283" s="110"/>
      <c r="AZ6283" s="110"/>
      <c r="BA6283" s="110"/>
      <c r="BB6283" s="110"/>
      <c r="BC6283" s="110"/>
      <c r="BD6283" s="110"/>
      <c r="BE6283" s="110"/>
      <c r="BF6283" s="110"/>
      <c r="BG6283" s="110"/>
      <c r="BH6283" s="110"/>
    </row>
    <row r="6284" spans="30:60" x14ac:dyDescent="0.2">
      <c r="AD6284" s="110"/>
      <c r="AE6284" s="110"/>
      <c r="AF6284" s="110"/>
      <c r="AG6284" s="110"/>
      <c r="AH6284" s="110"/>
      <c r="AI6284" s="110"/>
      <c r="AJ6284" s="110"/>
      <c r="AK6284" s="110"/>
      <c r="AL6284" s="110"/>
      <c r="AM6284" s="110"/>
      <c r="AN6284" s="110"/>
      <c r="AO6284" s="110"/>
      <c r="AP6284" s="110"/>
      <c r="AQ6284" s="110"/>
      <c r="AR6284" s="110"/>
      <c r="AS6284" s="110"/>
      <c r="AT6284" s="110"/>
      <c r="AU6284" s="110"/>
      <c r="AV6284" s="110"/>
      <c r="AW6284" s="110"/>
      <c r="AX6284" s="110"/>
      <c r="AY6284" s="110"/>
      <c r="AZ6284" s="110"/>
      <c r="BA6284" s="110"/>
      <c r="BB6284" s="110"/>
      <c r="BC6284" s="110"/>
      <c r="BD6284" s="110"/>
      <c r="BE6284" s="110"/>
      <c r="BF6284" s="110"/>
      <c r="BG6284" s="110"/>
      <c r="BH6284" s="110"/>
    </row>
    <row r="6285" spans="30:60" x14ac:dyDescent="0.2">
      <c r="AD6285" s="110"/>
      <c r="AE6285" s="110"/>
      <c r="AF6285" s="110"/>
      <c r="AG6285" s="110"/>
      <c r="AH6285" s="110"/>
      <c r="AI6285" s="110"/>
      <c r="AJ6285" s="110"/>
      <c r="AK6285" s="110"/>
      <c r="AL6285" s="110"/>
      <c r="AM6285" s="110"/>
      <c r="AN6285" s="110"/>
      <c r="AO6285" s="110"/>
      <c r="AP6285" s="110"/>
      <c r="AQ6285" s="110"/>
      <c r="AR6285" s="110"/>
      <c r="AS6285" s="110"/>
      <c r="AT6285" s="110"/>
      <c r="AU6285" s="110"/>
      <c r="AV6285" s="110"/>
      <c r="AW6285" s="110"/>
      <c r="AX6285" s="110"/>
      <c r="AY6285" s="110"/>
      <c r="AZ6285" s="110"/>
      <c r="BA6285" s="110"/>
      <c r="BB6285" s="110"/>
      <c r="BC6285" s="110"/>
      <c r="BD6285" s="110"/>
      <c r="BE6285" s="110"/>
      <c r="BF6285" s="110"/>
      <c r="BG6285" s="110"/>
      <c r="BH6285" s="110"/>
    </row>
    <row r="6286" spans="30:60" x14ac:dyDescent="0.2">
      <c r="AD6286" s="110"/>
      <c r="AE6286" s="110"/>
      <c r="AF6286" s="110"/>
      <c r="AG6286" s="110"/>
      <c r="AH6286" s="110"/>
      <c r="AI6286" s="110"/>
      <c r="AJ6286" s="110"/>
      <c r="AK6286" s="110"/>
      <c r="AL6286" s="110"/>
      <c r="AM6286" s="110"/>
      <c r="AN6286" s="110"/>
      <c r="AO6286" s="110"/>
      <c r="AP6286" s="110"/>
      <c r="AQ6286" s="110"/>
      <c r="AR6286" s="110"/>
      <c r="AS6286" s="110"/>
      <c r="AT6286" s="110"/>
      <c r="AU6286" s="110"/>
      <c r="AV6286" s="110"/>
      <c r="AW6286" s="110"/>
      <c r="AX6286" s="110"/>
      <c r="AY6286" s="110"/>
      <c r="AZ6286" s="110"/>
      <c r="BA6286" s="110"/>
      <c r="BB6286" s="110"/>
      <c r="BC6286" s="110"/>
      <c r="BD6286" s="110"/>
      <c r="BE6286" s="110"/>
      <c r="BF6286" s="110"/>
      <c r="BG6286" s="110"/>
      <c r="BH6286" s="110"/>
    </row>
    <row r="6287" spans="30:60" x14ac:dyDescent="0.2">
      <c r="AD6287" s="110"/>
      <c r="AE6287" s="110"/>
      <c r="AF6287" s="110"/>
      <c r="AG6287" s="110"/>
      <c r="AH6287" s="110"/>
      <c r="AI6287" s="110"/>
      <c r="AJ6287" s="110"/>
      <c r="AK6287" s="110"/>
      <c r="AL6287" s="110"/>
      <c r="AM6287" s="110"/>
      <c r="AN6287" s="110"/>
      <c r="AO6287" s="110"/>
      <c r="AP6287" s="110"/>
      <c r="AQ6287" s="110"/>
      <c r="AR6287" s="110"/>
      <c r="AS6287" s="110"/>
      <c r="AT6287" s="110"/>
      <c r="AU6287" s="110"/>
      <c r="AV6287" s="110"/>
      <c r="AW6287" s="110"/>
      <c r="AX6287" s="110"/>
      <c r="AY6287" s="110"/>
      <c r="AZ6287" s="110"/>
      <c r="BA6287" s="110"/>
      <c r="BB6287" s="110"/>
      <c r="BC6287" s="110"/>
      <c r="BD6287" s="110"/>
      <c r="BE6287" s="110"/>
      <c r="BF6287" s="110"/>
      <c r="BG6287" s="110"/>
      <c r="BH6287" s="110"/>
    </row>
    <row r="6288" spans="30:60" x14ac:dyDescent="0.2">
      <c r="AD6288" s="110"/>
      <c r="AE6288" s="110"/>
      <c r="AF6288" s="110"/>
      <c r="AG6288" s="110"/>
      <c r="AH6288" s="110"/>
      <c r="AI6288" s="110"/>
      <c r="AJ6288" s="110"/>
      <c r="AK6288" s="110"/>
      <c r="AL6288" s="110"/>
      <c r="AM6288" s="110"/>
      <c r="AN6288" s="110"/>
      <c r="AO6288" s="110"/>
      <c r="AP6288" s="110"/>
      <c r="AQ6288" s="110"/>
      <c r="AR6288" s="110"/>
      <c r="AS6288" s="110"/>
      <c r="AT6288" s="110"/>
      <c r="AU6288" s="110"/>
      <c r="AV6288" s="110"/>
      <c r="AW6288" s="110"/>
      <c r="AX6288" s="110"/>
      <c r="AY6288" s="110"/>
      <c r="AZ6288" s="110"/>
      <c r="BA6288" s="110"/>
      <c r="BB6288" s="110"/>
      <c r="BC6288" s="110"/>
      <c r="BD6288" s="110"/>
      <c r="BE6288" s="110"/>
      <c r="BF6288" s="110"/>
      <c r="BG6288" s="110"/>
      <c r="BH6288" s="110"/>
    </row>
    <row r="6289" spans="30:60" x14ac:dyDescent="0.2">
      <c r="AD6289" s="110"/>
      <c r="AE6289" s="110"/>
      <c r="AF6289" s="110"/>
      <c r="AG6289" s="110"/>
      <c r="AH6289" s="110"/>
      <c r="AI6289" s="110"/>
      <c r="AJ6289" s="110"/>
      <c r="AK6289" s="110"/>
      <c r="AL6289" s="110"/>
      <c r="AM6289" s="110"/>
      <c r="AN6289" s="110"/>
      <c r="AO6289" s="110"/>
      <c r="AP6289" s="110"/>
      <c r="AQ6289" s="110"/>
      <c r="AR6289" s="110"/>
      <c r="AS6289" s="110"/>
      <c r="AT6289" s="110"/>
      <c r="AU6289" s="110"/>
      <c r="AV6289" s="110"/>
      <c r="AW6289" s="110"/>
      <c r="AX6289" s="110"/>
      <c r="AY6289" s="110"/>
      <c r="AZ6289" s="110"/>
      <c r="BA6289" s="110"/>
      <c r="BB6289" s="110"/>
      <c r="BC6289" s="110"/>
      <c r="BD6289" s="110"/>
      <c r="BE6289" s="110"/>
      <c r="BF6289" s="110"/>
      <c r="BG6289" s="110"/>
      <c r="BH6289" s="110"/>
    </row>
    <row r="6290" spans="30:60" x14ac:dyDescent="0.2">
      <c r="AD6290" s="110"/>
      <c r="AE6290" s="110"/>
      <c r="AF6290" s="110"/>
      <c r="AG6290" s="110"/>
      <c r="AH6290" s="110"/>
      <c r="AI6290" s="110"/>
      <c r="AJ6290" s="110"/>
      <c r="AK6290" s="110"/>
      <c r="AL6290" s="110"/>
      <c r="AM6290" s="110"/>
      <c r="AN6290" s="110"/>
      <c r="AO6290" s="110"/>
      <c r="AP6290" s="110"/>
      <c r="AQ6290" s="110"/>
      <c r="AR6290" s="110"/>
      <c r="AS6290" s="110"/>
      <c r="AT6290" s="110"/>
      <c r="AU6290" s="110"/>
      <c r="AV6290" s="110"/>
      <c r="AW6290" s="110"/>
      <c r="AX6290" s="110"/>
      <c r="AY6290" s="110"/>
      <c r="AZ6290" s="110"/>
      <c r="BA6290" s="110"/>
      <c r="BB6290" s="110"/>
      <c r="BC6290" s="110"/>
      <c r="BD6290" s="110"/>
      <c r="BE6290" s="110"/>
      <c r="BF6290" s="110"/>
      <c r="BG6290" s="110"/>
      <c r="BH6290" s="110"/>
    </row>
    <row r="6291" spans="30:60" x14ac:dyDescent="0.2">
      <c r="AD6291" s="110"/>
      <c r="AE6291" s="110"/>
      <c r="AF6291" s="110"/>
      <c r="AG6291" s="110"/>
      <c r="AH6291" s="110"/>
      <c r="AI6291" s="110"/>
      <c r="AJ6291" s="110"/>
      <c r="AK6291" s="110"/>
      <c r="AL6291" s="110"/>
      <c r="AM6291" s="110"/>
      <c r="AN6291" s="110"/>
      <c r="AO6291" s="110"/>
      <c r="AP6291" s="110"/>
      <c r="AQ6291" s="110"/>
      <c r="AR6291" s="110"/>
      <c r="AS6291" s="110"/>
      <c r="AT6291" s="110"/>
      <c r="AU6291" s="110"/>
      <c r="AV6291" s="110"/>
      <c r="AW6291" s="110"/>
      <c r="AX6291" s="110"/>
      <c r="AY6291" s="110"/>
      <c r="AZ6291" s="110"/>
      <c r="BA6291" s="110"/>
      <c r="BB6291" s="110"/>
      <c r="BC6291" s="110"/>
      <c r="BD6291" s="110"/>
      <c r="BE6291" s="110"/>
      <c r="BF6291" s="110"/>
      <c r="BG6291" s="110"/>
      <c r="BH6291" s="110"/>
    </row>
    <row r="6292" spans="30:60" x14ac:dyDescent="0.2">
      <c r="AD6292" s="110"/>
      <c r="AE6292" s="110"/>
      <c r="AF6292" s="110"/>
      <c r="AG6292" s="110"/>
      <c r="AH6292" s="110"/>
      <c r="AI6292" s="110"/>
      <c r="AJ6292" s="110"/>
      <c r="AK6292" s="110"/>
      <c r="AL6292" s="110"/>
      <c r="AM6292" s="110"/>
      <c r="AN6292" s="110"/>
      <c r="AO6292" s="110"/>
      <c r="AP6292" s="110"/>
      <c r="AQ6292" s="110"/>
      <c r="AR6292" s="110"/>
      <c r="AS6292" s="110"/>
      <c r="AT6292" s="110"/>
      <c r="AU6292" s="110"/>
      <c r="AV6292" s="110"/>
      <c r="AW6292" s="110"/>
      <c r="AX6292" s="110"/>
      <c r="AY6292" s="110"/>
      <c r="AZ6292" s="110"/>
      <c r="BA6292" s="110"/>
      <c r="BB6292" s="110"/>
      <c r="BC6292" s="110"/>
      <c r="BD6292" s="110"/>
      <c r="BE6292" s="110"/>
      <c r="BF6292" s="110"/>
      <c r="BG6292" s="110"/>
      <c r="BH6292" s="110"/>
    </row>
    <row r="6293" spans="30:60" x14ac:dyDescent="0.2">
      <c r="AD6293" s="110"/>
      <c r="AE6293" s="110"/>
      <c r="AF6293" s="110"/>
      <c r="AG6293" s="110"/>
      <c r="AH6293" s="110"/>
      <c r="AI6293" s="110"/>
      <c r="AJ6293" s="110"/>
      <c r="AK6293" s="110"/>
      <c r="AL6293" s="110"/>
      <c r="AM6293" s="110"/>
      <c r="AN6293" s="110"/>
      <c r="AO6293" s="110"/>
      <c r="AP6293" s="110"/>
      <c r="AQ6293" s="110"/>
      <c r="AR6293" s="110"/>
      <c r="AS6293" s="110"/>
      <c r="AT6293" s="110"/>
      <c r="AU6293" s="110"/>
      <c r="AV6293" s="110"/>
      <c r="AW6293" s="110"/>
      <c r="AX6293" s="110"/>
      <c r="AY6293" s="110"/>
      <c r="AZ6293" s="110"/>
      <c r="BA6293" s="110"/>
      <c r="BB6293" s="110"/>
      <c r="BC6293" s="110"/>
      <c r="BD6293" s="110"/>
      <c r="BE6293" s="110"/>
      <c r="BF6293" s="110"/>
      <c r="BG6293" s="110"/>
      <c r="BH6293" s="110"/>
    </row>
    <row r="6294" spans="30:60" x14ac:dyDescent="0.2">
      <c r="AD6294" s="110"/>
      <c r="AE6294" s="110"/>
      <c r="AF6294" s="110"/>
      <c r="AG6294" s="110"/>
      <c r="AH6294" s="110"/>
      <c r="AI6294" s="110"/>
      <c r="AJ6294" s="110"/>
      <c r="AK6294" s="110"/>
      <c r="AL6294" s="110"/>
      <c r="AM6294" s="110"/>
      <c r="AN6294" s="110"/>
      <c r="AO6294" s="110"/>
      <c r="AP6294" s="110"/>
      <c r="AQ6294" s="110"/>
      <c r="AR6294" s="110"/>
      <c r="AS6294" s="110"/>
      <c r="AT6294" s="110"/>
      <c r="AU6294" s="110"/>
      <c r="AV6294" s="110"/>
      <c r="AW6294" s="110"/>
      <c r="AX6294" s="110"/>
      <c r="AY6294" s="110"/>
      <c r="AZ6294" s="110"/>
      <c r="BA6294" s="110"/>
      <c r="BB6294" s="110"/>
      <c r="BC6294" s="110"/>
      <c r="BD6294" s="110"/>
      <c r="BE6294" s="110"/>
      <c r="BF6294" s="110"/>
      <c r="BG6294" s="110"/>
      <c r="BH6294" s="110"/>
    </row>
    <row r="6295" spans="30:60" x14ac:dyDescent="0.2">
      <c r="AD6295" s="110"/>
      <c r="AE6295" s="110"/>
      <c r="AF6295" s="110"/>
      <c r="AG6295" s="110"/>
      <c r="AH6295" s="110"/>
      <c r="AI6295" s="110"/>
      <c r="AJ6295" s="110"/>
      <c r="AK6295" s="110"/>
      <c r="AL6295" s="110"/>
      <c r="AM6295" s="110"/>
      <c r="AN6295" s="110"/>
      <c r="AO6295" s="110"/>
      <c r="AP6295" s="110"/>
      <c r="AQ6295" s="110"/>
      <c r="AR6295" s="110"/>
      <c r="AS6295" s="110"/>
      <c r="AT6295" s="110"/>
      <c r="AU6295" s="110"/>
      <c r="AV6295" s="110"/>
      <c r="AW6295" s="110"/>
      <c r="AX6295" s="110"/>
      <c r="AY6295" s="110"/>
      <c r="AZ6295" s="110"/>
      <c r="BA6295" s="110"/>
      <c r="BB6295" s="110"/>
      <c r="BC6295" s="110"/>
      <c r="BD6295" s="110"/>
      <c r="BE6295" s="110"/>
      <c r="BF6295" s="110"/>
      <c r="BG6295" s="110"/>
      <c r="BH6295" s="110"/>
    </row>
    <row r="6296" spans="30:60" x14ac:dyDescent="0.2">
      <c r="AD6296" s="110"/>
      <c r="AE6296" s="110"/>
      <c r="AF6296" s="110"/>
      <c r="AG6296" s="110"/>
      <c r="AH6296" s="110"/>
      <c r="AI6296" s="110"/>
      <c r="AJ6296" s="110"/>
      <c r="AK6296" s="110"/>
      <c r="AL6296" s="110"/>
      <c r="AM6296" s="110"/>
      <c r="AN6296" s="110"/>
      <c r="AO6296" s="110"/>
      <c r="AP6296" s="110"/>
      <c r="AQ6296" s="110"/>
      <c r="AR6296" s="110"/>
      <c r="AS6296" s="110"/>
      <c r="AT6296" s="110"/>
      <c r="AU6296" s="110"/>
      <c r="AV6296" s="110"/>
      <c r="AW6296" s="110"/>
      <c r="AX6296" s="110"/>
      <c r="AY6296" s="110"/>
      <c r="AZ6296" s="110"/>
      <c r="BA6296" s="110"/>
      <c r="BB6296" s="110"/>
      <c r="BC6296" s="110"/>
      <c r="BD6296" s="110"/>
      <c r="BE6296" s="110"/>
      <c r="BF6296" s="110"/>
      <c r="BG6296" s="110"/>
      <c r="BH6296" s="110"/>
    </row>
    <row r="6297" spans="30:60" x14ac:dyDescent="0.2">
      <c r="AD6297" s="110"/>
      <c r="AE6297" s="110"/>
      <c r="AF6297" s="110"/>
      <c r="AG6297" s="110"/>
      <c r="AH6297" s="110"/>
      <c r="AI6297" s="110"/>
      <c r="AJ6297" s="110"/>
      <c r="AK6297" s="110"/>
      <c r="AL6297" s="110"/>
      <c r="AM6297" s="110"/>
      <c r="AN6297" s="110"/>
      <c r="AO6297" s="110"/>
      <c r="AP6297" s="110"/>
      <c r="AQ6297" s="110"/>
      <c r="AR6297" s="110"/>
      <c r="AS6297" s="110"/>
      <c r="AT6297" s="110"/>
      <c r="AU6297" s="110"/>
      <c r="AV6297" s="110"/>
      <c r="AW6297" s="110"/>
      <c r="AX6297" s="110"/>
      <c r="AY6297" s="110"/>
      <c r="AZ6297" s="110"/>
      <c r="BA6297" s="110"/>
      <c r="BB6297" s="110"/>
      <c r="BC6297" s="110"/>
      <c r="BD6297" s="110"/>
      <c r="BE6297" s="110"/>
      <c r="BF6297" s="110"/>
      <c r="BG6297" s="110"/>
      <c r="BH6297" s="110"/>
    </row>
    <row r="6298" spans="30:60" x14ac:dyDescent="0.2">
      <c r="AD6298" s="110"/>
      <c r="AE6298" s="110"/>
      <c r="AF6298" s="110"/>
      <c r="AG6298" s="110"/>
      <c r="AH6298" s="110"/>
      <c r="AI6298" s="110"/>
      <c r="AJ6298" s="110"/>
      <c r="AK6298" s="110"/>
      <c r="AL6298" s="110"/>
      <c r="AM6298" s="110"/>
      <c r="AN6298" s="110"/>
      <c r="AO6298" s="110"/>
      <c r="AP6298" s="110"/>
      <c r="AQ6298" s="110"/>
      <c r="AR6298" s="110"/>
      <c r="AS6298" s="110"/>
      <c r="AT6298" s="110"/>
      <c r="AU6298" s="110"/>
      <c r="AV6298" s="110"/>
      <c r="AW6298" s="110"/>
      <c r="AX6298" s="110"/>
      <c r="AY6298" s="110"/>
      <c r="AZ6298" s="110"/>
      <c r="BA6298" s="110"/>
      <c r="BB6298" s="110"/>
      <c r="BC6298" s="110"/>
      <c r="BD6298" s="110"/>
      <c r="BE6298" s="110"/>
      <c r="BF6298" s="110"/>
      <c r="BG6298" s="110"/>
      <c r="BH6298" s="110"/>
    </row>
    <row r="6299" spans="30:60" x14ac:dyDescent="0.2">
      <c r="AD6299" s="110"/>
      <c r="AE6299" s="110"/>
      <c r="AF6299" s="110"/>
      <c r="AG6299" s="110"/>
      <c r="AH6299" s="110"/>
      <c r="AI6299" s="110"/>
      <c r="AJ6299" s="110"/>
      <c r="AK6299" s="110"/>
      <c r="AL6299" s="110"/>
      <c r="AM6299" s="110"/>
      <c r="AN6299" s="110"/>
      <c r="AO6299" s="110"/>
      <c r="AP6299" s="110"/>
      <c r="AQ6299" s="110"/>
      <c r="AR6299" s="110"/>
      <c r="AS6299" s="110"/>
      <c r="AT6299" s="110"/>
      <c r="AU6299" s="110"/>
      <c r="AV6299" s="110"/>
      <c r="AW6299" s="110"/>
      <c r="AX6299" s="110"/>
      <c r="AY6299" s="110"/>
      <c r="AZ6299" s="110"/>
      <c r="BA6299" s="110"/>
      <c r="BB6299" s="110"/>
      <c r="BC6299" s="110"/>
      <c r="BD6299" s="110"/>
      <c r="BE6299" s="110"/>
      <c r="BF6299" s="110"/>
      <c r="BG6299" s="110"/>
      <c r="BH6299" s="110"/>
    </row>
    <row r="6300" spans="30:60" x14ac:dyDescent="0.2">
      <c r="AD6300" s="110"/>
      <c r="AE6300" s="110"/>
      <c r="AF6300" s="110"/>
      <c r="AG6300" s="110"/>
      <c r="AH6300" s="110"/>
      <c r="AI6300" s="110"/>
      <c r="AJ6300" s="110"/>
      <c r="AK6300" s="110"/>
      <c r="AL6300" s="110"/>
      <c r="AM6300" s="110"/>
      <c r="AN6300" s="110"/>
      <c r="AO6300" s="110"/>
      <c r="AP6300" s="110"/>
      <c r="AQ6300" s="110"/>
      <c r="AR6300" s="110"/>
      <c r="AS6300" s="110"/>
      <c r="AT6300" s="110"/>
      <c r="AU6300" s="110"/>
      <c r="AV6300" s="110"/>
      <c r="AW6300" s="110"/>
      <c r="AX6300" s="110"/>
      <c r="AY6300" s="110"/>
      <c r="AZ6300" s="110"/>
      <c r="BA6300" s="110"/>
      <c r="BB6300" s="110"/>
      <c r="BC6300" s="110"/>
      <c r="BD6300" s="110"/>
      <c r="BE6300" s="110"/>
      <c r="BF6300" s="110"/>
      <c r="BG6300" s="110"/>
      <c r="BH6300" s="110"/>
    </row>
    <row r="6301" spans="30:60" x14ac:dyDescent="0.2">
      <c r="AD6301" s="110"/>
      <c r="AE6301" s="110"/>
      <c r="AF6301" s="110"/>
      <c r="AG6301" s="110"/>
      <c r="AH6301" s="110"/>
      <c r="AI6301" s="110"/>
      <c r="AJ6301" s="110"/>
      <c r="AK6301" s="110"/>
      <c r="AL6301" s="110"/>
      <c r="AM6301" s="110"/>
      <c r="AN6301" s="110"/>
      <c r="AO6301" s="110"/>
      <c r="AP6301" s="110"/>
      <c r="AQ6301" s="110"/>
      <c r="AR6301" s="110"/>
      <c r="AS6301" s="110"/>
      <c r="AT6301" s="110"/>
      <c r="AU6301" s="110"/>
      <c r="AV6301" s="110"/>
      <c r="AW6301" s="110"/>
      <c r="AX6301" s="110"/>
      <c r="AY6301" s="110"/>
      <c r="AZ6301" s="110"/>
      <c r="BA6301" s="110"/>
      <c r="BB6301" s="110"/>
      <c r="BC6301" s="110"/>
      <c r="BD6301" s="110"/>
      <c r="BE6301" s="110"/>
      <c r="BF6301" s="110"/>
      <c r="BG6301" s="110"/>
      <c r="BH6301" s="110"/>
    </row>
    <row r="6302" spans="30:60" x14ac:dyDescent="0.2">
      <c r="AD6302" s="110"/>
      <c r="AE6302" s="110"/>
      <c r="AF6302" s="110"/>
      <c r="AG6302" s="110"/>
      <c r="AH6302" s="110"/>
      <c r="AI6302" s="110"/>
      <c r="AJ6302" s="110"/>
      <c r="AK6302" s="110"/>
      <c r="AL6302" s="110"/>
      <c r="AM6302" s="110"/>
      <c r="AN6302" s="110"/>
      <c r="AO6302" s="110"/>
      <c r="AP6302" s="110"/>
      <c r="AQ6302" s="110"/>
      <c r="AR6302" s="110"/>
      <c r="AS6302" s="110"/>
      <c r="AT6302" s="110"/>
      <c r="AU6302" s="110"/>
      <c r="AV6302" s="110"/>
      <c r="AW6302" s="110"/>
      <c r="AX6302" s="110"/>
      <c r="AY6302" s="110"/>
      <c r="AZ6302" s="110"/>
      <c r="BA6302" s="110"/>
      <c r="BB6302" s="110"/>
      <c r="BC6302" s="110"/>
      <c r="BD6302" s="110"/>
      <c r="BE6302" s="110"/>
      <c r="BF6302" s="110"/>
      <c r="BG6302" s="110"/>
      <c r="BH6302" s="110"/>
    </row>
    <row r="6303" spans="30:60" x14ac:dyDescent="0.2">
      <c r="AD6303" s="110"/>
      <c r="AE6303" s="110"/>
      <c r="AF6303" s="110"/>
      <c r="AG6303" s="110"/>
      <c r="AH6303" s="110"/>
      <c r="AI6303" s="110"/>
      <c r="AJ6303" s="110"/>
      <c r="AK6303" s="110"/>
      <c r="AL6303" s="110"/>
      <c r="AM6303" s="110"/>
      <c r="AN6303" s="110"/>
      <c r="AO6303" s="110"/>
      <c r="AP6303" s="110"/>
      <c r="AQ6303" s="110"/>
      <c r="AR6303" s="110"/>
      <c r="AS6303" s="110"/>
      <c r="AT6303" s="110"/>
      <c r="AU6303" s="110"/>
      <c r="AV6303" s="110"/>
      <c r="AW6303" s="110"/>
      <c r="AX6303" s="110"/>
      <c r="AY6303" s="110"/>
      <c r="AZ6303" s="110"/>
      <c r="BA6303" s="110"/>
      <c r="BB6303" s="110"/>
      <c r="BC6303" s="110"/>
      <c r="BD6303" s="110"/>
      <c r="BE6303" s="110"/>
      <c r="BF6303" s="110"/>
      <c r="BG6303" s="110"/>
      <c r="BH6303" s="110"/>
    </row>
    <row r="6304" spans="30:60" x14ac:dyDescent="0.2">
      <c r="AD6304" s="110"/>
      <c r="AE6304" s="110"/>
      <c r="AF6304" s="110"/>
      <c r="AG6304" s="110"/>
      <c r="AH6304" s="110"/>
      <c r="AI6304" s="110"/>
      <c r="AJ6304" s="110"/>
      <c r="AK6304" s="110"/>
      <c r="AL6304" s="110"/>
      <c r="AM6304" s="110"/>
      <c r="AN6304" s="110"/>
      <c r="AO6304" s="110"/>
      <c r="AP6304" s="110"/>
      <c r="AQ6304" s="110"/>
      <c r="AR6304" s="110"/>
      <c r="AS6304" s="110"/>
      <c r="AT6304" s="110"/>
      <c r="AU6304" s="110"/>
      <c r="AV6304" s="110"/>
      <c r="AW6304" s="110"/>
      <c r="AX6304" s="110"/>
      <c r="AY6304" s="110"/>
      <c r="AZ6304" s="110"/>
      <c r="BA6304" s="110"/>
      <c r="BB6304" s="110"/>
      <c r="BC6304" s="110"/>
      <c r="BD6304" s="110"/>
      <c r="BE6304" s="110"/>
      <c r="BF6304" s="110"/>
      <c r="BG6304" s="110"/>
      <c r="BH6304" s="110"/>
    </row>
    <row r="6305" spans="30:60" x14ac:dyDescent="0.2">
      <c r="AD6305" s="110"/>
      <c r="AE6305" s="110"/>
      <c r="AF6305" s="110"/>
      <c r="AG6305" s="110"/>
      <c r="AH6305" s="110"/>
      <c r="AI6305" s="110"/>
      <c r="AJ6305" s="110"/>
      <c r="AK6305" s="110"/>
      <c r="AL6305" s="110"/>
      <c r="AM6305" s="110"/>
      <c r="AN6305" s="110"/>
      <c r="AO6305" s="110"/>
      <c r="AP6305" s="110"/>
      <c r="AQ6305" s="110"/>
      <c r="AR6305" s="110"/>
      <c r="AS6305" s="110"/>
      <c r="AT6305" s="110"/>
      <c r="AU6305" s="110"/>
      <c r="AV6305" s="110"/>
      <c r="AW6305" s="110"/>
      <c r="AX6305" s="110"/>
      <c r="AY6305" s="110"/>
      <c r="AZ6305" s="110"/>
      <c r="BA6305" s="110"/>
      <c r="BB6305" s="110"/>
      <c r="BC6305" s="110"/>
      <c r="BD6305" s="110"/>
      <c r="BE6305" s="110"/>
      <c r="BF6305" s="110"/>
      <c r="BG6305" s="110"/>
      <c r="BH6305" s="110"/>
    </row>
    <row r="6306" spans="30:60" x14ac:dyDescent="0.2">
      <c r="AD6306" s="110"/>
      <c r="AE6306" s="110"/>
      <c r="AF6306" s="110"/>
      <c r="AG6306" s="110"/>
      <c r="AH6306" s="110"/>
      <c r="AI6306" s="110"/>
      <c r="AJ6306" s="110"/>
      <c r="AK6306" s="110"/>
      <c r="AL6306" s="110"/>
      <c r="AM6306" s="110"/>
      <c r="AN6306" s="110"/>
      <c r="AO6306" s="110"/>
      <c r="AP6306" s="110"/>
      <c r="AQ6306" s="110"/>
      <c r="AR6306" s="110"/>
      <c r="AS6306" s="110"/>
      <c r="AT6306" s="110"/>
      <c r="AU6306" s="110"/>
      <c r="AV6306" s="110"/>
      <c r="AW6306" s="110"/>
      <c r="AX6306" s="110"/>
      <c r="AY6306" s="110"/>
      <c r="AZ6306" s="110"/>
      <c r="BA6306" s="110"/>
      <c r="BB6306" s="110"/>
      <c r="BC6306" s="110"/>
      <c r="BD6306" s="110"/>
      <c r="BE6306" s="110"/>
      <c r="BF6306" s="110"/>
      <c r="BG6306" s="110"/>
      <c r="BH6306" s="110"/>
    </row>
    <row r="6307" spans="30:60" x14ac:dyDescent="0.2">
      <c r="AD6307" s="110"/>
      <c r="AE6307" s="110"/>
      <c r="AF6307" s="110"/>
      <c r="AG6307" s="110"/>
      <c r="AH6307" s="110"/>
      <c r="AI6307" s="110"/>
      <c r="AJ6307" s="110"/>
      <c r="AK6307" s="110"/>
      <c r="AL6307" s="110"/>
      <c r="AM6307" s="110"/>
      <c r="AN6307" s="110"/>
      <c r="AO6307" s="110"/>
      <c r="AP6307" s="110"/>
      <c r="AQ6307" s="110"/>
      <c r="AR6307" s="110"/>
      <c r="AS6307" s="110"/>
      <c r="AT6307" s="110"/>
      <c r="AU6307" s="110"/>
      <c r="AV6307" s="110"/>
      <c r="AW6307" s="110"/>
      <c r="AX6307" s="110"/>
      <c r="AY6307" s="110"/>
      <c r="AZ6307" s="110"/>
      <c r="BA6307" s="110"/>
      <c r="BB6307" s="110"/>
      <c r="BC6307" s="110"/>
      <c r="BD6307" s="110"/>
      <c r="BE6307" s="110"/>
      <c r="BF6307" s="110"/>
      <c r="BG6307" s="110"/>
      <c r="BH6307" s="110"/>
    </row>
    <row r="6308" spans="30:60" x14ac:dyDescent="0.2">
      <c r="AD6308" s="110"/>
      <c r="AE6308" s="110"/>
      <c r="AF6308" s="110"/>
      <c r="AG6308" s="110"/>
      <c r="AH6308" s="110"/>
      <c r="AI6308" s="110"/>
      <c r="AJ6308" s="110"/>
      <c r="AK6308" s="110"/>
      <c r="AL6308" s="110"/>
      <c r="AM6308" s="110"/>
      <c r="AN6308" s="110"/>
      <c r="AO6308" s="110"/>
      <c r="AP6308" s="110"/>
      <c r="AQ6308" s="110"/>
      <c r="AR6308" s="110"/>
      <c r="AS6308" s="110"/>
      <c r="AT6308" s="110"/>
      <c r="AU6308" s="110"/>
      <c r="AV6308" s="110"/>
      <c r="AW6308" s="110"/>
      <c r="AX6308" s="110"/>
      <c r="AY6308" s="110"/>
      <c r="AZ6308" s="110"/>
      <c r="BA6308" s="110"/>
      <c r="BB6308" s="110"/>
      <c r="BC6308" s="110"/>
      <c r="BD6308" s="110"/>
      <c r="BE6308" s="110"/>
      <c r="BF6308" s="110"/>
      <c r="BG6308" s="110"/>
      <c r="BH6308" s="110"/>
    </row>
    <row r="6309" spans="30:60" x14ac:dyDescent="0.2">
      <c r="AD6309" s="110"/>
      <c r="AE6309" s="110"/>
      <c r="AF6309" s="110"/>
      <c r="AG6309" s="110"/>
      <c r="AH6309" s="110"/>
      <c r="AI6309" s="110"/>
      <c r="AJ6309" s="110"/>
      <c r="AK6309" s="110"/>
      <c r="AL6309" s="110"/>
      <c r="AM6309" s="110"/>
      <c r="AN6309" s="110"/>
      <c r="AO6309" s="110"/>
      <c r="AP6309" s="110"/>
      <c r="AQ6309" s="110"/>
      <c r="AR6309" s="110"/>
      <c r="AS6309" s="110"/>
      <c r="AT6309" s="110"/>
      <c r="AU6309" s="110"/>
      <c r="AV6309" s="110"/>
      <c r="AW6309" s="110"/>
      <c r="AX6309" s="110"/>
      <c r="AY6309" s="110"/>
      <c r="AZ6309" s="110"/>
      <c r="BA6309" s="110"/>
      <c r="BB6309" s="110"/>
      <c r="BC6309" s="110"/>
      <c r="BD6309" s="110"/>
      <c r="BE6309" s="110"/>
      <c r="BF6309" s="110"/>
      <c r="BG6309" s="110"/>
      <c r="BH6309" s="110"/>
    </row>
    <row r="6310" spans="30:60" x14ac:dyDescent="0.2">
      <c r="AD6310" s="110"/>
      <c r="AE6310" s="110"/>
      <c r="AF6310" s="110"/>
      <c r="AG6310" s="110"/>
      <c r="AH6310" s="110"/>
      <c r="AI6310" s="110"/>
      <c r="AJ6310" s="110"/>
      <c r="AK6310" s="110"/>
      <c r="AL6310" s="110"/>
      <c r="AM6310" s="110"/>
      <c r="AN6310" s="110"/>
      <c r="AO6310" s="110"/>
      <c r="AP6310" s="110"/>
      <c r="AQ6310" s="110"/>
      <c r="AR6310" s="110"/>
      <c r="AS6310" s="110"/>
      <c r="AT6310" s="110"/>
      <c r="AU6310" s="110"/>
      <c r="AV6310" s="110"/>
      <c r="AW6310" s="110"/>
      <c r="AX6310" s="110"/>
      <c r="AY6310" s="110"/>
      <c r="AZ6310" s="110"/>
      <c r="BA6310" s="110"/>
      <c r="BB6310" s="110"/>
      <c r="BC6310" s="110"/>
      <c r="BD6310" s="110"/>
      <c r="BE6310" s="110"/>
      <c r="BF6310" s="110"/>
      <c r="BG6310" s="110"/>
      <c r="BH6310" s="110"/>
    </row>
    <row r="6311" spans="30:60" x14ac:dyDescent="0.2">
      <c r="AD6311" s="110"/>
      <c r="AE6311" s="110"/>
      <c r="AF6311" s="110"/>
      <c r="AG6311" s="110"/>
      <c r="AH6311" s="110"/>
      <c r="AI6311" s="110"/>
      <c r="AJ6311" s="110"/>
      <c r="AK6311" s="110"/>
      <c r="AL6311" s="110"/>
      <c r="AM6311" s="110"/>
      <c r="AN6311" s="110"/>
      <c r="AO6311" s="110"/>
      <c r="AP6311" s="110"/>
      <c r="AQ6311" s="110"/>
      <c r="AR6311" s="110"/>
      <c r="AS6311" s="110"/>
      <c r="AT6311" s="110"/>
      <c r="AU6311" s="110"/>
      <c r="AV6311" s="110"/>
      <c r="AW6311" s="110"/>
      <c r="AX6311" s="110"/>
      <c r="AY6311" s="110"/>
      <c r="AZ6311" s="110"/>
      <c r="BA6311" s="110"/>
      <c r="BB6311" s="110"/>
      <c r="BC6311" s="110"/>
      <c r="BD6311" s="110"/>
      <c r="BE6311" s="110"/>
      <c r="BF6311" s="110"/>
      <c r="BG6311" s="110"/>
      <c r="BH6311" s="110"/>
    </row>
    <row r="6312" spans="30:60" x14ac:dyDescent="0.2">
      <c r="AD6312" s="110"/>
      <c r="AE6312" s="110"/>
      <c r="AF6312" s="110"/>
      <c r="AG6312" s="110"/>
      <c r="AH6312" s="110"/>
      <c r="AI6312" s="110"/>
      <c r="AJ6312" s="110"/>
      <c r="AK6312" s="110"/>
      <c r="AL6312" s="110"/>
      <c r="AM6312" s="110"/>
      <c r="AN6312" s="110"/>
      <c r="AO6312" s="110"/>
      <c r="AP6312" s="110"/>
      <c r="AQ6312" s="110"/>
      <c r="AR6312" s="110"/>
      <c r="AS6312" s="110"/>
      <c r="AT6312" s="110"/>
      <c r="AU6312" s="110"/>
      <c r="AV6312" s="110"/>
      <c r="AW6312" s="110"/>
      <c r="AX6312" s="110"/>
      <c r="AY6312" s="110"/>
      <c r="AZ6312" s="110"/>
      <c r="BA6312" s="110"/>
      <c r="BB6312" s="110"/>
      <c r="BC6312" s="110"/>
      <c r="BD6312" s="110"/>
      <c r="BE6312" s="110"/>
      <c r="BF6312" s="110"/>
      <c r="BG6312" s="110"/>
      <c r="BH6312" s="110"/>
    </row>
    <row r="6313" spans="30:60" x14ac:dyDescent="0.2">
      <c r="AD6313" s="110"/>
      <c r="AE6313" s="110"/>
      <c r="AF6313" s="110"/>
      <c r="AG6313" s="110"/>
      <c r="AH6313" s="110"/>
      <c r="AI6313" s="110"/>
      <c r="AJ6313" s="110"/>
      <c r="AK6313" s="110"/>
      <c r="AL6313" s="110"/>
      <c r="AM6313" s="110"/>
      <c r="AN6313" s="110"/>
      <c r="AO6313" s="110"/>
      <c r="AP6313" s="110"/>
      <c r="AQ6313" s="110"/>
      <c r="AR6313" s="110"/>
      <c r="AS6313" s="110"/>
      <c r="AT6313" s="110"/>
      <c r="AU6313" s="110"/>
      <c r="AV6313" s="110"/>
      <c r="AW6313" s="110"/>
      <c r="AX6313" s="110"/>
      <c r="AY6313" s="110"/>
      <c r="AZ6313" s="110"/>
      <c r="BA6313" s="110"/>
      <c r="BB6313" s="110"/>
      <c r="BC6313" s="110"/>
      <c r="BD6313" s="110"/>
      <c r="BE6313" s="110"/>
      <c r="BF6313" s="110"/>
      <c r="BG6313" s="110"/>
      <c r="BH6313" s="110"/>
    </row>
    <row r="6314" spans="30:60" x14ac:dyDescent="0.2">
      <c r="AD6314" s="110"/>
      <c r="AE6314" s="110"/>
      <c r="AF6314" s="110"/>
      <c r="AG6314" s="110"/>
      <c r="AH6314" s="110"/>
      <c r="AI6314" s="110"/>
      <c r="AJ6314" s="110"/>
      <c r="AK6314" s="110"/>
      <c r="AL6314" s="110"/>
      <c r="AM6314" s="110"/>
      <c r="AN6314" s="110"/>
      <c r="AO6314" s="110"/>
      <c r="AP6314" s="110"/>
      <c r="AQ6314" s="110"/>
      <c r="AR6314" s="110"/>
      <c r="AS6314" s="110"/>
      <c r="AT6314" s="110"/>
      <c r="AU6314" s="110"/>
      <c r="AV6314" s="110"/>
      <c r="AW6314" s="110"/>
      <c r="AX6314" s="110"/>
      <c r="AY6314" s="110"/>
      <c r="AZ6314" s="110"/>
      <c r="BA6314" s="110"/>
      <c r="BB6314" s="110"/>
      <c r="BC6314" s="110"/>
      <c r="BD6314" s="110"/>
      <c r="BE6314" s="110"/>
      <c r="BF6314" s="110"/>
      <c r="BG6314" s="110"/>
      <c r="BH6314" s="110"/>
    </row>
    <row r="6315" spans="30:60" x14ac:dyDescent="0.2">
      <c r="AD6315" s="110"/>
      <c r="AE6315" s="110"/>
      <c r="AF6315" s="110"/>
      <c r="AG6315" s="110"/>
      <c r="AH6315" s="110"/>
      <c r="AI6315" s="110"/>
      <c r="AJ6315" s="110"/>
      <c r="AK6315" s="110"/>
      <c r="AL6315" s="110"/>
      <c r="AM6315" s="110"/>
      <c r="AN6315" s="110"/>
      <c r="AO6315" s="110"/>
      <c r="AP6315" s="110"/>
      <c r="AQ6315" s="110"/>
      <c r="AR6315" s="110"/>
      <c r="AS6315" s="110"/>
      <c r="AT6315" s="110"/>
      <c r="AU6315" s="110"/>
      <c r="AV6315" s="110"/>
      <c r="AW6315" s="110"/>
      <c r="AX6315" s="110"/>
      <c r="AY6315" s="110"/>
      <c r="AZ6315" s="110"/>
      <c r="BA6315" s="110"/>
      <c r="BB6315" s="110"/>
      <c r="BC6315" s="110"/>
      <c r="BD6315" s="110"/>
      <c r="BE6315" s="110"/>
      <c r="BF6315" s="110"/>
      <c r="BG6315" s="110"/>
      <c r="BH6315" s="110"/>
    </row>
    <row r="6316" spans="30:60" x14ac:dyDescent="0.2">
      <c r="AD6316" s="110"/>
      <c r="AE6316" s="110"/>
      <c r="AF6316" s="110"/>
      <c r="AG6316" s="110"/>
      <c r="AH6316" s="110"/>
      <c r="AI6316" s="110"/>
      <c r="AJ6316" s="110"/>
      <c r="AK6316" s="110"/>
      <c r="AL6316" s="110"/>
      <c r="AM6316" s="110"/>
      <c r="AN6316" s="110"/>
      <c r="AO6316" s="110"/>
      <c r="AP6316" s="110"/>
      <c r="AQ6316" s="110"/>
      <c r="AR6316" s="110"/>
      <c r="AS6316" s="110"/>
      <c r="AT6316" s="110"/>
      <c r="AU6316" s="110"/>
      <c r="AV6316" s="110"/>
      <c r="AW6316" s="110"/>
      <c r="AX6316" s="110"/>
      <c r="AY6316" s="110"/>
      <c r="AZ6316" s="110"/>
      <c r="BA6316" s="110"/>
      <c r="BB6316" s="110"/>
      <c r="BC6316" s="110"/>
      <c r="BD6316" s="110"/>
      <c r="BE6316" s="110"/>
      <c r="BF6316" s="110"/>
      <c r="BG6316" s="110"/>
      <c r="BH6316" s="110"/>
    </row>
    <row r="6317" spans="30:60" x14ac:dyDescent="0.2">
      <c r="AD6317" s="110"/>
      <c r="AE6317" s="110"/>
      <c r="AF6317" s="110"/>
      <c r="AG6317" s="110"/>
      <c r="AH6317" s="110"/>
      <c r="AI6317" s="110"/>
      <c r="AJ6317" s="110"/>
      <c r="AK6317" s="110"/>
      <c r="AL6317" s="110"/>
      <c r="AM6317" s="110"/>
      <c r="AN6317" s="110"/>
      <c r="AO6317" s="110"/>
      <c r="AP6317" s="110"/>
      <c r="AQ6317" s="110"/>
      <c r="AR6317" s="110"/>
      <c r="AS6317" s="110"/>
      <c r="AT6317" s="110"/>
      <c r="AU6317" s="110"/>
      <c r="AV6317" s="110"/>
      <c r="AW6317" s="110"/>
      <c r="AX6317" s="110"/>
      <c r="AY6317" s="110"/>
      <c r="AZ6317" s="110"/>
      <c r="BA6317" s="110"/>
      <c r="BB6317" s="110"/>
      <c r="BC6317" s="110"/>
      <c r="BD6317" s="110"/>
      <c r="BE6317" s="110"/>
      <c r="BF6317" s="110"/>
      <c r="BG6317" s="110"/>
      <c r="BH6317" s="110"/>
    </row>
    <row r="6318" spans="30:60" x14ac:dyDescent="0.2">
      <c r="AD6318" s="110"/>
      <c r="AE6318" s="110"/>
      <c r="AF6318" s="110"/>
      <c r="AG6318" s="110"/>
      <c r="AH6318" s="110"/>
      <c r="AI6318" s="110"/>
      <c r="AJ6318" s="110"/>
      <c r="AK6318" s="110"/>
      <c r="AL6318" s="110"/>
      <c r="AM6318" s="110"/>
      <c r="AN6318" s="110"/>
      <c r="AO6318" s="110"/>
      <c r="AP6318" s="110"/>
      <c r="AQ6318" s="110"/>
      <c r="AR6318" s="110"/>
      <c r="AS6318" s="110"/>
      <c r="AT6318" s="110"/>
      <c r="AU6318" s="110"/>
      <c r="AV6318" s="110"/>
      <c r="AW6318" s="110"/>
      <c r="AX6318" s="110"/>
      <c r="AY6318" s="110"/>
      <c r="AZ6318" s="110"/>
      <c r="BA6318" s="110"/>
      <c r="BB6318" s="110"/>
      <c r="BC6318" s="110"/>
      <c r="BD6318" s="110"/>
      <c r="BE6318" s="110"/>
      <c r="BF6318" s="110"/>
      <c r="BG6318" s="110"/>
      <c r="BH6318" s="110"/>
    </row>
    <row r="6319" spans="30:60" x14ac:dyDescent="0.2">
      <c r="AD6319" s="110"/>
      <c r="AE6319" s="110"/>
      <c r="AF6319" s="110"/>
      <c r="AG6319" s="110"/>
      <c r="AH6319" s="110"/>
      <c r="AI6319" s="110"/>
      <c r="AJ6319" s="110"/>
      <c r="AK6319" s="110"/>
      <c r="AL6319" s="110"/>
      <c r="AM6319" s="110"/>
      <c r="AN6319" s="110"/>
      <c r="AO6319" s="110"/>
      <c r="AP6319" s="110"/>
      <c r="AQ6319" s="110"/>
      <c r="AR6319" s="110"/>
      <c r="AS6319" s="110"/>
      <c r="AT6319" s="110"/>
      <c r="AU6319" s="110"/>
      <c r="AV6319" s="110"/>
      <c r="AW6319" s="110"/>
      <c r="AX6319" s="110"/>
      <c r="AY6319" s="110"/>
      <c r="AZ6319" s="110"/>
      <c r="BA6319" s="110"/>
      <c r="BB6319" s="110"/>
      <c r="BC6319" s="110"/>
      <c r="BD6319" s="110"/>
      <c r="BE6319" s="110"/>
      <c r="BF6319" s="110"/>
      <c r="BG6319" s="110"/>
      <c r="BH6319" s="110"/>
    </row>
    <row r="6320" spans="30:60" x14ac:dyDescent="0.2">
      <c r="AD6320" s="110"/>
      <c r="AE6320" s="110"/>
      <c r="AF6320" s="110"/>
      <c r="AG6320" s="110"/>
      <c r="AH6320" s="110"/>
      <c r="AI6320" s="110"/>
      <c r="AJ6320" s="110"/>
      <c r="AK6320" s="110"/>
      <c r="AL6320" s="110"/>
      <c r="AM6320" s="110"/>
      <c r="AN6320" s="110"/>
      <c r="AO6320" s="110"/>
      <c r="AP6320" s="110"/>
      <c r="AQ6320" s="110"/>
      <c r="AR6320" s="110"/>
      <c r="AS6320" s="110"/>
      <c r="AT6320" s="110"/>
      <c r="AU6320" s="110"/>
      <c r="AV6320" s="110"/>
      <c r="AW6320" s="110"/>
      <c r="AX6320" s="110"/>
      <c r="AY6320" s="110"/>
      <c r="AZ6320" s="110"/>
      <c r="BA6320" s="110"/>
      <c r="BB6320" s="110"/>
      <c r="BC6320" s="110"/>
      <c r="BD6320" s="110"/>
      <c r="BE6320" s="110"/>
      <c r="BF6320" s="110"/>
      <c r="BG6320" s="110"/>
      <c r="BH6320" s="110"/>
    </row>
    <row r="6321" spans="30:60" x14ac:dyDescent="0.2">
      <c r="AD6321" s="110"/>
      <c r="AE6321" s="110"/>
      <c r="AF6321" s="110"/>
      <c r="AG6321" s="110"/>
      <c r="AH6321" s="110"/>
      <c r="AI6321" s="110"/>
      <c r="AJ6321" s="110"/>
      <c r="AK6321" s="110"/>
      <c r="AL6321" s="110"/>
      <c r="AM6321" s="110"/>
      <c r="AN6321" s="110"/>
      <c r="AO6321" s="110"/>
      <c r="AP6321" s="110"/>
      <c r="AQ6321" s="110"/>
      <c r="AR6321" s="110"/>
      <c r="AS6321" s="110"/>
      <c r="AT6321" s="110"/>
      <c r="AU6321" s="110"/>
      <c r="AV6321" s="110"/>
      <c r="AW6321" s="110"/>
      <c r="AX6321" s="110"/>
      <c r="AY6321" s="110"/>
      <c r="AZ6321" s="110"/>
      <c r="BA6321" s="110"/>
      <c r="BB6321" s="110"/>
      <c r="BC6321" s="110"/>
      <c r="BD6321" s="110"/>
      <c r="BE6321" s="110"/>
      <c r="BF6321" s="110"/>
      <c r="BG6321" s="110"/>
      <c r="BH6321" s="110"/>
    </row>
    <row r="6322" spans="30:60" x14ac:dyDescent="0.2">
      <c r="AD6322" s="110"/>
      <c r="AE6322" s="110"/>
      <c r="AF6322" s="110"/>
      <c r="AG6322" s="110"/>
      <c r="AH6322" s="110"/>
      <c r="AI6322" s="110"/>
      <c r="AJ6322" s="110"/>
      <c r="AK6322" s="110"/>
      <c r="AL6322" s="110"/>
      <c r="AM6322" s="110"/>
      <c r="AN6322" s="110"/>
      <c r="AO6322" s="110"/>
      <c r="AP6322" s="110"/>
      <c r="AQ6322" s="110"/>
      <c r="AR6322" s="110"/>
      <c r="AS6322" s="110"/>
      <c r="AT6322" s="110"/>
      <c r="AU6322" s="110"/>
      <c r="AV6322" s="110"/>
      <c r="AW6322" s="110"/>
      <c r="AX6322" s="110"/>
      <c r="AY6322" s="110"/>
      <c r="AZ6322" s="110"/>
      <c r="BA6322" s="110"/>
      <c r="BB6322" s="110"/>
      <c r="BC6322" s="110"/>
      <c r="BD6322" s="110"/>
      <c r="BE6322" s="110"/>
      <c r="BF6322" s="110"/>
      <c r="BG6322" s="110"/>
      <c r="BH6322" s="110"/>
    </row>
    <row r="6323" spans="30:60" x14ac:dyDescent="0.2">
      <c r="AD6323" s="110"/>
      <c r="AE6323" s="110"/>
      <c r="AF6323" s="110"/>
      <c r="AG6323" s="110"/>
      <c r="AH6323" s="110"/>
      <c r="AI6323" s="110"/>
      <c r="AJ6323" s="110"/>
      <c r="AK6323" s="110"/>
      <c r="AL6323" s="110"/>
      <c r="AM6323" s="110"/>
      <c r="AN6323" s="110"/>
      <c r="AO6323" s="110"/>
      <c r="AP6323" s="110"/>
      <c r="AQ6323" s="110"/>
      <c r="AR6323" s="110"/>
      <c r="AS6323" s="110"/>
      <c r="AT6323" s="110"/>
      <c r="AU6323" s="110"/>
      <c r="AV6323" s="110"/>
      <c r="AW6323" s="110"/>
      <c r="AX6323" s="110"/>
      <c r="AY6323" s="110"/>
      <c r="AZ6323" s="110"/>
      <c r="BA6323" s="110"/>
      <c r="BB6323" s="110"/>
      <c r="BC6323" s="110"/>
      <c r="BD6323" s="110"/>
      <c r="BE6323" s="110"/>
      <c r="BF6323" s="110"/>
      <c r="BG6323" s="110"/>
      <c r="BH6323" s="110"/>
    </row>
    <row r="6324" spans="30:60" x14ac:dyDescent="0.2">
      <c r="AD6324" s="110"/>
      <c r="AE6324" s="110"/>
      <c r="AF6324" s="110"/>
      <c r="AG6324" s="110"/>
      <c r="AH6324" s="110"/>
      <c r="AI6324" s="110"/>
      <c r="AJ6324" s="110"/>
      <c r="AK6324" s="110"/>
      <c r="AL6324" s="110"/>
      <c r="AM6324" s="110"/>
      <c r="AN6324" s="110"/>
      <c r="AO6324" s="110"/>
      <c r="AP6324" s="110"/>
      <c r="AQ6324" s="110"/>
      <c r="AR6324" s="110"/>
      <c r="AS6324" s="110"/>
      <c r="AT6324" s="110"/>
      <c r="AU6324" s="110"/>
      <c r="AV6324" s="110"/>
      <c r="AW6324" s="110"/>
      <c r="AX6324" s="110"/>
      <c r="AY6324" s="110"/>
      <c r="AZ6324" s="110"/>
      <c r="BA6324" s="110"/>
      <c r="BB6324" s="110"/>
      <c r="BC6324" s="110"/>
      <c r="BD6324" s="110"/>
      <c r="BE6324" s="110"/>
      <c r="BF6324" s="110"/>
      <c r="BG6324" s="110"/>
      <c r="BH6324" s="110"/>
    </row>
    <row r="6325" spans="30:60" x14ac:dyDescent="0.2">
      <c r="AD6325" s="110"/>
      <c r="AE6325" s="110"/>
      <c r="AF6325" s="110"/>
      <c r="AG6325" s="110"/>
      <c r="AH6325" s="110"/>
      <c r="AI6325" s="110"/>
      <c r="AJ6325" s="110"/>
      <c r="AK6325" s="110"/>
      <c r="AL6325" s="110"/>
      <c r="AM6325" s="110"/>
      <c r="AN6325" s="110"/>
      <c r="AO6325" s="110"/>
      <c r="AP6325" s="110"/>
      <c r="AQ6325" s="110"/>
      <c r="AR6325" s="110"/>
      <c r="AS6325" s="110"/>
      <c r="AT6325" s="110"/>
      <c r="AU6325" s="110"/>
      <c r="AV6325" s="110"/>
      <c r="AW6325" s="110"/>
      <c r="AX6325" s="110"/>
      <c r="AY6325" s="110"/>
      <c r="AZ6325" s="110"/>
      <c r="BA6325" s="110"/>
      <c r="BB6325" s="110"/>
      <c r="BC6325" s="110"/>
      <c r="BD6325" s="110"/>
      <c r="BE6325" s="110"/>
      <c r="BF6325" s="110"/>
      <c r="BG6325" s="110"/>
      <c r="BH6325" s="110"/>
    </row>
    <row r="6326" spans="30:60" x14ac:dyDescent="0.2">
      <c r="AD6326" s="110"/>
      <c r="AE6326" s="110"/>
      <c r="AF6326" s="110"/>
      <c r="AG6326" s="110"/>
      <c r="AH6326" s="110"/>
      <c r="AI6326" s="110"/>
      <c r="AJ6326" s="110"/>
      <c r="AK6326" s="110"/>
      <c r="AL6326" s="110"/>
      <c r="AM6326" s="110"/>
      <c r="AN6326" s="110"/>
      <c r="AO6326" s="110"/>
      <c r="AP6326" s="110"/>
      <c r="AQ6326" s="110"/>
      <c r="AR6326" s="110"/>
      <c r="AS6326" s="110"/>
      <c r="AT6326" s="110"/>
      <c r="AU6326" s="110"/>
      <c r="AV6326" s="110"/>
      <c r="AW6326" s="110"/>
      <c r="AX6326" s="110"/>
      <c r="AY6326" s="110"/>
      <c r="AZ6326" s="110"/>
      <c r="BA6326" s="110"/>
      <c r="BB6326" s="110"/>
      <c r="BC6326" s="110"/>
      <c r="BD6326" s="110"/>
      <c r="BE6326" s="110"/>
      <c r="BF6326" s="110"/>
      <c r="BG6326" s="110"/>
      <c r="BH6326" s="110"/>
    </row>
    <row r="6327" spans="30:60" x14ac:dyDescent="0.2">
      <c r="AD6327" s="110"/>
      <c r="AE6327" s="110"/>
      <c r="AF6327" s="110"/>
      <c r="AG6327" s="110"/>
      <c r="AH6327" s="110"/>
      <c r="AI6327" s="110"/>
      <c r="AJ6327" s="110"/>
      <c r="AK6327" s="110"/>
      <c r="AL6327" s="110"/>
      <c r="AM6327" s="110"/>
      <c r="AN6327" s="110"/>
      <c r="AO6327" s="110"/>
      <c r="AP6327" s="110"/>
      <c r="AQ6327" s="110"/>
      <c r="AR6327" s="110"/>
      <c r="AS6327" s="110"/>
      <c r="AT6327" s="110"/>
      <c r="AU6327" s="110"/>
      <c r="AV6327" s="110"/>
      <c r="AW6327" s="110"/>
      <c r="AX6327" s="110"/>
      <c r="AY6327" s="110"/>
      <c r="AZ6327" s="110"/>
      <c r="BA6327" s="110"/>
      <c r="BB6327" s="110"/>
      <c r="BC6327" s="110"/>
      <c r="BD6327" s="110"/>
      <c r="BE6327" s="110"/>
      <c r="BF6327" s="110"/>
      <c r="BG6327" s="110"/>
      <c r="BH6327" s="110"/>
    </row>
    <row r="6328" spans="30:60" x14ac:dyDescent="0.2">
      <c r="AD6328" s="110"/>
      <c r="AE6328" s="110"/>
      <c r="AF6328" s="110"/>
      <c r="AG6328" s="110"/>
      <c r="AH6328" s="110"/>
      <c r="AI6328" s="110"/>
      <c r="AJ6328" s="110"/>
      <c r="AK6328" s="110"/>
      <c r="AL6328" s="110"/>
      <c r="AM6328" s="110"/>
      <c r="AN6328" s="110"/>
      <c r="AO6328" s="110"/>
      <c r="AP6328" s="110"/>
      <c r="AQ6328" s="110"/>
      <c r="AR6328" s="110"/>
      <c r="AS6328" s="110"/>
      <c r="AT6328" s="110"/>
      <c r="AU6328" s="110"/>
      <c r="AV6328" s="110"/>
      <c r="AW6328" s="110"/>
      <c r="AX6328" s="110"/>
      <c r="AY6328" s="110"/>
      <c r="AZ6328" s="110"/>
      <c r="BA6328" s="110"/>
      <c r="BB6328" s="110"/>
      <c r="BC6328" s="110"/>
      <c r="BD6328" s="110"/>
      <c r="BE6328" s="110"/>
      <c r="BF6328" s="110"/>
      <c r="BG6328" s="110"/>
      <c r="BH6328" s="110"/>
    </row>
    <row r="6329" spans="30:60" x14ac:dyDescent="0.2">
      <c r="AD6329" s="110"/>
      <c r="AE6329" s="110"/>
      <c r="AF6329" s="110"/>
      <c r="AG6329" s="110"/>
      <c r="AH6329" s="110"/>
      <c r="AI6329" s="110"/>
      <c r="AJ6329" s="110"/>
      <c r="AK6329" s="110"/>
      <c r="AL6329" s="110"/>
      <c r="AM6329" s="110"/>
      <c r="AN6329" s="110"/>
      <c r="AO6329" s="110"/>
      <c r="AP6329" s="110"/>
      <c r="AQ6329" s="110"/>
      <c r="AR6329" s="110"/>
      <c r="AS6329" s="110"/>
      <c r="AT6329" s="110"/>
      <c r="AU6329" s="110"/>
      <c r="AV6329" s="110"/>
      <c r="AW6329" s="110"/>
      <c r="AX6329" s="110"/>
      <c r="AY6329" s="110"/>
      <c r="AZ6329" s="110"/>
      <c r="BA6329" s="110"/>
      <c r="BB6329" s="110"/>
      <c r="BC6329" s="110"/>
      <c r="BD6329" s="110"/>
      <c r="BE6329" s="110"/>
      <c r="BF6329" s="110"/>
      <c r="BG6329" s="110"/>
      <c r="BH6329" s="110"/>
    </row>
    <row r="6330" spans="30:60" x14ac:dyDescent="0.2">
      <c r="AD6330" s="110"/>
      <c r="AE6330" s="110"/>
      <c r="AF6330" s="110"/>
      <c r="AG6330" s="110"/>
      <c r="AH6330" s="110"/>
      <c r="AI6330" s="110"/>
      <c r="AJ6330" s="110"/>
      <c r="AK6330" s="110"/>
      <c r="AL6330" s="110"/>
      <c r="AM6330" s="110"/>
      <c r="AN6330" s="110"/>
      <c r="AO6330" s="110"/>
      <c r="AP6330" s="110"/>
      <c r="AQ6330" s="110"/>
      <c r="AR6330" s="110"/>
      <c r="AS6330" s="110"/>
      <c r="AT6330" s="110"/>
      <c r="AU6330" s="110"/>
      <c r="AV6330" s="110"/>
      <c r="AW6330" s="110"/>
      <c r="AX6330" s="110"/>
      <c r="AY6330" s="110"/>
      <c r="AZ6330" s="110"/>
      <c r="BA6330" s="110"/>
      <c r="BB6330" s="110"/>
      <c r="BC6330" s="110"/>
      <c r="BD6330" s="110"/>
      <c r="BE6330" s="110"/>
      <c r="BF6330" s="110"/>
      <c r="BG6330" s="110"/>
      <c r="BH6330" s="110"/>
    </row>
    <row r="6331" spans="30:60" x14ac:dyDescent="0.2">
      <c r="AD6331" s="110"/>
      <c r="AE6331" s="110"/>
      <c r="AF6331" s="110"/>
      <c r="AG6331" s="110"/>
      <c r="AH6331" s="110"/>
      <c r="AI6331" s="110"/>
      <c r="AJ6331" s="110"/>
      <c r="AK6331" s="110"/>
      <c r="AL6331" s="110"/>
      <c r="AM6331" s="110"/>
      <c r="AN6331" s="110"/>
      <c r="AO6331" s="110"/>
      <c r="AP6331" s="110"/>
      <c r="AQ6331" s="110"/>
      <c r="AR6331" s="110"/>
      <c r="AS6331" s="110"/>
      <c r="AT6331" s="110"/>
      <c r="AU6331" s="110"/>
      <c r="AV6331" s="110"/>
      <c r="AW6331" s="110"/>
      <c r="AX6331" s="110"/>
      <c r="AY6331" s="110"/>
      <c r="AZ6331" s="110"/>
      <c r="BA6331" s="110"/>
      <c r="BB6331" s="110"/>
      <c r="BC6331" s="110"/>
      <c r="BD6331" s="110"/>
      <c r="BE6331" s="110"/>
      <c r="BF6331" s="110"/>
      <c r="BG6331" s="110"/>
      <c r="BH6331" s="110"/>
    </row>
    <row r="6332" spans="30:60" x14ac:dyDescent="0.2">
      <c r="AD6332" s="110"/>
      <c r="AE6332" s="110"/>
      <c r="AF6332" s="110"/>
      <c r="AG6332" s="110"/>
      <c r="AH6332" s="110"/>
      <c r="AI6332" s="110"/>
      <c r="AJ6332" s="110"/>
      <c r="AK6332" s="110"/>
      <c r="AL6332" s="110"/>
      <c r="AM6332" s="110"/>
      <c r="AN6332" s="110"/>
      <c r="AO6332" s="110"/>
      <c r="AP6332" s="110"/>
      <c r="AQ6332" s="110"/>
      <c r="AR6332" s="110"/>
      <c r="AS6332" s="110"/>
      <c r="AT6332" s="110"/>
      <c r="AU6332" s="110"/>
      <c r="AV6332" s="110"/>
      <c r="AW6332" s="110"/>
      <c r="AX6332" s="110"/>
      <c r="AY6332" s="110"/>
      <c r="AZ6332" s="110"/>
      <c r="BA6332" s="110"/>
      <c r="BB6332" s="110"/>
      <c r="BC6332" s="110"/>
      <c r="BD6332" s="110"/>
      <c r="BE6332" s="110"/>
      <c r="BF6332" s="110"/>
      <c r="BG6332" s="110"/>
      <c r="BH6332" s="110"/>
    </row>
    <row r="6333" spans="30:60" x14ac:dyDescent="0.2">
      <c r="AD6333" s="110"/>
      <c r="AE6333" s="110"/>
      <c r="AF6333" s="110"/>
      <c r="AG6333" s="110"/>
      <c r="AH6333" s="110"/>
      <c r="AI6333" s="110"/>
      <c r="AJ6333" s="110"/>
      <c r="AK6333" s="110"/>
      <c r="AL6333" s="110"/>
      <c r="AM6333" s="110"/>
      <c r="AN6333" s="110"/>
      <c r="AO6333" s="110"/>
      <c r="AP6333" s="110"/>
      <c r="AQ6333" s="110"/>
      <c r="AR6333" s="110"/>
      <c r="AS6333" s="110"/>
      <c r="AT6333" s="110"/>
      <c r="AU6333" s="110"/>
      <c r="AV6333" s="110"/>
      <c r="AW6333" s="110"/>
      <c r="AX6333" s="110"/>
      <c r="AY6333" s="110"/>
      <c r="AZ6333" s="110"/>
      <c r="BA6333" s="110"/>
      <c r="BB6333" s="110"/>
      <c r="BC6333" s="110"/>
      <c r="BD6333" s="110"/>
      <c r="BE6333" s="110"/>
      <c r="BF6333" s="110"/>
      <c r="BG6333" s="110"/>
      <c r="BH6333" s="110"/>
    </row>
    <row r="6334" spans="30:60" x14ac:dyDescent="0.2">
      <c r="AD6334" s="110"/>
      <c r="AE6334" s="110"/>
      <c r="AF6334" s="110"/>
      <c r="AG6334" s="110"/>
      <c r="AH6334" s="110"/>
      <c r="AI6334" s="110"/>
      <c r="AJ6334" s="110"/>
      <c r="AK6334" s="110"/>
      <c r="AL6334" s="110"/>
      <c r="AM6334" s="110"/>
      <c r="AN6334" s="110"/>
      <c r="AO6334" s="110"/>
      <c r="AP6334" s="110"/>
      <c r="AQ6334" s="110"/>
      <c r="AR6334" s="110"/>
      <c r="AS6334" s="110"/>
      <c r="AT6334" s="110"/>
      <c r="AU6334" s="110"/>
      <c r="AV6334" s="110"/>
      <c r="AW6334" s="110"/>
      <c r="AX6334" s="110"/>
      <c r="AY6334" s="110"/>
      <c r="AZ6334" s="110"/>
      <c r="BA6334" s="110"/>
      <c r="BB6334" s="110"/>
      <c r="BC6334" s="110"/>
      <c r="BD6334" s="110"/>
      <c r="BE6334" s="110"/>
      <c r="BF6334" s="110"/>
      <c r="BG6334" s="110"/>
      <c r="BH6334" s="110"/>
    </row>
    <row r="6335" spans="30:60" x14ac:dyDescent="0.2">
      <c r="AD6335" s="110"/>
      <c r="AE6335" s="110"/>
      <c r="AF6335" s="110"/>
      <c r="AG6335" s="110"/>
      <c r="AH6335" s="110"/>
      <c r="AI6335" s="110"/>
      <c r="AJ6335" s="110"/>
      <c r="AK6335" s="110"/>
      <c r="AL6335" s="110"/>
      <c r="AM6335" s="110"/>
      <c r="AN6335" s="110"/>
      <c r="AO6335" s="110"/>
      <c r="AP6335" s="110"/>
      <c r="AQ6335" s="110"/>
      <c r="AR6335" s="110"/>
      <c r="AS6335" s="110"/>
      <c r="AT6335" s="110"/>
      <c r="AU6335" s="110"/>
      <c r="AV6335" s="110"/>
      <c r="AW6335" s="110"/>
      <c r="AX6335" s="110"/>
      <c r="AY6335" s="110"/>
      <c r="AZ6335" s="110"/>
      <c r="BA6335" s="110"/>
      <c r="BB6335" s="110"/>
      <c r="BC6335" s="110"/>
      <c r="BD6335" s="110"/>
      <c r="BE6335" s="110"/>
      <c r="BF6335" s="110"/>
      <c r="BG6335" s="110"/>
      <c r="BH6335" s="110"/>
    </row>
    <row r="6336" spans="30:60" x14ac:dyDescent="0.2">
      <c r="AD6336" s="110"/>
      <c r="AE6336" s="110"/>
      <c r="AF6336" s="110"/>
      <c r="AG6336" s="110"/>
      <c r="AH6336" s="110"/>
      <c r="AI6336" s="110"/>
      <c r="AJ6336" s="110"/>
      <c r="AK6336" s="110"/>
      <c r="AL6336" s="110"/>
      <c r="AM6336" s="110"/>
      <c r="AN6336" s="110"/>
      <c r="AO6336" s="110"/>
      <c r="AP6336" s="110"/>
      <c r="AQ6336" s="110"/>
      <c r="AR6336" s="110"/>
      <c r="AS6336" s="110"/>
      <c r="AT6336" s="110"/>
      <c r="AU6336" s="110"/>
      <c r="AV6336" s="110"/>
      <c r="AW6336" s="110"/>
      <c r="AX6336" s="110"/>
      <c r="AY6336" s="110"/>
      <c r="AZ6336" s="110"/>
      <c r="BA6336" s="110"/>
      <c r="BB6336" s="110"/>
      <c r="BC6336" s="110"/>
      <c r="BD6336" s="110"/>
      <c r="BE6336" s="110"/>
      <c r="BF6336" s="110"/>
      <c r="BG6336" s="110"/>
      <c r="BH6336" s="110"/>
    </row>
    <row r="6337" spans="30:60" x14ac:dyDescent="0.2">
      <c r="AD6337" s="110"/>
      <c r="AE6337" s="110"/>
      <c r="AF6337" s="110"/>
      <c r="AG6337" s="110"/>
      <c r="AH6337" s="110"/>
      <c r="AI6337" s="110"/>
      <c r="AJ6337" s="110"/>
      <c r="AK6337" s="110"/>
      <c r="AL6337" s="110"/>
      <c r="AM6337" s="110"/>
      <c r="AN6337" s="110"/>
      <c r="AO6337" s="110"/>
      <c r="AP6337" s="110"/>
      <c r="AQ6337" s="110"/>
      <c r="AR6337" s="110"/>
      <c r="AS6337" s="110"/>
      <c r="AT6337" s="110"/>
      <c r="AU6337" s="110"/>
      <c r="AV6337" s="110"/>
      <c r="AW6337" s="110"/>
      <c r="AX6337" s="110"/>
      <c r="AY6337" s="110"/>
      <c r="AZ6337" s="110"/>
      <c r="BA6337" s="110"/>
      <c r="BB6337" s="110"/>
      <c r="BC6337" s="110"/>
      <c r="BD6337" s="110"/>
      <c r="BE6337" s="110"/>
      <c r="BF6337" s="110"/>
      <c r="BG6337" s="110"/>
      <c r="BH6337" s="110"/>
    </row>
    <row r="6338" spans="30:60" x14ac:dyDescent="0.2">
      <c r="AD6338" s="110"/>
      <c r="AE6338" s="110"/>
      <c r="AF6338" s="110"/>
      <c r="AG6338" s="110"/>
      <c r="AH6338" s="110"/>
      <c r="AI6338" s="110"/>
      <c r="AJ6338" s="110"/>
      <c r="AK6338" s="110"/>
      <c r="AL6338" s="110"/>
      <c r="AM6338" s="110"/>
      <c r="AN6338" s="110"/>
      <c r="AO6338" s="110"/>
      <c r="AP6338" s="110"/>
      <c r="AQ6338" s="110"/>
      <c r="AR6338" s="110"/>
      <c r="AS6338" s="110"/>
      <c r="AT6338" s="110"/>
      <c r="AU6338" s="110"/>
      <c r="AV6338" s="110"/>
      <c r="AW6338" s="110"/>
      <c r="AX6338" s="110"/>
      <c r="AY6338" s="110"/>
      <c r="AZ6338" s="110"/>
      <c r="BA6338" s="110"/>
      <c r="BB6338" s="110"/>
      <c r="BC6338" s="110"/>
      <c r="BD6338" s="110"/>
      <c r="BE6338" s="110"/>
      <c r="BF6338" s="110"/>
      <c r="BG6338" s="110"/>
      <c r="BH6338" s="110"/>
    </row>
    <row r="6339" spans="30:60" x14ac:dyDescent="0.2">
      <c r="AD6339" s="110"/>
      <c r="AE6339" s="110"/>
      <c r="AF6339" s="110"/>
      <c r="AG6339" s="110"/>
      <c r="AH6339" s="110"/>
      <c r="AI6339" s="110"/>
      <c r="AJ6339" s="110"/>
      <c r="AK6339" s="110"/>
      <c r="AL6339" s="110"/>
      <c r="AM6339" s="110"/>
      <c r="AN6339" s="110"/>
      <c r="AO6339" s="110"/>
      <c r="AP6339" s="110"/>
      <c r="AQ6339" s="110"/>
      <c r="AR6339" s="110"/>
      <c r="AS6339" s="110"/>
      <c r="AT6339" s="110"/>
      <c r="AU6339" s="110"/>
      <c r="AV6339" s="110"/>
      <c r="AW6339" s="110"/>
      <c r="AX6339" s="110"/>
      <c r="AY6339" s="110"/>
      <c r="AZ6339" s="110"/>
      <c r="BA6339" s="110"/>
      <c r="BB6339" s="110"/>
      <c r="BC6339" s="110"/>
      <c r="BD6339" s="110"/>
      <c r="BE6339" s="110"/>
      <c r="BF6339" s="110"/>
      <c r="BG6339" s="110"/>
      <c r="BH6339" s="110"/>
    </row>
    <row r="6340" spans="30:60" x14ac:dyDescent="0.2">
      <c r="AD6340" s="110"/>
      <c r="AE6340" s="110"/>
      <c r="AF6340" s="110"/>
      <c r="AG6340" s="110"/>
      <c r="AH6340" s="110"/>
      <c r="AI6340" s="110"/>
      <c r="AJ6340" s="110"/>
      <c r="AK6340" s="110"/>
      <c r="AL6340" s="110"/>
      <c r="AM6340" s="110"/>
      <c r="AN6340" s="110"/>
      <c r="AO6340" s="110"/>
      <c r="AP6340" s="110"/>
      <c r="AQ6340" s="110"/>
      <c r="AR6340" s="110"/>
      <c r="AS6340" s="110"/>
      <c r="AT6340" s="110"/>
      <c r="AU6340" s="110"/>
      <c r="AV6340" s="110"/>
      <c r="AW6340" s="110"/>
      <c r="AX6340" s="110"/>
      <c r="AY6340" s="110"/>
      <c r="AZ6340" s="110"/>
      <c r="BA6340" s="110"/>
      <c r="BB6340" s="110"/>
      <c r="BC6340" s="110"/>
      <c r="BD6340" s="110"/>
      <c r="BE6340" s="110"/>
      <c r="BF6340" s="110"/>
      <c r="BG6340" s="110"/>
      <c r="BH6340" s="110"/>
    </row>
    <row r="6341" spans="30:60" x14ac:dyDescent="0.2">
      <c r="AD6341" s="110"/>
      <c r="AE6341" s="110"/>
      <c r="AF6341" s="110"/>
      <c r="AG6341" s="110"/>
      <c r="AH6341" s="110"/>
      <c r="AI6341" s="110"/>
      <c r="AJ6341" s="110"/>
      <c r="AK6341" s="110"/>
      <c r="AL6341" s="110"/>
      <c r="AM6341" s="110"/>
      <c r="AN6341" s="110"/>
      <c r="AO6341" s="110"/>
      <c r="AP6341" s="110"/>
      <c r="AQ6341" s="110"/>
      <c r="AR6341" s="110"/>
      <c r="AS6341" s="110"/>
      <c r="AT6341" s="110"/>
      <c r="AU6341" s="110"/>
      <c r="AV6341" s="110"/>
      <c r="AW6341" s="110"/>
      <c r="AX6341" s="110"/>
      <c r="AY6341" s="110"/>
      <c r="AZ6341" s="110"/>
      <c r="BA6341" s="110"/>
      <c r="BB6341" s="110"/>
      <c r="BC6341" s="110"/>
      <c r="BD6341" s="110"/>
      <c r="BE6341" s="110"/>
      <c r="BF6341" s="110"/>
      <c r="BG6341" s="110"/>
      <c r="BH6341" s="110"/>
    </row>
    <row r="6342" spans="30:60" x14ac:dyDescent="0.2">
      <c r="AD6342" s="110"/>
      <c r="AE6342" s="110"/>
      <c r="AF6342" s="110"/>
      <c r="AG6342" s="110"/>
      <c r="AH6342" s="110"/>
      <c r="AI6342" s="110"/>
      <c r="AJ6342" s="110"/>
      <c r="AK6342" s="110"/>
      <c r="AL6342" s="110"/>
      <c r="AM6342" s="110"/>
      <c r="AN6342" s="110"/>
      <c r="AO6342" s="110"/>
      <c r="AP6342" s="110"/>
      <c r="AQ6342" s="110"/>
      <c r="AR6342" s="110"/>
      <c r="AS6342" s="110"/>
      <c r="AT6342" s="110"/>
      <c r="AU6342" s="110"/>
      <c r="AV6342" s="110"/>
      <c r="AW6342" s="110"/>
      <c r="AX6342" s="110"/>
      <c r="AY6342" s="110"/>
      <c r="AZ6342" s="110"/>
      <c r="BA6342" s="110"/>
      <c r="BB6342" s="110"/>
      <c r="BC6342" s="110"/>
      <c r="BD6342" s="110"/>
      <c r="BE6342" s="110"/>
      <c r="BF6342" s="110"/>
      <c r="BG6342" s="110"/>
      <c r="BH6342" s="110"/>
    </row>
    <row r="6343" spans="30:60" x14ac:dyDescent="0.2">
      <c r="AD6343" s="110"/>
      <c r="AE6343" s="110"/>
      <c r="AF6343" s="110"/>
      <c r="AG6343" s="110"/>
      <c r="AH6343" s="110"/>
      <c r="AI6343" s="110"/>
      <c r="AJ6343" s="110"/>
      <c r="AK6343" s="110"/>
      <c r="AL6343" s="110"/>
      <c r="AM6343" s="110"/>
      <c r="AN6343" s="110"/>
      <c r="AO6343" s="110"/>
      <c r="AP6343" s="110"/>
      <c r="AQ6343" s="110"/>
      <c r="AR6343" s="110"/>
      <c r="AS6343" s="110"/>
      <c r="AT6343" s="110"/>
      <c r="AU6343" s="110"/>
      <c r="AV6343" s="110"/>
      <c r="AW6343" s="110"/>
      <c r="AX6343" s="110"/>
      <c r="AY6343" s="110"/>
      <c r="AZ6343" s="110"/>
      <c r="BA6343" s="110"/>
      <c r="BB6343" s="110"/>
      <c r="BC6343" s="110"/>
      <c r="BD6343" s="110"/>
      <c r="BE6343" s="110"/>
      <c r="BF6343" s="110"/>
      <c r="BG6343" s="110"/>
      <c r="BH6343" s="110"/>
    </row>
    <row r="6344" spans="30:60" x14ac:dyDescent="0.2">
      <c r="AD6344" s="110"/>
      <c r="AE6344" s="110"/>
      <c r="AF6344" s="110"/>
      <c r="AG6344" s="110"/>
      <c r="AH6344" s="110"/>
      <c r="AI6344" s="110"/>
      <c r="AJ6344" s="110"/>
      <c r="AK6344" s="110"/>
      <c r="AL6344" s="110"/>
      <c r="AM6344" s="110"/>
      <c r="AN6344" s="110"/>
      <c r="AO6344" s="110"/>
      <c r="AP6344" s="110"/>
      <c r="AQ6344" s="110"/>
      <c r="AR6344" s="110"/>
      <c r="AS6344" s="110"/>
      <c r="AT6344" s="110"/>
      <c r="AU6344" s="110"/>
      <c r="AV6344" s="110"/>
      <c r="AW6344" s="110"/>
      <c r="AX6344" s="110"/>
      <c r="AY6344" s="110"/>
      <c r="AZ6344" s="110"/>
      <c r="BA6344" s="110"/>
      <c r="BB6344" s="110"/>
      <c r="BC6344" s="110"/>
      <c r="BD6344" s="110"/>
      <c r="BE6344" s="110"/>
      <c r="BF6344" s="110"/>
      <c r="BG6344" s="110"/>
      <c r="BH6344" s="110"/>
    </row>
    <row r="6345" spans="30:60" x14ac:dyDescent="0.2">
      <c r="AD6345" s="110"/>
      <c r="AE6345" s="110"/>
      <c r="AF6345" s="110"/>
      <c r="AG6345" s="110"/>
      <c r="AH6345" s="110"/>
      <c r="AI6345" s="110"/>
      <c r="AJ6345" s="110"/>
      <c r="AK6345" s="110"/>
      <c r="AL6345" s="110"/>
      <c r="AM6345" s="110"/>
      <c r="AN6345" s="110"/>
      <c r="AO6345" s="110"/>
      <c r="AP6345" s="110"/>
      <c r="AQ6345" s="110"/>
      <c r="AR6345" s="110"/>
      <c r="AS6345" s="110"/>
      <c r="AT6345" s="110"/>
      <c r="AU6345" s="110"/>
      <c r="AV6345" s="110"/>
      <c r="AW6345" s="110"/>
      <c r="AX6345" s="110"/>
      <c r="AY6345" s="110"/>
      <c r="AZ6345" s="110"/>
      <c r="BA6345" s="110"/>
      <c r="BB6345" s="110"/>
      <c r="BC6345" s="110"/>
      <c r="BD6345" s="110"/>
      <c r="BE6345" s="110"/>
      <c r="BF6345" s="110"/>
      <c r="BG6345" s="110"/>
      <c r="BH6345" s="110"/>
    </row>
    <row r="6346" spans="30:60" x14ac:dyDescent="0.2">
      <c r="AD6346" s="110"/>
      <c r="AE6346" s="110"/>
      <c r="AF6346" s="110"/>
      <c r="AG6346" s="110"/>
      <c r="AH6346" s="110"/>
      <c r="AI6346" s="110"/>
      <c r="AJ6346" s="110"/>
      <c r="AK6346" s="110"/>
      <c r="AL6346" s="110"/>
      <c r="AM6346" s="110"/>
      <c r="AN6346" s="110"/>
      <c r="AO6346" s="110"/>
      <c r="AP6346" s="110"/>
      <c r="AQ6346" s="110"/>
      <c r="AR6346" s="110"/>
      <c r="AS6346" s="110"/>
      <c r="AT6346" s="110"/>
      <c r="AU6346" s="110"/>
      <c r="AV6346" s="110"/>
      <c r="AW6346" s="110"/>
      <c r="AX6346" s="110"/>
      <c r="AY6346" s="110"/>
      <c r="AZ6346" s="110"/>
      <c r="BA6346" s="110"/>
      <c r="BB6346" s="110"/>
      <c r="BC6346" s="110"/>
      <c r="BD6346" s="110"/>
      <c r="BE6346" s="110"/>
      <c r="BF6346" s="110"/>
      <c r="BG6346" s="110"/>
      <c r="BH6346" s="110"/>
    </row>
    <row r="6347" spans="30:60" x14ac:dyDescent="0.2">
      <c r="AD6347" s="110"/>
      <c r="AE6347" s="110"/>
      <c r="AF6347" s="110"/>
      <c r="AG6347" s="110"/>
      <c r="AH6347" s="110"/>
      <c r="AI6347" s="110"/>
      <c r="AJ6347" s="110"/>
      <c r="AK6347" s="110"/>
      <c r="AL6347" s="110"/>
      <c r="AM6347" s="110"/>
      <c r="AN6347" s="110"/>
      <c r="AO6347" s="110"/>
      <c r="AP6347" s="110"/>
      <c r="AQ6347" s="110"/>
      <c r="AR6347" s="110"/>
      <c r="AS6347" s="110"/>
      <c r="AT6347" s="110"/>
      <c r="AU6347" s="110"/>
      <c r="AV6347" s="110"/>
      <c r="AW6347" s="110"/>
      <c r="AX6347" s="110"/>
      <c r="AY6347" s="110"/>
      <c r="AZ6347" s="110"/>
      <c r="BA6347" s="110"/>
      <c r="BB6347" s="110"/>
      <c r="BC6347" s="110"/>
      <c r="BD6347" s="110"/>
      <c r="BE6347" s="110"/>
      <c r="BF6347" s="110"/>
      <c r="BG6347" s="110"/>
      <c r="BH6347" s="110"/>
    </row>
    <row r="6348" spans="30:60" x14ac:dyDescent="0.2">
      <c r="AD6348" s="110"/>
      <c r="AE6348" s="110"/>
      <c r="AF6348" s="110"/>
      <c r="AG6348" s="110"/>
      <c r="AH6348" s="110"/>
      <c r="AI6348" s="110"/>
      <c r="AJ6348" s="110"/>
      <c r="AK6348" s="110"/>
      <c r="AL6348" s="110"/>
      <c r="AM6348" s="110"/>
      <c r="AN6348" s="110"/>
      <c r="AO6348" s="110"/>
      <c r="AP6348" s="110"/>
      <c r="AQ6348" s="110"/>
      <c r="AR6348" s="110"/>
      <c r="AS6348" s="110"/>
      <c r="AT6348" s="110"/>
      <c r="AU6348" s="110"/>
      <c r="AV6348" s="110"/>
      <c r="AW6348" s="110"/>
      <c r="AX6348" s="110"/>
      <c r="AY6348" s="110"/>
      <c r="AZ6348" s="110"/>
      <c r="BA6348" s="110"/>
      <c r="BB6348" s="110"/>
      <c r="BC6348" s="110"/>
      <c r="BD6348" s="110"/>
      <c r="BE6348" s="110"/>
      <c r="BF6348" s="110"/>
      <c r="BG6348" s="110"/>
      <c r="BH6348" s="110"/>
    </row>
    <row r="6349" spans="30:60" x14ac:dyDescent="0.2">
      <c r="AD6349" s="110"/>
      <c r="AE6349" s="110"/>
      <c r="AF6349" s="110"/>
      <c r="AG6349" s="110"/>
      <c r="AH6349" s="110"/>
      <c r="AI6349" s="110"/>
      <c r="AJ6349" s="110"/>
      <c r="AK6349" s="110"/>
      <c r="AL6349" s="110"/>
      <c r="AM6349" s="110"/>
      <c r="AN6349" s="110"/>
      <c r="AO6349" s="110"/>
      <c r="AP6349" s="110"/>
      <c r="AQ6349" s="110"/>
      <c r="AR6349" s="110"/>
      <c r="AS6349" s="110"/>
      <c r="AT6349" s="110"/>
      <c r="AU6349" s="110"/>
      <c r="AV6349" s="110"/>
      <c r="AW6349" s="110"/>
      <c r="AX6349" s="110"/>
      <c r="AY6349" s="110"/>
      <c r="AZ6349" s="110"/>
      <c r="BA6349" s="110"/>
      <c r="BB6349" s="110"/>
      <c r="BC6349" s="110"/>
      <c r="BD6349" s="110"/>
      <c r="BE6349" s="110"/>
      <c r="BF6349" s="110"/>
      <c r="BG6349" s="110"/>
      <c r="BH6349" s="110"/>
    </row>
    <row r="6350" spans="30:60" x14ac:dyDescent="0.2">
      <c r="AD6350" s="110"/>
      <c r="AE6350" s="110"/>
      <c r="AF6350" s="110"/>
      <c r="AG6350" s="110"/>
      <c r="AH6350" s="110"/>
      <c r="AI6350" s="110"/>
      <c r="AJ6350" s="110"/>
      <c r="AK6350" s="110"/>
      <c r="AL6350" s="110"/>
      <c r="AM6350" s="110"/>
      <c r="AN6350" s="110"/>
      <c r="AO6350" s="110"/>
      <c r="AP6350" s="110"/>
      <c r="AQ6350" s="110"/>
      <c r="AR6350" s="110"/>
      <c r="AS6350" s="110"/>
      <c r="AT6350" s="110"/>
      <c r="AU6350" s="110"/>
      <c r="AV6350" s="110"/>
      <c r="AW6350" s="110"/>
      <c r="AX6350" s="110"/>
      <c r="AY6350" s="110"/>
      <c r="AZ6350" s="110"/>
      <c r="BA6350" s="110"/>
      <c r="BB6350" s="110"/>
      <c r="BC6350" s="110"/>
      <c r="BD6350" s="110"/>
      <c r="BE6350" s="110"/>
      <c r="BF6350" s="110"/>
      <c r="BG6350" s="110"/>
      <c r="BH6350" s="110"/>
    </row>
    <row r="6351" spans="30:60" x14ac:dyDescent="0.2">
      <c r="AD6351" s="110"/>
      <c r="AE6351" s="110"/>
      <c r="AF6351" s="110"/>
      <c r="AG6351" s="110"/>
      <c r="AH6351" s="110"/>
      <c r="AI6351" s="110"/>
      <c r="AJ6351" s="110"/>
      <c r="AK6351" s="110"/>
      <c r="AL6351" s="110"/>
      <c r="AM6351" s="110"/>
      <c r="AN6351" s="110"/>
      <c r="AO6351" s="110"/>
      <c r="AP6351" s="110"/>
      <c r="AQ6351" s="110"/>
      <c r="AR6351" s="110"/>
      <c r="AS6351" s="110"/>
      <c r="AT6351" s="110"/>
      <c r="AU6351" s="110"/>
      <c r="AV6351" s="110"/>
      <c r="AW6351" s="110"/>
      <c r="AX6351" s="110"/>
      <c r="AY6351" s="110"/>
      <c r="AZ6351" s="110"/>
      <c r="BA6351" s="110"/>
      <c r="BB6351" s="110"/>
      <c r="BC6351" s="110"/>
      <c r="BD6351" s="110"/>
      <c r="BE6351" s="110"/>
      <c r="BF6351" s="110"/>
      <c r="BG6351" s="110"/>
      <c r="BH6351" s="110"/>
    </row>
    <row r="6352" spans="30:60" x14ac:dyDescent="0.2">
      <c r="AD6352" s="110"/>
      <c r="AE6352" s="110"/>
      <c r="AF6352" s="110"/>
      <c r="AG6352" s="110"/>
      <c r="AH6352" s="110"/>
      <c r="AI6352" s="110"/>
      <c r="AJ6352" s="110"/>
      <c r="AK6352" s="110"/>
      <c r="AL6352" s="110"/>
      <c r="AM6352" s="110"/>
      <c r="AN6352" s="110"/>
      <c r="AO6352" s="110"/>
      <c r="AP6352" s="110"/>
      <c r="AQ6352" s="110"/>
      <c r="AR6352" s="110"/>
      <c r="AS6352" s="110"/>
      <c r="AT6352" s="110"/>
      <c r="AU6352" s="110"/>
      <c r="AV6352" s="110"/>
      <c r="AW6352" s="110"/>
      <c r="AX6352" s="110"/>
      <c r="AY6352" s="110"/>
      <c r="AZ6352" s="110"/>
      <c r="BA6352" s="110"/>
      <c r="BB6352" s="110"/>
      <c r="BC6352" s="110"/>
      <c r="BD6352" s="110"/>
      <c r="BE6352" s="110"/>
      <c r="BF6352" s="110"/>
      <c r="BG6352" s="110"/>
      <c r="BH6352" s="110"/>
    </row>
    <row r="6353" spans="30:60" x14ac:dyDescent="0.2">
      <c r="AD6353" s="110"/>
      <c r="AE6353" s="110"/>
      <c r="AF6353" s="110"/>
      <c r="AG6353" s="110"/>
      <c r="AH6353" s="110"/>
      <c r="AI6353" s="110"/>
      <c r="AJ6353" s="110"/>
      <c r="AK6353" s="110"/>
      <c r="AL6353" s="110"/>
      <c r="AM6353" s="110"/>
      <c r="AN6353" s="110"/>
      <c r="AO6353" s="110"/>
      <c r="AP6353" s="110"/>
      <c r="AQ6353" s="110"/>
      <c r="AR6353" s="110"/>
      <c r="AS6353" s="110"/>
      <c r="AT6353" s="110"/>
      <c r="AU6353" s="110"/>
      <c r="AV6353" s="110"/>
      <c r="AW6353" s="110"/>
      <c r="AX6353" s="110"/>
      <c r="AY6353" s="110"/>
      <c r="AZ6353" s="110"/>
      <c r="BA6353" s="110"/>
      <c r="BB6353" s="110"/>
      <c r="BC6353" s="110"/>
      <c r="BD6353" s="110"/>
      <c r="BE6353" s="110"/>
      <c r="BF6353" s="110"/>
      <c r="BG6353" s="110"/>
      <c r="BH6353" s="110"/>
    </row>
    <row r="6354" spans="30:60" x14ac:dyDescent="0.2">
      <c r="AD6354" s="110"/>
      <c r="AE6354" s="110"/>
      <c r="AF6354" s="110"/>
      <c r="AG6354" s="110"/>
      <c r="AH6354" s="110"/>
      <c r="AI6354" s="110"/>
      <c r="AJ6354" s="110"/>
      <c r="AK6354" s="110"/>
      <c r="AL6354" s="110"/>
      <c r="AM6354" s="110"/>
      <c r="AN6354" s="110"/>
      <c r="AO6354" s="110"/>
      <c r="AP6354" s="110"/>
      <c r="AQ6354" s="110"/>
      <c r="AR6354" s="110"/>
      <c r="AS6354" s="110"/>
      <c r="AT6354" s="110"/>
      <c r="AU6354" s="110"/>
      <c r="AV6354" s="110"/>
      <c r="AW6354" s="110"/>
      <c r="AX6354" s="110"/>
      <c r="AY6354" s="110"/>
      <c r="AZ6354" s="110"/>
      <c r="BA6354" s="110"/>
      <c r="BB6354" s="110"/>
      <c r="BC6354" s="110"/>
      <c r="BD6354" s="110"/>
      <c r="BE6354" s="110"/>
      <c r="BF6354" s="110"/>
      <c r="BG6354" s="110"/>
      <c r="BH6354" s="110"/>
    </row>
    <row r="6355" spans="30:60" x14ac:dyDescent="0.2">
      <c r="AD6355" s="110"/>
      <c r="AE6355" s="110"/>
      <c r="AF6355" s="110"/>
      <c r="AG6355" s="110"/>
      <c r="AH6355" s="110"/>
      <c r="AI6355" s="110"/>
      <c r="AJ6355" s="110"/>
      <c r="AK6355" s="110"/>
      <c r="AL6355" s="110"/>
      <c r="AM6355" s="110"/>
      <c r="AN6355" s="110"/>
      <c r="AO6355" s="110"/>
      <c r="AP6355" s="110"/>
      <c r="AQ6355" s="110"/>
      <c r="AR6355" s="110"/>
      <c r="AS6355" s="110"/>
      <c r="AT6355" s="110"/>
      <c r="AU6355" s="110"/>
      <c r="AV6355" s="110"/>
      <c r="AW6355" s="110"/>
      <c r="AX6355" s="110"/>
      <c r="AY6355" s="110"/>
      <c r="AZ6355" s="110"/>
      <c r="BA6355" s="110"/>
      <c r="BB6355" s="110"/>
      <c r="BC6355" s="110"/>
      <c r="BD6355" s="110"/>
      <c r="BE6355" s="110"/>
      <c r="BF6355" s="110"/>
      <c r="BG6355" s="110"/>
      <c r="BH6355" s="110"/>
    </row>
    <row r="6356" spans="30:60" x14ac:dyDescent="0.2">
      <c r="AD6356" s="110"/>
      <c r="AE6356" s="110"/>
      <c r="AF6356" s="110"/>
      <c r="AG6356" s="110"/>
      <c r="AH6356" s="110"/>
      <c r="AI6356" s="110"/>
      <c r="AJ6356" s="110"/>
      <c r="AK6356" s="110"/>
      <c r="AL6356" s="110"/>
      <c r="AM6356" s="110"/>
      <c r="AN6356" s="110"/>
      <c r="AO6356" s="110"/>
      <c r="AP6356" s="110"/>
      <c r="AQ6356" s="110"/>
      <c r="AR6356" s="110"/>
      <c r="AS6356" s="110"/>
      <c r="AT6356" s="110"/>
      <c r="AU6356" s="110"/>
      <c r="AV6356" s="110"/>
      <c r="AW6356" s="110"/>
      <c r="AX6356" s="110"/>
      <c r="AY6356" s="110"/>
      <c r="AZ6356" s="110"/>
      <c r="BA6356" s="110"/>
      <c r="BB6356" s="110"/>
      <c r="BC6356" s="110"/>
      <c r="BD6356" s="110"/>
      <c r="BE6356" s="110"/>
      <c r="BF6356" s="110"/>
      <c r="BG6356" s="110"/>
      <c r="BH6356" s="110"/>
    </row>
    <row r="6357" spans="30:60" x14ac:dyDescent="0.2">
      <c r="AD6357" s="110"/>
      <c r="AE6357" s="110"/>
      <c r="AF6357" s="110"/>
      <c r="AG6357" s="110"/>
      <c r="AH6357" s="110"/>
      <c r="AI6357" s="110"/>
      <c r="AJ6357" s="110"/>
      <c r="AK6357" s="110"/>
      <c r="AL6357" s="110"/>
      <c r="AM6357" s="110"/>
      <c r="AN6357" s="110"/>
      <c r="AO6357" s="110"/>
      <c r="AP6357" s="110"/>
      <c r="AQ6357" s="110"/>
      <c r="AR6357" s="110"/>
      <c r="AS6357" s="110"/>
      <c r="AT6357" s="110"/>
      <c r="AU6357" s="110"/>
      <c r="AV6357" s="110"/>
      <c r="AW6357" s="110"/>
      <c r="AX6357" s="110"/>
      <c r="AY6357" s="110"/>
      <c r="AZ6357" s="110"/>
      <c r="BA6357" s="110"/>
      <c r="BB6357" s="110"/>
      <c r="BC6357" s="110"/>
      <c r="BD6357" s="110"/>
      <c r="BE6357" s="110"/>
      <c r="BF6357" s="110"/>
      <c r="BG6357" s="110"/>
      <c r="BH6357" s="110"/>
    </row>
    <row r="6358" spans="30:60" x14ac:dyDescent="0.2">
      <c r="AD6358" s="110"/>
      <c r="AE6358" s="110"/>
      <c r="AF6358" s="110"/>
      <c r="AG6358" s="110"/>
      <c r="AH6358" s="110"/>
      <c r="AI6358" s="110"/>
      <c r="AJ6358" s="110"/>
      <c r="AK6358" s="110"/>
      <c r="AL6358" s="110"/>
      <c r="AM6358" s="110"/>
      <c r="AN6358" s="110"/>
      <c r="AO6358" s="110"/>
      <c r="AP6358" s="110"/>
      <c r="AQ6358" s="110"/>
      <c r="AR6358" s="110"/>
      <c r="AS6358" s="110"/>
      <c r="AT6358" s="110"/>
      <c r="AU6358" s="110"/>
      <c r="AV6358" s="110"/>
      <c r="AW6358" s="110"/>
      <c r="AX6358" s="110"/>
      <c r="AY6358" s="110"/>
      <c r="AZ6358" s="110"/>
      <c r="BA6358" s="110"/>
      <c r="BB6358" s="110"/>
      <c r="BC6358" s="110"/>
      <c r="BD6358" s="110"/>
      <c r="BE6358" s="110"/>
      <c r="BF6358" s="110"/>
      <c r="BG6358" s="110"/>
      <c r="BH6358" s="110"/>
    </row>
    <row r="6359" spans="30:60" x14ac:dyDescent="0.2">
      <c r="AD6359" s="110"/>
      <c r="AE6359" s="110"/>
      <c r="AF6359" s="110"/>
      <c r="AG6359" s="110"/>
      <c r="AH6359" s="110"/>
      <c r="AI6359" s="110"/>
      <c r="AJ6359" s="110"/>
      <c r="AK6359" s="110"/>
      <c r="AL6359" s="110"/>
      <c r="AM6359" s="110"/>
      <c r="AN6359" s="110"/>
      <c r="AO6359" s="110"/>
      <c r="AP6359" s="110"/>
      <c r="AQ6359" s="110"/>
      <c r="AR6359" s="110"/>
      <c r="AS6359" s="110"/>
      <c r="AT6359" s="110"/>
      <c r="AU6359" s="110"/>
      <c r="AV6359" s="110"/>
      <c r="AW6359" s="110"/>
      <c r="AX6359" s="110"/>
      <c r="AY6359" s="110"/>
      <c r="AZ6359" s="110"/>
      <c r="BA6359" s="110"/>
      <c r="BB6359" s="110"/>
      <c r="BC6359" s="110"/>
      <c r="BD6359" s="110"/>
      <c r="BE6359" s="110"/>
      <c r="BF6359" s="110"/>
      <c r="BG6359" s="110"/>
      <c r="BH6359" s="110"/>
    </row>
    <row r="6360" spans="30:60" x14ac:dyDescent="0.2">
      <c r="AD6360" s="110"/>
      <c r="AE6360" s="110"/>
      <c r="AF6360" s="110"/>
      <c r="AG6360" s="110"/>
      <c r="AH6360" s="110"/>
      <c r="AI6360" s="110"/>
      <c r="AJ6360" s="110"/>
      <c r="AK6360" s="110"/>
      <c r="AL6360" s="110"/>
      <c r="AM6360" s="110"/>
      <c r="AN6360" s="110"/>
      <c r="AO6360" s="110"/>
      <c r="AP6360" s="110"/>
      <c r="AQ6360" s="110"/>
      <c r="AR6360" s="110"/>
      <c r="AS6360" s="110"/>
      <c r="AT6360" s="110"/>
      <c r="AU6360" s="110"/>
      <c r="AV6360" s="110"/>
      <c r="AW6360" s="110"/>
      <c r="AX6360" s="110"/>
      <c r="AY6360" s="110"/>
      <c r="AZ6360" s="110"/>
      <c r="BA6360" s="110"/>
      <c r="BB6360" s="110"/>
      <c r="BC6360" s="110"/>
      <c r="BD6360" s="110"/>
      <c r="BE6360" s="110"/>
      <c r="BF6360" s="110"/>
      <c r="BG6360" s="110"/>
      <c r="BH6360" s="110"/>
    </row>
    <row r="6361" spans="30:60" x14ac:dyDescent="0.2">
      <c r="AD6361" s="110"/>
      <c r="AE6361" s="110"/>
      <c r="AF6361" s="110"/>
      <c r="AG6361" s="110"/>
      <c r="AH6361" s="110"/>
      <c r="AI6361" s="110"/>
      <c r="AJ6361" s="110"/>
      <c r="AK6361" s="110"/>
      <c r="AL6361" s="110"/>
      <c r="AM6361" s="110"/>
      <c r="AN6361" s="110"/>
      <c r="AO6361" s="110"/>
      <c r="AP6361" s="110"/>
      <c r="AQ6361" s="110"/>
      <c r="AR6361" s="110"/>
      <c r="AS6361" s="110"/>
      <c r="AT6361" s="110"/>
      <c r="AU6361" s="110"/>
      <c r="AV6361" s="110"/>
      <c r="AW6361" s="110"/>
      <c r="AX6361" s="110"/>
      <c r="AY6361" s="110"/>
      <c r="AZ6361" s="110"/>
      <c r="BA6361" s="110"/>
      <c r="BB6361" s="110"/>
      <c r="BC6361" s="110"/>
      <c r="BD6361" s="110"/>
      <c r="BE6361" s="110"/>
      <c r="BF6361" s="110"/>
      <c r="BG6361" s="110"/>
      <c r="BH6361" s="110"/>
    </row>
    <row r="6362" spans="30:60" x14ac:dyDescent="0.2">
      <c r="AD6362" s="110"/>
      <c r="AE6362" s="110"/>
      <c r="AF6362" s="110"/>
      <c r="AG6362" s="110"/>
      <c r="AH6362" s="110"/>
      <c r="AI6362" s="110"/>
      <c r="AJ6362" s="110"/>
      <c r="AK6362" s="110"/>
      <c r="AL6362" s="110"/>
      <c r="AM6362" s="110"/>
      <c r="AN6362" s="110"/>
      <c r="AO6362" s="110"/>
      <c r="AP6362" s="110"/>
      <c r="AQ6362" s="110"/>
      <c r="AR6362" s="110"/>
      <c r="AS6362" s="110"/>
      <c r="AT6362" s="110"/>
      <c r="AU6362" s="110"/>
      <c r="AV6362" s="110"/>
      <c r="AW6362" s="110"/>
      <c r="AX6362" s="110"/>
      <c r="AY6362" s="110"/>
      <c r="AZ6362" s="110"/>
      <c r="BA6362" s="110"/>
      <c r="BB6362" s="110"/>
      <c r="BC6362" s="110"/>
      <c r="BD6362" s="110"/>
      <c r="BE6362" s="110"/>
      <c r="BF6362" s="110"/>
      <c r="BG6362" s="110"/>
      <c r="BH6362" s="110"/>
    </row>
    <row r="6363" spans="30:60" x14ac:dyDescent="0.2">
      <c r="AD6363" s="110"/>
      <c r="AE6363" s="110"/>
      <c r="AF6363" s="110"/>
      <c r="AG6363" s="110"/>
      <c r="AH6363" s="110"/>
      <c r="AI6363" s="110"/>
      <c r="AJ6363" s="110"/>
      <c r="AK6363" s="110"/>
      <c r="AL6363" s="110"/>
      <c r="AM6363" s="110"/>
      <c r="AN6363" s="110"/>
      <c r="AO6363" s="110"/>
      <c r="AP6363" s="110"/>
      <c r="AQ6363" s="110"/>
      <c r="AR6363" s="110"/>
      <c r="AS6363" s="110"/>
      <c r="AT6363" s="110"/>
      <c r="AU6363" s="110"/>
      <c r="AV6363" s="110"/>
      <c r="AW6363" s="110"/>
      <c r="AX6363" s="110"/>
      <c r="AY6363" s="110"/>
      <c r="AZ6363" s="110"/>
      <c r="BA6363" s="110"/>
      <c r="BB6363" s="110"/>
      <c r="BC6363" s="110"/>
      <c r="BD6363" s="110"/>
      <c r="BE6363" s="110"/>
      <c r="BF6363" s="110"/>
      <c r="BG6363" s="110"/>
      <c r="BH6363" s="110"/>
    </row>
    <row r="6364" spans="30:60" x14ac:dyDescent="0.2">
      <c r="AD6364" s="110"/>
      <c r="AE6364" s="110"/>
      <c r="AF6364" s="110"/>
      <c r="AG6364" s="110"/>
      <c r="AH6364" s="110"/>
      <c r="AI6364" s="110"/>
      <c r="AJ6364" s="110"/>
      <c r="AK6364" s="110"/>
      <c r="AL6364" s="110"/>
      <c r="AM6364" s="110"/>
      <c r="AN6364" s="110"/>
      <c r="AO6364" s="110"/>
      <c r="AP6364" s="110"/>
      <c r="AQ6364" s="110"/>
      <c r="AR6364" s="110"/>
      <c r="AS6364" s="110"/>
      <c r="AT6364" s="110"/>
      <c r="AU6364" s="110"/>
      <c r="AV6364" s="110"/>
      <c r="AW6364" s="110"/>
      <c r="AX6364" s="110"/>
      <c r="AY6364" s="110"/>
      <c r="AZ6364" s="110"/>
      <c r="BA6364" s="110"/>
      <c r="BB6364" s="110"/>
      <c r="BC6364" s="110"/>
      <c r="BD6364" s="110"/>
      <c r="BE6364" s="110"/>
      <c r="BF6364" s="110"/>
      <c r="BG6364" s="110"/>
      <c r="BH6364" s="110"/>
    </row>
    <row r="6365" spans="30:60" x14ac:dyDescent="0.2">
      <c r="AD6365" s="110"/>
      <c r="AE6365" s="110"/>
      <c r="AF6365" s="110"/>
      <c r="AG6365" s="110"/>
      <c r="AH6365" s="110"/>
      <c r="AI6365" s="110"/>
      <c r="AJ6365" s="110"/>
      <c r="AK6365" s="110"/>
      <c r="AL6365" s="110"/>
      <c r="AM6365" s="110"/>
      <c r="AN6365" s="110"/>
      <c r="AO6365" s="110"/>
      <c r="AP6365" s="110"/>
      <c r="AQ6365" s="110"/>
      <c r="AR6365" s="110"/>
      <c r="AS6365" s="110"/>
      <c r="AT6365" s="110"/>
      <c r="AU6365" s="110"/>
      <c r="AV6365" s="110"/>
      <c r="AW6365" s="110"/>
      <c r="AX6365" s="110"/>
      <c r="AY6365" s="110"/>
      <c r="AZ6365" s="110"/>
      <c r="BA6365" s="110"/>
      <c r="BB6365" s="110"/>
      <c r="BC6365" s="110"/>
      <c r="BD6365" s="110"/>
      <c r="BE6365" s="110"/>
      <c r="BF6365" s="110"/>
      <c r="BG6365" s="110"/>
      <c r="BH6365" s="110"/>
    </row>
    <row r="6366" spans="30:60" x14ac:dyDescent="0.2">
      <c r="AD6366" s="110"/>
      <c r="AE6366" s="110"/>
      <c r="AF6366" s="110"/>
      <c r="AG6366" s="110"/>
      <c r="AH6366" s="110"/>
      <c r="AI6366" s="110"/>
      <c r="AJ6366" s="110"/>
      <c r="AK6366" s="110"/>
      <c r="AL6366" s="110"/>
      <c r="AM6366" s="110"/>
      <c r="AN6366" s="110"/>
      <c r="AO6366" s="110"/>
      <c r="AP6366" s="110"/>
      <c r="AQ6366" s="110"/>
      <c r="AR6366" s="110"/>
      <c r="AS6366" s="110"/>
      <c r="AT6366" s="110"/>
      <c r="AU6366" s="110"/>
      <c r="AV6366" s="110"/>
      <c r="AW6366" s="110"/>
      <c r="AX6366" s="110"/>
      <c r="AY6366" s="110"/>
      <c r="AZ6366" s="110"/>
      <c r="BA6366" s="110"/>
      <c r="BB6366" s="110"/>
      <c r="BC6366" s="110"/>
      <c r="BD6366" s="110"/>
      <c r="BE6366" s="110"/>
      <c r="BF6366" s="110"/>
      <c r="BG6366" s="110"/>
      <c r="BH6366" s="110"/>
    </row>
    <row r="6367" spans="30:60" x14ac:dyDescent="0.2">
      <c r="AD6367" s="110"/>
      <c r="AE6367" s="110"/>
      <c r="AF6367" s="110"/>
      <c r="AG6367" s="110"/>
      <c r="AH6367" s="110"/>
      <c r="AI6367" s="110"/>
      <c r="AJ6367" s="110"/>
      <c r="AK6367" s="110"/>
      <c r="AL6367" s="110"/>
      <c r="AM6367" s="110"/>
      <c r="AN6367" s="110"/>
      <c r="AO6367" s="110"/>
      <c r="AP6367" s="110"/>
      <c r="AQ6367" s="110"/>
      <c r="AR6367" s="110"/>
      <c r="AS6367" s="110"/>
      <c r="AT6367" s="110"/>
      <c r="AU6367" s="110"/>
      <c r="AV6367" s="110"/>
      <c r="AW6367" s="110"/>
      <c r="AX6367" s="110"/>
      <c r="AY6367" s="110"/>
      <c r="AZ6367" s="110"/>
      <c r="BA6367" s="110"/>
      <c r="BB6367" s="110"/>
      <c r="BC6367" s="110"/>
      <c r="BD6367" s="110"/>
      <c r="BE6367" s="110"/>
      <c r="BF6367" s="110"/>
      <c r="BG6367" s="110"/>
      <c r="BH6367" s="110"/>
    </row>
    <row r="6368" spans="30:60" x14ac:dyDescent="0.2">
      <c r="AD6368" s="110"/>
      <c r="AE6368" s="110"/>
      <c r="AF6368" s="110"/>
      <c r="AG6368" s="110"/>
      <c r="AH6368" s="110"/>
      <c r="AI6368" s="110"/>
      <c r="AJ6368" s="110"/>
      <c r="AK6368" s="110"/>
      <c r="AL6368" s="110"/>
      <c r="AM6368" s="110"/>
      <c r="AN6368" s="110"/>
      <c r="AO6368" s="110"/>
      <c r="AP6368" s="110"/>
      <c r="AQ6368" s="110"/>
      <c r="AR6368" s="110"/>
      <c r="AS6368" s="110"/>
      <c r="AT6368" s="110"/>
      <c r="AU6368" s="110"/>
      <c r="AV6368" s="110"/>
      <c r="AW6368" s="110"/>
      <c r="AX6368" s="110"/>
      <c r="AY6368" s="110"/>
      <c r="AZ6368" s="110"/>
      <c r="BA6368" s="110"/>
      <c r="BB6368" s="110"/>
      <c r="BC6368" s="110"/>
      <c r="BD6368" s="110"/>
      <c r="BE6368" s="110"/>
      <c r="BF6368" s="110"/>
      <c r="BG6368" s="110"/>
      <c r="BH6368" s="110"/>
    </row>
    <row r="6369" spans="30:60" x14ac:dyDescent="0.2">
      <c r="AD6369" s="110"/>
      <c r="AE6369" s="110"/>
      <c r="AF6369" s="110"/>
      <c r="AG6369" s="110"/>
      <c r="AH6369" s="110"/>
      <c r="AI6369" s="110"/>
      <c r="AJ6369" s="110"/>
      <c r="AK6369" s="110"/>
      <c r="AL6369" s="110"/>
      <c r="AM6369" s="110"/>
      <c r="AN6369" s="110"/>
      <c r="AO6369" s="110"/>
      <c r="AP6369" s="110"/>
      <c r="AQ6369" s="110"/>
      <c r="AR6369" s="110"/>
      <c r="AS6369" s="110"/>
      <c r="AT6369" s="110"/>
      <c r="AU6369" s="110"/>
      <c r="AV6369" s="110"/>
      <c r="AW6369" s="110"/>
      <c r="AX6369" s="110"/>
      <c r="AY6369" s="110"/>
      <c r="AZ6369" s="110"/>
      <c r="BA6369" s="110"/>
      <c r="BB6369" s="110"/>
      <c r="BC6369" s="110"/>
      <c r="BD6369" s="110"/>
      <c r="BE6369" s="110"/>
      <c r="BF6369" s="110"/>
      <c r="BG6369" s="110"/>
      <c r="BH6369" s="110"/>
    </row>
    <row r="6370" spans="30:60" x14ac:dyDescent="0.2">
      <c r="AD6370" s="110"/>
      <c r="AE6370" s="110"/>
      <c r="AF6370" s="110"/>
      <c r="AG6370" s="110"/>
      <c r="AH6370" s="110"/>
      <c r="AI6370" s="110"/>
      <c r="AJ6370" s="110"/>
      <c r="AK6370" s="110"/>
      <c r="AL6370" s="110"/>
      <c r="AM6370" s="110"/>
      <c r="AN6370" s="110"/>
      <c r="AO6370" s="110"/>
      <c r="AP6370" s="110"/>
      <c r="AQ6370" s="110"/>
      <c r="AR6370" s="110"/>
      <c r="AS6370" s="110"/>
      <c r="AT6370" s="110"/>
      <c r="AU6370" s="110"/>
      <c r="AV6370" s="110"/>
      <c r="AW6370" s="110"/>
      <c r="AX6370" s="110"/>
      <c r="AY6370" s="110"/>
      <c r="AZ6370" s="110"/>
      <c r="BA6370" s="110"/>
      <c r="BB6370" s="110"/>
      <c r="BC6370" s="110"/>
      <c r="BD6370" s="110"/>
      <c r="BE6370" s="110"/>
      <c r="BF6370" s="110"/>
      <c r="BG6370" s="110"/>
      <c r="BH6370" s="110"/>
    </row>
  </sheetData>
  <sortState ref="C720:G925">
    <sortCondition ref="C720:C925"/>
    <sortCondition ref="D720:D925"/>
  </sortState>
  <mergeCells count="4">
    <mergeCell ref="C1:G1"/>
    <mergeCell ref="K24:L24"/>
    <mergeCell ref="K2:L2"/>
    <mergeCell ref="P2:R2"/>
  </mergeCells>
  <phoneticPr fontId="0" type="noConversion"/>
  <conditionalFormatting sqref="L4:L21 R4:R34">
    <cfRule type="cellIs" dxfId="1" priority="3" stopIfTrue="1" operator="greaterThan">
      <formula>30</formula>
    </cfRule>
  </conditionalFormatting>
  <conditionalFormatting sqref="L26:L43">
    <cfRule type="cellIs" dxfId="0" priority="1" stopIfTrue="1" operator="greaterThan">
      <formula>30</formula>
    </cfRule>
  </conditionalFormatting>
  <printOptions horizontalCentered="1" verticalCentered="1"/>
  <pageMargins left="0.13" right="0.16" top="0.5" bottom="0.5" header="0.5" footer="0.5"/>
  <pageSetup scale="8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0"/>
  <sheetViews>
    <sheetView zoomScale="84" workbookViewId="0">
      <selection activeCell="H25" sqref="H25"/>
    </sheetView>
  </sheetViews>
  <sheetFormatPr defaultColWidth="8.85546875" defaultRowHeight="12.75" x14ac:dyDescent="0.2"/>
  <cols>
    <col min="1" max="1" width="6" customWidth="1"/>
    <col min="2" max="2" width="16.140625" customWidth="1"/>
    <col min="3" max="12" width="13.7109375" customWidth="1"/>
  </cols>
  <sheetData>
    <row r="1" spans="1:12" ht="20.25" x14ac:dyDescent="0.3">
      <c r="A1" s="324" t="s">
        <v>240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318</v>
      </c>
      <c r="C4" s="84" t="s">
        <v>545</v>
      </c>
      <c r="D4" s="84" t="s">
        <v>333</v>
      </c>
      <c r="E4" s="84" t="s">
        <v>351</v>
      </c>
      <c r="F4" s="84" t="s">
        <v>369</v>
      </c>
      <c r="G4" s="84" t="s">
        <v>386</v>
      </c>
      <c r="H4" s="84" t="s">
        <v>400</v>
      </c>
      <c r="I4" s="84" t="s">
        <v>416</v>
      </c>
      <c r="J4" s="84" t="s">
        <v>429</v>
      </c>
      <c r="K4" s="83"/>
      <c r="L4" s="83"/>
    </row>
    <row r="5" spans="1:12" ht="13.5" thickBot="1" x14ac:dyDescent="0.25">
      <c r="A5" s="61"/>
      <c r="B5" s="62" t="s">
        <v>480</v>
      </c>
      <c r="C5" s="81"/>
      <c r="D5" s="81"/>
      <c r="E5" s="81"/>
      <c r="F5" s="81"/>
      <c r="G5" s="81"/>
      <c r="H5" s="81"/>
      <c r="I5" s="81"/>
      <c r="J5" s="81"/>
      <c r="K5" s="91"/>
      <c r="L5" s="91"/>
    </row>
    <row r="6" spans="1:12" x14ac:dyDescent="0.2">
      <c r="A6" s="59">
        <v>2</v>
      </c>
      <c r="B6" s="60" t="s">
        <v>1239</v>
      </c>
      <c r="C6" s="80" t="s">
        <v>546</v>
      </c>
      <c r="D6" s="80" t="s">
        <v>334</v>
      </c>
      <c r="E6" s="80" t="s">
        <v>352</v>
      </c>
      <c r="F6" s="80" t="s">
        <v>370</v>
      </c>
      <c r="G6" s="80" t="s">
        <v>387</v>
      </c>
      <c r="H6" s="80" t="s">
        <v>148</v>
      </c>
      <c r="I6" s="80" t="s">
        <v>417</v>
      </c>
      <c r="J6" s="80" t="s">
        <v>430</v>
      </c>
      <c r="K6" s="80" t="s">
        <v>441</v>
      </c>
      <c r="L6" s="80" t="s">
        <v>466</v>
      </c>
    </row>
    <row r="7" spans="1:12" ht="13.5" thickBot="1" x14ac:dyDescent="0.25">
      <c r="A7" s="61"/>
      <c r="B7" s="62" t="s">
        <v>480</v>
      </c>
      <c r="C7" s="81"/>
      <c r="D7" s="81"/>
      <c r="E7" s="81"/>
      <c r="F7" s="81"/>
      <c r="G7" s="81"/>
      <c r="H7" s="81"/>
      <c r="I7" s="81"/>
      <c r="J7" s="81"/>
      <c r="K7" s="81" t="s">
        <v>1382</v>
      </c>
      <c r="L7" s="81"/>
    </row>
    <row r="8" spans="1:12" x14ac:dyDescent="0.2">
      <c r="A8" s="59">
        <v>3</v>
      </c>
      <c r="B8" s="60" t="s">
        <v>922</v>
      </c>
      <c r="C8" s="80" t="s">
        <v>547</v>
      </c>
      <c r="D8" s="80" t="s">
        <v>335</v>
      </c>
      <c r="E8" s="80" t="s">
        <v>353</v>
      </c>
      <c r="F8" s="80" t="s">
        <v>372</v>
      </c>
      <c r="G8" s="80" t="s">
        <v>388</v>
      </c>
      <c r="H8" s="80" t="s">
        <v>401</v>
      </c>
      <c r="I8" s="80" t="s">
        <v>418</v>
      </c>
      <c r="J8" s="80"/>
      <c r="K8" s="80" t="s">
        <v>442</v>
      </c>
      <c r="L8" s="80" t="s">
        <v>465</v>
      </c>
    </row>
    <row r="9" spans="1:12" ht="13.5" thickBot="1" x14ac:dyDescent="0.25">
      <c r="A9" s="61"/>
      <c r="B9" s="62" t="s">
        <v>480</v>
      </c>
      <c r="C9" s="81"/>
      <c r="D9" s="81"/>
      <c r="E9" s="81"/>
      <c r="F9" s="81"/>
      <c r="G9" s="81" t="s">
        <v>747</v>
      </c>
      <c r="H9" s="81"/>
      <c r="I9" s="81"/>
      <c r="J9" s="81" t="s">
        <v>878</v>
      </c>
      <c r="K9" s="81"/>
      <c r="L9" s="81"/>
    </row>
    <row r="10" spans="1:12" x14ac:dyDescent="0.2">
      <c r="A10" s="59">
        <v>4</v>
      </c>
      <c r="B10" s="57" t="s">
        <v>1472</v>
      </c>
      <c r="C10" s="80" t="s">
        <v>548</v>
      </c>
      <c r="D10" s="80" t="s">
        <v>336</v>
      </c>
      <c r="E10" s="80" t="s">
        <v>354</v>
      </c>
      <c r="F10" s="80" t="s">
        <v>371</v>
      </c>
      <c r="G10" s="80" t="s">
        <v>389</v>
      </c>
      <c r="H10" s="80" t="s">
        <v>402</v>
      </c>
      <c r="I10" s="80" t="s">
        <v>419</v>
      </c>
      <c r="J10" s="138" t="s">
        <v>431</v>
      </c>
      <c r="K10" s="80" t="s">
        <v>443</v>
      </c>
      <c r="L10" s="80" t="s">
        <v>464</v>
      </c>
    </row>
    <row r="11" spans="1:12" ht="13.5" thickBot="1" x14ac:dyDescent="0.25">
      <c r="A11" s="61"/>
      <c r="B11" s="62" t="s">
        <v>480</v>
      </c>
      <c r="C11" s="81"/>
      <c r="D11" s="81"/>
      <c r="E11" s="81"/>
      <c r="F11" s="81"/>
      <c r="G11" s="81" t="s">
        <v>965</v>
      </c>
      <c r="H11" s="81"/>
      <c r="I11" s="81" t="s">
        <v>714</v>
      </c>
      <c r="J11" s="81" t="s">
        <v>922</v>
      </c>
      <c r="K11" s="81"/>
      <c r="L11" s="81"/>
    </row>
    <row r="12" spans="1:12" x14ac:dyDescent="0.2">
      <c r="A12" s="59">
        <v>5</v>
      </c>
      <c r="B12" s="60" t="s">
        <v>878</v>
      </c>
      <c r="C12" s="80" t="s">
        <v>549</v>
      </c>
      <c r="D12" s="80" t="s">
        <v>337</v>
      </c>
      <c r="E12" s="80" t="s">
        <v>355</v>
      </c>
      <c r="F12" s="80"/>
      <c r="G12" s="80"/>
      <c r="H12" s="80"/>
      <c r="I12" s="80"/>
      <c r="J12" s="80"/>
      <c r="K12" s="80"/>
      <c r="L12" s="80"/>
    </row>
    <row r="13" spans="1:12" ht="13.5" thickBot="1" x14ac:dyDescent="0.25">
      <c r="A13" s="61"/>
      <c r="B13" s="62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2">
      <c r="A14" s="59">
        <v>6</v>
      </c>
      <c r="B14" s="60" t="s">
        <v>1119</v>
      </c>
      <c r="C14" s="80" t="s">
        <v>550</v>
      </c>
      <c r="D14" s="80" t="s">
        <v>338</v>
      </c>
      <c r="E14" s="116" t="s">
        <v>356</v>
      </c>
      <c r="F14" s="80" t="s">
        <v>373</v>
      </c>
      <c r="G14" s="80" t="s">
        <v>390</v>
      </c>
      <c r="H14" s="80" t="s">
        <v>403</v>
      </c>
      <c r="I14" s="80" t="s">
        <v>420</v>
      </c>
      <c r="J14" s="80" t="s">
        <v>432</v>
      </c>
      <c r="K14" s="80" t="s">
        <v>444</v>
      </c>
      <c r="L14" s="80" t="s">
        <v>463</v>
      </c>
    </row>
    <row r="15" spans="1:12" ht="13.5" thickBot="1" x14ac:dyDescent="0.25">
      <c r="A15" s="61"/>
      <c r="B15" s="62" t="s">
        <v>480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2">
      <c r="A16" s="59">
        <v>7</v>
      </c>
      <c r="B16" s="63" t="s">
        <v>583</v>
      </c>
      <c r="C16" s="80" t="s">
        <v>551</v>
      </c>
      <c r="D16" s="80" t="s">
        <v>339</v>
      </c>
      <c r="E16" s="80" t="s">
        <v>1359</v>
      </c>
      <c r="F16" s="80" t="s">
        <v>374</v>
      </c>
      <c r="G16" s="80" t="s">
        <v>1291</v>
      </c>
      <c r="H16" s="80" t="s">
        <v>404</v>
      </c>
      <c r="I16" s="80" t="s">
        <v>421</v>
      </c>
      <c r="J16" s="80" t="s">
        <v>433</v>
      </c>
      <c r="K16" s="80" t="s">
        <v>445</v>
      </c>
      <c r="L16" s="80" t="s">
        <v>462</v>
      </c>
    </row>
    <row r="17" spans="1:13" ht="13.5" thickBot="1" x14ac:dyDescent="0.25">
      <c r="A17" s="61"/>
      <c r="B17" s="62" t="s">
        <v>480</v>
      </c>
      <c r="C17" s="81"/>
      <c r="D17" s="81"/>
      <c r="E17" s="81" t="s">
        <v>1382</v>
      </c>
      <c r="F17" s="81"/>
      <c r="G17" s="81"/>
      <c r="H17" s="81"/>
      <c r="I17" s="81"/>
      <c r="J17" s="81"/>
      <c r="K17" s="81"/>
      <c r="L17" s="81"/>
    </row>
    <row r="18" spans="1:13" x14ac:dyDescent="0.2">
      <c r="A18" s="59">
        <v>8</v>
      </c>
      <c r="B18" s="63" t="s">
        <v>780</v>
      </c>
      <c r="C18" s="80" t="s">
        <v>552</v>
      </c>
      <c r="D18" s="80" t="s">
        <v>340</v>
      </c>
      <c r="E18" s="80" t="s">
        <v>357</v>
      </c>
      <c r="F18" s="80" t="s">
        <v>375</v>
      </c>
      <c r="G18" s="80" t="s">
        <v>391</v>
      </c>
      <c r="H18" s="80" t="s">
        <v>1202</v>
      </c>
      <c r="I18" s="138" t="s">
        <v>422</v>
      </c>
      <c r="J18" s="80" t="s">
        <v>434</v>
      </c>
      <c r="K18" s="80" t="s">
        <v>446</v>
      </c>
      <c r="L18" s="80" t="s">
        <v>461</v>
      </c>
    </row>
    <row r="19" spans="1:13" ht="13.5" thickBot="1" x14ac:dyDescent="0.25">
      <c r="A19" s="61"/>
      <c r="B19" s="62" t="s">
        <v>480</v>
      </c>
      <c r="C19" s="81"/>
      <c r="D19" s="81"/>
      <c r="E19" s="81"/>
      <c r="F19" s="81"/>
      <c r="G19" s="81" t="s">
        <v>747</v>
      </c>
      <c r="H19" s="81"/>
      <c r="I19" s="81"/>
      <c r="J19" s="81" t="s">
        <v>858</v>
      </c>
      <c r="K19" s="81"/>
      <c r="L19" s="81"/>
    </row>
    <row r="20" spans="1:13" x14ac:dyDescent="0.2">
      <c r="A20" s="59">
        <v>9</v>
      </c>
      <c r="B20" s="63" t="s">
        <v>965</v>
      </c>
      <c r="C20" s="80" t="s">
        <v>553</v>
      </c>
      <c r="D20" s="80" t="s">
        <v>341</v>
      </c>
      <c r="E20" s="80" t="s">
        <v>358</v>
      </c>
      <c r="F20" s="80" t="s">
        <v>376</v>
      </c>
      <c r="G20" s="80" t="s">
        <v>392</v>
      </c>
      <c r="H20" s="80" t="s">
        <v>405</v>
      </c>
      <c r="I20" s="80" t="s">
        <v>1337</v>
      </c>
      <c r="J20" s="80" t="s">
        <v>435</v>
      </c>
      <c r="K20" s="80" t="s">
        <v>447</v>
      </c>
      <c r="L20" s="80" t="s">
        <v>460</v>
      </c>
    </row>
    <row r="21" spans="1:13" ht="13.5" thickBot="1" x14ac:dyDescent="0.25">
      <c r="A21" s="61"/>
      <c r="B21" s="62" t="s">
        <v>480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</row>
    <row r="22" spans="1:13" x14ac:dyDescent="0.2">
      <c r="A22" s="59">
        <v>10</v>
      </c>
      <c r="B22" s="60" t="s">
        <v>327</v>
      </c>
      <c r="C22" s="80" t="s">
        <v>554</v>
      </c>
      <c r="D22" s="80" t="s">
        <v>343</v>
      </c>
      <c r="E22" s="80" t="s">
        <v>359</v>
      </c>
      <c r="F22" s="80" t="s">
        <v>377</v>
      </c>
      <c r="G22" s="80" t="s">
        <v>393</v>
      </c>
      <c r="H22" s="80" t="s">
        <v>406</v>
      </c>
      <c r="I22" s="80" t="s">
        <v>423</v>
      </c>
      <c r="J22" s="80" t="s">
        <v>1264</v>
      </c>
      <c r="K22" s="80" t="s">
        <v>144</v>
      </c>
      <c r="L22" s="80" t="s">
        <v>1343</v>
      </c>
      <c r="M22" s="139"/>
    </row>
    <row r="23" spans="1:13" ht="13.5" thickBot="1" x14ac:dyDescent="0.25">
      <c r="A23" s="61"/>
      <c r="B23" s="62" t="s">
        <v>480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</row>
    <row r="24" spans="1:13" x14ac:dyDescent="0.2">
      <c r="A24" s="59">
        <v>11</v>
      </c>
      <c r="B24" s="63" t="s">
        <v>714</v>
      </c>
      <c r="C24" s="80" t="s">
        <v>555</v>
      </c>
      <c r="D24" s="80" t="s">
        <v>342</v>
      </c>
      <c r="E24" s="80" t="s">
        <v>360</v>
      </c>
      <c r="F24" s="80" t="s">
        <v>378</v>
      </c>
      <c r="G24" s="80" t="s">
        <v>394</v>
      </c>
      <c r="H24" s="80" t="s">
        <v>407</v>
      </c>
      <c r="I24" s="80" t="s">
        <v>424</v>
      </c>
      <c r="J24" s="80" t="s">
        <v>436</v>
      </c>
      <c r="K24" s="80" t="s">
        <v>448</v>
      </c>
      <c r="L24" s="80" t="s">
        <v>459</v>
      </c>
    </row>
    <row r="25" spans="1:13" ht="13.5" thickBot="1" x14ac:dyDescent="0.25">
      <c r="A25" s="61"/>
      <c r="B25" s="62" t="s">
        <v>480</v>
      </c>
      <c r="C25" s="81"/>
      <c r="D25" s="81" t="s">
        <v>1472</v>
      </c>
      <c r="E25" s="81"/>
      <c r="F25" s="81" t="s">
        <v>1472</v>
      </c>
      <c r="G25" s="81"/>
      <c r="H25" s="81" t="s">
        <v>1472</v>
      </c>
      <c r="I25" s="81"/>
      <c r="J25" s="81"/>
      <c r="K25" s="81"/>
      <c r="L25" s="81"/>
    </row>
    <row r="26" spans="1:13" x14ac:dyDescent="0.2">
      <c r="A26" s="59">
        <v>12</v>
      </c>
      <c r="B26" s="60" t="s">
        <v>747</v>
      </c>
      <c r="C26" s="80" t="s">
        <v>556</v>
      </c>
      <c r="D26" s="80" t="s">
        <v>344</v>
      </c>
      <c r="E26" s="80" t="s">
        <v>361</v>
      </c>
      <c r="F26" s="80" t="s">
        <v>379</v>
      </c>
      <c r="G26" s="80" t="s">
        <v>395</v>
      </c>
      <c r="H26" s="80" t="s">
        <v>1343</v>
      </c>
      <c r="I26" s="138" t="s">
        <v>425</v>
      </c>
      <c r="J26" s="80" t="s">
        <v>437</v>
      </c>
      <c r="K26" s="80" t="s">
        <v>449</v>
      </c>
      <c r="L26" s="80" t="s">
        <v>458</v>
      </c>
    </row>
    <row r="27" spans="1:13" ht="13.5" thickBot="1" x14ac:dyDescent="0.25">
      <c r="A27" s="61"/>
      <c r="B27" s="62" t="s">
        <v>480</v>
      </c>
      <c r="C27" s="81"/>
      <c r="D27" s="81"/>
      <c r="E27" s="81"/>
      <c r="F27" s="81"/>
      <c r="G27" s="81"/>
      <c r="H27" s="81"/>
      <c r="I27" s="81" t="s">
        <v>780</v>
      </c>
      <c r="J27" s="81" t="s">
        <v>780</v>
      </c>
      <c r="K27" s="81" t="s">
        <v>780</v>
      </c>
      <c r="L27" s="81" t="s">
        <v>780</v>
      </c>
    </row>
    <row r="28" spans="1:13" x14ac:dyDescent="0.2">
      <c r="A28" s="59">
        <v>13</v>
      </c>
      <c r="B28" s="60" t="s">
        <v>858</v>
      </c>
      <c r="C28" s="80" t="s">
        <v>1405</v>
      </c>
      <c r="D28" s="80" t="s">
        <v>345</v>
      </c>
      <c r="E28" s="80" t="s">
        <v>362</v>
      </c>
      <c r="F28" s="80" t="s">
        <v>380</v>
      </c>
      <c r="G28" s="80" t="s">
        <v>1249</v>
      </c>
      <c r="H28" s="80" t="s">
        <v>408</v>
      </c>
      <c r="I28" s="80" t="s">
        <v>426</v>
      </c>
      <c r="J28" s="80" t="s">
        <v>438</v>
      </c>
      <c r="K28" s="80" t="s">
        <v>450</v>
      </c>
      <c r="L28" s="80" t="s">
        <v>457</v>
      </c>
    </row>
    <row r="29" spans="1:13" ht="13.5" thickBot="1" x14ac:dyDescent="0.25">
      <c r="A29" s="61"/>
      <c r="B29" s="62" t="s">
        <v>480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</row>
    <row r="30" spans="1:13" x14ac:dyDescent="0.2">
      <c r="A30" s="59">
        <v>14</v>
      </c>
      <c r="B30" s="60" t="s">
        <v>810</v>
      </c>
      <c r="C30" s="80" t="s">
        <v>557</v>
      </c>
      <c r="D30" s="80" t="s">
        <v>346</v>
      </c>
      <c r="E30" s="82" t="s">
        <v>363</v>
      </c>
      <c r="F30" s="80" t="s">
        <v>381</v>
      </c>
      <c r="G30" s="80" t="s">
        <v>396</v>
      </c>
      <c r="H30" s="80" t="s">
        <v>409</v>
      </c>
      <c r="I30" s="80" t="s">
        <v>427</v>
      </c>
      <c r="J30" s="80" t="s">
        <v>1411</v>
      </c>
      <c r="K30" s="80" t="s">
        <v>451</v>
      </c>
      <c r="L30" s="80" t="s">
        <v>1343</v>
      </c>
      <c r="M30" s="140"/>
    </row>
    <row r="31" spans="1:13" ht="13.5" thickBot="1" x14ac:dyDescent="0.25">
      <c r="A31" s="61"/>
      <c r="B31" s="62" t="s">
        <v>480</v>
      </c>
      <c r="C31" s="81"/>
      <c r="D31" s="81"/>
      <c r="E31" s="81"/>
      <c r="F31" s="81" t="s">
        <v>318</v>
      </c>
      <c r="G31" s="81"/>
      <c r="H31" s="81"/>
      <c r="I31" s="81"/>
      <c r="J31" s="81"/>
      <c r="K31" s="81"/>
      <c r="L31" s="81"/>
    </row>
    <row r="32" spans="1:13" x14ac:dyDescent="0.2">
      <c r="A32" s="59">
        <v>15</v>
      </c>
      <c r="B32" s="60" t="s">
        <v>1538</v>
      </c>
      <c r="C32" s="80" t="s">
        <v>558</v>
      </c>
      <c r="D32" s="80" t="s">
        <v>347</v>
      </c>
      <c r="E32" s="80" t="s">
        <v>364</v>
      </c>
      <c r="F32" s="80" t="s">
        <v>382</v>
      </c>
      <c r="G32" s="80" t="s">
        <v>411</v>
      </c>
      <c r="H32" s="80" t="s">
        <v>410</v>
      </c>
      <c r="I32" s="80" t="s">
        <v>412</v>
      </c>
      <c r="J32" s="80" t="s">
        <v>439</v>
      </c>
      <c r="K32" s="80" t="s">
        <v>467</v>
      </c>
      <c r="L32" s="138" t="s">
        <v>456</v>
      </c>
    </row>
    <row r="33" spans="1:12" ht="13.5" thickBot="1" x14ac:dyDescent="0.25">
      <c r="A33" s="61"/>
      <c r="B33" s="62" t="s">
        <v>480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</row>
    <row r="34" spans="1:12" x14ac:dyDescent="0.2">
      <c r="A34" s="59">
        <v>16</v>
      </c>
      <c r="B34" s="60" t="s">
        <v>1382</v>
      </c>
      <c r="C34" s="80" t="s">
        <v>559</v>
      </c>
      <c r="D34" s="80" t="s">
        <v>348</v>
      </c>
      <c r="E34" s="80" t="s">
        <v>365</v>
      </c>
      <c r="F34" s="80" t="s">
        <v>383</v>
      </c>
      <c r="G34" s="80" t="s">
        <v>397</v>
      </c>
      <c r="H34" s="80" t="s">
        <v>413</v>
      </c>
      <c r="I34" s="80" t="s">
        <v>96</v>
      </c>
      <c r="J34" s="80" t="s">
        <v>95</v>
      </c>
      <c r="K34" s="80" t="s">
        <v>452</v>
      </c>
      <c r="L34" s="80" t="s">
        <v>455</v>
      </c>
    </row>
    <row r="35" spans="1:12" ht="13.5" thickBot="1" x14ac:dyDescent="0.25">
      <c r="A35" s="61"/>
      <c r="B35" s="62" t="s">
        <v>480</v>
      </c>
      <c r="C35" s="81"/>
      <c r="D35" s="81"/>
      <c r="E35" s="81" t="s">
        <v>810</v>
      </c>
      <c r="F35" s="81"/>
      <c r="G35" s="81"/>
      <c r="H35" s="81" t="s">
        <v>714</v>
      </c>
      <c r="I35" s="81" t="s">
        <v>714</v>
      </c>
      <c r="J35" s="81"/>
      <c r="K35" s="81"/>
      <c r="L35" s="81" t="s">
        <v>780</v>
      </c>
    </row>
    <row r="36" spans="1:12" x14ac:dyDescent="0.2">
      <c r="A36" s="59">
        <v>17</v>
      </c>
      <c r="B36" s="60" t="s">
        <v>326</v>
      </c>
      <c r="C36" s="80" t="s">
        <v>560</v>
      </c>
      <c r="D36" s="80" t="s">
        <v>349</v>
      </c>
      <c r="E36" s="80" t="s">
        <v>367</v>
      </c>
      <c r="F36" s="80" t="s">
        <v>384</v>
      </c>
      <c r="G36" s="80" t="s">
        <v>398</v>
      </c>
      <c r="H36" s="80" t="s">
        <v>414</v>
      </c>
      <c r="I36" s="80" t="s">
        <v>1343</v>
      </c>
      <c r="J36" s="90"/>
      <c r="K36" s="90"/>
      <c r="L36" s="90"/>
    </row>
    <row r="37" spans="1:12" ht="13.5" thickBot="1" x14ac:dyDescent="0.25">
      <c r="A37" s="61"/>
      <c r="B37" s="62" t="s">
        <v>480</v>
      </c>
      <c r="C37" s="81" t="s">
        <v>714</v>
      </c>
      <c r="D37" s="81"/>
      <c r="E37" s="81" t="s">
        <v>714</v>
      </c>
      <c r="F37" s="81"/>
      <c r="G37" s="81" t="s">
        <v>965</v>
      </c>
      <c r="H37" s="81" t="s">
        <v>714</v>
      </c>
      <c r="I37" s="81"/>
      <c r="J37" s="91"/>
      <c r="K37" s="91"/>
      <c r="L37" s="91"/>
    </row>
    <row r="38" spans="1:12" x14ac:dyDescent="0.2">
      <c r="A38" s="59">
        <v>18</v>
      </c>
      <c r="B38" s="63" t="s">
        <v>63</v>
      </c>
      <c r="C38" s="80" t="s">
        <v>561</v>
      </c>
      <c r="D38" s="80" t="s">
        <v>350</v>
      </c>
      <c r="E38" s="80" t="s">
        <v>368</v>
      </c>
      <c r="F38" s="80" t="s">
        <v>385</v>
      </c>
      <c r="G38" s="80" t="s">
        <v>399</v>
      </c>
      <c r="H38" s="80" t="s">
        <v>415</v>
      </c>
      <c r="I38" s="80" t="s">
        <v>428</v>
      </c>
      <c r="J38" s="80" t="s">
        <v>440</v>
      </c>
      <c r="K38" s="80" t="s">
        <v>453</v>
      </c>
      <c r="L38" s="80" t="s">
        <v>454</v>
      </c>
    </row>
    <row r="39" spans="1:12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2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1:12" ht="15.75" x14ac:dyDescent="0.25">
      <c r="A41" s="141" t="s">
        <v>1343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1:12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4" spans="1:12" x14ac:dyDescent="0.2">
      <c r="A44" s="13" t="s">
        <v>468</v>
      </c>
      <c r="C44" t="s">
        <v>149</v>
      </c>
    </row>
    <row r="45" spans="1:12" x14ac:dyDescent="0.2">
      <c r="A45" s="13"/>
    </row>
    <row r="46" spans="1:12" x14ac:dyDescent="0.2">
      <c r="A46" s="13" t="s">
        <v>469</v>
      </c>
      <c r="C46" t="s">
        <v>470</v>
      </c>
      <c r="D46" t="s">
        <v>471</v>
      </c>
      <c r="E46" t="s">
        <v>1279</v>
      </c>
    </row>
    <row r="47" spans="1:12" x14ac:dyDescent="0.2">
      <c r="A47" s="13"/>
    </row>
    <row r="48" spans="1:12" x14ac:dyDescent="0.2">
      <c r="A48" s="13" t="s">
        <v>366</v>
      </c>
      <c r="C48" t="s">
        <v>1307</v>
      </c>
      <c r="D48" t="s">
        <v>472</v>
      </c>
    </row>
    <row r="49" spans="1:9" x14ac:dyDescent="0.2">
      <c r="A49" s="13"/>
    </row>
    <row r="50" spans="1:9" x14ac:dyDescent="0.2">
      <c r="A50" s="13" t="s">
        <v>314</v>
      </c>
      <c r="C50" t="s">
        <v>473</v>
      </c>
      <c r="D50" t="s">
        <v>474</v>
      </c>
      <c r="E50" t="s">
        <v>147</v>
      </c>
      <c r="F50" t="s">
        <v>475</v>
      </c>
      <c r="G50" t="s">
        <v>476</v>
      </c>
      <c r="H50" t="s">
        <v>1328</v>
      </c>
      <c r="I50" t="s">
        <v>146</v>
      </c>
    </row>
  </sheetData>
  <mergeCells count="1">
    <mergeCell ref="A1:L1"/>
  </mergeCells>
  <phoneticPr fontId="25" type="noConversion"/>
  <pageMargins left="0.17" right="0.16" top="0.65" bottom="0.7" header="0.5" footer="0.5"/>
  <pageSetup scale="8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7"/>
  <sheetViews>
    <sheetView workbookViewId="0">
      <selection activeCell="A2" sqref="A2:E137"/>
    </sheetView>
  </sheetViews>
  <sheetFormatPr defaultColWidth="8.85546875" defaultRowHeight="12.75" x14ac:dyDescent="0.2"/>
  <cols>
    <col min="1" max="1" width="12.28515625" customWidth="1"/>
    <col min="2" max="2" width="12" customWidth="1"/>
  </cols>
  <sheetData>
    <row r="2" spans="1:5" x14ac:dyDescent="0.2">
      <c r="A2" s="82" t="s">
        <v>857</v>
      </c>
      <c r="B2" s="135" t="s">
        <v>823</v>
      </c>
      <c r="C2" s="136"/>
      <c r="D2" s="44"/>
      <c r="E2" s="41" t="s">
        <v>926</v>
      </c>
    </row>
    <row r="3" spans="1:5" x14ac:dyDescent="0.2">
      <c r="A3" s="82" t="s">
        <v>577</v>
      </c>
      <c r="B3" s="135" t="s">
        <v>158</v>
      </c>
      <c r="C3" s="84"/>
      <c r="D3" s="57"/>
      <c r="E3" s="41" t="s">
        <v>923</v>
      </c>
    </row>
    <row r="4" spans="1:5" x14ac:dyDescent="0.2">
      <c r="A4" s="82" t="s">
        <v>1155</v>
      </c>
      <c r="B4" s="82" t="s">
        <v>1021</v>
      </c>
      <c r="C4" s="84"/>
      <c r="D4" s="44"/>
      <c r="E4" s="158" t="s">
        <v>923</v>
      </c>
    </row>
    <row r="5" spans="1:5" x14ac:dyDescent="0.2">
      <c r="A5" s="135" t="s">
        <v>14</v>
      </c>
      <c r="B5" s="135" t="s">
        <v>739</v>
      </c>
      <c r="C5" s="84"/>
      <c r="D5" s="57"/>
      <c r="E5" s="41" t="s">
        <v>926</v>
      </c>
    </row>
    <row r="6" spans="1:5" x14ac:dyDescent="0.2">
      <c r="A6" s="82" t="s">
        <v>906</v>
      </c>
      <c r="B6" s="135" t="s">
        <v>839</v>
      </c>
      <c r="C6" s="84"/>
      <c r="D6" s="137"/>
      <c r="E6" s="84" t="s">
        <v>945</v>
      </c>
    </row>
    <row r="7" spans="1:5" x14ac:dyDescent="0.2">
      <c r="A7" s="82" t="s">
        <v>1046</v>
      </c>
      <c r="B7" s="135" t="s">
        <v>1047</v>
      </c>
      <c r="C7" s="84"/>
      <c r="D7" s="135"/>
      <c r="E7" s="41" t="s">
        <v>982</v>
      </c>
    </row>
    <row r="8" spans="1:5" x14ac:dyDescent="0.2">
      <c r="A8" s="82" t="s">
        <v>985</v>
      </c>
      <c r="B8" s="135" t="s">
        <v>984</v>
      </c>
      <c r="C8" s="136"/>
      <c r="D8" s="40"/>
      <c r="E8" s="41" t="s">
        <v>935</v>
      </c>
    </row>
    <row r="9" spans="1:5" x14ac:dyDescent="0.2">
      <c r="A9" s="82" t="s">
        <v>2157</v>
      </c>
      <c r="B9" s="135" t="s">
        <v>2158</v>
      </c>
      <c r="C9" s="84"/>
      <c r="D9" s="137"/>
      <c r="E9" s="84" t="s">
        <v>923</v>
      </c>
    </row>
    <row r="10" spans="1:5" x14ac:dyDescent="0.2">
      <c r="A10" s="82" t="s">
        <v>1082</v>
      </c>
      <c r="B10" s="135" t="s">
        <v>745</v>
      </c>
      <c r="C10" s="84"/>
      <c r="D10" s="40"/>
      <c r="E10" s="41" t="s">
        <v>979</v>
      </c>
    </row>
    <row r="11" spans="1:5" x14ac:dyDescent="0.2">
      <c r="A11" s="82" t="s">
        <v>1790</v>
      </c>
      <c r="B11" s="82" t="s">
        <v>927</v>
      </c>
      <c r="C11" s="136"/>
      <c r="D11" s="44"/>
      <c r="E11" s="199" t="s">
        <v>949</v>
      </c>
    </row>
    <row r="12" spans="1:5" x14ac:dyDescent="0.2">
      <c r="A12" s="82" t="s">
        <v>1041</v>
      </c>
      <c r="B12" s="135" t="s">
        <v>850</v>
      </c>
      <c r="C12" s="84"/>
      <c r="D12" s="57"/>
      <c r="E12" s="41" t="s">
        <v>935</v>
      </c>
    </row>
    <row r="13" spans="1:5" x14ac:dyDescent="0.2">
      <c r="A13" s="82" t="s">
        <v>1585</v>
      </c>
      <c r="B13" s="82" t="s">
        <v>1586</v>
      </c>
      <c r="C13" s="84"/>
      <c r="D13" s="44"/>
      <c r="E13" s="169" t="s">
        <v>926</v>
      </c>
    </row>
    <row r="14" spans="1:5" x14ac:dyDescent="0.2">
      <c r="A14" s="82" t="s">
        <v>1588</v>
      </c>
      <c r="B14" s="82" t="s">
        <v>734</v>
      </c>
      <c r="C14" s="84"/>
      <c r="D14" s="82"/>
      <c r="E14" s="178" t="s">
        <v>923</v>
      </c>
    </row>
    <row r="15" spans="1:5" x14ac:dyDescent="0.2">
      <c r="A15" s="82" t="s">
        <v>490</v>
      </c>
      <c r="B15" s="135" t="s">
        <v>1014</v>
      </c>
      <c r="C15" s="136"/>
      <c r="D15" s="136"/>
      <c r="E15" s="41" t="s">
        <v>926</v>
      </c>
    </row>
    <row r="16" spans="1:5" x14ac:dyDescent="0.2">
      <c r="A16" s="82" t="s">
        <v>493</v>
      </c>
      <c r="B16" s="135" t="s">
        <v>874</v>
      </c>
      <c r="C16" s="84"/>
      <c r="D16" s="137"/>
      <c r="E16" s="84" t="s">
        <v>923</v>
      </c>
    </row>
    <row r="17" spans="1:5" x14ac:dyDescent="0.2">
      <c r="A17" s="82" t="s">
        <v>2128</v>
      </c>
      <c r="B17" s="135" t="s">
        <v>2129</v>
      </c>
      <c r="C17" s="84"/>
      <c r="D17" s="137"/>
      <c r="E17" s="84" t="s">
        <v>949</v>
      </c>
    </row>
    <row r="18" spans="1:5" x14ac:dyDescent="0.2">
      <c r="A18" s="82" t="s">
        <v>20</v>
      </c>
      <c r="B18" s="82" t="s">
        <v>951</v>
      </c>
      <c r="C18" s="136"/>
      <c r="D18" s="44"/>
      <c r="E18" s="84" t="s">
        <v>923</v>
      </c>
    </row>
    <row r="19" spans="1:5" x14ac:dyDescent="0.2">
      <c r="A19" s="82" t="s">
        <v>759</v>
      </c>
      <c r="B19" s="135" t="s">
        <v>495</v>
      </c>
      <c r="C19" s="84"/>
      <c r="D19" s="44"/>
      <c r="E19" s="41" t="s">
        <v>923</v>
      </c>
    </row>
    <row r="20" spans="1:5" x14ac:dyDescent="0.2">
      <c r="A20" s="82" t="s">
        <v>165</v>
      </c>
      <c r="B20" s="135" t="s">
        <v>978</v>
      </c>
      <c r="C20" s="84"/>
      <c r="D20" s="57"/>
      <c r="E20" s="84" t="s">
        <v>923</v>
      </c>
    </row>
    <row r="21" spans="1:5" x14ac:dyDescent="0.2">
      <c r="A21" s="82" t="s">
        <v>2073</v>
      </c>
      <c r="B21" s="135" t="s">
        <v>665</v>
      </c>
      <c r="C21" s="84"/>
      <c r="D21" s="44"/>
      <c r="E21" s="41" t="s">
        <v>575</v>
      </c>
    </row>
    <row r="22" spans="1:5" x14ac:dyDescent="0.2">
      <c r="A22" s="82" t="s">
        <v>2125</v>
      </c>
      <c r="B22" s="135" t="s">
        <v>2126</v>
      </c>
      <c r="C22" s="84"/>
      <c r="D22" s="44"/>
      <c r="E22" s="84" t="s">
        <v>926</v>
      </c>
    </row>
    <row r="23" spans="1:5" x14ac:dyDescent="0.2">
      <c r="A23" s="82" t="s">
        <v>2067</v>
      </c>
      <c r="B23" s="135" t="s">
        <v>1015</v>
      </c>
      <c r="C23" s="84"/>
      <c r="D23" s="44"/>
      <c r="E23" s="41" t="s">
        <v>945</v>
      </c>
    </row>
    <row r="24" spans="1:5" x14ac:dyDescent="0.2">
      <c r="A24" s="82" t="s">
        <v>787</v>
      </c>
      <c r="B24" s="135" t="s">
        <v>854</v>
      </c>
      <c r="C24" s="84"/>
      <c r="D24" s="44"/>
      <c r="E24" s="41" t="s">
        <v>923</v>
      </c>
    </row>
    <row r="25" spans="1:5" x14ac:dyDescent="0.2">
      <c r="A25" s="82" t="s">
        <v>1005</v>
      </c>
      <c r="B25" s="135" t="s">
        <v>1006</v>
      </c>
      <c r="C25" s="136"/>
      <c r="D25" s="44"/>
      <c r="E25" s="136" t="s">
        <v>923</v>
      </c>
    </row>
    <row r="26" spans="1:5" x14ac:dyDescent="0.2">
      <c r="A26" s="82" t="s">
        <v>2102</v>
      </c>
      <c r="B26" s="135" t="s">
        <v>976</v>
      </c>
      <c r="C26" s="84"/>
      <c r="D26" s="44"/>
      <c r="E26" s="84" t="s">
        <v>926</v>
      </c>
    </row>
    <row r="27" spans="1:5" x14ac:dyDescent="0.2">
      <c r="A27" s="82" t="s">
        <v>666</v>
      </c>
      <c r="B27" s="135" t="s">
        <v>667</v>
      </c>
      <c r="C27" s="84"/>
      <c r="D27" s="57"/>
      <c r="E27" s="41" t="s">
        <v>926</v>
      </c>
    </row>
    <row r="28" spans="1:5" x14ac:dyDescent="0.2">
      <c r="A28" s="82" t="s">
        <v>1776</v>
      </c>
      <c r="B28" s="82" t="s">
        <v>951</v>
      </c>
      <c r="C28" s="84"/>
      <c r="D28" s="82"/>
      <c r="E28" s="136" t="s">
        <v>923</v>
      </c>
    </row>
    <row r="29" spans="1:5" x14ac:dyDescent="0.2">
      <c r="A29" s="82" t="s">
        <v>2077</v>
      </c>
      <c r="B29" s="135" t="s">
        <v>900</v>
      </c>
      <c r="C29" s="84"/>
      <c r="D29" s="40"/>
      <c r="E29" s="136" t="s">
        <v>923</v>
      </c>
    </row>
    <row r="30" spans="1:5" x14ac:dyDescent="0.2">
      <c r="A30" s="82" t="s">
        <v>498</v>
      </c>
      <c r="B30" s="82" t="s">
        <v>978</v>
      </c>
      <c r="C30" s="84"/>
      <c r="D30" s="44"/>
      <c r="E30" s="178" t="s">
        <v>575</v>
      </c>
    </row>
    <row r="31" spans="1:5" x14ac:dyDescent="0.2">
      <c r="A31" s="82" t="s">
        <v>170</v>
      </c>
      <c r="B31" s="82" t="s">
        <v>2237</v>
      </c>
      <c r="C31" s="84"/>
      <c r="D31" s="57"/>
      <c r="E31" s="84" t="s">
        <v>926</v>
      </c>
    </row>
    <row r="32" spans="1:5" x14ac:dyDescent="0.2">
      <c r="A32" s="82" t="s">
        <v>2172</v>
      </c>
      <c r="B32" s="135" t="s">
        <v>210</v>
      </c>
      <c r="C32" s="84"/>
      <c r="D32" s="137"/>
      <c r="E32" s="84" t="s">
        <v>923</v>
      </c>
    </row>
    <row r="33" spans="1:5" x14ac:dyDescent="0.2">
      <c r="A33" s="82" t="s">
        <v>2160</v>
      </c>
      <c r="B33" s="135" t="s">
        <v>2161</v>
      </c>
      <c r="C33" s="84"/>
      <c r="D33" s="137"/>
      <c r="E33" s="84" t="s">
        <v>575</v>
      </c>
    </row>
    <row r="34" spans="1:5" x14ac:dyDescent="0.2">
      <c r="A34" s="82" t="s">
        <v>684</v>
      </c>
      <c r="B34" s="135" t="s">
        <v>685</v>
      </c>
      <c r="C34" s="84"/>
      <c r="D34" s="44"/>
      <c r="E34" s="41" t="s">
        <v>979</v>
      </c>
    </row>
    <row r="35" spans="1:5" x14ac:dyDescent="0.2">
      <c r="A35" s="82" t="s">
        <v>1099</v>
      </c>
      <c r="B35" s="135" t="s">
        <v>26</v>
      </c>
      <c r="C35" s="84"/>
      <c r="D35" s="44"/>
      <c r="E35" s="41" t="s">
        <v>945</v>
      </c>
    </row>
    <row r="36" spans="1:5" x14ac:dyDescent="0.2">
      <c r="A36" s="82" t="s">
        <v>1506</v>
      </c>
      <c r="B36" s="82" t="s">
        <v>932</v>
      </c>
      <c r="C36" s="84"/>
      <c r="D36" s="44"/>
      <c r="E36" s="41" t="s">
        <v>958</v>
      </c>
    </row>
    <row r="37" spans="1:5" x14ac:dyDescent="0.2">
      <c r="A37" s="82" t="s">
        <v>1006</v>
      </c>
      <c r="B37" s="135" t="s">
        <v>727</v>
      </c>
      <c r="C37" s="136"/>
      <c r="D37" s="44"/>
      <c r="E37" s="136" t="s">
        <v>923</v>
      </c>
    </row>
    <row r="38" spans="1:5" x14ac:dyDescent="0.2">
      <c r="A38" s="135" t="s">
        <v>1006</v>
      </c>
      <c r="B38" s="135" t="s">
        <v>804</v>
      </c>
      <c r="C38" s="84"/>
      <c r="D38" s="135"/>
      <c r="E38" s="84" t="s">
        <v>926</v>
      </c>
    </row>
    <row r="39" spans="1:5" x14ac:dyDescent="0.2">
      <c r="A39" s="82" t="s">
        <v>1746</v>
      </c>
      <c r="B39" s="82" t="s">
        <v>1601</v>
      </c>
      <c r="C39" s="84"/>
      <c r="D39" s="137"/>
      <c r="E39" s="158" t="s">
        <v>923</v>
      </c>
    </row>
    <row r="40" spans="1:5" x14ac:dyDescent="0.2">
      <c r="A40" s="82" t="s">
        <v>2089</v>
      </c>
      <c r="B40" s="135" t="s">
        <v>1748</v>
      </c>
      <c r="C40" s="84"/>
      <c r="D40" s="57"/>
      <c r="E40" s="41" t="s">
        <v>935</v>
      </c>
    </row>
    <row r="41" spans="1:5" x14ac:dyDescent="0.2">
      <c r="A41" s="82" t="s">
        <v>687</v>
      </c>
      <c r="B41" s="135" t="s">
        <v>927</v>
      </c>
      <c r="C41" s="84"/>
      <c r="D41" s="44"/>
      <c r="E41" s="41" t="s">
        <v>923</v>
      </c>
    </row>
    <row r="42" spans="1:5" x14ac:dyDescent="0.2">
      <c r="A42" s="82" t="s">
        <v>789</v>
      </c>
      <c r="B42" s="135" t="s">
        <v>900</v>
      </c>
      <c r="C42" s="84"/>
      <c r="D42" s="44"/>
      <c r="E42" s="41" t="s">
        <v>949</v>
      </c>
    </row>
    <row r="43" spans="1:5" x14ac:dyDescent="0.2">
      <c r="A43" s="82" t="s">
        <v>254</v>
      </c>
      <c r="B43" s="135" t="s">
        <v>2238</v>
      </c>
      <c r="C43" s="136"/>
      <c r="D43" s="137"/>
      <c r="E43" s="84" t="s">
        <v>979</v>
      </c>
    </row>
    <row r="44" spans="1:5" x14ac:dyDescent="0.2">
      <c r="A44" s="82" t="s">
        <v>2075</v>
      </c>
      <c r="B44" s="135" t="s">
        <v>794</v>
      </c>
      <c r="C44" s="84"/>
      <c r="D44" s="44"/>
      <c r="E44" s="136" t="s">
        <v>935</v>
      </c>
    </row>
    <row r="45" spans="1:5" x14ac:dyDescent="0.2">
      <c r="A45" s="82" t="s">
        <v>1808</v>
      </c>
      <c r="B45" s="82" t="s">
        <v>667</v>
      </c>
      <c r="C45" s="84"/>
      <c r="D45" s="44"/>
      <c r="E45" s="198" t="s">
        <v>958</v>
      </c>
    </row>
    <row r="46" spans="1:5" x14ac:dyDescent="0.2">
      <c r="A46" s="82" t="s">
        <v>670</v>
      </c>
      <c r="B46" s="135" t="s">
        <v>2141</v>
      </c>
      <c r="C46" s="84"/>
      <c r="D46" s="44"/>
      <c r="E46" s="41" t="s">
        <v>575</v>
      </c>
    </row>
    <row r="47" spans="1:5" x14ac:dyDescent="0.2">
      <c r="A47" s="82" t="s">
        <v>884</v>
      </c>
      <c r="B47" s="135" t="s">
        <v>495</v>
      </c>
      <c r="C47" s="84"/>
      <c r="D47" s="137"/>
      <c r="E47" s="158" t="s">
        <v>575</v>
      </c>
    </row>
    <row r="48" spans="1:5" x14ac:dyDescent="0.2">
      <c r="A48" s="82" t="s">
        <v>1831</v>
      </c>
      <c r="B48" s="135" t="s">
        <v>870</v>
      </c>
      <c r="C48" s="84"/>
      <c r="D48" s="137"/>
      <c r="E48" s="84" t="s">
        <v>923</v>
      </c>
    </row>
    <row r="49" spans="1:5" x14ac:dyDescent="0.2">
      <c r="A49" s="82" t="s">
        <v>732</v>
      </c>
      <c r="B49" s="135" t="s">
        <v>162</v>
      </c>
      <c r="C49" s="136"/>
      <c r="D49" s="57"/>
      <c r="E49" s="84" t="s">
        <v>575</v>
      </c>
    </row>
    <row r="50" spans="1:5" x14ac:dyDescent="0.2">
      <c r="A50" s="82" t="s">
        <v>942</v>
      </c>
      <c r="B50" s="135" t="s">
        <v>843</v>
      </c>
      <c r="C50" s="136"/>
      <c r="D50" s="44"/>
      <c r="E50" s="84" t="s">
        <v>575</v>
      </c>
    </row>
    <row r="51" spans="1:5" x14ac:dyDescent="0.2">
      <c r="A51" s="82" t="s">
        <v>1513</v>
      </c>
      <c r="B51" s="82" t="s">
        <v>815</v>
      </c>
      <c r="C51" s="136"/>
      <c r="D51" s="44"/>
      <c r="E51" s="41" t="s">
        <v>926</v>
      </c>
    </row>
    <row r="52" spans="1:5" x14ac:dyDescent="0.2">
      <c r="A52" s="82" t="s">
        <v>1618</v>
      </c>
      <c r="B52" s="82" t="s">
        <v>902</v>
      </c>
      <c r="C52" s="84"/>
      <c r="D52" s="44"/>
      <c r="E52" s="84" t="s">
        <v>945</v>
      </c>
    </row>
    <row r="53" spans="1:5" x14ac:dyDescent="0.2">
      <c r="A53" s="82" t="s">
        <v>2167</v>
      </c>
      <c r="B53" s="135" t="s">
        <v>2168</v>
      </c>
      <c r="C53" s="84"/>
      <c r="D53" s="137"/>
      <c r="E53" s="84" t="s">
        <v>935</v>
      </c>
    </row>
    <row r="54" spans="1:5" x14ac:dyDescent="0.2">
      <c r="A54" s="82" t="s">
        <v>1620</v>
      </c>
      <c r="B54" s="82" t="s">
        <v>1100</v>
      </c>
      <c r="C54" s="84"/>
      <c r="D54" s="44"/>
      <c r="E54" s="41" t="s">
        <v>935</v>
      </c>
    </row>
    <row r="55" spans="1:5" x14ac:dyDescent="0.2">
      <c r="A55" s="82" t="s">
        <v>821</v>
      </c>
      <c r="B55" s="135" t="s">
        <v>977</v>
      </c>
      <c r="C55" s="136"/>
      <c r="D55" s="57"/>
      <c r="E55" s="41" t="s">
        <v>945</v>
      </c>
    </row>
    <row r="56" spans="1:5" x14ac:dyDescent="0.2">
      <c r="A56" s="135" t="s">
        <v>821</v>
      </c>
      <c r="B56" s="135" t="s">
        <v>2101</v>
      </c>
      <c r="C56" s="84"/>
      <c r="D56" s="44"/>
      <c r="E56" s="84" t="s">
        <v>926</v>
      </c>
    </row>
    <row r="57" spans="1:5" x14ac:dyDescent="0.2">
      <c r="A57" s="82" t="s">
        <v>821</v>
      </c>
      <c r="B57" s="135" t="s">
        <v>784</v>
      </c>
      <c r="C57" s="84"/>
      <c r="D57" s="44"/>
      <c r="E57" s="41" t="s">
        <v>935</v>
      </c>
    </row>
    <row r="58" spans="1:5" x14ac:dyDescent="0.2">
      <c r="A58" s="82" t="s">
        <v>2163</v>
      </c>
      <c r="B58" s="135" t="s">
        <v>839</v>
      </c>
      <c r="C58" s="84"/>
      <c r="D58" s="137"/>
      <c r="E58" s="84" t="s">
        <v>945</v>
      </c>
    </row>
    <row r="59" spans="1:5" x14ac:dyDescent="0.2">
      <c r="A59" s="82" t="s">
        <v>2076</v>
      </c>
      <c r="B59" s="135" t="s">
        <v>874</v>
      </c>
      <c r="C59" s="84"/>
      <c r="D59" s="44"/>
      <c r="E59" s="41" t="s">
        <v>923</v>
      </c>
    </row>
    <row r="60" spans="1:5" x14ac:dyDescent="0.2">
      <c r="A60" s="82" t="s">
        <v>785</v>
      </c>
      <c r="B60" s="135" t="s">
        <v>964</v>
      </c>
      <c r="C60" s="84"/>
      <c r="D60" s="57"/>
      <c r="E60" s="136" t="s">
        <v>982</v>
      </c>
    </row>
    <row r="61" spans="1:5" x14ac:dyDescent="0.2">
      <c r="A61" s="82" t="s">
        <v>754</v>
      </c>
      <c r="B61" s="135" t="s">
        <v>755</v>
      </c>
      <c r="C61" s="84"/>
      <c r="D61" s="44"/>
      <c r="E61" s="41" t="s">
        <v>982</v>
      </c>
    </row>
    <row r="62" spans="1:5" x14ac:dyDescent="0.2">
      <c r="A62" s="82" t="s">
        <v>2107</v>
      </c>
      <c r="B62" s="135" t="s">
        <v>1014</v>
      </c>
      <c r="C62" s="136"/>
      <c r="D62" s="137"/>
      <c r="E62" s="41" t="s">
        <v>982</v>
      </c>
    </row>
    <row r="63" spans="1:5" x14ac:dyDescent="0.2">
      <c r="A63" s="82" t="s">
        <v>1780</v>
      </c>
      <c r="B63" s="82" t="s">
        <v>822</v>
      </c>
      <c r="C63" s="84"/>
      <c r="D63" s="44"/>
      <c r="E63" s="199" t="s">
        <v>923</v>
      </c>
    </row>
    <row r="64" spans="1:5" x14ac:dyDescent="0.2">
      <c r="A64" s="82" t="s">
        <v>2074</v>
      </c>
      <c r="B64" s="135" t="s">
        <v>902</v>
      </c>
      <c r="C64" s="84"/>
      <c r="D64" s="57"/>
      <c r="E64" s="41" t="s">
        <v>926</v>
      </c>
    </row>
    <row r="65" spans="1:5" x14ac:dyDescent="0.2">
      <c r="A65" s="82" t="s">
        <v>866</v>
      </c>
      <c r="B65" s="135" t="s">
        <v>893</v>
      </c>
      <c r="C65" s="84"/>
      <c r="D65" s="44"/>
      <c r="E65" s="41" t="s">
        <v>926</v>
      </c>
    </row>
    <row r="66" spans="1:5" x14ac:dyDescent="0.2">
      <c r="A66" s="159" t="s">
        <v>1625</v>
      </c>
      <c r="B66" s="159" t="s">
        <v>1626</v>
      </c>
      <c r="C66" s="84"/>
      <c r="D66" s="44"/>
      <c r="E66" s="84" t="s">
        <v>982</v>
      </c>
    </row>
    <row r="67" spans="1:5" x14ac:dyDescent="0.2">
      <c r="A67" s="82" t="s">
        <v>2100</v>
      </c>
      <c r="B67" s="82" t="s">
        <v>799</v>
      </c>
      <c r="C67" s="84"/>
      <c r="D67" s="135"/>
      <c r="E67" s="41" t="s">
        <v>982</v>
      </c>
    </row>
    <row r="68" spans="1:5" x14ac:dyDescent="0.2">
      <c r="A68" s="82" t="s">
        <v>956</v>
      </c>
      <c r="B68" s="135" t="s">
        <v>957</v>
      </c>
      <c r="C68" s="136"/>
      <c r="D68" s="135"/>
      <c r="E68" s="41" t="s">
        <v>958</v>
      </c>
    </row>
    <row r="69" spans="1:5" x14ac:dyDescent="0.2">
      <c r="A69" s="82" t="s">
        <v>1798</v>
      </c>
      <c r="B69" s="135" t="s">
        <v>776</v>
      </c>
      <c r="C69" s="84"/>
      <c r="D69" s="137"/>
      <c r="E69" s="84" t="s">
        <v>923</v>
      </c>
    </row>
    <row r="70" spans="1:5" x14ac:dyDescent="0.2">
      <c r="A70" s="82" t="s">
        <v>1517</v>
      </c>
      <c r="B70" s="82" t="s">
        <v>854</v>
      </c>
      <c r="C70" s="136"/>
      <c r="D70" s="44"/>
      <c r="E70" s="136" t="s">
        <v>935</v>
      </c>
    </row>
    <row r="71" spans="1:5" x14ac:dyDescent="0.2">
      <c r="A71" s="82" t="s">
        <v>1754</v>
      </c>
      <c r="B71" s="135" t="s">
        <v>1591</v>
      </c>
      <c r="C71" s="84"/>
      <c r="D71" s="44"/>
      <c r="E71" s="41" t="s">
        <v>575</v>
      </c>
    </row>
    <row r="72" spans="1:5" x14ac:dyDescent="0.2">
      <c r="A72" s="82" t="s">
        <v>2212</v>
      </c>
      <c r="B72" s="135" t="s">
        <v>2240</v>
      </c>
      <c r="C72" s="84"/>
      <c r="D72" s="137"/>
      <c r="E72" s="84" t="s">
        <v>923</v>
      </c>
    </row>
    <row r="73" spans="1:5" x14ac:dyDescent="0.2">
      <c r="A73" s="82" t="s">
        <v>825</v>
      </c>
      <c r="B73" s="135" t="s">
        <v>841</v>
      </c>
      <c r="C73" s="136"/>
      <c r="D73" s="44"/>
      <c r="E73" s="41" t="s">
        <v>926</v>
      </c>
    </row>
    <row r="74" spans="1:5" x14ac:dyDescent="0.2">
      <c r="A74" s="159" t="s">
        <v>1631</v>
      </c>
      <c r="B74" s="159" t="s">
        <v>1632</v>
      </c>
      <c r="C74" s="160"/>
      <c r="D74" s="44"/>
      <c r="E74" s="169" t="s">
        <v>923</v>
      </c>
    </row>
    <row r="75" spans="1:5" x14ac:dyDescent="0.2">
      <c r="A75" s="82" t="s">
        <v>959</v>
      </c>
      <c r="B75" s="135" t="s">
        <v>983</v>
      </c>
      <c r="C75" s="84"/>
      <c r="D75" s="57"/>
      <c r="E75" s="84" t="s">
        <v>958</v>
      </c>
    </row>
    <row r="76" spans="1:5" x14ac:dyDescent="0.2">
      <c r="A76" s="82" t="s">
        <v>846</v>
      </c>
      <c r="B76" s="135" t="s">
        <v>892</v>
      </c>
      <c r="C76" s="84"/>
      <c r="D76" s="44"/>
      <c r="E76" s="41" t="s">
        <v>923</v>
      </c>
    </row>
    <row r="77" spans="1:5" x14ac:dyDescent="0.2">
      <c r="A77" s="82" t="s">
        <v>1033</v>
      </c>
      <c r="B77" s="135" t="s">
        <v>1034</v>
      </c>
      <c r="C77" s="84"/>
      <c r="D77" s="44"/>
      <c r="E77" s="41" t="s">
        <v>926</v>
      </c>
    </row>
    <row r="78" spans="1:5" x14ac:dyDescent="0.2">
      <c r="A78" s="82" t="s">
        <v>1104</v>
      </c>
      <c r="B78" s="135" t="s">
        <v>976</v>
      </c>
      <c r="C78" s="84"/>
      <c r="D78" s="137"/>
      <c r="E78" s="84" t="s">
        <v>923</v>
      </c>
    </row>
    <row r="79" spans="1:5" x14ac:dyDescent="0.2">
      <c r="A79" s="82" t="s">
        <v>563</v>
      </c>
      <c r="B79" s="135" t="s">
        <v>564</v>
      </c>
      <c r="C79" s="84"/>
      <c r="D79" s="44"/>
      <c r="E79" s="84" t="s">
        <v>945</v>
      </c>
    </row>
    <row r="80" spans="1:5" x14ac:dyDescent="0.2">
      <c r="A80" s="82" t="s">
        <v>2123</v>
      </c>
      <c r="B80" s="135" t="s">
        <v>872</v>
      </c>
      <c r="C80" s="84"/>
      <c r="D80" s="137"/>
      <c r="E80" s="84" t="s">
        <v>923</v>
      </c>
    </row>
    <row r="81" spans="1:5" x14ac:dyDescent="0.2">
      <c r="A81" s="82" t="s">
        <v>2123</v>
      </c>
      <c r="B81" s="135" t="s">
        <v>674</v>
      </c>
      <c r="C81" s="84"/>
      <c r="D81" s="57"/>
      <c r="E81" s="41" t="s">
        <v>923</v>
      </c>
    </row>
    <row r="82" spans="1:5" x14ac:dyDescent="0.2">
      <c r="A82" s="82" t="s">
        <v>848</v>
      </c>
      <c r="B82" s="135" t="s">
        <v>726</v>
      </c>
      <c r="C82" s="84"/>
      <c r="D82" s="44"/>
      <c r="E82" s="84" t="s">
        <v>979</v>
      </c>
    </row>
    <row r="83" spans="1:5" x14ac:dyDescent="0.2">
      <c r="A83" s="82" t="s">
        <v>2242</v>
      </c>
      <c r="B83" s="135" t="s">
        <v>669</v>
      </c>
      <c r="C83" s="84"/>
      <c r="D83" s="137"/>
      <c r="E83" s="84" t="s">
        <v>926</v>
      </c>
    </row>
    <row r="84" spans="1:5" x14ac:dyDescent="0.2">
      <c r="A84" s="82" t="s">
        <v>2072</v>
      </c>
      <c r="B84" s="135" t="s">
        <v>852</v>
      </c>
      <c r="C84" s="84"/>
      <c r="D84" s="57"/>
      <c r="E84" s="84" t="s">
        <v>926</v>
      </c>
    </row>
    <row r="85" spans="1:5" x14ac:dyDescent="0.2">
      <c r="A85" s="82" t="s">
        <v>2143</v>
      </c>
      <c r="B85" s="135" t="s">
        <v>2144</v>
      </c>
      <c r="C85" s="84"/>
      <c r="D85" s="57"/>
      <c r="E85" s="41" t="s">
        <v>935</v>
      </c>
    </row>
    <row r="86" spans="1:5" x14ac:dyDescent="0.2">
      <c r="A86" s="82" t="s">
        <v>253</v>
      </c>
      <c r="B86" s="135" t="s">
        <v>880</v>
      </c>
      <c r="C86" s="84"/>
      <c r="D86" s="44"/>
      <c r="E86" s="84" t="s">
        <v>979</v>
      </c>
    </row>
    <row r="87" spans="1:5" x14ac:dyDescent="0.2">
      <c r="A87" s="82" t="s">
        <v>2213</v>
      </c>
      <c r="B87" s="135" t="s">
        <v>512</v>
      </c>
      <c r="C87" s="84"/>
      <c r="D87" s="137"/>
      <c r="E87" s="84" t="s">
        <v>923</v>
      </c>
    </row>
    <row r="88" spans="1:5" x14ac:dyDescent="0.2">
      <c r="A88" s="82" t="s">
        <v>2185</v>
      </c>
      <c r="B88" s="135" t="s">
        <v>960</v>
      </c>
      <c r="C88" s="84"/>
      <c r="D88" s="137"/>
      <c r="E88" s="84" t="s">
        <v>935</v>
      </c>
    </row>
    <row r="89" spans="1:5" x14ac:dyDescent="0.2">
      <c r="A89" s="82" t="s">
        <v>1794</v>
      </c>
      <c r="B89" s="82" t="s">
        <v>252</v>
      </c>
      <c r="C89" s="84"/>
      <c r="D89" s="137"/>
      <c r="E89" s="198" t="s">
        <v>979</v>
      </c>
    </row>
    <row r="90" spans="1:5" x14ac:dyDescent="0.2">
      <c r="A90" s="135" t="s">
        <v>818</v>
      </c>
      <c r="B90" s="135" t="s">
        <v>1523</v>
      </c>
      <c r="C90" s="136"/>
      <c r="D90" s="44"/>
      <c r="E90" s="136" t="s">
        <v>926</v>
      </c>
    </row>
    <row r="91" spans="1:5" x14ac:dyDescent="0.2">
      <c r="A91" s="82" t="s">
        <v>763</v>
      </c>
      <c r="B91" s="135" t="s">
        <v>764</v>
      </c>
      <c r="C91" s="84"/>
      <c r="D91" s="135"/>
      <c r="E91" s="41" t="s">
        <v>923</v>
      </c>
    </row>
    <row r="92" spans="1:5" x14ac:dyDescent="0.2">
      <c r="A92" s="82" t="s">
        <v>696</v>
      </c>
      <c r="B92" s="135" t="s">
        <v>697</v>
      </c>
      <c r="C92" s="84"/>
      <c r="D92" s="135"/>
      <c r="E92" s="41" t="s">
        <v>926</v>
      </c>
    </row>
    <row r="93" spans="1:5" x14ac:dyDescent="0.2">
      <c r="A93" s="82" t="s">
        <v>2109</v>
      </c>
      <c r="B93" s="135" t="s">
        <v>2110</v>
      </c>
      <c r="C93" s="84"/>
      <c r="D93" s="44"/>
      <c r="E93" s="136" t="s">
        <v>926</v>
      </c>
    </row>
    <row r="94" spans="1:5" x14ac:dyDescent="0.2">
      <c r="A94" s="82" t="s">
        <v>1823</v>
      </c>
      <c r="B94" s="135" t="s">
        <v>1824</v>
      </c>
      <c r="C94" s="84"/>
      <c r="D94" s="44"/>
      <c r="E94" s="84" t="s">
        <v>923</v>
      </c>
    </row>
    <row r="95" spans="1:5" x14ac:dyDescent="0.2">
      <c r="A95" s="82" t="s">
        <v>1645</v>
      </c>
      <c r="B95" s="82" t="s">
        <v>1083</v>
      </c>
      <c r="C95" s="84"/>
      <c r="D95" s="57"/>
      <c r="E95" s="84" t="s">
        <v>923</v>
      </c>
    </row>
    <row r="96" spans="1:5" x14ac:dyDescent="0.2">
      <c r="A96" s="82" t="s">
        <v>1017</v>
      </c>
      <c r="B96" s="135" t="s">
        <v>1013</v>
      </c>
      <c r="C96" s="84"/>
      <c r="D96" s="44"/>
      <c r="E96" s="41" t="s">
        <v>935</v>
      </c>
    </row>
    <row r="97" spans="1:5" x14ac:dyDescent="0.2">
      <c r="A97" s="82" t="s">
        <v>2145</v>
      </c>
      <c r="B97" s="135" t="s">
        <v>2244</v>
      </c>
      <c r="C97" s="84"/>
      <c r="D97" s="82"/>
      <c r="E97" s="41" t="s">
        <v>923</v>
      </c>
    </row>
    <row r="98" spans="1:5" x14ac:dyDescent="0.2">
      <c r="A98" s="82" t="s">
        <v>2206</v>
      </c>
      <c r="B98" s="135" t="s">
        <v>897</v>
      </c>
      <c r="C98" s="84"/>
      <c r="D98" s="137"/>
      <c r="E98" s="84" t="s">
        <v>949</v>
      </c>
    </row>
    <row r="99" spans="1:5" x14ac:dyDescent="0.2">
      <c r="A99" s="82" t="s">
        <v>736</v>
      </c>
      <c r="B99" s="135" t="s">
        <v>737</v>
      </c>
      <c r="C99" s="84"/>
      <c r="D99" s="44"/>
      <c r="E99" s="41" t="s">
        <v>935</v>
      </c>
    </row>
    <row r="100" spans="1:5" x14ac:dyDescent="0.2">
      <c r="A100" s="82" t="s">
        <v>2256</v>
      </c>
      <c r="B100" s="135" t="s">
        <v>1591</v>
      </c>
      <c r="C100" s="84"/>
      <c r="D100" s="57"/>
      <c r="E100" s="84" t="s">
        <v>926</v>
      </c>
    </row>
    <row r="101" spans="1:5" x14ac:dyDescent="0.2">
      <c r="A101" s="82" t="s">
        <v>2130</v>
      </c>
      <c r="B101" s="135" t="s">
        <v>902</v>
      </c>
      <c r="C101" s="84"/>
      <c r="D101" s="44"/>
      <c r="E101" s="41" t="s">
        <v>982</v>
      </c>
    </row>
    <row r="102" spans="1:5" x14ac:dyDescent="0.2">
      <c r="A102" s="82" t="s">
        <v>2142</v>
      </c>
      <c r="B102" s="135" t="s">
        <v>976</v>
      </c>
      <c r="C102" s="84"/>
      <c r="D102" s="44"/>
      <c r="E102" s="41" t="s">
        <v>926</v>
      </c>
    </row>
    <row r="103" spans="1:5" x14ac:dyDescent="0.2">
      <c r="A103" s="82" t="s">
        <v>1019</v>
      </c>
      <c r="B103" s="135" t="s">
        <v>977</v>
      </c>
      <c r="C103" s="84"/>
      <c r="D103" s="57"/>
      <c r="E103" s="84" t="s">
        <v>923</v>
      </c>
    </row>
    <row r="104" spans="1:5" x14ac:dyDescent="0.2">
      <c r="A104" s="82" t="s">
        <v>1019</v>
      </c>
      <c r="B104" s="82" t="s">
        <v>2115</v>
      </c>
      <c r="C104" s="84"/>
      <c r="D104" s="82"/>
      <c r="E104" s="84" t="s">
        <v>923</v>
      </c>
    </row>
    <row r="105" spans="1:5" x14ac:dyDescent="0.2">
      <c r="A105" s="82" t="s">
        <v>757</v>
      </c>
      <c r="B105" s="135" t="s">
        <v>1011</v>
      </c>
      <c r="C105" s="136"/>
      <c r="D105" s="57"/>
      <c r="E105" s="84" t="s">
        <v>923</v>
      </c>
    </row>
    <row r="106" spans="1:5" x14ac:dyDescent="0.2">
      <c r="A106" s="82" t="s">
        <v>1651</v>
      </c>
      <c r="B106" s="135" t="s">
        <v>1083</v>
      </c>
      <c r="C106" s="84"/>
      <c r="D106" s="137"/>
      <c r="E106" s="84" t="s">
        <v>958</v>
      </c>
    </row>
    <row r="107" spans="1:5" x14ac:dyDescent="0.2">
      <c r="A107" s="82" t="s">
        <v>853</v>
      </c>
      <c r="B107" s="135" t="s">
        <v>886</v>
      </c>
      <c r="C107" s="136"/>
      <c r="D107" s="44"/>
      <c r="E107" s="41" t="s">
        <v>926</v>
      </c>
    </row>
    <row r="108" spans="1:5" x14ac:dyDescent="0.2">
      <c r="A108" s="82" t="s">
        <v>706</v>
      </c>
      <c r="B108" s="135" t="s">
        <v>843</v>
      </c>
      <c r="C108" s="84"/>
      <c r="D108" s="137"/>
      <c r="E108" s="84" t="s">
        <v>923</v>
      </c>
    </row>
    <row r="109" spans="1:5" x14ac:dyDescent="0.2">
      <c r="A109" s="82" t="s">
        <v>972</v>
      </c>
      <c r="B109" s="135" t="s">
        <v>1833</v>
      </c>
      <c r="C109" s="84"/>
      <c r="D109" s="44"/>
      <c r="E109" s="84" t="s">
        <v>926</v>
      </c>
    </row>
    <row r="110" spans="1:5" x14ac:dyDescent="0.2">
      <c r="A110" s="82" t="s">
        <v>873</v>
      </c>
      <c r="B110" s="135" t="s">
        <v>834</v>
      </c>
      <c r="C110" s="136"/>
      <c r="D110" s="44"/>
      <c r="E110" s="136" t="s">
        <v>923</v>
      </c>
    </row>
    <row r="111" spans="1:5" x14ac:dyDescent="0.2">
      <c r="A111" s="82" t="s">
        <v>875</v>
      </c>
      <c r="B111" s="135" t="s">
        <v>1105</v>
      </c>
      <c r="C111" s="136"/>
      <c r="D111" s="135"/>
      <c r="E111" s="84" t="s">
        <v>923</v>
      </c>
    </row>
    <row r="112" spans="1:5" x14ac:dyDescent="0.2">
      <c r="A112" s="82" t="s">
        <v>2122</v>
      </c>
      <c r="B112" s="82" t="s">
        <v>852</v>
      </c>
      <c r="C112" s="84"/>
      <c r="D112" s="40"/>
      <c r="E112" s="84" t="s">
        <v>923</v>
      </c>
    </row>
    <row r="113" spans="1:5" x14ac:dyDescent="0.2">
      <c r="A113" s="82" t="s">
        <v>2119</v>
      </c>
      <c r="B113" s="135" t="s">
        <v>726</v>
      </c>
      <c r="C113" s="84"/>
      <c r="D113" s="82"/>
      <c r="E113" s="41" t="s">
        <v>923</v>
      </c>
    </row>
    <row r="114" spans="1:5" x14ac:dyDescent="0.2">
      <c r="A114" s="82" t="s">
        <v>2154</v>
      </c>
      <c r="B114" s="135" t="s">
        <v>975</v>
      </c>
      <c r="C114" s="84"/>
      <c r="D114" s="137"/>
      <c r="E114" s="84" t="s">
        <v>923</v>
      </c>
    </row>
    <row r="115" spans="1:5" x14ac:dyDescent="0.2">
      <c r="A115" s="82" t="s">
        <v>742</v>
      </c>
      <c r="B115" s="135" t="s">
        <v>187</v>
      </c>
      <c r="C115" s="136"/>
      <c r="D115" s="44"/>
      <c r="E115" s="41" t="s">
        <v>958</v>
      </c>
    </row>
    <row r="116" spans="1:5" x14ac:dyDescent="0.2">
      <c r="A116" s="82" t="s">
        <v>2095</v>
      </c>
      <c r="B116" s="135" t="s">
        <v>2096</v>
      </c>
      <c r="C116" s="84"/>
      <c r="D116" s="44"/>
      <c r="E116" s="41" t="s">
        <v>923</v>
      </c>
    </row>
    <row r="117" spans="1:5" x14ac:dyDescent="0.2">
      <c r="A117" s="82" t="s">
        <v>1792</v>
      </c>
      <c r="B117" s="82" t="s">
        <v>749</v>
      </c>
      <c r="C117" s="84"/>
      <c r="D117" s="40"/>
      <c r="E117" s="41" t="s">
        <v>575</v>
      </c>
    </row>
    <row r="118" spans="1:5" x14ac:dyDescent="0.2">
      <c r="A118" s="82" t="s">
        <v>260</v>
      </c>
      <c r="B118" s="135" t="s">
        <v>1845</v>
      </c>
      <c r="C118" s="84"/>
      <c r="D118" s="44"/>
      <c r="E118" s="84" t="s">
        <v>923</v>
      </c>
    </row>
    <row r="119" spans="1:5" x14ac:dyDescent="0.2">
      <c r="A119" s="82" t="s">
        <v>709</v>
      </c>
      <c r="B119" s="135" t="s">
        <v>964</v>
      </c>
      <c r="C119" s="84"/>
      <c r="D119" s="57"/>
      <c r="E119" s="84" t="s">
        <v>926</v>
      </c>
    </row>
    <row r="120" spans="1:5" x14ac:dyDescent="0.2">
      <c r="A120" s="82" t="s">
        <v>98</v>
      </c>
      <c r="B120" s="135" t="s">
        <v>862</v>
      </c>
      <c r="C120" s="84"/>
      <c r="D120" s="57"/>
      <c r="E120" s="136" t="s">
        <v>949</v>
      </c>
    </row>
    <row r="121" spans="1:5" x14ac:dyDescent="0.2">
      <c r="A121" s="82" t="s">
        <v>806</v>
      </c>
      <c r="B121" s="135" t="s">
        <v>807</v>
      </c>
      <c r="C121" s="84"/>
      <c r="D121" s="44"/>
      <c r="E121" s="41" t="s">
        <v>982</v>
      </c>
    </row>
    <row r="122" spans="1:5" x14ac:dyDescent="0.2">
      <c r="A122" s="82" t="s">
        <v>1663</v>
      </c>
      <c r="B122" s="82" t="s">
        <v>776</v>
      </c>
      <c r="C122" s="84"/>
      <c r="D122" s="57"/>
      <c r="E122" s="169" t="s">
        <v>935</v>
      </c>
    </row>
    <row r="123" spans="1:5" x14ac:dyDescent="0.2">
      <c r="A123" s="82" t="s">
        <v>1664</v>
      </c>
      <c r="B123" s="82" t="s">
        <v>978</v>
      </c>
      <c r="C123" s="136"/>
      <c r="D123" s="57"/>
      <c r="E123" s="84" t="s">
        <v>945</v>
      </c>
    </row>
    <row r="124" spans="1:5" x14ac:dyDescent="0.2">
      <c r="A124" s="82" t="s">
        <v>2071</v>
      </c>
      <c r="B124" s="135" t="s">
        <v>776</v>
      </c>
      <c r="C124" s="84"/>
      <c r="D124" s="44"/>
      <c r="E124" s="84" t="s">
        <v>979</v>
      </c>
    </row>
    <row r="125" spans="1:5" x14ac:dyDescent="0.2">
      <c r="A125" s="82" t="s">
        <v>673</v>
      </c>
      <c r="B125" s="135" t="s">
        <v>934</v>
      </c>
      <c r="C125" s="84"/>
      <c r="D125" s="135"/>
      <c r="E125" s="136" t="s">
        <v>949</v>
      </c>
    </row>
    <row r="126" spans="1:5" x14ac:dyDescent="0.2">
      <c r="A126" s="82" t="s">
        <v>1030</v>
      </c>
      <c r="B126" s="135" t="s">
        <v>975</v>
      </c>
      <c r="C126" s="136"/>
      <c r="D126" s="44"/>
      <c r="E126" s="136" t="s">
        <v>935</v>
      </c>
    </row>
    <row r="127" spans="1:5" x14ac:dyDescent="0.2">
      <c r="A127" s="82" t="s">
        <v>1039</v>
      </c>
      <c r="B127" s="135" t="s">
        <v>1749</v>
      </c>
      <c r="C127" s="84"/>
      <c r="D127" s="44"/>
      <c r="E127" s="84" t="s">
        <v>923</v>
      </c>
    </row>
    <row r="128" spans="1:5" x14ac:dyDescent="0.2">
      <c r="A128" s="82" t="s">
        <v>2170</v>
      </c>
      <c r="B128" s="135" t="s">
        <v>2247</v>
      </c>
      <c r="C128" s="84"/>
      <c r="D128" s="137"/>
      <c r="E128" s="84" t="s">
        <v>935</v>
      </c>
    </row>
    <row r="129" spans="1:5" x14ac:dyDescent="0.2">
      <c r="A129" s="82" t="s">
        <v>876</v>
      </c>
      <c r="B129" s="135" t="s">
        <v>1826</v>
      </c>
      <c r="C129" s="84"/>
      <c r="D129" s="57"/>
      <c r="E129" s="84" t="s">
        <v>926</v>
      </c>
    </row>
    <row r="130" spans="1:5" x14ac:dyDescent="0.2">
      <c r="A130" s="82" t="s">
        <v>2208</v>
      </c>
      <c r="B130" s="135" t="s">
        <v>1111</v>
      </c>
      <c r="C130" s="84"/>
      <c r="D130" s="137"/>
      <c r="E130" s="84" t="s">
        <v>923</v>
      </c>
    </row>
    <row r="131" spans="1:5" x14ac:dyDescent="0.2">
      <c r="A131" s="82" t="s">
        <v>713</v>
      </c>
      <c r="B131" s="82" t="s">
        <v>862</v>
      </c>
      <c r="C131" s="136"/>
      <c r="D131" s="57"/>
      <c r="E131" s="84" t="s">
        <v>979</v>
      </c>
    </row>
    <row r="132" spans="1:5" x14ac:dyDescent="0.2">
      <c r="A132" s="82" t="s">
        <v>2087</v>
      </c>
      <c r="B132" s="135" t="s">
        <v>874</v>
      </c>
      <c r="C132" s="84"/>
      <c r="D132" s="137"/>
      <c r="E132" s="84" t="s">
        <v>923</v>
      </c>
    </row>
    <row r="133" spans="1:5" x14ac:dyDescent="0.2">
      <c r="A133" s="82" t="s">
        <v>745</v>
      </c>
      <c r="B133" s="82" t="s">
        <v>823</v>
      </c>
      <c r="C133" s="84"/>
      <c r="D133" s="137"/>
      <c r="E133" s="158" t="s">
        <v>945</v>
      </c>
    </row>
    <row r="134" spans="1:5" x14ac:dyDescent="0.2">
      <c r="A134" s="82" t="s">
        <v>795</v>
      </c>
      <c r="B134" s="135" t="s">
        <v>756</v>
      </c>
      <c r="C134" s="84"/>
      <c r="D134" s="44"/>
      <c r="E134" s="41" t="s">
        <v>935</v>
      </c>
    </row>
    <row r="135" spans="1:5" x14ac:dyDescent="0.2">
      <c r="A135" s="82" t="s">
        <v>2155</v>
      </c>
      <c r="B135" s="135" t="s">
        <v>924</v>
      </c>
      <c r="C135" s="84"/>
      <c r="D135" s="137"/>
      <c r="E135" s="84" t="s">
        <v>958</v>
      </c>
    </row>
    <row r="136" spans="1:5" x14ac:dyDescent="0.2">
      <c r="A136" s="82" t="s">
        <v>980</v>
      </c>
      <c r="B136" s="210" t="s">
        <v>2263</v>
      </c>
      <c r="C136" s="84"/>
      <c r="D136" s="44"/>
      <c r="E136" s="84" t="s">
        <v>935</v>
      </c>
    </row>
    <row r="137" spans="1:5" x14ac:dyDescent="0.2">
      <c r="A137" s="82" t="s">
        <v>2062</v>
      </c>
      <c r="B137" s="82" t="s">
        <v>932</v>
      </c>
      <c r="C137" s="136"/>
      <c r="D137" s="82"/>
      <c r="E137" s="158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60"/>
  <sheetViews>
    <sheetView workbookViewId="0">
      <selection sqref="A1:M43"/>
    </sheetView>
  </sheetViews>
  <sheetFormatPr defaultColWidth="8.85546875" defaultRowHeight="12.75" x14ac:dyDescent="0.2"/>
  <cols>
    <col min="1" max="1" width="5.7109375" customWidth="1"/>
    <col min="2" max="2" width="14.85546875" customWidth="1"/>
    <col min="3" max="12" width="12.7109375" customWidth="1"/>
  </cols>
  <sheetData>
    <row r="1" spans="1:12" ht="20.25" x14ac:dyDescent="0.3">
      <c r="A1" s="324" t="s">
        <v>2216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810</v>
      </c>
      <c r="C4" s="148" t="s">
        <v>2283</v>
      </c>
      <c r="D4" s="148" t="s">
        <v>2284</v>
      </c>
      <c r="E4" s="148" t="s">
        <v>2285</v>
      </c>
      <c r="F4" s="148" t="s">
        <v>2286</v>
      </c>
      <c r="G4" s="148" t="s">
        <v>2287</v>
      </c>
      <c r="H4" s="148" t="s">
        <v>2288</v>
      </c>
      <c r="I4" s="148" t="s">
        <v>2289</v>
      </c>
      <c r="J4" s="148" t="s">
        <v>2290</v>
      </c>
      <c r="K4" s="148" t="s">
        <v>2291</v>
      </c>
      <c r="L4" s="148" t="s">
        <v>2292</v>
      </c>
    </row>
    <row r="5" spans="1:12" ht="13.5" thickBot="1" x14ac:dyDescent="0.25">
      <c r="A5" s="61"/>
      <c r="B5" s="170" t="s">
        <v>480</v>
      </c>
      <c r="C5" s="81"/>
      <c r="D5" s="81" t="s">
        <v>326</v>
      </c>
      <c r="E5" s="81"/>
      <c r="F5" s="81"/>
      <c r="G5" s="81"/>
      <c r="H5" s="81"/>
      <c r="I5" s="81"/>
      <c r="J5" s="81"/>
      <c r="K5" s="81"/>
      <c r="L5" s="81"/>
    </row>
    <row r="6" spans="1:12" x14ac:dyDescent="0.2">
      <c r="A6" s="59">
        <v>2</v>
      </c>
      <c r="B6" s="60" t="s">
        <v>318</v>
      </c>
      <c r="C6" s="148" t="s">
        <v>2293</v>
      </c>
      <c r="D6" s="148" t="s">
        <v>2294</v>
      </c>
      <c r="E6" s="148" t="s">
        <v>2295</v>
      </c>
      <c r="F6" s="148" t="s">
        <v>2296</v>
      </c>
      <c r="G6" s="148" t="s">
        <v>2297</v>
      </c>
      <c r="H6" s="211" t="s">
        <v>245</v>
      </c>
      <c r="I6" s="148" t="s">
        <v>2298</v>
      </c>
      <c r="J6" s="148" t="s">
        <v>2299</v>
      </c>
      <c r="K6" s="148" t="s">
        <v>2300</v>
      </c>
      <c r="L6" s="148" t="s">
        <v>2301</v>
      </c>
    </row>
    <row r="7" spans="1:12" ht="13.5" thickBot="1" x14ac:dyDescent="0.25">
      <c r="A7" s="61"/>
      <c r="B7" s="170" t="s">
        <v>480</v>
      </c>
      <c r="C7" s="81"/>
      <c r="D7" s="81"/>
      <c r="E7" s="81" t="s">
        <v>1382</v>
      </c>
      <c r="F7" s="81"/>
      <c r="G7" s="81"/>
      <c r="H7" s="212" t="s">
        <v>1472</v>
      </c>
      <c r="I7" s="81"/>
      <c r="J7" s="81"/>
      <c r="K7" s="81"/>
      <c r="L7" s="81"/>
    </row>
    <row r="8" spans="1:12" x14ac:dyDescent="0.2">
      <c r="A8" s="59">
        <v>3</v>
      </c>
      <c r="B8" s="60" t="s">
        <v>1239</v>
      </c>
      <c r="C8" s="148" t="s">
        <v>2302</v>
      </c>
      <c r="D8" s="148" t="s">
        <v>2303</v>
      </c>
      <c r="E8" s="148" t="s">
        <v>2304</v>
      </c>
      <c r="F8" s="148" t="s">
        <v>2305</v>
      </c>
      <c r="G8" s="148" t="s">
        <v>365</v>
      </c>
      <c r="H8" s="148" t="s">
        <v>2306</v>
      </c>
      <c r="I8" s="148" t="s">
        <v>2307</v>
      </c>
      <c r="J8" s="148" t="s">
        <v>2308</v>
      </c>
      <c r="K8" s="148" t="s">
        <v>2309</v>
      </c>
      <c r="L8" s="213"/>
    </row>
    <row r="9" spans="1:12" ht="13.5" thickBot="1" x14ac:dyDescent="0.25">
      <c r="A9" s="61"/>
      <c r="B9" s="170" t="s">
        <v>480</v>
      </c>
      <c r="C9" s="81"/>
      <c r="D9" s="81"/>
      <c r="E9" s="81"/>
      <c r="F9" s="81" t="s">
        <v>1382</v>
      </c>
      <c r="G9" s="81"/>
      <c r="H9" s="81" t="s">
        <v>714</v>
      </c>
      <c r="I9" s="81"/>
      <c r="J9" s="81"/>
      <c r="K9" s="81"/>
      <c r="L9" s="212"/>
    </row>
    <row r="10" spans="1:12" x14ac:dyDescent="0.2">
      <c r="A10" s="59">
        <v>4</v>
      </c>
      <c r="B10" s="60" t="s">
        <v>2219</v>
      </c>
      <c r="C10" s="148" t="s">
        <v>2310</v>
      </c>
      <c r="D10" s="148" t="s">
        <v>2311</v>
      </c>
      <c r="E10" s="148" t="s">
        <v>2312</v>
      </c>
      <c r="F10" s="148" t="s">
        <v>96</v>
      </c>
      <c r="G10" s="148" t="s">
        <v>2313</v>
      </c>
      <c r="H10" s="148" t="s">
        <v>2314</v>
      </c>
      <c r="I10" s="148" t="s">
        <v>2315</v>
      </c>
      <c r="J10" s="148" t="s">
        <v>2316</v>
      </c>
      <c r="K10" s="148" t="s">
        <v>2317</v>
      </c>
      <c r="L10" s="148" t="s">
        <v>2318</v>
      </c>
    </row>
    <row r="11" spans="1:12" ht="13.5" thickBot="1" x14ac:dyDescent="0.25">
      <c r="A11" s="61"/>
      <c r="B11" s="170" t="s">
        <v>480</v>
      </c>
      <c r="C11" s="81"/>
      <c r="D11" s="81"/>
      <c r="E11" s="81"/>
      <c r="F11" s="81" t="s">
        <v>1472</v>
      </c>
      <c r="G11" s="81"/>
      <c r="H11" s="81"/>
      <c r="I11" s="81"/>
      <c r="J11" s="81"/>
      <c r="K11" s="81"/>
      <c r="L11" s="81"/>
    </row>
    <row r="12" spans="1:12" x14ac:dyDescent="0.2">
      <c r="A12" s="59">
        <v>5</v>
      </c>
      <c r="B12" s="60" t="s">
        <v>583</v>
      </c>
      <c r="C12" s="148" t="s">
        <v>2319</v>
      </c>
      <c r="D12" s="148" t="s">
        <v>2320</v>
      </c>
      <c r="E12" s="148" t="s">
        <v>356</v>
      </c>
      <c r="F12" s="148" t="s">
        <v>2321</v>
      </c>
      <c r="G12" s="148" t="s">
        <v>1294</v>
      </c>
      <c r="H12" s="148" t="s">
        <v>1206</v>
      </c>
      <c r="I12" s="148" t="s">
        <v>2322</v>
      </c>
      <c r="J12" s="148" t="s">
        <v>2323</v>
      </c>
      <c r="K12" s="148" t="s">
        <v>2324</v>
      </c>
      <c r="L12" s="148" t="s">
        <v>2325</v>
      </c>
    </row>
    <row r="13" spans="1:12" ht="13.5" thickBot="1" x14ac:dyDescent="0.25">
      <c r="A13" s="61"/>
      <c r="B13" s="170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2">
      <c r="A14" s="59">
        <v>6</v>
      </c>
      <c r="B14" s="60" t="s">
        <v>2441</v>
      </c>
      <c r="C14" s="148" t="s">
        <v>2326</v>
      </c>
      <c r="D14" s="148" t="s">
        <v>2327</v>
      </c>
      <c r="E14" s="148" t="s">
        <v>2328</v>
      </c>
      <c r="F14" s="148" t="s">
        <v>2329</v>
      </c>
      <c r="G14" s="148" t="s">
        <v>2330</v>
      </c>
      <c r="H14" s="148" t="s">
        <v>2331</v>
      </c>
      <c r="I14" s="148" t="s">
        <v>1402</v>
      </c>
      <c r="J14" s="148" t="s">
        <v>2332</v>
      </c>
      <c r="K14" s="148" t="s">
        <v>2333</v>
      </c>
      <c r="L14" s="148" t="s">
        <v>1328</v>
      </c>
    </row>
    <row r="15" spans="1:12" ht="13.5" thickBot="1" x14ac:dyDescent="0.25">
      <c r="A15" s="61"/>
      <c r="B15" s="170" t="s">
        <v>480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2">
      <c r="A16" s="59">
        <v>7</v>
      </c>
      <c r="B16" s="171" t="s">
        <v>1382</v>
      </c>
      <c r="C16" s="148" t="s">
        <v>2334</v>
      </c>
      <c r="D16" s="148" t="s">
        <v>2335</v>
      </c>
      <c r="E16" s="148" t="s">
        <v>2336</v>
      </c>
      <c r="F16" s="148" t="s">
        <v>370</v>
      </c>
      <c r="G16" s="148" t="s">
        <v>2337</v>
      </c>
      <c r="H16" s="148" t="s">
        <v>2338</v>
      </c>
      <c r="I16" s="148" t="s">
        <v>341</v>
      </c>
      <c r="J16" s="148" t="s">
        <v>2339</v>
      </c>
      <c r="K16" s="148" t="s">
        <v>2340</v>
      </c>
      <c r="L16" s="148" t="s">
        <v>2341</v>
      </c>
    </row>
    <row r="17" spans="1:13" ht="13.5" thickBot="1" x14ac:dyDescent="0.25">
      <c r="A17" s="61"/>
      <c r="B17" s="170" t="s">
        <v>480</v>
      </c>
      <c r="C17" s="81"/>
      <c r="D17" s="81"/>
      <c r="E17" s="81"/>
      <c r="F17" s="81"/>
      <c r="G17" s="81" t="s">
        <v>714</v>
      </c>
      <c r="H17" s="81"/>
      <c r="I17" s="81"/>
      <c r="J17" s="81"/>
      <c r="K17" s="81"/>
      <c r="L17" s="81"/>
    </row>
    <row r="18" spans="1:13" x14ac:dyDescent="0.2">
      <c r="A18" s="59">
        <v>8</v>
      </c>
      <c r="B18" s="172" t="s">
        <v>922</v>
      </c>
      <c r="C18" s="148" t="s">
        <v>2342</v>
      </c>
      <c r="D18" s="148" t="s">
        <v>2343</v>
      </c>
      <c r="E18" s="148" t="s">
        <v>2344</v>
      </c>
      <c r="F18" s="148" t="s">
        <v>2345</v>
      </c>
      <c r="G18" s="148" t="s">
        <v>2346</v>
      </c>
      <c r="H18" s="148" t="s">
        <v>2347</v>
      </c>
      <c r="I18" s="148" t="s">
        <v>2348</v>
      </c>
      <c r="J18" s="148" t="s">
        <v>2349</v>
      </c>
      <c r="K18" s="148" t="s">
        <v>2350</v>
      </c>
      <c r="L18" s="148" t="s">
        <v>2351</v>
      </c>
    </row>
    <row r="19" spans="1:13" ht="13.5" thickBot="1" x14ac:dyDescent="0.25">
      <c r="A19" s="61"/>
      <c r="B19" s="170" t="s">
        <v>480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5"/>
    </row>
    <row r="20" spans="1:13" x14ac:dyDescent="0.2">
      <c r="A20" s="59">
        <v>9</v>
      </c>
      <c r="B20" s="60" t="s">
        <v>858</v>
      </c>
      <c r="C20" s="148" t="s">
        <v>2352</v>
      </c>
      <c r="D20" s="148" t="s">
        <v>2353</v>
      </c>
      <c r="E20" s="148" t="s">
        <v>2354</v>
      </c>
      <c r="F20" s="148" t="s">
        <v>2355</v>
      </c>
      <c r="G20" s="148" t="s">
        <v>2356</v>
      </c>
      <c r="H20" s="148" t="s">
        <v>2357</v>
      </c>
      <c r="I20" s="148" t="s">
        <v>2358</v>
      </c>
      <c r="J20" s="148" t="s">
        <v>2359</v>
      </c>
      <c r="K20" s="148" t="s">
        <v>2360</v>
      </c>
      <c r="L20" s="148" t="s">
        <v>2361</v>
      </c>
      <c r="M20" s="85"/>
    </row>
    <row r="21" spans="1:13" ht="13.5" thickBot="1" x14ac:dyDescent="0.25">
      <c r="A21" s="61"/>
      <c r="B21" s="170" t="s">
        <v>480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5"/>
    </row>
    <row r="22" spans="1:13" x14ac:dyDescent="0.2">
      <c r="A22" s="59">
        <v>10</v>
      </c>
      <c r="B22" s="60" t="s">
        <v>965</v>
      </c>
      <c r="C22" s="148" t="s">
        <v>2362</v>
      </c>
      <c r="D22" s="148" t="s">
        <v>2363</v>
      </c>
      <c r="E22" s="148" t="s">
        <v>2364</v>
      </c>
      <c r="F22" s="148" t="s">
        <v>2451</v>
      </c>
      <c r="G22" s="148" t="s">
        <v>2365</v>
      </c>
      <c r="H22" s="148" t="s">
        <v>2366</v>
      </c>
      <c r="I22" s="148" t="s">
        <v>2367</v>
      </c>
      <c r="J22" s="148" t="s">
        <v>2368</v>
      </c>
      <c r="K22" s="211" t="s">
        <v>2369</v>
      </c>
      <c r="L22" s="213"/>
      <c r="M22" s="85"/>
    </row>
    <row r="23" spans="1:13" ht="13.5" thickBot="1" x14ac:dyDescent="0.25">
      <c r="A23" s="61"/>
      <c r="B23" s="170" t="s">
        <v>480</v>
      </c>
      <c r="C23" s="81" t="s">
        <v>326</v>
      </c>
      <c r="D23" s="81" t="s">
        <v>326</v>
      </c>
      <c r="E23" s="81"/>
      <c r="F23" s="81" t="s">
        <v>858</v>
      </c>
      <c r="G23" s="81"/>
      <c r="H23" s="81"/>
      <c r="I23" s="81"/>
      <c r="J23" s="81"/>
      <c r="K23" s="212"/>
      <c r="L23" s="212"/>
      <c r="M23" s="85"/>
    </row>
    <row r="24" spans="1:13" x14ac:dyDescent="0.2">
      <c r="A24" s="59">
        <v>11</v>
      </c>
      <c r="B24" s="60" t="s">
        <v>747</v>
      </c>
      <c r="C24" s="148" t="s">
        <v>2370</v>
      </c>
      <c r="D24" s="148" t="s">
        <v>2371</v>
      </c>
      <c r="E24" s="148" t="s">
        <v>2372</v>
      </c>
      <c r="F24" s="148" t="s">
        <v>1276</v>
      </c>
      <c r="G24" s="148" t="s">
        <v>2373</v>
      </c>
      <c r="H24" s="148" t="s">
        <v>2374</v>
      </c>
      <c r="I24" s="148" t="s">
        <v>470</v>
      </c>
      <c r="J24" s="148" t="s">
        <v>389</v>
      </c>
      <c r="K24" s="148" t="s">
        <v>2375</v>
      </c>
      <c r="L24" s="148" t="s">
        <v>2376</v>
      </c>
      <c r="M24" s="85"/>
    </row>
    <row r="25" spans="1:13" ht="13.5" thickBot="1" x14ac:dyDescent="0.25">
      <c r="A25" s="61"/>
      <c r="B25" s="17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5"/>
    </row>
    <row r="26" spans="1:13" x14ac:dyDescent="0.2">
      <c r="A26" s="59">
        <v>12</v>
      </c>
      <c r="B26" s="172" t="s">
        <v>714</v>
      </c>
      <c r="C26" s="148" t="s">
        <v>2377</v>
      </c>
      <c r="D26" s="148" t="s">
        <v>2378</v>
      </c>
      <c r="E26" s="148" t="s">
        <v>2379</v>
      </c>
      <c r="F26" s="148" t="s">
        <v>2380</v>
      </c>
      <c r="G26" s="148" t="s">
        <v>2381</v>
      </c>
      <c r="H26" s="148" t="s">
        <v>2382</v>
      </c>
      <c r="I26" s="148" t="s">
        <v>2383</v>
      </c>
      <c r="J26" s="211" t="s">
        <v>2369</v>
      </c>
      <c r="K26" s="213"/>
      <c r="L26" s="213"/>
      <c r="M26" s="85"/>
    </row>
    <row r="27" spans="1:13" ht="13.5" thickBot="1" x14ac:dyDescent="0.25">
      <c r="A27" s="61"/>
      <c r="B27" s="170" t="s">
        <v>480</v>
      </c>
      <c r="C27" s="81" t="s">
        <v>326</v>
      </c>
      <c r="D27" s="81" t="s">
        <v>326</v>
      </c>
      <c r="E27" s="81"/>
      <c r="F27" s="81" t="s">
        <v>1239</v>
      </c>
      <c r="G27" s="81"/>
      <c r="H27" s="81"/>
      <c r="I27" s="81"/>
      <c r="J27" s="212"/>
      <c r="K27" s="212"/>
      <c r="L27" s="212"/>
      <c r="M27" s="85"/>
    </row>
    <row r="28" spans="1:13" x14ac:dyDescent="0.2">
      <c r="A28" s="59">
        <v>13</v>
      </c>
      <c r="B28" s="60" t="s">
        <v>780</v>
      </c>
      <c r="C28" s="148" t="s">
        <v>2384</v>
      </c>
      <c r="D28" s="148" t="s">
        <v>2385</v>
      </c>
      <c r="E28" s="148" t="s">
        <v>2386</v>
      </c>
      <c r="F28" s="148" t="s">
        <v>2387</v>
      </c>
      <c r="G28" s="148" t="s">
        <v>2388</v>
      </c>
      <c r="H28" s="148" t="s">
        <v>2389</v>
      </c>
      <c r="I28" s="148" t="s">
        <v>2390</v>
      </c>
      <c r="J28" s="148" t="s">
        <v>2391</v>
      </c>
      <c r="K28" s="148" t="s">
        <v>1192</v>
      </c>
      <c r="L28" s="148" t="s">
        <v>2392</v>
      </c>
      <c r="M28" s="85"/>
    </row>
    <row r="29" spans="1:13" ht="13.5" thickBot="1" x14ac:dyDescent="0.25">
      <c r="A29" s="61"/>
      <c r="B29" s="170" t="s">
        <v>480</v>
      </c>
      <c r="C29" s="81"/>
      <c r="D29" s="81"/>
      <c r="E29" s="81"/>
      <c r="F29" s="81"/>
      <c r="G29" s="81"/>
      <c r="H29" s="81" t="s">
        <v>2219</v>
      </c>
      <c r="I29" s="81"/>
      <c r="J29" s="81"/>
      <c r="K29" s="81"/>
      <c r="L29" s="81"/>
      <c r="M29" s="85"/>
    </row>
    <row r="30" spans="1:13" x14ac:dyDescent="0.2">
      <c r="A30" s="59">
        <v>14</v>
      </c>
      <c r="B30" s="60" t="s">
        <v>1472</v>
      </c>
      <c r="C30" s="148" t="s">
        <v>2393</v>
      </c>
      <c r="D30" s="148" t="s">
        <v>2394</v>
      </c>
      <c r="E30" s="148" t="s">
        <v>2395</v>
      </c>
      <c r="F30" s="148" t="s">
        <v>2396</v>
      </c>
      <c r="G30" s="148" t="s">
        <v>2397</v>
      </c>
      <c r="H30" s="148" t="s">
        <v>2398</v>
      </c>
      <c r="I30" s="148" t="s">
        <v>2399</v>
      </c>
      <c r="J30" s="148" t="s">
        <v>1959</v>
      </c>
      <c r="K30" s="148" t="s">
        <v>2400</v>
      </c>
      <c r="L30" s="148" t="s">
        <v>1354</v>
      </c>
      <c r="M30" s="85"/>
    </row>
    <row r="31" spans="1:13" ht="13.5" thickBot="1" x14ac:dyDescent="0.25">
      <c r="A31" s="61"/>
      <c r="B31" s="170" t="s">
        <v>480</v>
      </c>
      <c r="C31" s="81"/>
      <c r="D31" s="81"/>
      <c r="E31" s="81"/>
      <c r="F31" s="81" t="s">
        <v>2219</v>
      </c>
      <c r="G31" s="81" t="s">
        <v>1239</v>
      </c>
      <c r="H31" s="81" t="s">
        <v>318</v>
      </c>
      <c r="I31" s="81" t="s">
        <v>2219</v>
      </c>
      <c r="J31" s="81" t="s">
        <v>2219</v>
      </c>
      <c r="K31" s="81" t="s">
        <v>2219</v>
      </c>
      <c r="L31" s="81" t="s">
        <v>318</v>
      </c>
      <c r="M31" s="85"/>
    </row>
    <row r="32" spans="1:13" x14ac:dyDescent="0.2">
      <c r="A32" s="59">
        <v>15</v>
      </c>
      <c r="B32" s="60" t="s">
        <v>878</v>
      </c>
      <c r="C32" s="148" t="s">
        <v>2401</v>
      </c>
      <c r="D32" s="214"/>
      <c r="E32" s="148" t="s">
        <v>2402</v>
      </c>
      <c r="F32" s="214"/>
      <c r="G32" s="214"/>
      <c r="H32" s="214"/>
      <c r="I32" s="214"/>
      <c r="J32" s="214"/>
      <c r="K32" s="214"/>
      <c r="L32" s="214"/>
      <c r="M32" s="85"/>
    </row>
    <row r="33" spans="1:13" ht="13.5" thickBot="1" x14ac:dyDescent="0.25">
      <c r="A33" s="61"/>
      <c r="B33" s="170" t="s">
        <v>480</v>
      </c>
      <c r="C33" s="81" t="s">
        <v>326</v>
      </c>
      <c r="D33" s="215"/>
      <c r="E33" s="81" t="s">
        <v>1239</v>
      </c>
      <c r="F33" s="215"/>
      <c r="G33" s="215"/>
      <c r="H33" s="215"/>
      <c r="I33" s="215"/>
      <c r="J33" s="215"/>
      <c r="K33" s="215"/>
      <c r="L33" s="215"/>
      <c r="M33" s="85"/>
    </row>
    <row r="34" spans="1:13" x14ac:dyDescent="0.2">
      <c r="A34" s="59">
        <v>16</v>
      </c>
      <c r="B34" s="172" t="s">
        <v>1119</v>
      </c>
      <c r="C34" s="148" t="s">
        <v>2403</v>
      </c>
      <c r="D34" s="148" t="s">
        <v>2404</v>
      </c>
      <c r="E34" s="148" t="s">
        <v>2405</v>
      </c>
      <c r="F34" s="148" t="s">
        <v>2406</v>
      </c>
      <c r="G34" s="148" t="s">
        <v>1292</v>
      </c>
      <c r="H34" s="148" t="s">
        <v>1917</v>
      </c>
      <c r="I34" s="148" t="s">
        <v>2407</v>
      </c>
      <c r="J34" s="148" t="s">
        <v>2408</v>
      </c>
      <c r="K34" s="148" t="s">
        <v>2409</v>
      </c>
      <c r="L34" s="148" t="s">
        <v>2410</v>
      </c>
      <c r="M34" s="85"/>
    </row>
    <row r="35" spans="1:13" ht="13.5" thickBot="1" x14ac:dyDescent="0.25">
      <c r="A35" s="61"/>
      <c r="B35" s="170" t="s">
        <v>480</v>
      </c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5"/>
    </row>
    <row r="36" spans="1:13" x14ac:dyDescent="0.2">
      <c r="A36" s="59">
        <v>17</v>
      </c>
      <c r="B36" s="60" t="s">
        <v>326</v>
      </c>
      <c r="C36" s="148" t="s">
        <v>1342</v>
      </c>
      <c r="D36" s="148" t="s">
        <v>2411</v>
      </c>
      <c r="E36" s="148" t="s">
        <v>2412</v>
      </c>
      <c r="F36" s="148" t="s">
        <v>2413</v>
      </c>
      <c r="G36" s="148" t="s">
        <v>2414</v>
      </c>
      <c r="H36" s="148" t="s">
        <v>2415</v>
      </c>
      <c r="I36" s="148" t="s">
        <v>2416</v>
      </c>
      <c r="J36" s="148" t="s">
        <v>2417</v>
      </c>
      <c r="K36" s="148" t="s">
        <v>2418</v>
      </c>
      <c r="L36" s="148" t="s">
        <v>2419</v>
      </c>
      <c r="M36" s="85"/>
    </row>
    <row r="37" spans="1:13" ht="13.5" thickBot="1" x14ac:dyDescent="0.25">
      <c r="A37" s="61"/>
      <c r="B37" s="170" t="s">
        <v>480</v>
      </c>
      <c r="C37" s="81"/>
      <c r="D37" s="81" t="s">
        <v>810</v>
      </c>
      <c r="E37" s="81"/>
      <c r="F37" s="81"/>
      <c r="G37" s="81"/>
      <c r="H37" s="81"/>
      <c r="I37" s="81"/>
      <c r="J37" s="81"/>
      <c r="K37" s="81"/>
      <c r="L37" s="81"/>
    </row>
    <row r="38" spans="1:13" x14ac:dyDescent="0.2">
      <c r="A38" s="59">
        <v>18</v>
      </c>
      <c r="B38" s="171" t="s">
        <v>63</v>
      </c>
      <c r="C38" s="148" t="s">
        <v>2420</v>
      </c>
      <c r="D38" s="148" t="s">
        <v>2421</v>
      </c>
      <c r="E38" s="148" t="s">
        <v>2422</v>
      </c>
      <c r="F38" s="148" t="s">
        <v>2423</v>
      </c>
      <c r="G38" s="148" t="s">
        <v>2424</v>
      </c>
      <c r="H38" s="148" t="s">
        <v>2425</v>
      </c>
      <c r="I38" s="148" t="s">
        <v>2426</v>
      </c>
      <c r="J38" s="148" t="s">
        <v>2427</v>
      </c>
      <c r="K38" s="148" t="s">
        <v>465</v>
      </c>
      <c r="L38" s="148" t="s">
        <v>2428</v>
      </c>
    </row>
    <row r="39" spans="1:13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3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5"/>
    </row>
    <row r="41" spans="1:13" ht="15.75" x14ac:dyDescent="0.25">
      <c r="A41" s="141"/>
      <c r="B41" s="19" t="s">
        <v>2429</v>
      </c>
      <c r="C41" s="19"/>
      <c r="D41" s="19"/>
      <c r="E41" s="19"/>
      <c r="F41" s="19"/>
      <c r="G41" s="19"/>
      <c r="H41" s="19"/>
      <c r="I41" s="19"/>
      <c r="J41" s="19"/>
      <c r="K41" s="19"/>
      <c r="L41" s="85"/>
    </row>
    <row r="42" spans="1:13" x14ac:dyDescent="0.2">
      <c r="B42" t="s">
        <v>2430</v>
      </c>
      <c r="L42" s="85"/>
    </row>
    <row r="43" spans="1:13" x14ac:dyDescent="0.2">
      <c r="B43" t="s">
        <v>2431</v>
      </c>
      <c r="H43" s="106"/>
      <c r="I43" s="106"/>
      <c r="J43" s="106"/>
      <c r="L43" s="85"/>
    </row>
    <row r="44" spans="1:13" x14ac:dyDescent="0.2">
      <c r="H44" s="106"/>
      <c r="I44" s="106"/>
      <c r="J44" s="106"/>
      <c r="L44" s="85"/>
    </row>
    <row r="45" spans="1:13" x14ac:dyDescent="0.2">
      <c r="H45" s="106"/>
      <c r="I45" s="106"/>
      <c r="J45" s="106"/>
      <c r="L45" s="85"/>
    </row>
    <row r="46" spans="1:13" x14ac:dyDescent="0.2">
      <c r="H46" s="106"/>
      <c r="I46" s="106"/>
      <c r="J46" s="106"/>
      <c r="L46" s="85"/>
    </row>
    <row r="47" spans="1:13" x14ac:dyDescent="0.2">
      <c r="H47" s="106"/>
      <c r="I47" s="106"/>
      <c r="J47" s="106"/>
      <c r="L47" s="85"/>
    </row>
    <row r="48" spans="1:13" x14ac:dyDescent="0.2">
      <c r="H48" s="106"/>
      <c r="I48" s="106"/>
      <c r="J48" s="106"/>
      <c r="L48" s="85"/>
    </row>
    <row r="49" spans="8:12" x14ac:dyDescent="0.2">
      <c r="H49" s="106"/>
      <c r="I49" s="106"/>
      <c r="J49" s="106"/>
      <c r="L49" s="85"/>
    </row>
    <row r="50" spans="8:12" x14ac:dyDescent="0.2">
      <c r="H50" s="106"/>
      <c r="I50" s="106"/>
      <c r="J50" s="106"/>
      <c r="L50" s="85"/>
    </row>
    <row r="51" spans="8:12" x14ac:dyDescent="0.2">
      <c r="H51" s="106"/>
      <c r="I51" s="106"/>
      <c r="J51" s="106"/>
      <c r="L51" s="85"/>
    </row>
    <row r="52" spans="8:12" x14ac:dyDescent="0.2">
      <c r="H52" s="106"/>
      <c r="I52" s="106"/>
      <c r="J52" s="106"/>
      <c r="L52" s="85"/>
    </row>
    <row r="53" spans="8:12" x14ac:dyDescent="0.2">
      <c r="H53" s="106"/>
      <c r="I53" s="106"/>
      <c r="J53" s="106"/>
      <c r="L53" s="85"/>
    </row>
    <row r="54" spans="8:12" x14ac:dyDescent="0.2">
      <c r="H54" s="106"/>
      <c r="I54" s="106"/>
      <c r="J54" s="106"/>
      <c r="L54" s="85"/>
    </row>
    <row r="55" spans="8:12" x14ac:dyDescent="0.2">
      <c r="H55" s="106"/>
      <c r="I55" s="106"/>
      <c r="J55" s="106"/>
      <c r="L55" s="85"/>
    </row>
    <row r="56" spans="8:12" x14ac:dyDescent="0.2">
      <c r="H56" s="106"/>
      <c r="I56" s="106"/>
      <c r="J56" s="106"/>
    </row>
    <row r="57" spans="8:12" x14ac:dyDescent="0.2">
      <c r="H57" s="106"/>
      <c r="I57" s="106"/>
      <c r="J57" s="106"/>
    </row>
    <row r="58" spans="8:12" x14ac:dyDescent="0.2">
      <c r="H58" s="106"/>
      <c r="I58" s="86"/>
      <c r="J58" s="106"/>
    </row>
    <row r="59" spans="8:12" x14ac:dyDescent="0.2">
      <c r="H59" s="106"/>
      <c r="I59" s="86"/>
      <c r="J59" s="106"/>
    </row>
    <row r="60" spans="8:12" x14ac:dyDescent="0.2">
      <c r="H60" s="106"/>
      <c r="I60" s="86"/>
      <c r="J60" s="106"/>
    </row>
  </sheetData>
  <mergeCells count="1">
    <mergeCell ref="A1:L1"/>
  </mergeCells>
  <pageMargins left="0.7" right="0.7" top="0.75" bottom="0.75" header="0.3" footer="0.3"/>
  <pageSetup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6"/>
  <sheetViews>
    <sheetView topLeftCell="A27" workbookViewId="0">
      <selection activeCell="C20" sqref="C20"/>
    </sheetView>
  </sheetViews>
  <sheetFormatPr defaultColWidth="8.85546875" defaultRowHeight="12.75" x14ac:dyDescent="0.2"/>
  <cols>
    <col min="2" max="2" width="16.42578125" customWidth="1"/>
    <col min="3" max="12" width="12.7109375" customWidth="1"/>
  </cols>
  <sheetData>
    <row r="1" spans="1:12" ht="20.25" x14ac:dyDescent="0.3">
      <c r="A1" s="324" t="s">
        <v>2456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1239</v>
      </c>
      <c r="C4" s="148" t="s">
        <v>2680</v>
      </c>
      <c r="D4" s="148" t="s">
        <v>2694</v>
      </c>
      <c r="E4" s="148" t="s">
        <v>2710</v>
      </c>
      <c r="F4" s="148" t="s">
        <v>2726</v>
      </c>
      <c r="G4" s="148" t="s">
        <v>2744</v>
      </c>
      <c r="H4" s="148" t="s">
        <v>1411</v>
      </c>
      <c r="I4" s="148" t="s">
        <v>2770</v>
      </c>
      <c r="J4" s="148" t="s">
        <v>2784</v>
      </c>
      <c r="K4" s="148" t="s">
        <v>2799</v>
      </c>
      <c r="L4" s="148" t="s">
        <v>2809</v>
      </c>
    </row>
    <row r="5" spans="1:12" ht="13.5" thickBot="1" x14ac:dyDescent="0.25">
      <c r="A5" s="61"/>
      <c r="B5" s="170" t="s">
        <v>480</v>
      </c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 x14ac:dyDescent="0.2">
      <c r="A6" s="59">
        <v>2</v>
      </c>
      <c r="B6" s="60" t="s">
        <v>318</v>
      </c>
      <c r="C6" s="148" t="s">
        <v>2681</v>
      </c>
      <c r="D6" s="148" t="s">
        <v>2695</v>
      </c>
      <c r="E6" s="148" t="s">
        <v>2711</v>
      </c>
      <c r="F6" s="148" t="s">
        <v>2727</v>
      </c>
      <c r="G6" s="148" t="s">
        <v>2745</v>
      </c>
      <c r="H6" s="148" t="s">
        <v>2758</v>
      </c>
      <c r="I6" s="148" t="s">
        <v>2771</v>
      </c>
      <c r="J6" s="148" t="s">
        <v>2785</v>
      </c>
      <c r="K6" s="148" t="s">
        <v>2800</v>
      </c>
      <c r="L6" s="148" t="s">
        <v>2810</v>
      </c>
    </row>
    <row r="7" spans="1:12" ht="13.5" thickBot="1" x14ac:dyDescent="0.25">
      <c r="A7" s="61"/>
      <c r="B7" s="170" t="s">
        <v>480</v>
      </c>
      <c r="C7" s="81"/>
      <c r="D7" s="81"/>
      <c r="E7" s="81"/>
      <c r="F7" s="81"/>
      <c r="G7" s="81" t="s">
        <v>1382</v>
      </c>
      <c r="H7" s="81"/>
      <c r="I7" s="81" t="s">
        <v>714</v>
      </c>
      <c r="J7" s="81"/>
      <c r="K7" s="81" t="s">
        <v>714</v>
      </c>
      <c r="L7" s="81" t="s">
        <v>714</v>
      </c>
    </row>
    <row r="8" spans="1:12" x14ac:dyDescent="0.2">
      <c r="A8" s="59">
        <v>3</v>
      </c>
      <c r="B8" s="60" t="s">
        <v>326</v>
      </c>
      <c r="C8" s="148" t="s">
        <v>2816</v>
      </c>
      <c r="D8" s="148" t="s">
        <v>2696</v>
      </c>
      <c r="E8" s="148" t="s">
        <v>2712</v>
      </c>
      <c r="F8" s="148" t="s">
        <v>2728</v>
      </c>
      <c r="G8" s="148" t="s">
        <v>2746</v>
      </c>
      <c r="H8" s="148" t="s">
        <v>2759</v>
      </c>
      <c r="I8" s="148" t="s">
        <v>2772</v>
      </c>
      <c r="J8" s="148" t="s">
        <v>2786</v>
      </c>
      <c r="K8" s="148" t="s">
        <v>2801</v>
      </c>
      <c r="L8" s="228" t="s">
        <v>2811</v>
      </c>
    </row>
    <row r="9" spans="1:12" ht="13.5" thickBot="1" x14ac:dyDescent="0.25">
      <c r="A9" s="61"/>
      <c r="B9" s="170" t="s">
        <v>480</v>
      </c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x14ac:dyDescent="0.2">
      <c r="A10" s="59">
        <v>4</v>
      </c>
      <c r="B10" s="60" t="s">
        <v>922</v>
      </c>
      <c r="C10" s="148" t="s">
        <v>2817</v>
      </c>
      <c r="D10" s="148" t="s">
        <v>372</v>
      </c>
      <c r="E10" s="148" t="s">
        <v>2713</v>
      </c>
      <c r="F10" s="148" t="s">
        <v>2729</v>
      </c>
      <c r="G10" s="148" t="s">
        <v>2747</v>
      </c>
      <c r="H10" s="148" t="s">
        <v>2760</v>
      </c>
      <c r="I10" s="148" t="s">
        <v>2773</v>
      </c>
      <c r="J10" s="148" t="s">
        <v>2787</v>
      </c>
      <c r="K10" s="148" t="s">
        <v>2802</v>
      </c>
      <c r="L10" s="148" t="s">
        <v>2812</v>
      </c>
    </row>
    <row r="11" spans="1:12" ht="13.5" thickBot="1" x14ac:dyDescent="0.25">
      <c r="A11" s="61"/>
      <c r="B11" s="170" t="s">
        <v>480</v>
      </c>
      <c r="C11" s="81"/>
      <c r="D11" s="81"/>
      <c r="E11" s="81"/>
      <c r="F11" s="81"/>
      <c r="G11" s="81" t="s">
        <v>1382</v>
      </c>
      <c r="H11" s="81"/>
      <c r="I11" s="81"/>
      <c r="J11" s="81"/>
      <c r="K11" s="81"/>
      <c r="L11" s="81"/>
    </row>
    <row r="12" spans="1:12" x14ac:dyDescent="0.2">
      <c r="A12" s="59">
        <v>5</v>
      </c>
      <c r="B12" s="60" t="s">
        <v>780</v>
      </c>
      <c r="C12" s="148" t="s">
        <v>2682</v>
      </c>
      <c r="D12" s="148" t="s">
        <v>2697</v>
      </c>
      <c r="E12" s="148" t="s">
        <v>2714</v>
      </c>
      <c r="F12" s="148" t="s">
        <v>2730</v>
      </c>
      <c r="G12" s="148" t="s">
        <v>2748</v>
      </c>
      <c r="H12" s="148" t="s">
        <v>2761</v>
      </c>
      <c r="I12" s="148" t="s">
        <v>1910</v>
      </c>
      <c r="J12" s="148" t="s">
        <v>2788</v>
      </c>
      <c r="K12" s="148" t="s">
        <v>2803</v>
      </c>
      <c r="L12" s="148" t="s">
        <v>2011</v>
      </c>
    </row>
    <row r="13" spans="1:12" ht="13.5" thickBot="1" x14ac:dyDescent="0.25">
      <c r="A13" s="61"/>
      <c r="B13" s="170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</row>
    <row r="14" spans="1:12" x14ac:dyDescent="0.2">
      <c r="A14" s="59">
        <v>6</v>
      </c>
      <c r="B14" s="60" t="s">
        <v>858</v>
      </c>
      <c r="C14" s="148" t="s">
        <v>2683</v>
      </c>
      <c r="D14" s="148" t="s">
        <v>2024</v>
      </c>
      <c r="E14" s="148" t="s">
        <v>2715</v>
      </c>
      <c r="F14" s="148" t="s">
        <v>2731</v>
      </c>
      <c r="G14" s="148" t="s">
        <v>2749</v>
      </c>
      <c r="H14" s="148" t="s">
        <v>2762</v>
      </c>
      <c r="I14" s="148" t="s">
        <v>2774</v>
      </c>
      <c r="J14" s="148" t="s">
        <v>2789</v>
      </c>
      <c r="K14" s="148" t="s">
        <v>2804</v>
      </c>
      <c r="L14" s="148" t="s">
        <v>2813</v>
      </c>
    </row>
    <row r="15" spans="1:12" ht="13.5" thickBot="1" x14ac:dyDescent="0.25">
      <c r="A15" s="61"/>
      <c r="B15" s="170" t="s">
        <v>480</v>
      </c>
      <c r="C15" s="81" t="s">
        <v>810</v>
      </c>
      <c r="D15" s="81" t="s">
        <v>810</v>
      </c>
      <c r="E15" s="81" t="s">
        <v>810</v>
      </c>
      <c r="F15" s="81"/>
      <c r="G15" s="81"/>
      <c r="H15" s="81"/>
      <c r="I15" s="81" t="s">
        <v>714</v>
      </c>
      <c r="J15" s="81"/>
      <c r="K15" s="81"/>
      <c r="L15" s="81"/>
    </row>
    <row r="16" spans="1:12" x14ac:dyDescent="0.2">
      <c r="A16" s="59">
        <v>7</v>
      </c>
      <c r="B16" s="171" t="s">
        <v>2651</v>
      </c>
      <c r="C16" s="148" t="s">
        <v>2684</v>
      </c>
      <c r="D16" s="148" t="s">
        <v>2698</v>
      </c>
      <c r="E16" s="148" t="s">
        <v>2716</v>
      </c>
      <c r="F16" s="148" t="s">
        <v>2732</v>
      </c>
      <c r="G16" s="148" t="s">
        <v>2750</v>
      </c>
      <c r="H16" s="148" t="s">
        <v>2763</v>
      </c>
      <c r="I16" s="148" t="s">
        <v>2775</v>
      </c>
      <c r="J16" s="148" t="s">
        <v>2790</v>
      </c>
      <c r="K16" s="148" t="s">
        <v>2805</v>
      </c>
      <c r="L16" s="148" t="s">
        <v>2814</v>
      </c>
    </row>
    <row r="17" spans="1:13" ht="13.5" thickBot="1" x14ac:dyDescent="0.25">
      <c r="A17" s="61"/>
      <c r="B17" s="170" t="s">
        <v>480</v>
      </c>
      <c r="C17" s="81"/>
      <c r="D17" s="81"/>
      <c r="E17" s="81"/>
      <c r="F17" s="81"/>
      <c r="G17" s="81"/>
      <c r="H17" s="81" t="s">
        <v>1382</v>
      </c>
      <c r="I17" s="81"/>
      <c r="J17" s="81"/>
      <c r="K17" s="81"/>
      <c r="L17" s="81"/>
    </row>
    <row r="18" spans="1:13" x14ac:dyDescent="0.2">
      <c r="A18" s="59">
        <v>8</v>
      </c>
      <c r="B18" s="172" t="s">
        <v>2641</v>
      </c>
      <c r="C18" s="148" t="s">
        <v>1952</v>
      </c>
      <c r="D18" s="148" t="s">
        <v>2699</v>
      </c>
      <c r="E18" s="148" t="s">
        <v>2717</v>
      </c>
      <c r="F18" s="148" t="s">
        <v>2733</v>
      </c>
      <c r="G18" s="148" t="s">
        <v>402</v>
      </c>
      <c r="H18" s="148" t="s">
        <v>2358</v>
      </c>
      <c r="I18" s="148" t="s">
        <v>2776</v>
      </c>
      <c r="J18" s="148" t="s">
        <v>2791</v>
      </c>
      <c r="K18" s="148" t="s">
        <v>2806</v>
      </c>
      <c r="L18" s="228" t="s">
        <v>2811</v>
      </c>
    </row>
    <row r="19" spans="1:13" ht="13.5" thickBot="1" x14ac:dyDescent="0.25">
      <c r="A19" s="61"/>
      <c r="B19" s="170" t="s">
        <v>480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5"/>
    </row>
    <row r="20" spans="1:13" x14ac:dyDescent="0.2">
      <c r="A20" s="59">
        <v>9</v>
      </c>
      <c r="B20" s="60" t="s">
        <v>1119</v>
      </c>
      <c r="C20" s="148" t="s">
        <v>2685</v>
      </c>
      <c r="D20" s="148" t="s">
        <v>2700</v>
      </c>
      <c r="E20" s="148" t="s">
        <v>2718</v>
      </c>
      <c r="F20" s="148" t="s">
        <v>2734</v>
      </c>
      <c r="G20" s="148" t="s">
        <v>1987</v>
      </c>
      <c r="H20" s="148" t="s">
        <v>2764</v>
      </c>
      <c r="I20" s="148" t="s">
        <v>2777</v>
      </c>
      <c r="J20" s="148" t="s">
        <v>1961</v>
      </c>
      <c r="K20" s="148" t="s">
        <v>2292</v>
      </c>
      <c r="L20" s="148" t="s">
        <v>2815</v>
      </c>
      <c r="M20" s="85"/>
    </row>
    <row r="21" spans="1:13" ht="13.5" thickBot="1" x14ac:dyDescent="0.25">
      <c r="A21" s="61"/>
      <c r="B21" s="170" t="s">
        <v>480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5"/>
    </row>
    <row r="22" spans="1:13" x14ac:dyDescent="0.2">
      <c r="A22" s="59">
        <v>10</v>
      </c>
      <c r="B22" s="60" t="s">
        <v>747</v>
      </c>
      <c r="C22" s="148" t="s">
        <v>2686</v>
      </c>
      <c r="D22" s="148" t="s">
        <v>2701</v>
      </c>
      <c r="E22" s="148" t="s">
        <v>2382</v>
      </c>
      <c r="F22" s="148" t="s">
        <v>2735</v>
      </c>
      <c r="G22" s="148" t="s">
        <v>2751</v>
      </c>
      <c r="H22" s="148" t="s">
        <v>2765</v>
      </c>
      <c r="I22" s="148" t="s">
        <v>1938</v>
      </c>
      <c r="J22" s="228" t="s">
        <v>1343</v>
      </c>
      <c r="K22" s="240"/>
      <c r="L22" s="241"/>
      <c r="M22" s="85"/>
    </row>
    <row r="23" spans="1:13" ht="13.5" thickBot="1" x14ac:dyDescent="0.25">
      <c r="A23" s="61"/>
      <c r="B23" s="170" t="s">
        <v>480</v>
      </c>
      <c r="C23" s="81"/>
      <c r="D23" s="81"/>
      <c r="E23" s="81"/>
      <c r="F23" s="81"/>
      <c r="G23" s="81" t="s">
        <v>2651</v>
      </c>
      <c r="H23" s="81"/>
      <c r="I23" s="81" t="s">
        <v>858</v>
      </c>
      <c r="J23" s="81"/>
      <c r="K23" s="242"/>
      <c r="L23" s="242"/>
      <c r="M23" s="85"/>
    </row>
    <row r="24" spans="1:13" x14ac:dyDescent="0.2">
      <c r="A24" s="59">
        <v>11</v>
      </c>
      <c r="B24" s="60" t="s">
        <v>583</v>
      </c>
      <c r="C24" s="148" t="s">
        <v>2687</v>
      </c>
      <c r="D24" s="148" t="s">
        <v>2702</v>
      </c>
      <c r="E24" s="148" t="s">
        <v>2719</v>
      </c>
      <c r="F24" s="148" t="s">
        <v>2736</v>
      </c>
      <c r="G24" s="148" t="s">
        <v>2818</v>
      </c>
      <c r="H24" s="148" t="s">
        <v>1894</v>
      </c>
      <c r="I24" s="148" t="s">
        <v>2778</v>
      </c>
      <c r="J24" s="148" t="s">
        <v>2792</v>
      </c>
      <c r="K24" s="148" t="s">
        <v>2363</v>
      </c>
      <c r="L24" s="148" t="s">
        <v>2819</v>
      </c>
      <c r="M24" s="85"/>
    </row>
    <row r="25" spans="1:13" ht="13.5" thickBot="1" x14ac:dyDescent="0.25">
      <c r="A25" s="61"/>
      <c r="B25" s="17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5"/>
    </row>
    <row r="26" spans="1:13" x14ac:dyDescent="0.2">
      <c r="A26" s="59">
        <v>12</v>
      </c>
      <c r="B26" s="171" t="s">
        <v>1382</v>
      </c>
      <c r="C26" s="148" t="s">
        <v>2688</v>
      </c>
      <c r="D26" s="148" t="s">
        <v>2703</v>
      </c>
      <c r="E26" s="148" t="s">
        <v>2720</v>
      </c>
      <c r="F26" s="148" t="s">
        <v>2737</v>
      </c>
      <c r="G26" s="148" t="s">
        <v>2752</v>
      </c>
      <c r="H26" s="148" t="s">
        <v>2766</v>
      </c>
      <c r="I26" s="148" t="s">
        <v>1908</v>
      </c>
      <c r="J26" s="148" t="s">
        <v>2793</v>
      </c>
      <c r="K26" s="148" t="s">
        <v>355</v>
      </c>
      <c r="L26" s="148" t="s">
        <v>2352</v>
      </c>
      <c r="M26" s="85"/>
    </row>
    <row r="27" spans="1:13" ht="13.5" thickBot="1" x14ac:dyDescent="0.25">
      <c r="A27" s="61"/>
      <c r="B27" s="170" t="s">
        <v>480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5"/>
    </row>
    <row r="28" spans="1:13" x14ac:dyDescent="0.2">
      <c r="A28" s="59">
        <v>13</v>
      </c>
      <c r="B28" s="60" t="s">
        <v>878</v>
      </c>
      <c r="C28" s="148" t="s">
        <v>2361</v>
      </c>
      <c r="D28" s="148" t="s">
        <v>2704</v>
      </c>
      <c r="E28" s="148" t="s">
        <v>2721</v>
      </c>
      <c r="F28" s="148" t="s">
        <v>2738</v>
      </c>
      <c r="G28" s="148" t="s">
        <v>2753</v>
      </c>
      <c r="H28" s="148" t="s">
        <v>2767</v>
      </c>
      <c r="I28" s="148" t="s">
        <v>2779</v>
      </c>
      <c r="J28" s="148" t="s">
        <v>1914</v>
      </c>
      <c r="K28" s="228" t="s">
        <v>1343</v>
      </c>
      <c r="L28" s="241"/>
      <c r="M28" s="85"/>
    </row>
    <row r="29" spans="1:13" ht="13.5" thickBot="1" x14ac:dyDescent="0.25">
      <c r="A29" s="61"/>
      <c r="B29" s="170" t="s">
        <v>480</v>
      </c>
      <c r="C29" s="81"/>
      <c r="D29" s="81"/>
      <c r="E29" s="81"/>
      <c r="F29" s="81"/>
      <c r="G29" s="81"/>
      <c r="H29" s="81"/>
      <c r="I29" s="81"/>
      <c r="J29" s="81"/>
      <c r="K29" s="81"/>
      <c r="L29" s="242"/>
      <c r="M29" s="85"/>
    </row>
    <row r="30" spans="1:13" x14ac:dyDescent="0.2">
      <c r="A30" s="59">
        <v>14</v>
      </c>
      <c r="B30" s="60" t="s">
        <v>965</v>
      </c>
      <c r="C30" s="148" t="s">
        <v>2689</v>
      </c>
      <c r="D30" s="148" t="s">
        <v>2705</v>
      </c>
      <c r="E30" s="148" t="s">
        <v>2722</v>
      </c>
      <c r="F30" s="148" t="s">
        <v>2739</v>
      </c>
      <c r="G30" s="148" t="s">
        <v>2754</v>
      </c>
      <c r="H30" s="148" t="s">
        <v>2768</v>
      </c>
      <c r="I30" s="148" t="s">
        <v>2780</v>
      </c>
      <c r="J30" s="148" t="s">
        <v>2794</v>
      </c>
      <c r="K30" s="228" t="s">
        <v>1343</v>
      </c>
      <c r="L30" s="241"/>
      <c r="M30" s="85"/>
    </row>
    <row r="31" spans="1:13" ht="13.5" thickBot="1" x14ac:dyDescent="0.25">
      <c r="A31" s="61"/>
      <c r="B31" s="170" t="s">
        <v>480</v>
      </c>
      <c r="C31" s="81"/>
      <c r="D31" s="81"/>
      <c r="E31" s="81"/>
      <c r="F31" s="81"/>
      <c r="G31" s="81"/>
      <c r="H31" s="81"/>
      <c r="I31" s="81"/>
      <c r="J31" s="81"/>
      <c r="K31" s="81"/>
      <c r="L31" s="242"/>
      <c r="M31" s="85"/>
    </row>
    <row r="32" spans="1:13" x14ac:dyDescent="0.2">
      <c r="A32" s="59">
        <v>15</v>
      </c>
      <c r="B32" s="60" t="s">
        <v>714</v>
      </c>
      <c r="C32" s="148" t="s">
        <v>2690</v>
      </c>
      <c r="D32" s="148" t="s">
        <v>2706</v>
      </c>
      <c r="E32" s="148" t="s">
        <v>2723</v>
      </c>
      <c r="F32" s="148" t="s">
        <v>2740</v>
      </c>
      <c r="G32" s="148" t="s">
        <v>2755</v>
      </c>
      <c r="H32" s="148" t="s">
        <v>1926</v>
      </c>
      <c r="I32" s="148" t="s">
        <v>2781</v>
      </c>
      <c r="J32" s="148" t="s">
        <v>2795</v>
      </c>
      <c r="K32" s="148" t="s">
        <v>1272</v>
      </c>
      <c r="L32" s="228" t="s">
        <v>2369</v>
      </c>
      <c r="M32" s="85"/>
    </row>
    <row r="33" spans="1:13" ht="13.5" thickBot="1" x14ac:dyDescent="0.25">
      <c r="A33" s="61"/>
      <c r="B33" s="170" t="s">
        <v>480</v>
      </c>
      <c r="C33" s="81"/>
      <c r="D33" s="81"/>
      <c r="E33" s="81" t="s">
        <v>858</v>
      </c>
      <c r="F33" s="81" t="s">
        <v>326</v>
      </c>
      <c r="G33" s="81"/>
      <c r="H33" s="81" t="s">
        <v>1382</v>
      </c>
      <c r="I33" s="81"/>
      <c r="J33" s="81" t="s">
        <v>318</v>
      </c>
      <c r="K33" s="81"/>
      <c r="L33" s="243"/>
      <c r="M33" s="85"/>
    </row>
    <row r="34" spans="1:13" x14ac:dyDescent="0.2">
      <c r="A34" s="59">
        <v>16</v>
      </c>
      <c r="B34" s="172" t="s">
        <v>63</v>
      </c>
      <c r="C34" s="148" t="s">
        <v>2691</v>
      </c>
      <c r="D34" s="148" t="s">
        <v>2707</v>
      </c>
      <c r="E34" s="148" t="s">
        <v>2007</v>
      </c>
      <c r="F34" s="148" t="s">
        <v>2741</v>
      </c>
      <c r="G34" s="148" t="s">
        <v>2756</v>
      </c>
      <c r="H34" s="148" t="s">
        <v>421</v>
      </c>
      <c r="I34" s="148" t="s">
        <v>2782</v>
      </c>
      <c r="J34" s="148" t="s">
        <v>2796</v>
      </c>
      <c r="K34" s="148" t="s">
        <v>471</v>
      </c>
      <c r="L34" s="228" t="s">
        <v>2369</v>
      </c>
      <c r="M34" s="85"/>
    </row>
    <row r="35" spans="1:13" ht="13.5" thickBot="1" x14ac:dyDescent="0.25">
      <c r="A35" s="61"/>
      <c r="B35" s="170" t="s">
        <v>480</v>
      </c>
      <c r="C35" s="81"/>
      <c r="D35" s="81"/>
      <c r="E35" s="81"/>
      <c r="F35" s="81"/>
      <c r="G35" s="81"/>
      <c r="H35" s="81"/>
      <c r="I35" s="81"/>
      <c r="J35" s="81"/>
      <c r="K35" s="81"/>
      <c r="L35" s="243"/>
      <c r="M35" s="85"/>
    </row>
    <row r="36" spans="1:13" x14ac:dyDescent="0.2">
      <c r="A36" s="59">
        <v>17</v>
      </c>
      <c r="B36" s="60" t="s">
        <v>1472</v>
      </c>
      <c r="C36" s="148" t="s">
        <v>2692</v>
      </c>
      <c r="D36" s="148" t="s">
        <v>2708</v>
      </c>
      <c r="E36" s="148" t="s">
        <v>2724</v>
      </c>
      <c r="F36" s="148" t="s">
        <v>2742</v>
      </c>
      <c r="G36" s="148" t="s">
        <v>2757</v>
      </c>
      <c r="H36" s="148" t="s">
        <v>1284</v>
      </c>
      <c r="I36" s="148" t="s">
        <v>2820</v>
      </c>
      <c r="J36" s="148" t="s">
        <v>2797</v>
      </c>
      <c r="K36" s="148" t="s">
        <v>2807</v>
      </c>
      <c r="L36" s="228" t="s">
        <v>2369</v>
      </c>
      <c r="M36" s="85"/>
    </row>
    <row r="37" spans="1:13" ht="13.5" thickBot="1" x14ac:dyDescent="0.25">
      <c r="A37" s="61"/>
      <c r="B37" s="170" t="s">
        <v>480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</row>
    <row r="38" spans="1:13" x14ac:dyDescent="0.2">
      <c r="A38" s="59">
        <v>18</v>
      </c>
      <c r="B38" s="171" t="s">
        <v>810</v>
      </c>
      <c r="C38" s="148" t="s">
        <v>2693</v>
      </c>
      <c r="D38" s="148" t="s">
        <v>2709</v>
      </c>
      <c r="E38" s="148" t="s">
        <v>2725</v>
      </c>
      <c r="F38" s="148" t="s">
        <v>2743</v>
      </c>
      <c r="G38" s="148" t="s">
        <v>2372</v>
      </c>
      <c r="H38" s="148" t="s">
        <v>2769</v>
      </c>
      <c r="I38" s="148" t="s">
        <v>2783</v>
      </c>
      <c r="J38" s="148" t="s">
        <v>2798</v>
      </c>
      <c r="K38" s="148" t="s">
        <v>2808</v>
      </c>
      <c r="L38" s="148" t="s">
        <v>445</v>
      </c>
    </row>
    <row r="39" spans="1:13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</row>
    <row r="40" spans="1:13" x14ac:dyDescent="0.2">
      <c r="H40" s="106"/>
      <c r="I40" s="106"/>
      <c r="J40" s="106"/>
      <c r="L40" s="85"/>
    </row>
    <row r="41" spans="1:13" x14ac:dyDescent="0.2">
      <c r="B41" s="13" t="s">
        <v>2827</v>
      </c>
      <c r="H41" s="106"/>
      <c r="I41" s="106"/>
      <c r="J41" s="106"/>
      <c r="L41" s="85"/>
    </row>
    <row r="42" spans="1:13" x14ac:dyDescent="0.2">
      <c r="H42" s="106"/>
      <c r="I42" s="106"/>
      <c r="J42" s="106"/>
      <c r="L42" s="85"/>
    </row>
    <row r="43" spans="1:13" x14ac:dyDescent="0.2">
      <c r="B43" s="4" t="s">
        <v>2828</v>
      </c>
      <c r="G43" s="4" t="s">
        <v>2832</v>
      </c>
      <c r="H43" s="106"/>
      <c r="I43" s="106"/>
      <c r="J43" s="106"/>
      <c r="L43" s="85"/>
    </row>
    <row r="44" spans="1:13" x14ac:dyDescent="0.2">
      <c r="B44" s="183" t="s">
        <v>2829</v>
      </c>
      <c r="G44" s="4" t="s">
        <v>2833</v>
      </c>
    </row>
    <row r="45" spans="1:13" x14ac:dyDescent="0.2">
      <c r="B45" s="183" t="s">
        <v>2830</v>
      </c>
    </row>
    <row r="46" spans="1:13" x14ac:dyDescent="0.2">
      <c r="B46" s="183" t="s">
        <v>2831</v>
      </c>
    </row>
  </sheetData>
  <mergeCells count="1">
    <mergeCell ref="A1:L1"/>
  </mergeCells>
  <pageMargins left="0" right="0" top="0.75" bottom="0.75" header="0.3" footer="0.3"/>
  <pageSetup scale="9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07"/>
  <sheetViews>
    <sheetView topLeftCell="A23" zoomScale="90" zoomScaleNormal="90" zoomScalePageLayoutView="90" workbookViewId="0">
      <selection activeCell="I16" sqref="I16"/>
    </sheetView>
  </sheetViews>
  <sheetFormatPr defaultColWidth="8.85546875" defaultRowHeight="12.75" x14ac:dyDescent="0.2"/>
  <cols>
    <col min="1" max="1" width="7.7109375" style="13" customWidth="1"/>
    <col min="2" max="19" width="7.7109375" style="1" customWidth="1"/>
    <col min="20" max="20" width="7.7109375" style="20" customWidth="1"/>
    <col min="21" max="37" width="9.140625" style="19" customWidth="1"/>
  </cols>
  <sheetData>
    <row r="1" spans="1:19" ht="18" x14ac:dyDescent="0.25">
      <c r="A1" s="326" t="s">
        <v>3285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</row>
    <row r="2" spans="1:19" ht="9" customHeight="1" x14ac:dyDescent="0.2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 ht="15.75" x14ac:dyDescent="0.25">
      <c r="A3" s="23"/>
      <c r="B3" s="325" t="s">
        <v>586</v>
      </c>
      <c r="C3" s="325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</row>
    <row r="4" spans="1:19" x14ac:dyDescent="0.2">
      <c r="A4" s="14" t="s">
        <v>587</v>
      </c>
      <c r="B4" s="14" t="s">
        <v>588</v>
      </c>
      <c r="C4" s="14" t="s">
        <v>1240</v>
      </c>
      <c r="D4" s="14" t="s">
        <v>589</v>
      </c>
      <c r="E4" s="14" t="s">
        <v>331</v>
      </c>
      <c r="F4" s="14" t="s">
        <v>3085</v>
      </c>
      <c r="G4" s="14" t="s">
        <v>1474</v>
      </c>
      <c r="H4" s="14" t="s">
        <v>592</v>
      </c>
      <c r="I4" s="14" t="s">
        <v>593</v>
      </c>
      <c r="J4" s="14" t="s">
        <v>594</v>
      </c>
      <c r="K4" s="14" t="s">
        <v>1135</v>
      </c>
      <c r="L4" s="14" t="s">
        <v>64</v>
      </c>
      <c r="M4" s="14" t="s">
        <v>2656</v>
      </c>
      <c r="N4" s="14" t="s">
        <v>218</v>
      </c>
      <c r="O4" s="14" t="s">
        <v>591</v>
      </c>
      <c r="P4" s="14" t="s">
        <v>1559</v>
      </c>
      <c r="Q4" s="14" t="s">
        <v>3083</v>
      </c>
      <c r="R4" s="14" t="s">
        <v>2647</v>
      </c>
      <c r="S4" s="14" t="s">
        <v>590</v>
      </c>
    </row>
    <row r="5" spans="1:19" x14ac:dyDescent="0.2">
      <c r="A5" s="14">
        <v>1</v>
      </c>
      <c r="B5" s="15" t="s">
        <v>328</v>
      </c>
      <c r="C5" s="15" t="s">
        <v>3085</v>
      </c>
      <c r="D5" s="15" t="s">
        <v>1475</v>
      </c>
      <c r="E5" s="15" t="s">
        <v>595</v>
      </c>
      <c r="F5" s="15" t="s">
        <v>1140</v>
      </c>
      <c r="G5" s="15" t="s">
        <v>596</v>
      </c>
      <c r="H5" s="15" t="s">
        <v>1137</v>
      </c>
      <c r="I5" s="15" t="s">
        <v>65</v>
      </c>
      <c r="J5" s="15" t="s">
        <v>2656</v>
      </c>
      <c r="K5" s="15" t="s">
        <v>922</v>
      </c>
      <c r="L5" s="15" t="s">
        <v>593</v>
      </c>
      <c r="M5" s="15" t="s">
        <v>599</v>
      </c>
      <c r="N5" s="15" t="s">
        <v>3083</v>
      </c>
      <c r="O5" s="176" t="s">
        <v>2647</v>
      </c>
      <c r="P5" s="15" t="s">
        <v>597</v>
      </c>
      <c r="Q5" s="15" t="s">
        <v>332</v>
      </c>
      <c r="R5" s="15" t="s">
        <v>598</v>
      </c>
      <c r="S5" s="15" t="s">
        <v>1559</v>
      </c>
    </row>
    <row r="6" spans="1:19" x14ac:dyDescent="0.2">
      <c r="A6" s="14">
        <v>2</v>
      </c>
      <c r="B6" s="15" t="s">
        <v>3085</v>
      </c>
      <c r="C6" s="15" t="s">
        <v>596</v>
      </c>
      <c r="D6" s="15" t="s">
        <v>1140</v>
      </c>
      <c r="E6" s="15" t="s">
        <v>1475</v>
      </c>
      <c r="F6" s="15" t="s">
        <v>595</v>
      </c>
      <c r="G6" s="15" t="s">
        <v>328</v>
      </c>
      <c r="H6" s="15" t="s">
        <v>65</v>
      </c>
      <c r="I6" s="15" t="s">
        <v>599</v>
      </c>
      <c r="J6" s="15" t="s">
        <v>593</v>
      </c>
      <c r="K6" s="15" t="s">
        <v>2656</v>
      </c>
      <c r="L6" s="15" t="s">
        <v>922</v>
      </c>
      <c r="M6" s="15" t="s">
        <v>1137</v>
      </c>
      <c r="N6" s="176" t="s">
        <v>2647</v>
      </c>
      <c r="O6" s="15" t="s">
        <v>1559</v>
      </c>
      <c r="P6" s="15" t="s">
        <v>598</v>
      </c>
      <c r="Q6" s="15" t="s">
        <v>597</v>
      </c>
      <c r="R6" s="15" t="s">
        <v>332</v>
      </c>
      <c r="S6" s="15" t="s">
        <v>3083</v>
      </c>
    </row>
    <row r="7" spans="1:19" x14ac:dyDescent="0.2">
      <c r="A7" s="6"/>
    </row>
    <row r="8" spans="1:19" x14ac:dyDescent="0.2">
      <c r="A8" s="14" t="s">
        <v>1478</v>
      </c>
      <c r="B8" s="14" t="s">
        <v>588</v>
      </c>
      <c r="C8" s="14" t="s">
        <v>1240</v>
      </c>
      <c r="D8" s="14" t="s">
        <v>589</v>
      </c>
      <c r="E8" s="14" t="s">
        <v>331</v>
      </c>
      <c r="F8" s="14" t="s">
        <v>3085</v>
      </c>
      <c r="G8" s="14" t="s">
        <v>1474</v>
      </c>
      <c r="H8" s="14" t="s">
        <v>592</v>
      </c>
      <c r="I8" s="14" t="s">
        <v>593</v>
      </c>
      <c r="J8" s="14" t="s">
        <v>594</v>
      </c>
      <c r="K8" s="14" t="s">
        <v>1135</v>
      </c>
      <c r="L8" s="14" t="s">
        <v>64</v>
      </c>
      <c r="M8" s="14" t="s">
        <v>2656</v>
      </c>
      <c r="N8" s="14" t="s">
        <v>218</v>
      </c>
      <c r="O8" s="14" t="s">
        <v>591</v>
      </c>
      <c r="P8" s="14" t="s">
        <v>1559</v>
      </c>
      <c r="Q8" s="14" t="s">
        <v>3083</v>
      </c>
      <c r="R8" s="14" t="s">
        <v>2647</v>
      </c>
      <c r="S8" s="14" t="s">
        <v>590</v>
      </c>
    </row>
    <row r="9" spans="1:19" x14ac:dyDescent="0.2">
      <c r="A9" s="14">
        <v>1</v>
      </c>
      <c r="B9" s="16" t="s">
        <v>2</v>
      </c>
      <c r="C9" s="16" t="s">
        <v>610</v>
      </c>
      <c r="D9" s="16" t="s">
        <v>1560</v>
      </c>
      <c r="E9" s="16" t="s">
        <v>615</v>
      </c>
      <c r="F9" s="16" t="s">
        <v>616</v>
      </c>
      <c r="G9" s="16" t="s">
        <v>1</v>
      </c>
      <c r="H9" s="17" t="s">
        <v>329</v>
      </c>
      <c r="I9" s="17" t="s">
        <v>3086</v>
      </c>
      <c r="J9" s="17" t="s">
        <v>1476</v>
      </c>
      <c r="K9" s="17" t="s">
        <v>3088</v>
      </c>
      <c r="L9" s="177" t="s">
        <v>2648</v>
      </c>
      <c r="M9" s="17" t="s">
        <v>608</v>
      </c>
      <c r="N9" s="17" t="s">
        <v>601</v>
      </c>
      <c r="O9" s="17" t="s">
        <v>1141</v>
      </c>
      <c r="P9" s="17" t="s">
        <v>602</v>
      </c>
      <c r="Q9" s="17" t="s">
        <v>1138</v>
      </c>
      <c r="R9" s="17" t="s">
        <v>66</v>
      </c>
      <c r="S9" s="17" t="s">
        <v>2657</v>
      </c>
    </row>
    <row r="10" spans="1:19" x14ac:dyDescent="0.2">
      <c r="A10" s="14">
        <v>2</v>
      </c>
      <c r="B10" s="16" t="s">
        <v>1560</v>
      </c>
      <c r="C10" s="16" t="s">
        <v>2</v>
      </c>
      <c r="D10" s="16" t="s">
        <v>610</v>
      </c>
      <c r="E10" s="16" t="s">
        <v>616</v>
      </c>
      <c r="F10" s="16" t="s">
        <v>1</v>
      </c>
      <c r="G10" s="16" t="s">
        <v>615</v>
      </c>
      <c r="H10" s="17" t="s">
        <v>1476</v>
      </c>
      <c r="I10" s="17" t="s">
        <v>329</v>
      </c>
      <c r="J10" s="17" t="s">
        <v>3086</v>
      </c>
      <c r="K10" s="17" t="s">
        <v>608</v>
      </c>
      <c r="L10" s="17" t="s">
        <v>3088</v>
      </c>
      <c r="M10" s="177" t="s">
        <v>2648</v>
      </c>
      <c r="N10" s="17" t="s">
        <v>602</v>
      </c>
      <c r="O10" s="17" t="s">
        <v>601</v>
      </c>
      <c r="P10" s="17" t="s">
        <v>1141</v>
      </c>
      <c r="Q10" s="17" t="s">
        <v>66</v>
      </c>
      <c r="R10" s="17" t="s">
        <v>2657</v>
      </c>
      <c r="S10" s="17" t="s">
        <v>1138</v>
      </c>
    </row>
    <row r="11" spans="1:19" x14ac:dyDescent="0.2">
      <c r="A11" s="14">
        <v>3</v>
      </c>
      <c r="B11" s="16" t="s">
        <v>610</v>
      </c>
      <c r="C11" s="16" t="s">
        <v>1560</v>
      </c>
      <c r="D11" s="16" t="s">
        <v>2</v>
      </c>
      <c r="E11" s="16" t="s">
        <v>1</v>
      </c>
      <c r="F11" s="16" t="s">
        <v>615</v>
      </c>
      <c r="G11" s="16" t="s">
        <v>616</v>
      </c>
      <c r="H11" s="17" t="s">
        <v>3086</v>
      </c>
      <c r="I11" s="17" t="s">
        <v>1476</v>
      </c>
      <c r="J11" s="17" t="s">
        <v>329</v>
      </c>
      <c r="K11" s="177" t="s">
        <v>2648</v>
      </c>
      <c r="L11" s="17" t="s">
        <v>608</v>
      </c>
      <c r="M11" s="17" t="s">
        <v>3088</v>
      </c>
      <c r="N11" s="17" t="s">
        <v>1141</v>
      </c>
      <c r="O11" s="17" t="s">
        <v>602</v>
      </c>
      <c r="P11" s="17" t="s">
        <v>601</v>
      </c>
      <c r="Q11" s="17" t="s">
        <v>2657</v>
      </c>
      <c r="R11" s="17" t="s">
        <v>1138</v>
      </c>
      <c r="S11" s="17" t="s">
        <v>66</v>
      </c>
    </row>
    <row r="12" spans="1:19" x14ac:dyDescent="0.2">
      <c r="A12" s="6"/>
    </row>
    <row r="13" spans="1:19" x14ac:dyDescent="0.2">
      <c r="A13" s="14" t="s">
        <v>606</v>
      </c>
      <c r="B13" s="14" t="s">
        <v>588</v>
      </c>
      <c r="C13" s="14" t="s">
        <v>1240</v>
      </c>
      <c r="D13" s="14" t="s">
        <v>589</v>
      </c>
      <c r="E13" s="14" t="s">
        <v>331</v>
      </c>
      <c r="F13" s="14" t="s">
        <v>3085</v>
      </c>
      <c r="G13" s="14" t="s">
        <v>1474</v>
      </c>
      <c r="H13" s="14" t="s">
        <v>592</v>
      </c>
      <c r="I13" s="14" t="s">
        <v>593</v>
      </c>
      <c r="J13" s="14" t="s">
        <v>594</v>
      </c>
      <c r="K13" s="14" t="s">
        <v>1135</v>
      </c>
      <c r="L13" s="14" t="s">
        <v>64</v>
      </c>
      <c r="M13" s="14" t="s">
        <v>2656</v>
      </c>
      <c r="N13" s="14" t="s">
        <v>218</v>
      </c>
      <c r="O13" s="14" t="s">
        <v>591</v>
      </c>
      <c r="P13" s="14" t="s">
        <v>1559</v>
      </c>
      <c r="Q13" s="14" t="s">
        <v>3083</v>
      </c>
      <c r="R13" s="14" t="s">
        <v>2647</v>
      </c>
      <c r="S13" s="14" t="s">
        <v>590</v>
      </c>
    </row>
    <row r="14" spans="1:19" x14ac:dyDescent="0.2">
      <c r="A14" s="14">
        <v>1</v>
      </c>
      <c r="B14" s="15" t="s">
        <v>1475</v>
      </c>
      <c r="C14" s="15" t="s">
        <v>328</v>
      </c>
      <c r="D14" s="15" t="s">
        <v>3085</v>
      </c>
      <c r="E14" s="15" t="s">
        <v>1140</v>
      </c>
      <c r="F14" s="15" t="s">
        <v>596</v>
      </c>
      <c r="G14" s="15" t="s">
        <v>595</v>
      </c>
      <c r="H14" s="15" t="s">
        <v>2656</v>
      </c>
      <c r="I14" s="15" t="s">
        <v>1137</v>
      </c>
      <c r="J14" s="15" t="s">
        <v>65</v>
      </c>
      <c r="K14" s="15" t="s">
        <v>593</v>
      </c>
      <c r="L14" s="15" t="s">
        <v>599</v>
      </c>
      <c r="M14" s="15" t="s">
        <v>922</v>
      </c>
      <c r="N14" s="15" t="s">
        <v>597</v>
      </c>
      <c r="O14" s="15" t="s">
        <v>3083</v>
      </c>
      <c r="P14" s="176" t="s">
        <v>2647</v>
      </c>
      <c r="Q14" s="15" t="s">
        <v>598</v>
      </c>
      <c r="R14" s="15" t="s">
        <v>1559</v>
      </c>
      <c r="S14" s="15" t="s">
        <v>332</v>
      </c>
    </row>
    <row r="15" spans="1:19" x14ac:dyDescent="0.2">
      <c r="A15" s="14">
        <v>2</v>
      </c>
      <c r="B15" s="15" t="s">
        <v>3085</v>
      </c>
      <c r="C15" s="15" t="s">
        <v>596</v>
      </c>
      <c r="D15" s="15" t="s">
        <v>1140</v>
      </c>
      <c r="E15" s="15" t="s">
        <v>1475</v>
      </c>
      <c r="F15" s="15" t="s">
        <v>595</v>
      </c>
      <c r="G15" s="15" t="s">
        <v>328</v>
      </c>
      <c r="H15" s="15" t="s">
        <v>65</v>
      </c>
      <c r="I15" s="15" t="s">
        <v>599</v>
      </c>
      <c r="J15" s="15" t="s">
        <v>593</v>
      </c>
      <c r="K15" s="15" t="s">
        <v>2656</v>
      </c>
      <c r="L15" s="15" t="s">
        <v>922</v>
      </c>
      <c r="M15" s="15" t="s">
        <v>1137</v>
      </c>
      <c r="N15" s="176" t="s">
        <v>2647</v>
      </c>
      <c r="O15" s="15" t="s">
        <v>1559</v>
      </c>
      <c r="P15" s="15" t="s">
        <v>598</v>
      </c>
      <c r="Q15" s="15" t="s">
        <v>597</v>
      </c>
      <c r="R15" s="15" t="s">
        <v>332</v>
      </c>
      <c r="S15" s="15" t="s">
        <v>3083</v>
      </c>
    </row>
    <row r="16" spans="1:19" x14ac:dyDescent="0.2">
      <c r="A16" s="6"/>
    </row>
    <row r="17" spans="1:21" x14ac:dyDescent="0.2">
      <c r="A17" s="14" t="s">
        <v>607</v>
      </c>
      <c r="B17" s="14" t="s">
        <v>588</v>
      </c>
      <c r="C17" s="14" t="s">
        <v>1240</v>
      </c>
      <c r="D17" s="14" t="s">
        <v>589</v>
      </c>
      <c r="E17" s="14" t="s">
        <v>331</v>
      </c>
      <c r="F17" s="14" t="s">
        <v>3085</v>
      </c>
      <c r="G17" s="14" t="s">
        <v>1474</v>
      </c>
      <c r="H17" s="14" t="s">
        <v>592</v>
      </c>
      <c r="I17" s="14" t="s">
        <v>593</v>
      </c>
      <c r="J17" s="14" t="s">
        <v>594</v>
      </c>
      <c r="K17" s="14" t="s">
        <v>1135</v>
      </c>
      <c r="L17" s="14" t="s">
        <v>64</v>
      </c>
      <c r="M17" s="14" t="s">
        <v>2656</v>
      </c>
      <c r="N17" s="14" t="s">
        <v>218</v>
      </c>
      <c r="O17" s="14" t="s">
        <v>591</v>
      </c>
      <c r="P17" s="14" t="s">
        <v>1559</v>
      </c>
      <c r="Q17" s="14" t="s">
        <v>3083</v>
      </c>
      <c r="R17" s="14" t="s">
        <v>2647</v>
      </c>
      <c r="S17" s="14" t="s">
        <v>590</v>
      </c>
    </row>
    <row r="18" spans="1:21" x14ac:dyDescent="0.2">
      <c r="A18" s="14">
        <v>1</v>
      </c>
      <c r="B18" s="17" t="s">
        <v>1138</v>
      </c>
      <c r="C18" s="17" t="s">
        <v>66</v>
      </c>
      <c r="D18" s="17" t="s">
        <v>2657</v>
      </c>
      <c r="E18" s="17" t="s">
        <v>217</v>
      </c>
      <c r="F18" s="17" t="s">
        <v>605</v>
      </c>
      <c r="G18" s="17" t="s">
        <v>1561</v>
      </c>
      <c r="H18" s="16" t="s">
        <v>3089</v>
      </c>
      <c r="I18" s="175" t="s">
        <v>2649</v>
      </c>
      <c r="J18" s="16" t="s">
        <v>600</v>
      </c>
      <c r="K18" s="16" t="s">
        <v>3</v>
      </c>
      <c r="L18" s="16" t="s">
        <v>1142</v>
      </c>
      <c r="M18" s="16" t="s">
        <v>4</v>
      </c>
      <c r="N18" s="17" t="s">
        <v>329</v>
      </c>
      <c r="O18" s="17" t="s">
        <v>3086</v>
      </c>
      <c r="P18" s="17" t="s">
        <v>1476</v>
      </c>
      <c r="Q18" s="17" t="s">
        <v>603</v>
      </c>
      <c r="R18" s="17" t="s">
        <v>604</v>
      </c>
      <c r="S18" s="17" t="s">
        <v>609</v>
      </c>
    </row>
    <row r="19" spans="1:21" x14ac:dyDescent="0.2">
      <c r="A19" s="14">
        <v>2</v>
      </c>
      <c r="B19" s="17" t="s">
        <v>66</v>
      </c>
      <c r="C19" s="17" t="s">
        <v>2657</v>
      </c>
      <c r="D19" s="17" t="s">
        <v>1138</v>
      </c>
      <c r="E19" s="17" t="s">
        <v>1561</v>
      </c>
      <c r="F19" s="17" t="s">
        <v>217</v>
      </c>
      <c r="G19" s="17" t="s">
        <v>605</v>
      </c>
      <c r="H19" s="175" t="s">
        <v>2649</v>
      </c>
      <c r="I19" s="16" t="s">
        <v>600</v>
      </c>
      <c r="J19" s="16" t="s">
        <v>3089</v>
      </c>
      <c r="K19" s="16" t="s">
        <v>4</v>
      </c>
      <c r="L19" s="16" t="s">
        <v>3</v>
      </c>
      <c r="M19" s="16" t="s">
        <v>1142</v>
      </c>
      <c r="N19" s="17" t="s">
        <v>3086</v>
      </c>
      <c r="O19" s="17" t="s">
        <v>1476</v>
      </c>
      <c r="P19" s="17" t="s">
        <v>329</v>
      </c>
      <c r="Q19" s="17" t="s">
        <v>609</v>
      </c>
      <c r="R19" s="17" t="s">
        <v>603</v>
      </c>
      <c r="S19" s="17" t="s">
        <v>604</v>
      </c>
    </row>
    <row r="20" spans="1:21" x14ac:dyDescent="0.2">
      <c r="A20" s="14">
        <v>3</v>
      </c>
      <c r="B20" s="17" t="s">
        <v>2657</v>
      </c>
      <c r="C20" s="17" t="s">
        <v>1138</v>
      </c>
      <c r="D20" s="17" t="s">
        <v>66</v>
      </c>
      <c r="E20" s="17" t="s">
        <v>605</v>
      </c>
      <c r="F20" s="17" t="s">
        <v>1561</v>
      </c>
      <c r="G20" s="17" t="s">
        <v>217</v>
      </c>
      <c r="H20" s="16" t="s">
        <v>600</v>
      </c>
      <c r="I20" s="16" t="s">
        <v>3089</v>
      </c>
      <c r="J20" s="175" t="s">
        <v>2649</v>
      </c>
      <c r="K20" s="16" t="s">
        <v>1142</v>
      </c>
      <c r="L20" s="16" t="s">
        <v>4</v>
      </c>
      <c r="M20" s="16" t="s">
        <v>3</v>
      </c>
      <c r="N20" s="17" t="s">
        <v>1476</v>
      </c>
      <c r="O20" s="17" t="s">
        <v>329</v>
      </c>
      <c r="P20" s="17" t="s">
        <v>3086</v>
      </c>
      <c r="Q20" s="17" t="s">
        <v>604</v>
      </c>
      <c r="R20" s="17" t="s">
        <v>609</v>
      </c>
      <c r="S20" s="17" t="s">
        <v>603</v>
      </c>
    </row>
    <row r="21" spans="1:21" x14ac:dyDescent="0.2">
      <c r="A21" s="6"/>
    </row>
    <row r="22" spans="1:21" x14ac:dyDescent="0.2">
      <c r="A22" s="14" t="s">
        <v>611</v>
      </c>
      <c r="B22" s="14" t="s">
        <v>588</v>
      </c>
      <c r="C22" s="14" t="s">
        <v>1240</v>
      </c>
      <c r="D22" s="14" t="s">
        <v>589</v>
      </c>
      <c r="E22" s="14" t="s">
        <v>331</v>
      </c>
      <c r="F22" s="14" t="s">
        <v>3085</v>
      </c>
      <c r="G22" s="14" t="s">
        <v>1474</v>
      </c>
      <c r="H22" s="14" t="s">
        <v>592</v>
      </c>
      <c r="I22" s="14" t="s">
        <v>593</v>
      </c>
      <c r="J22" s="14" t="s">
        <v>594</v>
      </c>
      <c r="K22" s="14" t="s">
        <v>1135</v>
      </c>
      <c r="L22" s="14" t="s">
        <v>64</v>
      </c>
      <c r="M22" s="14" t="s">
        <v>2656</v>
      </c>
      <c r="N22" s="14" t="s">
        <v>218</v>
      </c>
      <c r="O22" s="14" t="s">
        <v>591</v>
      </c>
      <c r="P22" s="14" t="s">
        <v>1559</v>
      </c>
      <c r="Q22" s="14" t="s">
        <v>3083</v>
      </c>
      <c r="R22" s="14" t="s">
        <v>2647</v>
      </c>
      <c r="S22" s="14" t="s">
        <v>590</v>
      </c>
    </row>
    <row r="23" spans="1:21" x14ac:dyDescent="0.2">
      <c r="A23" s="14">
        <v>1</v>
      </c>
      <c r="B23" s="15" t="s">
        <v>328</v>
      </c>
      <c r="C23" s="15" t="s">
        <v>583</v>
      </c>
      <c r="D23" s="15" t="s">
        <v>1475</v>
      </c>
      <c r="E23" s="15" t="s">
        <v>595</v>
      </c>
      <c r="F23" s="15" t="s">
        <v>1140</v>
      </c>
      <c r="G23" s="15" t="s">
        <v>596</v>
      </c>
      <c r="H23" s="15" t="s">
        <v>1137</v>
      </c>
      <c r="I23" s="15" t="s">
        <v>65</v>
      </c>
      <c r="J23" s="15" t="s">
        <v>2656</v>
      </c>
      <c r="K23" s="15" t="s">
        <v>922</v>
      </c>
      <c r="L23" s="15" t="s">
        <v>593</v>
      </c>
      <c r="M23" s="15" t="s">
        <v>599</v>
      </c>
      <c r="N23" s="15" t="s">
        <v>3083</v>
      </c>
      <c r="O23" s="176" t="s">
        <v>2647</v>
      </c>
      <c r="P23" s="15" t="s">
        <v>597</v>
      </c>
      <c r="Q23" s="15" t="s">
        <v>332</v>
      </c>
      <c r="R23" s="15" t="s">
        <v>598</v>
      </c>
      <c r="S23" s="15" t="s">
        <v>1559</v>
      </c>
    </row>
    <row r="24" spans="1:21" x14ac:dyDescent="0.2">
      <c r="A24" s="14">
        <v>2</v>
      </c>
      <c r="B24" s="15" t="s">
        <v>596</v>
      </c>
      <c r="C24" s="15" t="s">
        <v>1475</v>
      </c>
      <c r="D24" s="15" t="s">
        <v>595</v>
      </c>
      <c r="E24" s="15" t="s">
        <v>583</v>
      </c>
      <c r="F24" s="15" t="s">
        <v>328</v>
      </c>
      <c r="G24" s="15" t="s">
        <v>1140</v>
      </c>
      <c r="H24" s="15" t="s">
        <v>599</v>
      </c>
      <c r="I24" s="15" t="s">
        <v>2656</v>
      </c>
      <c r="J24" s="15" t="s">
        <v>922</v>
      </c>
      <c r="K24" s="15" t="s">
        <v>65</v>
      </c>
      <c r="L24" s="15" t="s">
        <v>1137</v>
      </c>
      <c r="M24" s="15" t="s">
        <v>593</v>
      </c>
      <c r="N24" s="15" t="s">
        <v>1559</v>
      </c>
      <c r="O24" s="15" t="s">
        <v>597</v>
      </c>
      <c r="P24" s="15" t="s">
        <v>332</v>
      </c>
      <c r="Q24" s="176" t="s">
        <v>2647</v>
      </c>
      <c r="R24" s="15" t="s">
        <v>3083</v>
      </c>
      <c r="S24" s="15" t="s">
        <v>598</v>
      </c>
    </row>
    <row r="25" spans="1:21" x14ac:dyDescent="0.2">
      <c r="A25" s="6"/>
    </row>
    <row r="26" spans="1:21" x14ac:dyDescent="0.2">
      <c r="A26" s="14" t="s">
        <v>612</v>
      </c>
      <c r="B26" s="14" t="s">
        <v>588</v>
      </c>
      <c r="C26" s="14" t="s">
        <v>1240</v>
      </c>
      <c r="D26" s="14" t="s">
        <v>589</v>
      </c>
      <c r="E26" s="14" t="s">
        <v>331</v>
      </c>
      <c r="F26" s="14" t="s">
        <v>3085</v>
      </c>
      <c r="G26" s="14" t="s">
        <v>1474</v>
      </c>
      <c r="H26" s="14" t="s">
        <v>592</v>
      </c>
      <c r="I26" s="14" t="s">
        <v>593</v>
      </c>
      <c r="J26" s="14" t="s">
        <v>594</v>
      </c>
      <c r="K26" s="14" t="s">
        <v>1135</v>
      </c>
      <c r="L26" s="14" t="s">
        <v>64</v>
      </c>
      <c r="M26" s="14" t="s">
        <v>2656</v>
      </c>
      <c r="N26" s="14" t="s">
        <v>218</v>
      </c>
      <c r="O26" s="14" t="s">
        <v>591</v>
      </c>
      <c r="P26" s="14" t="s">
        <v>1559</v>
      </c>
      <c r="Q26" s="14" t="s">
        <v>3083</v>
      </c>
      <c r="R26" s="14" t="s">
        <v>2647</v>
      </c>
      <c r="S26" s="14" t="s">
        <v>590</v>
      </c>
    </row>
    <row r="27" spans="1:21" x14ac:dyDescent="0.2">
      <c r="A27" s="14">
        <v>1</v>
      </c>
      <c r="B27" s="17" t="s">
        <v>603</v>
      </c>
      <c r="C27" s="17" t="s">
        <v>604</v>
      </c>
      <c r="D27" s="17" t="s">
        <v>609</v>
      </c>
      <c r="E27" s="17" t="s">
        <v>3088</v>
      </c>
      <c r="F27" s="177" t="s">
        <v>2648</v>
      </c>
      <c r="G27" s="17" t="s">
        <v>608</v>
      </c>
      <c r="H27" s="17" t="s">
        <v>601</v>
      </c>
      <c r="I27" s="17" t="s">
        <v>1141</v>
      </c>
      <c r="J27" s="17" t="s">
        <v>602</v>
      </c>
      <c r="K27" s="17" t="s">
        <v>217</v>
      </c>
      <c r="L27" s="17" t="s">
        <v>605</v>
      </c>
      <c r="M27" s="17" t="s">
        <v>1561</v>
      </c>
      <c r="N27" s="16" t="s">
        <v>1139</v>
      </c>
      <c r="O27" s="16" t="s">
        <v>67</v>
      </c>
      <c r="P27" s="175" t="s">
        <v>2658</v>
      </c>
      <c r="Q27" s="16" t="s">
        <v>330</v>
      </c>
      <c r="R27" s="16" t="s">
        <v>3087</v>
      </c>
      <c r="S27" s="16" t="s">
        <v>1477</v>
      </c>
    </row>
    <row r="28" spans="1:21" x14ac:dyDescent="0.2">
      <c r="A28" s="14">
        <v>2</v>
      </c>
      <c r="B28" s="17" t="s">
        <v>604</v>
      </c>
      <c r="C28" s="17" t="s">
        <v>609</v>
      </c>
      <c r="D28" s="17" t="s">
        <v>603</v>
      </c>
      <c r="E28" s="177" t="s">
        <v>2648</v>
      </c>
      <c r="F28" s="17" t="s">
        <v>608</v>
      </c>
      <c r="G28" s="17" t="s">
        <v>3088</v>
      </c>
      <c r="H28" s="17" t="s">
        <v>602</v>
      </c>
      <c r="I28" s="17" t="s">
        <v>601</v>
      </c>
      <c r="J28" s="17" t="s">
        <v>1141</v>
      </c>
      <c r="K28" s="17" t="s">
        <v>1561</v>
      </c>
      <c r="L28" s="17" t="s">
        <v>217</v>
      </c>
      <c r="M28" s="17" t="s">
        <v>605</v>
      </c>
      <c r="N28" s="16" t="s">
        <v>67</v>
      </c>
      <c r="O28" s="175" t="s">
        <v>2658</v>
      </c>
      <c r="P28" s="16" t="s">
        <v>1139</v>
      </c>
      <c r="Q28" s="16" t="s">
        <v>1477</v>
      </c>
      <c r="R28" s="16" t="s">
        <v>330</v>
      </c>
      <c r="S28" s="16" t="s">
        <v>3087</v>
      </c>
    </row>
    <row r="29" spans="1:21" x14ac:dyDescent="0.2">
      <c r="A29" s="14">
        <v>3</v>
      </c>
      <c r="B29" s="17" t="s">
        <v>609</v>
      </c>
      <c r="C29" s="17" t="s">
        <v>603</v>
      </c>
      <c r="D29" s="17" t="s">
        <v>604</v>
      </c>
      <c r="E29" s="17" t="s">
        <v>608</v>
      </c>
      <c r="F29" s="17" t="s">
        <v>3088</v>
      </c>
      <c r="G29" s="177" t="s">
        <v>2648</v>
      </c>
      <c r="H29" s="17" t="s">
        <v>1141</v>
      </c>
      <c r="I29" s="17" t="s">
        <v>602</v>
      </c>
      <c r="J29" s="17" t="s">
        <v>601</v>
      </c>
      <c r="K29" s="17" t="s">
        <v>605</v>
      </c>
      <c r="L29" s="17" t="s">
        <v>1561</v>
      </c>
      <c r="M29" s="17" t="s">
        <v>217</v>
      </c>
      <c r="N29" s="175" t="s">
        <v>2658</v>
      </c>
      <c r="O29" s="16" t="s">
        <v>1139</v>
      </c>
      <c r="P29" s="16" t="s">
        <v>67</v>
      </c>
      <c r="Q29" s="16" t="s">
        <v>3087</v>
      </c>
      <c r="R29" s="16" t="s">
        <v>1477</v>
      </c>
      <c r="S29" s="16" t="s">
        <v>330</v>
      </c>
      <c r="U29" s="19" t="s">
        <v>3361</v>
      </c>
    </row>
    <row r="30" spans="1:21" x14ac:dyDescent="0.2">
      <c r="A30" s="6"/>
    </row>
    <row r="31" spans="1:21" x14ac:dyDescent="0.2">
      <c r="A31" s="14" t="s">
        <v>613</v>
      </c>
      <c r="B31" s="14" t="s">
        <v>588</v>
      </c>
      <c r="C31" s="14" t="s">
        <v>1240</v>
      </c>
      <c r="D31" s="14" t="s">
        <v>589</v>
      </c>
      <c r="E31" s="14" t="s">
        <v>331</v>
      </c>
      <c r="F31" s="14" t="s">
        <v>3085</v>
      </c>
      <c r="G31" s="14" t="s">
        <v>1474</v>
      </c>
      <c r="H31" s="14" t="s">
        <v>592</v>
      </c>
      <c r="I31" s="14" t="s">
        <v>593</v>
      </c>
      <c r="J31" s="14" t="s">
        <v>594</v>
      </c>
      <c r="K31" s="14" t="s">
        <v>1135</v>
      </c>
      <c r="L31" s="14" t="s">
        <v>64</v>
      </c>
      <c r="M31" s="14" t="s">
        <v>2656</v>
      </c>
      <c r="N31" s="14" t="s">
        <v>218</v>
      </c>
      <c r="O31" s="14" t="s">
        <v>591</v>
      </c>
      <c r="P31" s="14" t="s">
        <v>1559</v>
      </c>
      <c r="Q31" s="14" t="s">
        <v>3083</v>
      </c>
      <c r="R31" s="14" t="s">
        <v>2647</v>
      </c>
      <c r="S31" s="14" t="s">
        <v>590</v>
      </c>
    </row>
    <row r="32" spans="1:21" x14ac:dyDescent="0.2">
      <c r="A32" s="14">
        <v>1</v>
      </c>
      <c r="B32" s="15" t="s">
        <v>1475</v>
      </c>
      <c r="C32" s="15" t="s">
        <v>328</v>
      </c>
      <c r="D32" s="15" t="s">
        <v>3085</v>
      </c>
      <c r="E32" s="15" t="s">
        <v>1140</v>
      </c>
      <c r="F32" s="15" t="s">
        <v>596</v>
      </c>
      <c r="G32" s="15" t="s">
        <v>595</v>
      </c>
      <c r="H32" s="15" t="s">
        <v>2656</v>
      </c>
      <c r="I32" s="15" t="s">
        <v>1137</v>
      </c>
      <c r="J32" s="15" t="s">
        <v>65</v>
      </c>
      <c r="K32" s="15" t="s">
        <v>593</v>
      </c>
      <c r="L32" s="15" t="s">
        <v>599</v>
      </c>
      <c r="M32" s="15" t="s">
        <v>922</v>
      </c>
      <c r="N32" s="15" t="s">
        <v>597</v>
      </c>
      <c r="O32" s="15" t="s">
        <v>3083</v>
      </c>
      <c r="P32" s="176" t="s">
        <v>2647</v>
      </c>
      <c r="Q32" s="15" t="s">
        <v>598</v>
      </c>
      <c r="R32" s="15" t="s">
        <v>1559</v>
      </c>
      <c r="S32" s="15" t="s">
        <v>332</v>
      </c>
    </row>
    <row r="33" spans="1:19" x14ac:dyDescent="0.2">
      <c r="A33" s="14">
        <v>2</v>
      </c>
      <c r="B33" s="15" t="s">
        <v>1140</v>
      </c>
      <c r="C33" s="15" t="s">
        <v>595</v>
      </c>
      <c r="D33" s="15" t="s">
        <v>328</v>
      </c>
      <c r="E33" s="15" t="s">
        <v>596</v>
      </c>
      <c r="F33" s="15" t="s">
        <v>1475</v>
      </c>
      <c r="G33" s="15" t="s">
        <v>3085</v>
      </c>
      <c r="H33" s="15" t="s">
        <v>593</v>
      </c>
      <c r="I33" s="15" t="s">
        <v>922</v>
      </c>
      <c r="J33" s="15" t="s">
        <v>1137</v>
      </c>
      <c r="K33" s="15" t="s">
        <v>599</v>
      </c>
      <c r="L33" s="15" t="s">
        <v>2656</v>
      </c>
      <c r="M33" s="15" t="s">
        <v>65</v>
      </c>
      <c r="N33" s="15" t="s">
        <v>598</v>
      </c>
      <c r="O33" s="15" t="s">
        <v>332</v>
      </c>
      <c r="P33" s="15" t="s">
        <v>3083</v>
      </c>
      <c r="Q33" s="15" t="s">
        <v>1559</v>
      </c>
      <c r="R33" s="15" t="s">
        <v>597</v>
      </c>
      <c r="S33" s="176" t="s">
        <v>2647</v>
      </c>
    </row>
    <row r="34" spans="1:19" x14ac:dyDescent="0.2">
      <c r="A34" s="6"/>
    </row>
    <row r="35" spans="1:19" x14ac:dyDescent="0.2">
      <c r="A35" s="14" t="s">
        <v>614</v>
      </c>
      <c r="B35" s="14" t="s">
        <v>588</v>
      </c>
      <c r="C35" s="14" t="s">
        <v>1240</v>
      </c>
      <c r="D35" s="14" t="s">
        <v>589</v>
      </c>
      <c r="E35" s="14" t="s">
        <v>331</v>
      </c>
      <c r="F35" s="14" t="s">
        <v>3085</v>
      </c>
      <c r="G35" s="14" t="s">
        <v>1474</v>
      </c>
      <c r="H35" s="14" t="s">
        <v>592</v>
      </c>
      <c r="I35" s="14" t="s">
        <v>593</v>
      </c>
      <c r="J35" s="14" t="s">
        <v>594</v>
      </c>
      <c r="K35" s="14" t="s">
        <v>1135</v>
      </c>
      <c r="L35" s="14" t="s">
        <v>64</v>
      </c>
      <c r="M35" s="14" t="s">
        <v>2656</v>
      </c>
      <c r="N35" s="14" t="s">
        <v>218</v>
      </c>
      <c r="O35" s="14" t="s">
        <v>591</v>
      </c>
      <c r="P35" s="14" t="s">
        <v>1559</v>
      </c>
      <c r="Q35" s="14" t="s">
        <v>3083</v>
      </c>
      <c r="R35" s="14" t="s">
        <v>2647</v>
      </c>
      <c r="S35" s="14" t="s">
        <v>590</v>
      </c>
    </row>
    <row r="36" spans="1:19" x14ac:dyDescent="0.2">
      <c r="A36" s="14">
        <v>1</v>
      </c>
      <c r="B36" s="17" t="s">
        <v>3088</v>
      </c>
      <c r="C36" s="177" t="s">
        <v>2648</v>
      </c>
      <c r="D36" s="17" t="s">
        <v>608</v>
      </c>
      <c r="E36" s="17" t="s">
        <v>1138</v>
      </c>
      <c r="F36" s="17" t="s">
        <v>66</v>
      </c>
      <c r="G36" s="17" t="s">
        <v>2657</v>
      </c>
      <c r="H36" s="17" t="s">
        <v>217</v>
      </c>
      <c r="I36" s="17" t="s">
        <v>605</v>
      </c>
      <c r="J36" s="17" t="s">
        <v>1561</v>
      </c>
      <c r="K36" s="17" t="s">
        <v>329</v>
      </c>
      <c r="L36" s="17" t="s">
        <v>3086</v>
      </c>
      <c r="M36" s="17" t="s">
        <v>1476</v>
      </c>
      <c r="N36" s="17" t="s">
        <v>603</v>
      </c>
      <c r="O36" s="17" t="s">
        <v>604</v>
      </c>
      <c r="P36" s="17" t="s">
        <v>609</v>
      </c>
      <c r="Q36" s="17" t="s">
        <v>601</v>
      </c>
      <c r="R36" s="17" t="s">
        <v>1141</v>
      </c>
      <c r="S36" s="17" t="s">
        <v>602</v>
      </c>
    </row>
    <row r="37" spans="1:19" x14ac:dyDescent="0.2">
      <c r="A37" s="14">
        <v>2</v>
      </c>
      <c r="B37" s="177" t="s">
        <v>2648</v>
      </c>
      <c r="C37" s="17" t="s">
        <v>608</v>
      </c>
      <c r="D37" s="17" t="s">
        <v>3088</v>
      </c>
      <c r="E37" s="17" t="s">
        <v>66</v>
      </c>
      <c r="F37" s="17" t="s">
        <v>2657</v>
      </c>
      <c r="G37" s="17" t="s">
        <v>1138</v>
      </c>
      <c r="H37" s="17" t="s">
        <v>1561</v>
      </c>
      <c r="I37" s="17" t="s">
        <v>217</v>
      </c>
      <c r="J37" s="17" t="s">
        <v>605</v>
      </c>
      <c r="K37" s="17" t="s">
        <v>3086</v>
      </c>
      <c r="L37" s="17" t="s">
        <v>1476</v>
      </c>
      <c r="M37" s="17" t="s">
        <v>329</v>
      </c>
      <c r="N37" s="17" t="s">
        <v>604</v>
      </c>
      <c r="O37" s="17" t="s">
        <v>609</v>
      </c>
      <c r="P37" s="17" t="s">
        <v>603</v>
      </c>
      <c r="Q37" s="17" t="s">
        <v>602</v>
      </c>
      <c r="R37" s="17" t="s">
        <v>601</v>
      </c>
      <c r="S37" s="17" t="s">
        <v>1141</v>
      </c>
    </row>
    <row r="38" spans="1:19" x14ac:dyDescent="0.2">
      <c r="A38" s="14">
        <v>3</v>
      </c>
      <c r="B38" s="17" t="s">
        <v>608</v>
      </c>
      <c r="C38" s="17" t="s">
        <v>3088</v>
      </c>
      <c r="D38" s="177" t="s">
        <v>2648</v>
      </c>
      <c r="E38" s="17" t="s">
        <v>2657</v>
      </c>
      <c r="F38" s="17" t="s">
        <v>1138</v>
      </c>
      <c r="G38" s="17" t="s">
        <v>66</v>
      </c>
      <c r="H38" s="17" t="s">
        <v>605</v>
      </c>
      <c r="I38" s="17" t="s">
        <v>1561</v>
      </c>
      <c r="J38" s="17" t="s">
        <v>217</v>
      </c>
      <c r="K38" s="17" t="s">
        <v>1476</v>
      </c>
      <c r="L38" s="17" t="s">
        <v>329</v>
      </c>
      <c r="M38" s="17" t="s">
        <v>3086</v>
      </c>
      <c r="N38" s="17" t="s">
        <v>609</v>
      </c>
      <c r="O38" s="17" t="s">
        <v>603</v>
      </c>
      <c r="P38" s="17" t="s">
        <v>604</v>
      </c>
      <c r="Q38" s="17" t="s">
        <v>1141</v>
      </c>
      <c r="R38" s="17" t="s">
        <v>602</v>
      </c>
      <c r="S38" s="17" t="s">
        <v>601</v>
      </c>
    </row>
    <row r="39" spans="1:19" x14ac:dyDescent="0.2">
      <c r="A39" s="6"/>
    </row>
    <row r="40" spans="1:19" x14ac:dyDescent="0.2">
      <c r="A40" s="14" t="s">
        <v>617</v>
      </c>
      <c r="B40" s="14" t="s">
        <v>588</v>
      </c>
      <c r="C40" s="14" t="s">
        <v>1240</v>
      </c>
      <c r="D40" s="14" t="s">
        <v>589</v>
      </c>
      <c r="E40" s="14" t="s">
        <v>331</v>
      </c>
      <c r="F40" s="14" t="s">
        <v>3085</v>
      </c>
      <c r="G40" s="14" t="s">
        <v>1474</v>
      </c>
      <c r="H40" s="14" t="s">
        <v>592</v>
      </c>
      <c r="I40" s="14" t="s">
        <v>593</v>
      </c>
      <c r="J40" s="14" t="s">
        <v>594</v>
      </c>
      <c r="K40" s="14" t="s">
        <v>1135</v>
      </c>
      <c r="L40" s="14" t="s">
        <v>64</v>
      </c>
      <c r="M40" s="14" t="s">
        <v>2656</v>
      </c>
      <c r="N40" s="14" t="s">
        <v>218</v>
      </c>
      <c r="O40" s="14" t="s">
        <v>591</v>
      </c>
      <c r="P40" s="14" t="s">
        <v>1559</v>
      </c>
      <c r="Q40" s="14" t="s">
        <v>3083</v>
      </c>
      <c r="R40" s="14" t="s">
        <v>2647</v>
      </c>
      <c r="S40" s="14" t="s">
        <v>590</v>
      </c>
    </row>
    <row r="41" spans="1:19" x14ac:dyDescent="0.2">
      <c r="A41" s="14">
        <v>1</v>
      </c>
      <c r="B41" s="15" t="s">
        <v>1140</v>
      </c>
      <c r="C41" s="15" t="s">
        <v>595</v>
      </c>
      <c r="D41" s="15" t="s">
        <v>328</v>
      </c>
      <c r="E41" s="15" t="s">
        <v>596</v>
      </c>
      <c r="F41" s="15" t="s">
        <v>1475</v>
      </c>
      <c r="G41" s="15" t="s">
        <v>3085</v>
      </c>
      <c r="H41" s="15" t="s">
        <v>593</v>
      </c>
      <c r="I41" s="15" t="s">
        <v>922</v>
      </c>
      <c r="J41" s="15" t="s">
        <v>1137</v>
      </c>
      <c r="K41" s="15" t="s">
        <v>599</v>
      </c>
      <c r="L41" s="15" t="s">
        <v>2656</v>
      </c>
      <c r="M41" s="15" t="s">
        <v>65</v>
      </c>
      <c r="N41" s="15" t="s">
        <v>598</v>
      </c>
      <c r="O41" s="15" t="s">
        <v>332</v>
      </c>
      <c r="P41" s="15" t="s">
        <v>3083</v>
      </c>
      <c r="Q41" s="15" t="s">
        <v>1559</v>
      </c>
      <c r="R41" s="15" t="s">
        <v>597</v>
      </c>
      <c r="S41" s="176" t="s">
        <v>2647</v>
      </c>
    </row>
    <row r="42" spans="1:19" x14ac:dyDescent="0.2">
      <c r="A42" s="14">
        <v>2</v>
      </c>
      <c r="B42" s="15" t="s">
        <v>596</v>
      </c>
      <c r="C42" s="15" t="s">
        <v>1475</v>
      </c>
      <c r="D42" s="15" t="s">
        <v>595</v>
      </c>
      <c r="E42" s="15" t="s">
        <v>3085</v>
      </c>
      <c r="F42" s="15" t="s">
        <v>328</v>
      </c>
      <c r="G42" s="15" t="s">
        <v>1140</v>
      </c>
      <c r="H42" s="15" t="s">
        <v>599</v>
      </c>
      <c r="I42" s="15" t="s">
        <v>2656</v>
      </c>
      <c r="J42" s="15" t="s">
        <v>922</v>
      </c>
      <c r="K42" s="15" t="s">
        <v>65</v>
      </c>
      <c r="L42" s="15" t="s">
        <v>1137</v>
      </c>
      <c r="M42" s="15" t="s">
        <v>593</v>
      </c>
      <c r="N42" s="15" t="s">
        <v>1559</v>
      </c>
      <c r="O42" s="15" t="s">
        <v>597</v>
      </c>
      <c r="P42" s="15" t="s">
        <v>332</v>
      </c>
      <c r="Q42" s="176" t="s">
        <v>2647</v>
      </c>
      <c r="R42" s="15" t="s">
        <v>3083</v>
      </c>
      <c r="S42" s="15" t="s">
        <v>598</v>
      </c>
    </row>
    <row r="43" spans="1:19" x14ac:dyDescent="0.2">
      <c r="A43" s="2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x14ac:dyDescent="0.2">
      <c r="A44" s="327" t="s">
        <v>295</v>
      </c>
      <c r="B44" s="327"/>
      <c r="C44" s="51" t="s">
        <v>618</v>
      </c>
      <c r="D44" s="52" t="s">
        <v>619</v>
      </c>
      <c r="E44" s="12" t="s">
        <v>620</v>
      </c>
      <c r="F44" s="30"/>
      <c r="G44" s="27" t="s">
        <v>1473</v>
      </c>
      <c r="H44" s="19" t="s">
        <v>1471</v>
      </c>
      <c r="I44" s="20"/>
      <c r="J44" s="20"/>
      <c r="K44" s="27" t="s">
        <v>1455</v>
      </c>
      <c r="L44" s="19" t="s">
        <v>628</v>
      </c>
      <c r="M44" s="20"/>
      <c r="N44" s="20"/>
      <c r="O44" s="27" t="s">
        <v>1452</v>
      </c>
      <c r="P44" s="19" t="s">
        <v>317</v>
      </c>
      <c r="Q44" s="20"/>
      <c r="R44" s="20"/>
      <c r="S44" s="20"/>
    </row>
    <row r="45" spans="1:19" x14ac:dyDescent="0.2">
      <c r="A45" s="23"/>
      <c r="B45" s="20"/>
      <c r="C45" s="20"/>
      <c r="D45" s="20"/>
      <c r="E45" s="20"/>
      <c r="F45" s="20"/>
      <c r="G45" s="27" t="s">
        <v>1563</v>
      </c>
      <c r="H45" s="19" t="s">
        <v>621</v>
      </c>
      <c r="I45" s="20"/>
      <c r="J45" s="20"/>
      <c r="K45" s="27" t="s">
        <v>634</v>
      </c>
      <c r="L45" s="19" t="s">
        <v>635</v>
      </c>
      <c r="M45" s="20"/>
      <c r="N45" s="20"/>
      <c r="O45" s="47" t="s">
        <v>2647</v>
      </c>
      <c r="P45" s="47" t="s">
        <v>2642</v>
      </c>
      <c r="Q45" s="20"/>
      <c r="R45" s="20"/>
      <c r="S45" s="20"/>
    </row>
    <row r="46" spans="1:19" x14ac:dyDescent="0.2">
      <c r="A46" s="23"/>
      <c r="B46" s="20"/>
      <c r="C46" s="20"/>
      <c r="D46" s="20"/>
      <c r="E46" s="20"/>
      <c r="F46" s="20"/>
      <c r="G46" s="27" t="s">
        <v>1564</v>
      </c>
      <c r="H46" s="19" t="s">
        <v>630</v>
      </c>
      <c r="I46" s="20"/>
      <c r="J46" s="20"/>
      <c r="K46" s="27" t="s">
        <v>1453</v>
      </c>
      <c r="L46" s="19" t="s">
        <v>632</v>
      </c>
      <c r="M46" s="20"/>
      <c r="N46" s="20"/>
      <c r="O46" s="27" t="s">
        <v>1456</v>
      </c>
      <c r="P46" s="19" t="s">
        <v>631</v>
      </c>
      <c r="Q46" s="20"/>
      <c r="R46" s="20"/>
      <c r="S46" s="20"/>
    </row>
    <row r="47" spans="1:19" x14ac:dyDescent="0.2">
      <c r="A47" s="23"/>
      <c r="B47" s="20"/>
      <c r="C47" s="20"/>
      <c r="D47" s="20"/>
      <c r="E47" s="20"/>
      <c r="F47" s="20"/>
      <c r="G47" s="27" t="s">
        <v>1135</v>
      </c>
      <c r="H47" s="19" t="s">
        <v>1136</v>
      </c>
      <c r="I47" s="20"/>
      <c r="J47" s="20"/>
      <c r="K47" s="27" t="s">
        <v>2656</v>
      </c>
      <c r="L47" s="19" t="s">
        <v>2650</v>
      </c>
      <c r="M47" s="20"/>
      <c r="N47" s="20"/>
      <c r="O47" s="47" t="s">
        <v>3084</v>
      </c>
      <c r="P47" s="19" t="s">
        <v>3058</v>
      </c>
      <c r="Q47" s="20"/>
      <c r="R47" s="20"/>
      <c r="S47" s="20"/>
    </row>
    <row r="48" spans="1:19" x14ac:dyDescent="0.2">
      <c r="A48" s="23"/>
      <c r="B48" s="20"/>
      <c r="C48" s="20"/>
      <c r="D48" s="20"/>
      <c r="E48" s="20"/>
      <c r="F48" s="20"/>
      <c r="G48" s="27" t="s">
        <v>3085</v>
      </c>
      <c r="H48" s="19" t="s">
        <v>3082</v>
      </c>
      <c r="I48" s="20"/>
      <c r="J48" s="20"/>
      <c r="K48" s="27" t="s">
        <v>1454</v>
      </c>
      <c r="L48" s="27" t="s">
        <v>62</v>
      </c>
      <c r="M48" s="20"/>
      <c r="N48" s="20"/>
      <c r="O48" s="27" t="s">
        <v>1562</v>
      </c>
      <c r="P48" s="19" t="s">
        <v>629</v>
      </c>
      <c r="Q48" s="20"/>
      <c r="R48" s="20"/>
      <c r="S48" s="20"/>
    </row>
    <row r="49" spans="1:19" x14ac:dyDescent="0.2">
      <c r="A49" s="23"/>
      <c r="B49" s="20"/>
      <c r="C49" s="20"/>
      <c r="D49" s="20"/>
      <c r="E49" s="20"/>
      <c r="F49" s="20"/>
      <c r="G49" s="27" t="s">
        <v>1565</v>
      </c>
      <c r="H49" s="19" t="s">
        <v>320</v>
      </c>
      <c r="I49" s="20"/>
      <c r="J49" s="20"/>
      <c r="K49" s="27" t="s">
        <v>1240</v>
      </c>
      <c r="L49" s="19" t="s">
        <v>1229</v>
      </c>
      <c r="M49" s="20"/>
      <c r="N49" s="20"/>
      <c r="O49" s="27" t="s">
        <v>1457</v>
      </c>
      <c r="P49" s="19" t="s">
        <v>633</v>
      </c>
      <c r="Q49" s="20"/>
      <c r="R49" s="20"/>
      <c r="S49" s="20"/>
    </row>
    <row r="50" spans="1:19" x14ac:dyDescent="0.2">
      <c r="A50" s="23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">
      <c r="A51" s="23"/>
      <c r="B51" s="20"/>
      <c r="C51" s="20"/>
      <c r="D51" s="20"/>
      <c r="E51" s="20"/>
      <c r="F51" s="20"/>
      <c r="G51" s="20"/>
      <c r="H51" s="27"/>
      <c r="I51" s="20"/>
      <c r="J51" s="20"/>
      <c r="K51" s="27"/>
      <c r="L51" s="19"/>
      <c r="M51" s="20"/>
      <c r="N51" s="20"/>
      <c r="O51" s="27"/>
      <c r="P51" s="27"/>
      <c r="Q51" s="20"/>
      <c r="R51" s="20"/>
      <c r="S51" s="20"/>
    </row>
    <row r="52" spans="1:19" x14ac:dyDescent="0.2">
      <c r="A52" s="23"/>
      <c r="B52" s="20"/>
      <c r="C52" s="20"/>
      <c r="D52" s="20"/>
      <c r="E52" s="20"/>
      <c r="F52" s="20"/>
      <c r="G52" s="20"/>
      <c r="H52" s="27"/>
      <c r="I52" s="20"/>
      <c r="J52" s="20"/>
      <c r="K52" s="27"/>
      <c r="L52" s="27"/>
      <c r="M52" s="20"/>
      <c r="N52" s="20"/>
      <c r="O52" s="27"/>
      <c r="P52" s="19"/>
      <c r="Q52" s="20"/>
      <c r="R52" s="20"/>
      <c r="S52" s="20"/>
    </row>
    <row r="53" spans="1:19" x14ac:dyDescent="0.2">
      <c r="A53" s="23"/>
      <c r="B53" s="20"/>
      <c r="C53" s="20"/>
      <c r="D53" s="20"/>
      <c r="E53" s="20"/>
      <c r="F53" s="20"/>
      <c r="G53" s="20"/>
      <c r="H53" s="27"/>
      <c r="I53" s="20"/>
      <c r="J53" s="20"/>
      <c r="K53" s="20"/>
      <c r="L53" s="19"/>
      <c r="M53" s="20"/>
      <c r="N53" s="20"/>
      <c r="O53" s="27"/>
      <c r="P53" s="19"/>
      <c r="Q53" s="20"/>
      <c r="R53" s="20"/>
      <c r="S53" s="20"/>
    </row>
    <row r="54" spans="1:19" x14ac:dyDescent="0.2">
      <c r="A54" s="23"/>
      <c r="B54" s="20"/>
      <c r="C54" s="20"/>
      <c r="D54" s="20"/>
      <c r="E54" s="20"/>
      <c r="F54" s="20"/>
      <c r="G54" s="20"/>
      <c r="H54" s="27"/>
      <c r="I54" s="20"/>
      <c r="J54" s="20"/>
      <c r="K54" s="20"/>
      <c r="L54" s="19"/>
      <c r="M54" s="20"/>
      <c r="N54" s="20"/>
      <c r="O54" s="27"/>
      <c r="P54" s="19"/>
      <c r="Q54" s="20"/>
      <c r="R54" s="20"/>
      <c r="S54" s="20"/>
    </row>
    <row r="55" spans="1:19" x14ac:dyDescent="0.2">
      <c r="A55" s="23"/>
      <c r="B55" s="20"/>
      <c r="C55" s="20"/>
      <c r="D55" s="20"/>
      <c r="E55" s="20"/>
      <c r="F55" s="20"/>
      <c r="G55" s="20"/>
      <c r="H55" s="27"/>
      <c r="I55" s="20"/>
      <c r="J55" s="20"/>
      <c r="K55" s="20"/>
      <c r="L55" s="19"/>
      <c r="M55" s="20"/>
      <c r="N55" s="20"/>
      <c r="O55" s="27"/>
      <c r="P55" s="19"/>
      <c r="Q55" s="20"/>
      <c r="R55" s="20"/>
      <c r="S55" s="20"/>
    </row>
    <row r="56" spans="1:19" x14ac:dyDescent="0.2">
      <c r="A56" s="23"/>
      <c r="B56" s="20"/>
      <c r="C56" s="20"/>
      <c r="D56" s="20"/>
      <c r="E56" s="20"/>
      <c r="F56" s="20"/>
      <c r="G56" s="20"/>
      <c r="H56" s="27"/>
      <c r="I56" s="20"/>
      <c r="J56" s="20"/>
      <c r="K56" s="20"/>
      <c r="L56" s="19"/>
      <c r="M56" s="20"/>
      <c r="N56" s="20"/>
      <c r="O56" s="27"/>
      <c r="P56" s="19"/>
      <c r="Q56" s="20"/>
      <c r="R56" s="20"/>
      <c r="S56" s="20"/>
    </row>
    <row r="57" spans="1:19" x14ac:dyDescent="0.2">
      <c r="A57" s="23"/>
      <c r="B57" s="20"/>
      <c r="C57" s="20"/>
      <c r="D57" s="20"/>
      <c r="E57" s="20"/>
      <c r="F57" s="20"/>
      <c r="G57" s="20"/>
      <c r="H57" s="27"/>
      <c r="I57" s="20"/>
      <c r="J57" s="20"/>
      <c r="K57" s="20"/>
      <c r="L57" s="19"/>
      <c r="M57" s="20"/>
      <c r="N57" s="20"/>
      <c r="O57" s="27"/>
      <c r="P57" s="19"/>
      <c r="Q57" s="20"/>
      <c r="R57" s="20"/>
      <c r="S57" s="20"/>
    </row>
    <row r="58" spans="1:19" x14ac:dyDescent="0.2">
      <c r="A58" s="23"/>
      <c r="B58" s="20"/>
      <c r="C58" s="20"/>
      <c r="D58" s="20"/>
      <c r="E58" s="20"/>
      <c r="F58" s="20"/>
      <c r="G58" s="20"/>
      <c r="H58" s="27"/>
      <c r="I58" s="20"/>
      <c r="J58" s="20"/>
      <c r="K58" s="20"/>
      <c r="L58" s="19"/>
      <c r="M58" s="20"/>
      <c r="N58" s="20"/>
      <c r="O58" s="27"/>
      <c r="P58" s="19"/>
      <c r="Q58" s="20"/>
      <c r="R58" s="20"/>
      <c r="S58" s="20"/>
    </row>
    <row r="59" spans="1:19" x14ac:dyDescent="0.2">
      <c r="A59" s="2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2">
      <c r="A60" s="2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2">
      <c r="A61" s="2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2">
      <c r="A62" s="2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2">
      <c r="A63" s="2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x14ac:dyDescent="0.2">
      <c r="A64" s="2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2">
      <c r="A65" s="23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2">
      <c r="A66" s="23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2">
      <c r="A67" s="23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1:19" x14ac:dyDescent="0.2">
      <c r="A68" s="23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x14ac:dyDescent="0.2">
      <c r="A69" s="23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x14ac:dyDescent="0.2">
      <c r="A70" s="23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x14ac:dyDescent="0.2">
      <c r="A71" s="23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2">
      <c r="A72" s="23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x14ac:dyDescent="0.2">
      <c r="A73" s="23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x14ac:dyDescent="0.2">
      <c r="A74" s="23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x14ac:dyDescent="0.2">
      <c r="A75" s="23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x14ac:dyDescent="0.2">
      <c r="A76" s="23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x14ac:dyDescent="0.2">
      <c r="A77" s="23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x14ac:dyDescent="0.2">
      <c r="A78" s="23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x14ac:dyDescent="0.2">
      <c r="A79" s="23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x14ac:dyDescent="0.2">
      <c r="A80" s="23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x14ac:dyDescent="0.2">
      <c r="A81" s="23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x14ac:dyDescent="0.2">
      <c r="A82" s="23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1:19" x14ac:dyDescent="0.2">
      <c r="A83" s="23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x14ac:dyDescent="0.2">
      <c r="A84" s="23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x14ac:dyDescent="0.2">
      <c r="A85" s="23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x14ac:dyDescent="0.2">
      <c r="A86" s="23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 x14ac:dyDescent="0.2">
      <c r="A87" s="23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x14ac:dyDescent="0.2">
      <c r="A88" s="23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 x14ac:dyDescent="0.2">
      <c r="A89" s="23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 x14ac:dyDescent="0.2">
      <c r="A90" s="23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 x14ac:dyDescent="0.2">
      <c r="A91" s="23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x14ac:dyDescent="0.2">
      <c r="A92" s="23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1:19" x14ac:dyDescent="0.2">
      <c r="A93" s="23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x14ac:dyDescent="0.2">
      <c r="A94" s="23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x14ac:dyDescent="0.2">
      <c r="A95" s="23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x14ac:dyDescent="0.2">
      <c r="A96" s="23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 spans="1:19" x14ac:dyDescent="0.2">
      <c r="A97" s="23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x14ac:dyDescent="0.2">
      <c r="A98" s="23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</row>
    <row r="99" spans="1:19" x14ac:dyDescent="0.2">
      <c r="A99" s="23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x14ac:dyDescent="0.2">
      <c r="A100" s="23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x14ac:dyDescent="0.2">
      <c r="A101" s="23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x14ac:dyDescent="0.2">
      <c r="A102" s="23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x14ac:dyDescent="0.2">
      <c r="A103" s="23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x14ac:dyDescent="0.2">
      <c r="A104" s="23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spans="1:19" x14ac:dyDescent="0.2">
      <c r="A105" s="23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x14ac:dyDescent="0.2">
      <c r="A106" s="23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spans="1:19" x14ac:dyDescent="0.2">
      <c r="A107" s="23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</sheetData>
  <mergeCells count="3">
    <mergeCell ref="B3:S3"/>
    <mergeCell ref="A1:S1"/>
    <mergeCell ref="A44:B44"/>
  </mergeCells>
  <phoneticPr fontId="0" type="noConversion"/>
  <pageMargins left="0.75" right="0.18" top="0.37" bottom="0.21" header="0.28999999999999998" footer="0.14000000000000001"/>
  <pageSetup scale="8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8" sqref="A8"/>
    </sheetView>
  </sheetViews>
  <sheetFormatPr defaultColWidth="8.85546875" defaultRowHeight="12.75" x14ac:dyDescent="0.2"/>
  <cols>
    <col min="1" max="1" width="21.140625" bestFit="1" customWidth="1"/>
    <col min="2" max="5" width="9.140625" style="1" customWidth="1"/>
  </cols>
  <sheetData>
    <row r="1" spans="1:5" ht="18" x14ac:dyDescent="0.25">
      <c r="A1" s="316" t="s">
        <v>11</v>
      </c>
      <c r="B1" s="316"/>
      <c r="C1" s="316"/>
      <c r="D1" s="316"/>
      <c r="E1" s="316"/>
    </row>
    <row r="4" spans="1:5" x14ac:dyDescent="0.2">
      <c r="A4" s="13" t="s">
        <v>1556</v>
      </c>
      <c r="B4" s="6" t="s">
        <v>70</v>
      </c>
      <c r="C4" s="6" t="s">
        <v>71</v>
      </c>
      <c r="D4" s="6" t="s">
        <v>72</v>
      </c>
      <c r="E4" s="6" t="s">
        <v>73</v>
      </c>
    </row>
    <row r="5" spans="1:5" x14ac:dyDescent="0.2">
      <c r="A5" t="s">
        <v>621</v>
      </c>
      <c r="D5" s="78" t="e">
        <f t="shared" ref="D5:D10" si="0">(B5/(B5+C5))</f>
        <v>#DIV/0!</v>
      </c>
      <c r="E5" s="79" t="s">
        <v>74</v>
      </c>
    </row>
    <row r="6" spans="1:5" x14ac:dyDescent="0.2">
      <c r="A6" t="s">
        <v>630</v>
      </c>
      <c r="D6" s="78" t="e">
        <f t="shared" si="0"/>
        <v>#DIV/0!</v>
      </c>
      <c r="E6" s="1">
        <f>(((B5-B6)+(C6-C5))/2)</f>
        <v>0</v>
      </c>
    </row>
    <row r="7" spans="1:5" x14ac:dyDescent="0.2">
      <c r="A7" t="s">
        <v>1136</v>
      </c>
      <c r="D7" s="78" t="e">
        <f t="shared" si="0"/>
        <v>#DIV/0!</v>
      </c>
      <c r="E7" s="1">
        <f>(((B5-B7)+(C7-C5))/2)</f>
        <v>0</v>
      </c>
    </row>
    <row r="8" spans="1:5" x14ac:dyDescent="0.2">
      <c r="A8" s="4" t="s">
        <v>1471</v>
      </c>
      <c r="D8" s="78" t="e">
        <f t="shared" si="0"/>
        <v>#DIV/0!</v>
      </c>
      <c r="E8" s="1">
        <f>(((B5-B8)+(C8-C5))/2)</f>
        <v>0</v>
      </c>
    </row>
    <row r="9" spans="1:5" x14ac:dyDescent="0.2">
      <c r="A9" t="s">
        <v>297</v>
      </c>
      <c r="D9" s="78" t="e">
        <f t="shared" si="0"/>
        <v>#DIV/0!</v>
      </c>
      <c r="E9" s="1">
        <f>(((B5-B9)+(C9-C5))/2)</f>
        <v>0</v>
      </c>
    </row>
    <row r="10" spans="1:5" x14ac:dyDescent="0.2">
      <c r="A10" t="s">
        <v>320</v>
      </c>
      <c r="D10" s="78" t="e">
        <f t="shared" si="0"/>
        <v>#DIV/0!</v>
      </c>
      <c r="E10" s="1">
        <f>(((B5-B10)+(C10-C5))/2)</f>
        <v>0</v>
      </c>
    </row>
    <row r="13" spans="1:5" x14ac:dyDescent="0.2">
      <c r="A13" s="13" t="s">
        <v>1557</v>
      </c>
      <c r="B13" s="6" t="s">
        <v>70</v>
      </c>
      <c r="C13" s="6" t="s">
        <v>71</v>
      </c>
      <c r="D13" s="6" t="s">
        <v>72</v>
      </c>
      <c r="E13" s="6" t="s">
        <v>73</v>
      </c>
    </row>
    <row r="14" spans="1:5" x14ac:dyDescent="0.2">
      <c r="A14" t="s">
        <v>75</v>
      </c>
      <c r="D14" s="78" t="e">
        <f t="shared" ref="D14:D19" si="1">(B14/(B14+C14))</f>
        <v>#DIV/0!</v>
      </c>
      <c r="E14" s="79" t="s">
        <v>74</v>
      </c>
    </row>
    <row r="15" spans="1:5" x14ac:dyDescent="0.2">
      <c r="A15" t="s">
        <v>1464</v>
      </c>
      <c r="D15" s="78" t="e">
        <f t="shared" si="1"/>
        <v>#DIV/0!</v>
      </c>
      <c r="E15" s="1">
        <f>(((B14-B15)+(C15-C14))/2)</f>
        <v>0</v>
      </c>
    </row>
    <row r="16" spans="1:5" x14ac:dyDescent="0.2">
      <c r="A16" t="s">
        <v>635</v>
      </c>
      <c r="D16" s="78" t="e">
        <f t="shared" si="1"/>
        <v>#DIV/0!</v>
      </c>
      <c r="E16" s="1">
        <f>(((B14-B16)+(C16-C14))/2)</f>
        <v>0</v>
      </c>
    </row>
    <row r="17" spans="1:5" x14ac:dyDescent="0.2">
      <c r="A17" t="s">
        <v>632</v>
      </c>
      <c r="D17" s="78" t="e">
        <f t="shared" si="1"/>
        <v>#DIV/0!</v>
      </c>
      <c r="E17" s="1">
        <f>(((B14-B17)+(C17-C14))/2)</f>
        <v>0</v>
      </c>
    </row>
    <row r="18" spans="1:5" x14ac:dyDescent="0.2">
      <c r="A18" s="4" t="s">
        <v>1431</v>
      </c>
      <c r="D18" s="78" t="e">
        <f t="shared" si="1"/>
        <v>#DIV/0!</v>
      </c>
      <c r="E18" s="1">
        <f>(((B14-B18)+(C18-C14))/2)</f>
        <v>0</v>
      </c>
    </row>
    <row r="19" spans="1:5" x14ac:dyDescent="0.2">
      <c r="A19" s="4" t="s">
        <v>62</v>
      </c>
      <c r="D19" s="78" t="e">
        <f t="shared" si="1"/>
        <v>#DIV/0!</v>
      </c>
      <c r="E19" s="1">
        <f>(((B14-B19)+(C19-C14))/2)</f>
        <v>0</v>
      </c>
    </row>
    <row r="22" spans="1:5" x14ac:dyDescent="0.2">
      <c r="A22" s="13" t="s">
        <v>1558</v>
      </c>
      <c r="B22" s="6" t="s">
        <v>70</v>
      </c>
      <c r="C22" s="6" t="s">
        <v>71</v>
      </c>
      <c r="D22" s="6" t="s">
        <v>72</v>
      </c>
      <c r="E22" s="6" t="s">
        <v>73</v>
      </c>
    </row>
    <row r="23" spans="1:5" x14ac:dyDescent="0.2">
      <c r="A23" t="s">
        <v>317</v>
      </c>
      <c r="D23" s="78" t="e">
        <f t="shared" ref="D23:D28" si="2">(B23/(B23+C23))</f>
        <v>#DIV/0!</v>
      </c>
      <c r="E23" s="79" t="s">
        <v>74</v>
      </c>
    </row>
    <row r="24" spans="1:5" x14ac:dyDescent="0.2">
      <c r="A24" t="s">
        <v>319</v>
      </c>
      <c r="D24" s="78" t="e">
        <f t="shared" si="2"/>
        <v>#DIV/0!</v>
      </c>
      <c r="E24" s="1">
        <f>(((B23-B24)+(C24-C23))/2)</f>
        <v>0</v>
      </c>
    </row>
    <row r="25" spans="1:5" x14ac:dyDescent="0.2">
      <c r="A25" t="s">
        <v>631</v>
      </c>
      <c r="D25" s="78" t="e">
        <f t="shared" si="2"/>
        <v>#DIV/0!</v>
      </c>
      <c r="E25" s="1">
        <f>(((B23-B25)+(C25-C23))/2)</f>
        <v>0</v>
      </c>
    </row>
    <row r="26" spans="1:5" x14ac:dyDescent="0.2">
      <c r="A26" t="s">
        <v>622</v>
      </c>
      <c r="D26" s="78" t="e">
        <f t="shared" si="2"/>
        <v>#DIV/0!</v>
      </c>
      <c r="E26" s="1">
        <f>(((B23-B26)+(C26-C23))/2)</f>
        <v>0</v>
      </c>
    </row>
    <row r="27" spans="1:5" x14ac:dyDescent="0.2">
      <c r="A27" t="s">
        <v>629</v>
      </c>
      <c r="D27" s="78" t="e">
        <f t="shared" si="2"/>
        <v>#DIV/0!</v>
      </c>
      <c r="E27" s="1">
        <f>(((B23-B27)+(C27-C23))/2)</f>
        <v>0</v>
      </c>
    </row>
    <row r="28" spans="1:5" x14ac:dyDescent="0.2">
      <c r="A28" t="s">
        <v>633</v>
      </c>
      <c r="D28" s="78" t="e">
        <f t="shared" si="2"/>
        <v>#DIV/0!</v>
      </c>
      <c r="E28" s="1">
        <f>(((B23-B28)+(C28-C23))/2)</f>
        <v>0</v>
      </c>
    </row>
  </sheetData>
  <mergeCells count="1">
    <mergeCell ref="A1:E1"/>
  </mergeCells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2"/>
  <sheetViews>
    <sheetView workbookViewId="0">
      <selection activeCell="C21" sqref="C21:D21"/>
    </sheetView>
  </sheetViews>
  <sheetFormatPr defaultColWidth="8.85546875" defaultRowHeight="12.75" x14ac:dyDescent="0.2"/>
  <cols>
    <col min="1" max="6" width="15.7109375" style="19" customWidth="1"/>
    <col min="7" max="9" width="10.7109375" style="19" customWidth="1"/>
    <col min="10" max="16384" width="8.85546875" style="19"/>
  </cols>
  <sheetData>
    <row r="1" spans="1:9" ht="18" x14ac:dyDescent="0.25">
      <c r="A1" s="326" t="s">
        <v>1851</v>
      </c>
      <c r="B1" s="326"/>
      <c r="C1" s="326"/>
      <c r="D1" s="326"/>
      <c r="E1" s="326"/>
      <c r="F1" s="326"/>
      <c r="G1" s="326"/>
      <c r="H1" s="326"/>
      <c r="I1" s="326"/>
    </row>
    <row r="2" spans="1:9" ht="18" x14ac:dyDescent="0.25">
      <c r="A2" s="28"/>
      <c r="B2" s="28"/>
      <c r="C2" s="28"/>
      <c r="D2" s="28"/>
      <c r="E2" s="28"/>
      <c r="F2" s="28"/>
      <c r="G2" s="28"/>
      <c r="H2" s="28"/>
      <c r="I2" s="28"/>
    </row>
    <row r="4" spans="1:9" x14ac:dyDescent="0.2">
      <c r="A4" s="328" t="s">
        <v>481</v>
      </c>
      <c r="B4" s="328"/>
      <c r="C4" s="328" t="s">
        <v>482</v>
      </c>
      <c r="D4" s="328"/>
      <c r="E4" s="328" t="s">
        <v>483</v>
      </c>
      <c r="F4" s="328"/>
    </row>
    <row r="6" spans="1:9" ht="13.5" thickBot="1" x14ac:dyDescent="0.25">
      <c r="A6" s="331"/>
      <c r="B6" s="331"/>
    </row>
    <row r="7" spans="1:9" x14ac:dyDescent="0.2">
      <c r="A7" s="332" t="s">
        <v>44</v>
      </c>
      <c r="B7" s="333"/>
    </row>
    <row r="8" spans="1:9" ht="13.5" thickBot="1" x14ac:dyDescent="0.25">
      <c r="A8" s="329"/>
      <c r="B8" s="330"/>
      <c r="C8" s="331"/>
      <c r="D8" s="331"/>
    </row>
    <row r="9" spans="1:9" x14ac:dyDescent="0.2">
      <c r="B9" s="31"/>
      <c r="C9" s="32"/>
      <c r="D9" s="33"/>
    </row>
    <row r="10" spans="1:9" ht="13.5" thickBot="1" x14ac:dyDescent="0.25">
      <c r="A10" s="334"/>
      <c r="B10" s="335"/>
      <c r="C10" s="329"/>
      <c r="D10" s="330"/>
      <c r="E10" s="334"/>
      <c r="F10" s="335"/>
    </row>
    <row r="11" spans="1:9" x14ac:dyDescent="0.2">
      <c r="A11" s="341" t="s">
        <v>45</v>
      </c>
      <c r="B11" s="341"/>
      <c r="D11" s="31"/>
      <c r="F11" s="34"/>
    </row>
    <row r="12" spans="1:9" ht="13.5" thickBot="1" x14ac:dyDescent="0.25">
      <c r="C12" s="334"/>
      <c r="D12" s="335"/>
      <c r="F12" s="31"/>
    </row>
    <row r="13" spans="1:9" x14ac:dyDescent="0.2">
      <c r="C13" s="341" t="s">
        <v>49</v>
      </c>
      <c r="D13" s="341"/>
      <c r="F13" s="31"/>
    </row>
    <row r="14" spans="1:9" x14ac:dyDescent="0.2">
      <c r="F14" s="31"/>
    </row>
    <row r="15" spans="1:9" ht="13.5" thickBot="1" x14ac:dyDescent="0.25">
      <c r="A15" s="331"/>
      <c r="B15" s="331"/>
      <c r="E15" s="342"/>
      <c r="F15" s="343"/>
      <c r="G15" s="337"/>
      <c r="H15" s="338"/>
      <c r="I15" s="338"/>
    </row>
    <row r="16" spans="1:9" x14ac:dyDescent="0.2">
      <c r="A16" s="332" t="s">
        <v>46</v>
      </c>
      <c r="B16" s="333"/>
      <c r="F16" s="31"/>
      <c r="G16" s="339" t="s">
        <v>1852</v>
      </c>
      <c r="H16" s="340"/>
      <c r="I16" s="340"/>
    </row>
    <row r="17" spans="1:9" ht="13.5" thickBot="1" x14ac:dyDescent="0.25">
      <c r="A17" s="345"/>
      <c r="B17" s="346"/>
      <c r="C17" s="331"/>
      <c r="D17" s="331"/>
      <c r="F17" s="31"/>
      <c r="G17" s="35"/>
      <c r="H17" s="336"/>
      <c r="I17" s="336"/>
    </row>
    <row r="18" spans="1:9" x14ac:dyDescent="0.2">
      <c r="A18" s="25"/>
      <c r="B18" s="31"/>
      <c r="C18" s="32"/>
      <c r="D18" s="33"/>
      <c r="F18" s="31"/>
      <c r="H18" s="115"/>
      <c r="I18" s="35"/>
    </row>
    <row r="19" spans="1:9" ht="13.5" thickBot="1" x14ac:dyDescent="0.25">
      <c r="A19" s="334"/>
      <c r="B19" s="335"/>
      <c r="C19" s="344"/>
      <c r="D19" s="330"/>
      <c r="F19" s="31"/>
    </row>
    <row r="20" spans="1:9" ht="13.5" thickBot="1" x14ac:dyDescent="0.25">
      <c r="A20" s="341" t="s">
        <v>47</v>
      </c>
      <c r="B20" s="341"/>
      <c r="D20" s="31"/>
      <c r="E20" s="334"/>
      <c r="F20" s="335"/>
    </row>
    <row r="21" spans="1:9" ht="13.5" thickBot="1" x14ac:dyDescent="0.25">
      <c r="C21" s="334"/>
      <c r="D21" s="335"/>
    </row>
    <row r="22" spans="1:9" x14ac:dyDescent="0.2">
      <c r="C22" s="341" t="s">
        <v>48</v>
      </c>
      <c r="D22" s="341"/>
    </row>
  </sheetData>
  <mergeCells count="28">
    <mergeCell ref="E20:F20"/>
    <mergeCell ref="A11:B11"/>
    <mergeCell ref="C12:D12"/>
    <mergeCell ref="C22:D22"/>
    <mergeCell ref="C17:D17"/>
    <mergeCell ref="C19:D19"/>
    <mergeCell ref="C21:D21"/>
    <mergeCell ref="A19:B19"/>
    <mergeCell ref="A20:B20"/>
    <mergeCell ref="A17:B17"/>
    <mergeCell ref="E10:F10"/>
    <mergeCell ref="H17:I17"/>
    <mergeCell ref="C10:D10"/>
    <mergeCell ref="G15:I15"/>
    <mergeCell ref="A16:B16"/>
    <mergeCell ref="G16:I16"/>
    <mergeCell ref="A10:B10"/>
    <mergeCell ref="C13:D13"/>
    <mergeCell ref="E15:F15"/>
    <mergeCell ref="A15:B15"/>
    <mergeCell ref="A1:I1"/>
    <mergeCell ref="A4:B4"/>
    <mergeCell ref="C4:D4"/>
    <mergeCell ref="E4:F4"/>
    <mergeCell ref="A8:B8"/>
    <mergeCell ref="A6:B6"/>
    <mergeCell ref="A7:B7"/>
    <mergeCell ref="C8:D8"/>
  </mergeCells>
  <phoneticPr fontId="11" type="noConversion"/>
  <pageMargins left="0.75" right="0.75" top="1" bottom="1" header="0.5" footer="0.5"/>
  <pageSetup scale="97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1950"/>
  <sheetViews>
    <sheetView zoomScale="85" zoomScaleNormal="85" zoomScalePageLayoutView="85" workbookViewId="0">
      <selection activeCell="C10" sqref="C10"/>
    </sheetView>
  </sheetViews>
  <sheetFormatPr defaultColWidth="8.85546875" defaultRowHeight="12.75" x14ac:dyDescent="0.2"/>
  <cols>
    <col min="1" max="1" width="5.7109375" customWidth="1"/>
    <col min="2" max="2" width="19.28515625" customWidth="1"/>
    <col min="3" max="3" width="15.85546875" bestFit="1" customWidth="1"/>
    <col min="4" max="4" width="16.85546875" bestFit="1" customWidth="1"/>
    <col min="5" max="5" width="17" bestFit="1" customWidth="1"/>
    <col min="6" max="6" width="16.28515625" bestFit="1" customWidth="1"/>
    <col min="7" max="7" width="18.42578125" bestFit="1" customWidth="1"/>
    <col min="8" max="8" width="17.28515625" bestFit="1" customWidth="1"/>
    <col min="9" max="10" width="17.28515625" customWidth="1"/>
    <col min="11" max="11" width="16.7109375" bestFit="1" customWidth="1"/>
    <col min="12" max="12" width="16.42578125" bestFit="1" customWidth="1"/>
    <col min="13" max="13" width="38.42578125" style="19" bestFit="1" customWidth="1"/>
    <col min="14" max="14" width="7.140625" style="19" customWidth="1"/>
    <col min="15" max="15" width="9.140625" style="20" customWidth="1"/>
    <col min="16" max="37" width="9.140625" style="19" customWidth="1"/>
  </cols>
  <sheetData>
    <row r="1" spans="1:22" ht="20.25" x14ac:dyDescent="0.3">
      <c r="A1" s="324" t="s">
        <v>157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</row>
    <row r="2" spans="1:22" x14ac:dyDescent="0.2">
      <c r="M2" s="20"/>
      <c r="N2" s="20"/>
    </row>
    <row r="3" spans="1:2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  <c r="M3" s="58" t="s">
        <v>245</v>
      </c>
      <c r="N3" s="20"/>
    </row>
    <row r="4" spans="1:22" x14ac:dyDescent="0.2">
      <c r="A4" s="55">
        <v>1</v>
      </c>
      <c r="B4" s="60" t="s">
        <v>318</v>
      </c>
      <c r="C4" s="84" t="s">
        <v>1481</v>
      </c>
      <c r="D4" s="84" t="s">
        <v>1410</v>
      </c>
      <c r="E4" s="84" t="s">
        <v>1269</v>
      </c>
      <c r="F4" s="84" t="s">
        <v>1288</v>
      </c>
      <c r="G4" s="84" t="s">
        <v>1309</v>
      </c>
      <c r="H4" s="84" t="s">
        <v>1327</v>
      </c>
      <c r="I4" s="80" t="s">
        <v>1343</v>
      </c>
      <c r="J4" s="84" t="s">
        <v>1343</v>
      </c>
      <c r="K4" s="83"/>
      <c r="L4" s="83"/>
      <c r="M4" s="347" t="s">
        <v>1361</v>
      </c>
      <c r="N4" s="88"/>
      <c r="O4" s="88"/>
      <c r="P4" s="85"/>
      <c r="Q4" s="85"/>
      <c r="R4" s="85"/>
      <c r="S4" s="85"/>
      <c r="T4" s="85"/>
      <c r="U4" s="85"/>
      <c r="V4" s="85"/>
    </row>
    <row r="5" spans="1:22" ht="13.5" thickBot="1" x14ac:dyDescent="0.25">
      <c r="A5" s="61"/>
      <c r="B5" s="62" t="s">
        <v>480</v>
      </c>
      <c r="C5" s="81"/>
      <c r="D5" s="81"/>
      <c r="E5" s="81"/>
      <c r="F5" s="81"/>
      <c r="G5" s="81"/>
      <c r="H5" s="81" t="s">
        <v>780</v>
      </c>
      <c r="I5" s="81" t="s">
        <v>747</v>
      </c>
      <c r="J5" s="81"/>
      <c r="K5" s="91"/>
      <c r="L5" s="91"/>
      <c r="M5" s="348"/>
      <c r="N5" s="88"/>
      <c r="O5" s="88"/>
      <c r="P5" s="85"/>
      <c r="Q5" s="85"/>
      <c r="R5" s="85"/>
      <c r="S5" s="85"/>
      <c r="T5" s="85"/>
      <c r="U5" s="85"/>
      <c r="V5" s="85"/>
    </row>
    <row r="6" spans="1:22" x14ac:dyDescent="0.2">
      <c r="A6" s="59">
        <v>2</v>
      </c>
      <c r="B6" s="63" t="s">
        <v>747</v>
      </c>
      <c r="C6" s="80" t="s">
        <v>1393</v>
      </c>
      <c r="D6" s="80" t="s">
        <v>1411</v>
      </c>
      <c r="E6" s="80" t="s">
        <v>1270</v>
      </c>
      <c r="F6" s="80" t="s">
        <v>1289</v>
      </c>
      <c r="G6" s="80" t="s">
        <v>1310</v>
      </c>
      <c r="H6" s="80" t="s">
        <v>1328</v>
      </c>
      <c r="I6" s="80" t="s">
        <v>1345</v>
      </c>
      <c r="J6" s="80" t="s">
        <v>1362</v>
      </c>
      <c r="K6" s="80" t="s">
        <v>1179</v>
      </c>
      <c r="L6" s="80" t="s">
        <v>1195</v>
      </c>
      <c r="M6" s="347" t="s">
        <v>1344</v>
      </c>
      <c r="N6" s="88"/>
      <c r="O6" s="88"/>
      <c r="P6" s="85"/>
      <c r="Q6" s="85"/>
      <c r="R6" s="85"/>
      <c r="S6" s="85"/>
      <c r="T6" s="85"/>
      <c r="U6" s="85"/>
      <c r="V6" s="85"/>
    </row>
    <row r="7" spans="1:22" ht="13.5" thickBot="1" x14ac:dyDescent="0.25">
      <c r="A7" s="61"/>
      <c r="B7" s="62" t="s">
        <v>480</v>
      </c>
      <c r="C7" s="81"/>
      <c r="D7" s="81" t="s">
        <v>61</v>
      </c>
      <c r="E7" s="81"/>
      <c r="F7" s="81"/>
      <c r="G7" s="81" t="s">
        <v>1427</v>
      </c>
      <c r="H7" s="81" t="s">
        <v>1427</v>
      </c>
      <c r="I7" s="81" t="s">
        <v>61</v>
      </c>
      <c r="J7" s="81" t="s">
        <v>1427</v>
      </c>
      <c r="K7" s="81" t="s">
        <v>1427</v>
      </c>
      <c r="L7" s="81" t="s">
        <v>1427</v>
      </c>
      <c r="M7" s="348"/>
      <c r="N7" s="88"/>
      <c r="O7" s="88"/>
      <c r="P7" s="85"/>
      <c r="Q7" s="85"/>
      <c r="R7" s="85"/>
      <c r="S7" s="85"/>
      <c r="T7" s="85"/>
      <c r="U7" s="85"/>
      <c r="V7" s="85"/>
    </row>
    <row r="8" spans="1:22" x14ac:dyDescent="0.2">
      <c r="A8" s="59">
        <v>3</v>
      </c>
      <c r="B8" s="63" t="s">
        <v>878</v>
      </c>
      <c r="C8" s="80" t="s">
        <v>1394</v>
      </c>
      <c r="D8" s="80" t="s">
        <v>1247</v>
      </c>
      <c r="E8" s="80" t="s">
        <v>1271</v>
      </c>
      <c r="F8" s="80" t="s">
        <v>1290</v>
      </c>
      <c r="G8" s="80" t="s">
        <v>1311</v>
      </c>
      <c r="H8" s="80" t="s">
        <v>1329</v>
      </c>
      <c r="I8" s="80" t="s">
        <v>1346</v>
      </c>
      <c r="J8" s="80" t="s">
        <v>1363</v>
      </c>
      <c r="K8" s="80" t="s">
        <v>1180</v>
      </c>
      <c r="L8" s="90"/>
      <c r="M8" s="347"/>
      <c r="N8" s="88"/>
      <c r="O8" s="88"/>
      <c r="P8" s="85"/>
      <c r="Q8" s="85"/>
      <c r="R8" s="85"/>
      <c r="S8" s="85"/>
      <c r="T8" s="85"/>
      <c r="U8" s="85"/>
      <c r="V8" s="85"/>
    </row>
    <row r="9" spans="1:22" ht="13.5" thickBot="1" x14ac:dyDescent="0.25">
      <c r="A9" s="61"/>
      <c r="B9" s="62" t="s">
        <v>480</v>
      </c>
      <c r="C9" s="81" t="s">
        <v>780</v>
      </c>
      <c r="D9" s="81"/>
      <c r="E9" s="81" t="s">
        <v>796</v>
      </c>
      <c r="F9" s="81" t="s">
        <v>1427</v>
      </c>
      <c r="G9" s="81" t="s">
        <v>714</v>
      </c>
      <c r="H9" s="81"/>
      <c r="I9" s="81" t="s">
        <v>714</v>
      </c>
      <c r="J9" s="81"/>
      <c r="K9" s="81"/>
      <c r="L9" s="91"/>
      <c r="M9" s="348"/>
      <c r="N9" s="88"/>
      <c r="O9" s="88"/>
      <c r="P9" s="85"/>
      <c r="Q9" s="85"/>
      <c r="R9" s="85"/>
      <c r="S9" s="85"/>
      <c r="T9" s="85"/>
      <c r="U9" s="85"/>
      <c r="V9" s="85"/>
    </row>
    <row r="10" spans="1:22" x14ac:dyDescent="0.2">
      <c r="A10" s="59">
        <v>4</v>
      </c>
      <c r="B10" s="60" t="s">
        <v>326</v>
      </c>
      <c r="C10" s="80" t="s">
        <v>1395</v>
      </c>
      <c r="D10" s="80" t="s">
        <v>1248</v>
      </c>
      <c r="E10" s="80" t="s">
        <v>1272</v>
      </c>
      <c r="F10" s="80" t="s">
        <v>1291</v>
      </c>
      <c r="G10" s="80" t="s">
        <v>1312</v>
      </c>
      <c r="H10" s="80" t="s">
        <v>1219</v>
      </c>
      <c r="I10" s="90"/>
      <c r="J10" s="90"/>
      <c r="K10" s="90"/>
      <c r="L10" s="90"/>
      <c r="M10" s="347"/>
      <c r="N10" s="88"/>
      <c r="O10" s="88"/>
      <c r="P10" s="85"/>
      <c r="Q10" s="85"/>
      <c r="R10" s="85"/>
      <c r="S10" s="85"/>
      <c r="T10" s="85"/>
      <c r="U10" s="85"/>
      <c r="V10" s="85"/>
    </row>
    <row r="11" spans="1:22" ht="13.5" thickBot="1" x14ac:dyDescent="0.25">
      <c r="A11" s="61"/>
      <c r="B11" s="62" t="s">
        <v>480</v>
      </c>
      <c r="C11" s="81"/>
      <c r="D11" s="81"/>
      <c r="E11" s="81"/>
      <c r="F11" s="81"/>
      <c r="G11" s="81"/>
      <c r="H11" s="81"/>
      <c r="I11" s="91"/>
      <c r="J11" s="91"/>
      <c r="K11" s="91"/>
      <c r="L11" s="91"/>
      <c r="M11" s="348"/>
      <c r="N11" s="88"/>
      <c r="O11" s="88"/>
      <c r="P11" s="85"/>
      <c r="Q11" s="85"/>
      <c r="R11" s="85"/>
      <c r="S11" s="85"/>
      <c r="T11" s="85"/>
      <c r="U11" s="85"/>
      <c r="V11" s="85"/>
    </row>
    <row r="12" spans="1:22" x14ac:dyDescent="0.2">
      <c r="A12" s="59">
        <v>5</v>
      </c>
      <c r="B12" s="60" t="s">
        <v>858</v>
      </c>
      <c r="C12" s="80" t="s">
        <v>1396</v>
      </c>
      <c r="D12" s="80" t="s">
        <v>1249</v>
      </c>
      <c r="E12" s="80" t="s">
        <v>1273</v>
      </c>
      <c r="F12" s="80" t="s">
        <v>1292</v>
      </c>
      <c r="G12" s="80" t="s">
        <v>1313</v>
      </c>
      <c r="H12" s="80" t="s">
        <v>1330</v>
      </c>
      <c r="I12" s="80" t="s">
        <v>1347</v>
      </c>
      <c r="J12" s="80" t="s">
        <v>1364</v>
      </c>
      <c r="K12" s="80" t="s">
        <v>1181</v>
      </c>
      <c r="L12" s="80" t="s">
        <v>1196</v>
      </c>
      <c r="M12" s="347"/>
      <c r="N12" s="88"/>
      <c r="O12" s="88"/>
      <c r="P12" s="85"/>
      <c r="Q12" s="85"/>
      <c r="R12" s="85"/>
      <c r="S12" s="85"/>
      <c r="T12" s="85"/>
      <c r="U12" s="85"/>
      <c r="V12" s="85"/>
    </row>
    <row r="13" spans="1:22" ht="13.5" thickBot="1" x14ac:dyDescent="0.25">
      <c r="A13" s="61"/>
      <c r="B13" s="62" t="s">
        <v>480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348"/>
      <c r="N13" s="88"/>
      <c r="O13" s="88"/>
      <c r="P13" s="85"/>
      <c r="Q13" s="85"/>
      <c r="R13" s="85"/>
      <c r="S13" s="85"/>
      <c r="T13" s="85"/>
      <c r="U13" s="85"/>
      <c r="V13" s="85"/>
    </row>
    <row r="14" spans="1:22" x14ac:dyDescent="0.2">
      <c r="A14" s="59">
        <v>6</v>
      </c>
      <c r="B14" s="57" t="s">
        <v>1427</v>
      </c>
      <c r="C14" s="80" t="s">
        <v>1397</v>
      </c>
      <c r="D14" s="80" t="s">
        <v>1250</v>
      </c>
      <c r="E14" s="80" t="s">
        <v>1274</v>
      </c>
      <c r="F14" s="80" t="s">
        <v>1293</v>
      </c>
      <c r="G14" s="80" t="s">
        <v>1314</v>
      </c>
      <c r="H14" s="80" t="s">
        <v>1331</v>
      </c>
      <c r="I14" s="80" t="s">
        <v>1348</v>
      </c>
      <c r="J14" s="80" t="s">
        <v>1365</v>
      </c>
      <c r="K14" s="80" t="s">
        <v>1182</v>
      </c>
      <c r="L14" s="80" t="s">
        <v>1197</v>
      </c>
      <c r="M14" s="347"/>
      <c r="N14" s="88"/>
      <c r="O14" s="88"/>
      <c r="P14" s="85"/>
      <c r="Q14" s="85"/>
      <c r="R14" s="85"/>
      <c r="S14" s="85"/>
      <c r="T14" s="85"/>
      <c r="U14" s="85"/>
      <c r="V14" s="85"/>
    </row>
    <row r="15" spans="1:22" ht="13.5" thickBot="1" x14ac:dyDescent="0.25">
      <c r="A15" s="61"/>
      <c r="B15" s="62" t="s">
        <v>480</v>
      </c>
      <c r="C15" s="81"/>
      <c r="D15" s="81" t="s">
        <v>326</v>
      </c>
      <c r="E15" s="81" t="s">
        <v>747</v>
      </c>
      <c r="F15" s="81" t="s">
        <v>780</v>
      </c>
      <c r="G15" s="81" t="s">
        <v>796</v>
      </c>
      <c r="H15" s="81" t="s">
        <v>780</v>
      </c>
      <c r="I15" s="81" t="s">
        <v>1382</v>
      </c>
      <c r="J15" s="81" t="s">
        <v>796</v>
      </c>
      <c r="K15" s="81"/>
      <c r="L15" s="81" t="s">
        <v>61</v>
      </c>
      <c r="M15" s="348"/>
      <c r="N15" s="88"/>
      <c r="O15" s="88"/>
      <c r="P15" s="85"/>
      <c r="Q15" s="85"/>
      <c r="R15" s="85"/>
      <c r="S15" s="85"/>
      <c r="T15" s="85"/>
      <c r="U15" s="85"/>
      <c r="V15" s="85"/>
    </row>
    <row r="16" spans="1:22" x14ac:dyDescent="0.2">
      <c r="A16" s="59">
        <v>7</v>
      </c>
      <c r="B16" s="63" t="s">
        <v>327</v>
      </c>
      <c r="C16" s="80" t="s">
        <v>1398</v>
      </c>
      <c r="D16" s="80" t="s">
        <v>1251</v>
      </c>
      <c r="E16" s="80" t="s">
        <v>1275</v>
      </c>
      <c r="F16" s="80" t="s">
        <v>1294</v>
      </c>
      <c r="G16" s="80" t="s">
        <v>1315</v>
      </c>
      <c r="H16" s="80" t="s">
        <v>1332</v>
      </c>
      <c r="I16" s="80" t="s">
        <v>1349</v>
      </c>
      <c r="J16" s="80" t="s">
        <v>1366</v>
      </c>
      <c r="K16" s="80" t="s">
        <v>1185</v>
      </c>
      <c r="L16" s="80" t="s">
        <v>1198</v>
      </c>
      <c r="M16" s="347"/>
      <c r="N16" s="88"/>
      <c r="O16" s="88"/>
      <c r="P16" s="85"/>
      <c r="Q16" s="85"/>
      <c r="R16" s="85"/>
      <c r="S16" s="85"/>
      <c r="T16" s="85"/>
      <c r="U16" s="85"/>
      <c r="V16" s="85"/>
    </row>
    <row r="17" spans="1:22" ht="13.5" thickBot="1" x14ac:dyDescent="0.25">
      <c r="A17" s="61"/>
      <c r="B17" s="62" t="s">
        <v>480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348"/>
      <c r="N17" s="88"/>
      <c r="O17" s="88"/>
      <c r="P17" s="85"/>
      <c r="Q17" s="85"/>
      <c r="R17" s="85"/>
      <c r="S17" s="85"/>
      <c r="T17" s="85"/>
      <c r="U17" s="85"/>
      <c r="V17" s="85"/>
    </row>
    <row r="18" spans="1:22" x14ac:dyDescent="0.2">
      <c r="A18" s="59">
        <v>8</v>
      </c>
      <c r="B18" s="63" t="s">
        <v>965</v>
      </c>
      <c r="C18" s="80" t="s">
        <v>1399</v>
      </c>
      <c r="D18" s="80" t="s">
        <v>1252</v>
      </c>
      <c r="E18" s="80" t="s">
        <v>1276</v>
      </c>
      <c r="F18" s="80" t="s">
        <v>1297</v>
      </c>
      <c r="G18" s="80" t="s">
        <v>1316</v>
      </c>
      <c r="H18" s="80" t="s">
        <v>1333</v>
      </c>
      <c r="I18" s="80" t="s">
        <v>1350</v>
      </c>
      <c r="J18" s="80" t="s">
        <v>1367</v>
      </c>
      <c r="K18" s="80" t="s">
        <v>1343</v>
      </c>
      <c r="L18" s="90"/>
      <c r="M18" s="347" t="s">
        <v>1186</v>
      </c>
      <c r="N18" s="88"/>
      <c r="O18" s="88"/>
      <c r="P18" s="85"/>
      <c r="Q18" s="85"/>
      <c r="R18" s="85"/>
      <c r="S18" s="85"/>
      <c r="T18" s="85"/>
      <c r="U18" s="85"/>
      <c r="V18" s="85"/>
    </row>
    <row r="19" spans="1:22" ht="13.5" thickBot="1" x14ac:dyDescent="0.25">
      <c r="A19" s="61"/>
      <c r="B19" s="62" t="s">
        <v>480</v>
      </c>
      <c r="C19" s="81"/>
      <c r="D19" s="81"/>
      <c r="E19" s="81"/>
      <c r="F19" s="81" t="s">
        <v>714</v>
      </c>
      <c r="G19" s="81"/>
      <c r="H19" s="81" t="s">
        <v>714</v>
      </c>
      <c r="I19" s="81"/>
      <c r="J19" s="81"/>
      <c r="K19" s="81"/>
      <c r="L19" s="91"/>
      <c r="M19" s="348"/>
      <c r="N19" s="88"/>
      <c r="O19" s="88"/>
      <c r="P19" s="85"/>
      <c r="Q19" s="85"/>
      <c r="R19" s="85"/>
      <c r="S19" s="85"/>
      <c r="T19" s="85"/>
      <c r="U19" s="85"/>
      <c r="V19" s="85"/>
    </row>
    <row r="20" spans="1:22" x14ac:dyDescent="0.2">
      <c r="A20" s="59">
        <v>9</v>
      </c>
      <c r="B20" s="60" t="s">
        <v>714</v>
      </c>
      <c r="C20" s="80" t="s">
        <v>1400</v>
      </c>
      <c r="D20" s="80" t="s">
        <v>1253</v>
      </c>
      <c r="E20" s="80" t="s">
        <v>1277</v>
      </c>
      <c r="F20" s="80" t="s">
        <v>1298</v>
      </c>
      <c r="G20" s="80" t="s">
        <v>1317</v>
      </c>
      <c r="H20" s="80" t="s">
        <v>1334</v>
      </c>
      <c r="I20" s="80" t="s">
        <v>1351</v>
      </c>
      <c r="J20" s="80" t="s">
        <v>1368</v>
      </c>
      <c r="K20" s="80" t="s">
        <v>1187</v>
      </c>
      <c r="L20" s="90"/>
      <c r="M20" s="347"/>
      <c r="N20" s="88"/>
      <c r="O20" s="88"/>
      <c r="P20" s="85"/>
      <c r="Q20" s="85"/>
      <c r="R20" s="85"/>
      <c r="S20" s="85"/>
      <c r="T20" s="85"/>
      <c r="U20" s="85"/>
      <c r="V20" s="85"/>
    </row>
    <row r="21" spans="1:22" ht="13.5" thickBot="1" x14ac:dyDescent="0.25">
      <c r="A21" s="61"/>
      <c r="B21" s="62" t="s">
        <v>480</v>
      </c>
      <c r="C21" s="81"/>
      <c r="D21" s="81" t="s">
        <v>878</v>
      </c>
      <c r="E21" s="81" t="s">
        <v>965</v>
      </c>
      <c r="F21" s="81" t="s">
        <v>878</v>
      </c>
      <c r="G21" s="81"/>
      <c r="H21" s="81"/>
      <c r="I21" s="81" t="s">
        <v>965</v>
      </c>
      <c r="J21" s="81" t="s">
        <v>965</v>
      </c>
      <c r="K21" s="81"/>
      <c r="L21" s="91"/>
      <c r="M21" s="348"/>
      <c r="N21" s="88"/>
      <c r="O21" s="88"/>
      <c r="P21" s="85"/>
      <c r="Q21" s="85"/>
      <c r="R21" s="85"/>
      <c r="S21" s="85"/>
      <c r="T21" s="85"/>
      <c r="U21" s="85"/>
      <c r="V21" s="85"/>
    </row>
    <row r="22" spans="1:22" x14ac:dyDescent="0.2">
      <c r="A22" s="59">
        <v>10</v>
      </c>
      <c r="B22" s="60" t="s">
        <v>922</v>
      </c>
      <c r="C22" s="80" t="s">
        <v>1401</v>
      </c>
      <c r="D22" s="80" t="s">
        <v>1254</v>
      </c>
      <c r="E22" s="80" t="s">
        <v>1278</v>
      </c>
      <c r="F22" s="80" t="s">
        <v>1299</v>
      </c>
      <c r="G22" s="80" t="s">
        <v>1318</v>
      </c>
      <c r="H22" s="80" t="s">
        <v>1335</v>
      </c>
      <c r="I22" s="80" t="s">
        <v>1352</v>
      </c>
      <c r="J22" s="80" t="s">
        <v>1170</v>
      </c>
      <c r="K22" s="80" t="s">
        <v>1188</v>
      </c>
      <c r="L22" s="80" t="s">
        <v>1199</v>
      </c>
      <c r="M22" s="347"/>
      <c r="N22" s="88"/>
      <c r="O22" s="88"/>
      <c r="P22" s="85"/>
      <c r="Q22" s="85"/>
      <c r="R22" s="85"/>
      <c r="S22" s="85"/>
      <c r="T22" s="85"/>
      <c r="U22" s="85"/>
      <c r="V22" s="85"/>
    </row>
    <row r="23" spans="1:22" ht="13.5" thickBot="1" x14ac:dyDescent="0.25">
      <c r="A23" s="61"/>
      <c r="B23" s="62" t="s">
        <v>480</v>
      </c>
      <c r="C23" s="81"/>
      <c r="D23" s="81"/>
      <c r="E23" s="81"/>
      <c r="F23" s="81"/>
      <c r="G23" s="81"/>
      <c r="H23" s="81"/>
      <c r="I23" s="81" t="s">
        <v>780</v>
      </c>
      <c r="J23" s="81"/>
      <c r="K23" s="81"/>
      <c r="L23" s="81"/>
      <c r="M23" s="348"/>
      <c r="N23" s="88"/>
      <c r="O23" s="88"/>
      <c r="P23" s="85"/>
      <c r="Q23" s="85"/>
      <c r="R23" s="85"/>
      <c r="S23" s="85"/>
      <c r="T23" s="85"/>
      <c r="U23" s="85"/>
      <c r="V23" s="85"/>
    </row>
    <row r="24" spans="1:22" x14ac:dyDescent="0.2">
      <c r="A24" s="59">
        <v>11</v>
      </c>
      <c r="B24" s="60" t="s">
        <v>1472</v>
      </c>
      <c r="C24" s="80" t="s">
        <v>1402</v>
      </c>
      <c r="D24" s="80" t="s">
        <v>1261</v>
      </c>
      <c r="E24" s="80" t="s">
        <v>1279</v>
      </c>
      <c r="F24" s="80" t="s">
        <v>1300</v>
      </c>
      <c r="G24" s="80" t="s">
        <v>1319</v>
      </c>
      <c r="H24" s="80" t="s">
        <v>1336</v>
      </c>
      <c r="I24" s="80" t="s">
        <v>1353</v>
      </c>
      <c r="J24" s="80" t="s">
        <v>1171</v>
      </c>
      <c r="K24" s="80" t="s">
        <v>1189</v>
      </c>
      <c r="L24" s="80" t="s">
        <v>1200</v>
      </c>
      <c r="M24" s="347"/>
      <c r="N24" s="88"/>
      <c r="O24" s="88"/>
      <c r="P24" s="85"/>
      <c r="Q24" s="85"/>
      <c r="R24" s="85"/>
      <c r="S24" s="85"/>
      <c r="T24" s="85"/>
      <c r="U24" s="85"/>
      <c r="V24" s="85"/>
    </row>
    <row r="25" spans="1:22" ht="13.5" thickBot="1" x14ac:dyDescent="0.25">
      <c r="A25" s="61"/>
      <c r="B25" s="62" t="s">
        <v>480</v>
      </c>
      <c r="C25" s="81"/>
      <c r="D25" s="81"/>
      <c r="E25" s="81" t="s">
        <v>747</v>
      </c>
      <c r="F25" s="81" t="s">
        <v>1427</v>
      </c>
      <c r="G25" s="81"/>
      <c r="H25" s="81"/>
      <c r="I25" s="81"/>
      <c r="J25" s="81"/>
      <c r="K25" s="81"/>
      <c r="L25" s="81"/>
      <c r="M25" s="348"/>
      <c r="N25" s="88"/>
      <c r="O25" s="88"/>
      <c r="P25" s="85"/>
      <c r="Q25" s="85"/>
      <c r="R25" s="85"/>
      <c r="S25" s="85"/>
      <c r="T25" s="85"/>
      <c r="U25" s="85"/>
      <c r="V25" s="85"/>
    </row>
    <row r="26" spans="1:22" x14ac:dyDescent="0.2">
      <c r="A26" s="59">
        <v>12</v>
      </c>
      <c r="B26" s="63" t="s">
        <v>796</v>
      </c>
      <c r="C26" s="80" t="s">
        <v>1403</v>
      </c>
      <c r="D26" s="80" t="s">
        <v>1262</v>
      </c>
      <c r="E26" s="80" t="s">
        <v>1280</v>
      </c>
      <c r="F26" s="80" t="s">
        <v>1301</v>
      </c>
      <c r="G26" s="80" t="s">
        <v>1320</v>
      </c>
      <c r="H26" s="80" t="s">
        <v>1337</v>
      </c>
      <c r="I26" s="80" t="s">
        <v>1354</v>
      </c>
      <c r="J26" s="80" t="s">
        <v>1172</v>
      </c>
      <c r="K26" s="80" t="s">
        <v>1190</v>
      </c>
      <c r="L26" s="80" t="s">
        <v>1201</v>
      </c>
      <c r="M26" s="347"/>
      <c r="N26" s="88"/>
      <c r="O26" s="88"/>
      <c r="P26" s="85"/>
      <c r="Q26" s="85"/>
      <c r="R26" s="85"/>
      <c r="S26" s="85"/>
      <c r="T26" s="85"/>
      <c r="U26" s="85"/>
      <c r="V26" s="85"/>
    </row>
    <row r="27" spans="1:22" ht="13.5" thickBot="1" x14ac:dyDescent="0.25">
      <c r="A27" s="61"/>
      <c r="B27" s="62" t="s">
        <v>480</v>
      </c>
      <c r="C27" s="81"/>
      <c r="D27" s="81"/>
      <c r="E27" s="81"/>
      <c r="F27" s="81"/>
      <c r="G27" s="81"/>
      <c r="H27" s="81" t="s">
        <v>61</v>
      </c>
      <c r="I27" s="81"/>
      <c r="J27" s="81"/>
      <c r="K27" s="81"/>
      <c r="L27" s="81"/>
      <c r="M27" s="348"/>
      <c r="N27" s="88"/>
      <c r="O27" s="88"/>
      <c r="P27" s="85"/>
      <c r="Q27" s="85"/>
      <c r="R27" s="85"/>
      <c r="S27" s="85"/>
      <c r="T27" s="85"/>
      <c r="U27" s="85"/>
      <c r="V27" s="85"/>
    </row>
    <row r="28" spans="1:22" x14ac:dyDescent="0.2">
      <c r="A28" s="59">
        <v>13</v>
      </c>
      <c r="B28" s="60" t="s">
        <v>282</v>
      </c>
      <c r="C28" s="80" t="s">
        <v>1404</v>
      </c>
      <c r="D28" s="80" t="s">
        <v>1263</v>
      </c>
      <c r="E28" s="80" t="s">
        <v>1281</v>
      </c>
      <c r="F28" s="80" t="s">
        <v>1302</v>
      </c>
      <c r="G28" s="80" t="s">
        <v>1321</v>
      </c>
      <c r="H28" s="80" t="s">
        <v>1338</v>
      </c>
      <c r="I28" s="80" t="s">
        <v>1355</v>
      </c>
      <c r="J28" s="80" t="s">
        <v>1173</v>
      </c>
      <c r="K28" s="80" t="s">
        <v>1183</v>
      </c>
      <c r="L28" s="80" t="s">
        <v>1202</v>
      </c>
      <c r="M28" s="347"/>
      <c r="N28" s="88"/>
      <c r="O28" s="88"/>
      <c r="P28" s="85"/>
      <c r="Q28" s="85"/>
      <c r="R28" s="85"/>
      <c r="S28" s="85"/>
      <c r="T28" s="85"/>
      <c r="U28" s="85"/>
      <c r="V28" s="85"/>
    </row>
    <row r="29" spans="1:22" ht="13.5" thickBot="1" x14ac:dyDescent="0.25">
      <c r="A29" s="61"/>
      <c r="B29" s="62" t="s">
        <v>480</v>
      </c>
      <c r="C29" s="81" t="s">
        <v>747</v>
      </c>
      <c r="D29" s="81" t="s">
        <v>747</v>
      </c>
      <c r="E29" s="81" t="s">
        <v>318</v>
      </c>
      <c r="F29" s="81" t="s">
        <v>61</v>
      </c>
      <c r="G29" s="81" t="s">
        <v>714</v>
      </c>
      <c r="H29" s="81" t="s">
        <v>714</v>
      </c>
      <c r="I29" s="81" t="s">
        <v>1472</v>
      </c>
      <c r="J29" s="81" t="s">
        <v>780</v>
      </c>
      <c r="K29" s="81" t="s">
        <v>796</v>
      </c>
      <c r="L29" s="81" t="s">
        <v>61</v>
      </c>
      <c r="M29" s="348"/>
      <c r="N29" s="88"/>
      <c r="O29" s="88"/>
      <c r="P29" s="85"/>
      <c r="Q29" s="85"/>
      <c r="R29" s="85"/>
      <c r="S29" s="85"/>
      <c r="T29" s="85"/>
      <c r="U29" s="85"/>
      <c r="V29" s="85"/>
    </row>
    <row r="30" spans="1:22" x14ac:dyDescent="0.2">
      <c r="A30" s="59">
        <v>14</v>
      </c>
      <c r="B30" s="60" t="s">
        <v>63</v>
      </c>
      <c r="C30" s="80" t="s">
        <v>1405</v>
      </c>
      <c r="D30" s="80" t="s">
        <v>1264</v>
      </c>
      <c r="E30" s="80" t="s">
        <v>1282</v>
      </c>
      <c r="F30" s="80" t="s">
        <v>1303</v>
      </c>
      <c r="G30" s="80" t="s">
        <v>1322</v>
      </c>
      <c r="H30" s="80" t="s">
        <v>1339</v>
      </c>
      <c r="I30" s="80" t="s">
        <v>1356</v>
      </c>
      <c r="J30" s="80" t="s">
        <v>1174</v>
      </c>
      <c r="K30" s="80" t="s">
        <v>1191</v>
      </c>
      <c r="L30" s="80" t="s">
        <v>1203</v>
      </c>
      <c r="M30" s="347"/>
      <c r="N30" s="88"/>
      <c r="O30" s="88"/>
      <c r="P30" s="88"/>
      <c r="Q30" s="85"/>
      <c r="R30" s="85"/>
      <c r="S30" s="85"/>
      <c r="T30" s="85"/>
      <c r="U30" s="85"/>
      <c r="V30" s="85"/>
    </row>
    <row r="31" spans="1:22" ht="13.5" thickBot="1" x14ac:dyDescent="0.25">
      <c r="A31" s="61"/>
      <c r="B31" s="62" t="s">
        <v>480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348"/>
      <c r="N31" s="88"/>
      <c r="O31" s="88"/>
      <c r="P31" s="85"/>
      <c r="Q31" s="85"/>
      <c r="R31" s="85"/>
      <c r="S31" s="85"/>
      <c r="T31" s="85"/>
      <c r="U31" s="85"/>
      <c r="V31" s="85"/>
    </row>
    <row r="32" spans="1:22" x14ac:dyDescent="0.2">
      <c r="A32" s="59">
        <v>15</v>
      </c>
      <c r="B32" s="63" t="s">
        <v>61</v>
      </c>
      <c r="C32" s="80" t="s">
        <v>1406</v>
      </c>
      <c r="D32" s="80" t="s">
        <v>1265</v>
      </c>
      <c r="E32" s="80" t="s">
        <v>1283</v>
      </c>
      <c r="F32" s="80" t="s">
        <v>1304</v>
      </c>
      <c r="G32" s="80" t="s">
        <v>1323</v>
      </c>
      <c r="H32" s="80" t="s">
        <v>1340</v>
      </c>
      <c r="I32" s="80" t="s">
        <v>1357</v>
      </c>
      <c r="J32" s="80" t="s">
        <v>1175</v>
      </c>
      <c r="K32" s="80" t="s">
        <v>1192</v>
      </c>
      <c r="L32" s="80" t="s">
        <v>1204</v>
      </c>
      <c r="M32" s="347"/>
      <c r="N32" s="88"/>
      <c r="O32" s="88"/>
      <c r="P32" s="85"/>
      <c r="Q32" s="85"/>
      <c r="R32" s="85"/>
      <c r="S32" s="85"/>
      <c r="T32" s="85"/>
      <c r="U32" s="85"/>
      <c r="V32" s="85"/>
    </row>
    <row r="33" spans="1:22" ht="13.5" thickBot="1" x14ac:dyDescent="0.25">
      <c r="A33" s="61"/>
      <c r="B33" s="62" t="s">
        <v>480</v>
      </c>
      <c r="C33" s="81" t="s">
        <v>318</v>
      </c>
      <c r="D33" s="81"/>
      <c r="E33" s="81" t="s">
        <v>796</v>
      </c>
      <c r="F33" s="81" t="s">
        <v>326</v>
      </c>
      <c r="G33" s="81" t="s">
        <v>796</v>
      </c>
      <c r="H33" s="81" t="s">
        <v>780</v>
      </c>
      <c r="I33" s="81"/>
      <c r="J33" s="81"/>
      <c r="K33" s="81"/>
      <c r="L33" s="81"/>
      <c r="M33" s="348"/>
      <c r="N33" s="88"/>
      <c r="O33" s="88"/>
      <c r="P33" s="85"/>
      <c r="Q33" s="85"/>
      <c r="R33" s="85"/>
      <c r="S33" s="85"/>
      <c r="T33" s="85"/>
      <c r="U33" s="85"/>
      <c r="V33" s="85"/>
    </row>
    <row r="34" spans="1:22" x14ac:dyDescent="0.2">
      <c r="A34" s="59">
        <v>16</v>
      </c>
      <c r="B34" s="60" t="s">
        <v>780</v>
      </c>
      <c r="C34" s="80" t="s">
        <v>1407</v>
      </c>
      <c r="D34" s="80" t="s">
        <v>1266</v>
      </c>
      <c r="E34" s="80" t="s">
        <v>1284</v>
      </c>
      <c r="F34" s="80" t="s">
        <v>1305</v>
      </c>
      <c r="G34" s="80" t="s">
        <v>1324</v>
      </c>
      <c r="H34" s="80" t="s">
        <v>1341</v>
      </c>
      <c r="I34" s="80" t="s">
        <v>1358</v>
      </c>
      <c r="J34" s="80" t="s">
        <v>1176</v>
      </c>
      <c r="K34" s="80" t="s">
        <v>1193</v>
      </c>
      <c r="L34" s="80" t="s">
        <v>1205</v>
      </c>
      <c r="M34" s="347"/>
      <c r="N34" s="88"/>
      <c r="O34" s="88"/>
      <c r="P34" s="85"/>
      <c r="Q34" s="85"/>
      <c r="R34" s="85"/>
      <c r="S34" s="85"/>
      <c r="T34" s="85"/>
      <c r="U34" s="85"/>
      <c r="V34" s="85"/>
    </row>
    <row r="35" spans="1:22" ht="13.5" thickBot="1" x14ac:dyDescent="0.25">
      <c r="A35" s="61"/>
      <c r="B35" s="62" t="s">
        <v>480</v>
      </c>
      <c r="C35" s="81" t="s">
        <v>878</v>
      </c>
      <c r="D35" s="81"/>
      <c r="E35" s="81" t="s">
        <v>878</v>
      </c>
      <c r="F35" s="81"/>
      <c r="G35" s="81"/>
      <c r="H35" s="81"/>
      <c r="I35" s="81" t="s">
        <v>1427</v>
      </c>
      <c r="J35" s="81" t="s">
        <v>878</v>
      </c>
      <c r="K35" s="81"/>
      <c r="L35" s="81"/>
      <c r="M35" s="348"/>
      <c r="N35" s="88"/>
      <c r="O35" s="88"/>
      <c r="P35" s="85"/>
      <c r="Q35" s="85"/>
      <c r="R35" s="85"/>
      <c r="S35" s="85"/>
      <c r="T35" s="85"/>
      <c r="U35" s="85"/>
      <c r="V35" s="85"/>
    </row>
    <row r="36" spans="1:22" x14ac:dyDescent="0.2">
      <c r="A36" s="59">
        <v>17</v>
      </c>
      <c r="B36" s="60" t="s">
        <v>1465</v>
      </c>
      <c r="C36" s="80" t="s">
        <v>1408</v>
      </c>
      <c r="D36" s="80" t="s">
        <v>1267</v>
      </c>
      <c r="E36" s="80" t="s">
        <v>1285</v>
      </c>
      <c r="F36" s="80" t="s">
        <v>1306</v>
      </c>
      <c r="G36" s="80" t="s">
        <v>1325</v>
      </c>
      <c r="H36" s="80" t="s">
        <v>1342</v>
      </c>
      <c r="I36" s="80" t="s">
        <v>1359</v>
      </c>
      <c r="J36" s="80" t="s">
        <v>1177</v>
      </c>
      <c r="K36" s="80" t="s">
        <v>1208</v>
      </c>
      <c r="L36" s="80" t="s">
        <v>1206</v>
      </c>
      <c r="M36" s="347"/>
      <c r="N36" s="88"/>
      <c r="O36" s="88"/>
      <c r="P36" s="85"/>
      <c r="Q36" s="85"/>
      <c r="R36" s="85"/>
      <c r="S36" s="85"/>
      <c r="T36" s="85"/>
      <c r="U36" s="85"/>
      <c r="V36" s="85"/>
    </row>
    <row r="37" spans="1:22" ht="13.5" thickBot="1" x14ac:dyDescent="0.25">
      <c r="A37" s="61"/>
      <c r="B37" s="62" t="s">
        <v>480</v>
      </c>
      <c r="C37" s="81" t="s">
        <v>922</v>
      </c>
      <c r="D37" s="81"/>
      <c r="E37" s="81" t="s">
        <v>747</v>
      </c>
      <c r="F37" s="81"/>
      <c r="G37" s="81"/>
      <c r="H37" s="81"/>
      <c r="I37" s="81"/>
      <c r="J37" s="81"/>
      <c r="K37" s="81"/>
      <c r="L37" s="81"/>
      <c r="M37" s="348"/>
      <c r="N37" s="88"/>
      <c r="O37" s="88"/>
      <c r="P37" s="85"/>
      <c r="Q37" s="85"/>
      <c r="R37" s="85"/>
      <c r="S37" s="85"/>
      <c r="T37" s="85"/>
      <c r="U37" s="85"/>
      <c r="V37" s="85"/>
    </row>
    <row r="38" spans="1:22" x14ac:dyDescent="0.2">
      <c r="A38" s="59">
        <v>18</v>
      </c>
      <c r="B38" s="60" t="s">
        <v>810</v>
      </c>
      <c r="C38" s="80" t="s">
        <v>1409</v>
      </c>
      <c r="D38" s="80" t="s">
        <v>1268</v>
      </c>
      <c r="E38" s="80" t="s">
        <v>1286</v>
      </c>
      <c r="F38" s="80" t="s">
        <v>1307</v>
      </c>
      <c r="G38" s="80" t="s">
        <v>1326</v>
      </c>
      <c r="H38" s="80" t="s">
        <v>1343</v>
      </c>
      <c r="I38" s="80" t="s">
        <v>1360</v>
      </c>
      <c r="J38" s="80" t="s">
        <v>1178</v>
      </c>
      <c r="K38" s="80" t="s">
        <v>1194</v>
      </c>
      <c r="L38" s="80" t="s">
        <v>1207</v>
      </c>
      <c r="M38" s="347"/>
      <c r="N38" s="88"/>
      <c r="O38" s="88"/>
      <c r="P38" s="85"/>
      <c r="Q38" s="85"/>
      <c r="R38" s="85"/>
      <c r="S38" s="85"/>
      <c r="T38" s="85"/>
      <c r="U38" s="85"/>
      <c r="V38" s="85"/>
    </row>
    <row r="39" spans="1:22" ht="13.5" thickBot="1" x14ac:dyDescent="0.25">
      <c r="A39" s="61"/>
      <c r="B39" s="62" t="s">
        <v>480</v>
      </c>
      <c r="C39" s="81" t="s">
        <v>318</v>
      </c>
      <c r="D39" s="81"/>
      <c r="E39" s="81"/>
      <c r="F39" s="81"/>
      <c r="G39" s="81"/>
      <c r="H39" s="81" t="s">
        <v>326</v>
      </c>
      <c r="I39" s="81"/>
      <c r="J39" s="81"/>
      <c r="K39" s="81"/>
      <c r="L39" s="81"/>
      <c r="M39" s="348"/>
      <c r="N39" s="88"/>
      <c r="O39" s="88"/>
      <c r="P39" s="85"/>
      <c r="Q39" s="85"/>
      <c r="R39" s="85"/>
      <c r="S39" s="85"/>
      <c r="T39" s="85"/>
      <c r="U39" s="85"/>
      <c r="V39" s="85"/>
    </row>
    <row r="40" spans="1:22" x14ac:dyDescent="0.2">
      <c r="A40" s="19"/>
      <c r="B40" s="19"/>
      <c r="C40" s="85"/>
      <c r="D40" s="85"/>
      <c r="E40" s="80" t="s">
        <v>1287</v>
      </c>
      <c r="F40" s="80" t="s">
        <v>1308</v>
      </c>
      <c r="G40" s="85"/>
      <c r="H40" s="85"/>
      <c r="I40" s="85"/>
      <c r="J40" s="85"/>
      <c r="K40" s="85"/>
      <c r="L40" s="85"/>
      <c r="M40" s="88"/>
      <c r="N40" s="85"/>
      <c r="O40" s="88"/>
      <c r="P40" s="85"/>
      <c r="Q40" s="85"/>
      <c r="R40" s="85"/>
      <c r="S40" s="85"/>
      <c r="T40" s="85"/>
      <c r="U40" s="85"/>
      <c r="V40" s="85"/>
    </row>
    <row r="41" spans="1:22" ht="13.5" thickBot="1" x14ac:dyDescent="0.25">
      <c r="A41" s="19"/>
      <c r="B41" s="19"/>
      <c r="C41" s="85"/>
      <c r="D41" s="85"/>
      <c r="E41" s="81" t="s">
        <v>1472</v>
      </c>
      <c r="F41" s="81" t="s">
        <v>1472</v>
      </c>
      <c r="G41" s="85"/>
      <c r="H41" s="85"/>
      <c r="I41" s="85"/>
      <c r="J41" s="85"/>
      <c r="K41" s="85"/>
      <c r="L41" s="85"/>
      <c r="M41" s="85"/>
      <c r="N41" s="85"/>
      <c r="O41" s="88"/>
      <c r="P41" s="85"/>
      <c r="Q41" s="85"/>
      <c r="R41" s="85"/>
      <c r="S41" s="85"/>
      <c r="T41" s="85"/>
      <c r="U41" s="85"/>
      <c r="V41" s="85"/>
    </row>
    <row r="42" spans="1:22" x14ac:dyDescent="0.2">
      <c r="A42" s="19"/>
      <c r="B42" s="19"/>
      <c r="C42" s="85"/>
      <c r="D42" s="85"/>
      <c r="E42" s="86"/>
      <c r="F42" s="85"/>
      <c r="G42" s="85"/>
      <c r="H42" s="85"/>
      <c r="I42" s="85"/>
      <c r="J42" s="85"/>
      <c r="K42" s="85"/>
      <c r="L42" s="85"/>
      <c r="M42" s="85"/>
      <c r="N42" s="85"/>
      <c r="O42" s="88"/>
      <c r="P42" s="85"/>
      <c r="Q42" s="85"/>
      <c r="R42" s="85"/>
      <c r="S42" s="85"/>
      <c r="T42" s="85"/>
      <c r="U42" s="85"/>
      <c r="V42" s="85"/>
    </row>
    <row r="43" spans="1:22" x14ac:dyDescent="0.2">
      <c r="A43" s="19"/>
      <c r="B43" s="19"/>
      <c r="C43" s="85"/>
      <c r="D43" s="85"/>
      <c r="E43" s="87"/>
      <c r="F43" s="85"/>
      <c r="G43" s="85"/>
      <c r="H43" s="85"/>
      <c r="I43" s="85"/>
      <c r="J43" s="85"/>
      <c r="K43" s="85"/>
      <c r="L43" s="85"/>
      <c r="M43" s="85"/>
      <c r="N43" s="85"/>
      <c r="O43" s="88"/>
      <c r="P43" s="85"/>
      <c r="Q43" s="85"/>
      <c r="R43" s="85"/>
      <c r="S43" s="85"/>
      <c r="T43" s="85"/>
      <c r="U43" s="85"/>
      <c r="V43" s="85"/>
    </row>
    <row r="44" spans="1:22" x14ac:dyDescent="0.2">
      <c r="A44" s="19"/>
      <c r="B44" s="19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8"/>
      <c r="P44" s="85"/>
      <c r="Q44" s="85"/>
      <c r="R44" s="85"/>
      <c r="S44" s="85"/>
      <c r="T44" s="85"/>
      <c r="U44" s="85"/>
      <c r="V44" s="85"/>
    </row>
    <row r="45" spans="1:22" x14ac:dyDescent="0.2">
      <c r="A45" s="19"/>
      <c r="B45" s="19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8"/>
      <c r="P45" s="85"/>
      <c r="Q45" s="85"/>
      <c r="R45" s="85"/>
      <c r="S45" s="85"/>
      <c r="T45" s="85"/>
      <c r="U45" s="85"/>
      <c r="V45" s="85"/>
    </row>
    <row r="46" spans="1:22" x14ac:dyDescent="0.2">
      <c r="A46" s="19"/>
      <c r="B46" s="19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8"/>
      <c r="P46" s="85"/>
      <c r="Q46" s="85"/>
      <c r="R46" s="85"/>
      <c r="S46" s="85"/>
      <c r="T46" s="85"/>
      <c r="U46" s="85"/>
      <c r="V46" s="85"/>
    </row>
    <row r="47" spans="1:22" x14ac:dyDescent="0.2">
      <c r="A47" s="19"/>
      <c r="B47" s="19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8"/>
      <c r="P47" s="85"/>
      <c r="Q47" s="85"/>
      <c r="R47" s="85"/>
      <c r="S47" s="85"/>
      <c r="T47" s="85"/>
      <c r="U47" s="85"/>
      <c r="V47" s="85"/>
    </row>
    <row r="48" spans="1:22" x14ac:dyDescent="0.2">
      <c r="A48" s="19"/>
      <c r="B48" s="19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8"/>
      <c r="P48" s="85"/>
      <c r="Q48" s="85"/>
      <c r="R48" s="85"/>
      <c r="S48" s="85"/>
      <c r="T48" s="85"/>
      <c r="U48" s="85"/>
      <c r="V48" s="85"/>
    </row>
    <row r="49" spans="3:22" s="19" customFormat="1" x14ac:dyDescent="0.2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8"/>
      <c r="P49" s="85"/>
      <c r="Q49" s="85"/>
      <c r="R49" s="85"/>
      <c r="S49" s="85"/>
      <c r="T49" s="85"/>
      <c r="U49" s="85"/>
      <c r="V49" s="85"/>
    </row>
    <row r="50" spans="3:22" s="19" customFormat="1" x14ac:dyDescent="0.2"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8"/>
      <c r="P50" s="85"/>
      <c r="Q50" s="85"/>
      <c r="R50" s="85"/>
      <c r="S50" s="85"/>
      <c r="T50" s="85"/>
      <c r="U50" s="85"/>
      <c r="V50" s="85"/>
    </row>
    <row r="51" spans="3:22" s="19" customFormat="1" x14ac:dyDescent="0.2"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8"/>
      <c r="P51" s="85"/>
      <c r="Q51" s="85"/>
      <c r="R51" s="85"/>
      <c r="S51" s="85"/>
      <c r="T51" s="85"/>
      <c r="U51" s="85"/>
      <c r="V51" s="85"/>
    </row>
    <row r="52" spans="3:22" s="19" customFormat="1" x14ac:dyDescent="0.2"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8"/>
      <c r="P52" s="85"/>
      <c r="Q52" s="85"/>
      <c r="R52" s="85"/>
      <c r="S52" s="85"/>
      <c r="T52" s="85"/>
      <c r="U52" s="85"/>
      <c r="V52" s="85"/>
    </row>
    <row r="53" spans="3:22" s="19" customFormat="1" x14ac:dyDescent="0.2"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8"/>
      <c r="P53" s="85"/>
      <c r="Q53" s="85"/>
      <c r="R53" s="85"/>
      <c r="S53" s="85"/>
      <c r="T53" s="85"/>
      <c r="U53" s="85"/>
      <c r="V53" s="85"/>
    </row>
    <row r="54" spans="3:22" s="19" customFormat="1" x14ac:dyDescent="0.2"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8"/>
      <c r="P54" s="85"/>
      <c r="Q54" s="85"/>
      <c r="R54" s="85"/>
      <c r="S54" s="85"/>
      <c r="T54" s="85"/>
      <c r="U54" s="85"/>
      <c r="V54" s="85"/>
    </row>
    <row r="55" spans="3:22" s="19" customFormat="1" x14ac:dyDescent="0.2"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8"/>
      <c r="P55" s="85"/>
      <c r="Q55" s="85"/>
      <c r="R55" s="85"/>
      <c r="S55" s="85"/>
      <c r="T55" s="85"/>
      <c r="U55" s="85"/>
      <c r="V55" s="85"/>
    </row>
    <row r="56" spans="3:22" s="19" customFormat="1" x14ac:dyDescent="0.2"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8"/>
      <c r="P56" s="85"/>
      <c r="Q56" s="85"/>
      <c r="R56" s="85"/>
      <c r="S56" s="85"/>
      <c r="T56" s="85"/>
      <c r="U56" s="85"/>
      <c r="V56" s="85"/>
    </row>
    <row r="57" spans="3:22" s="19" customFormat="1" x14ac:dyDescent="0.2"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8"/>
      <c r="P57" s="85"/>
      <c r="Q57" s="85"/>
      <c r="R57" s="85"/>
      <c r="S57" s="85"/>
      <c r="T57" s="85"/>
      <c r="U57" s="85"/>
      <c r="V57" s="85"/>
    </row>
    <row r="58" spans="3:22" s="19" customFormat="1" x14ac:dyDescent="0.2"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8"/>
      <c r="P58" s="85"/>
      <c r="Q58" s="85"/>
      <c r="R58" s="85"/>
      <c r="S58" s="85"/>
      <c r="T58" s="85"/>
      <c r="U58" s="85"/>
      <c r="V58" s="85"/>
    </row>
    <row r="59" spans="3:22" s="19" customFormat="1" x14ac:dyDescent="0.2"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8"/>
      <c r="P59" s="85"/>
      <c r="Q59" s="85"/>
      <c r="R59" s="85"/>
      <c r="S59" s="85"/>
      <c r="T59" s="85"/>
      <c r="U59" s="85"/>
      <c r="V59" s="85"/>
    </row>
    <row r="60" spans="3:22" s="19" customFormat="1" x14ac:dyDescent="0.2"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8"/>
      <c r="P60" s="85"/>
      <c r="Q60" s="85"/>
      <c r="R60" s="85"/>
      <c r="S60" s="85"/>
      <c r="T60" s="85"/>
      <c r="U60" s="85"/>
      <c r="V60" s="85"/>
    </row>
    <row r="61" spans="3:22" s="19" customFormat="1" x14ac:dyDescent="0.2"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8"/>
      <c r="P61" s="85"/>
      <c r="Q61" s="85"/>
      <c r="R61" s="85"/>
      <c r="S61" s="85"/>
      <c r="T61" s="85"/>
      <c r="U61" s="85"/>
      <c r="V61" s="85"/>
    </row>
    <row r="62" spans="3:22" s="19" customFormat="1" x14ac:dyDescent="0.2"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8"/>
      <c r="P62" s="85"/>
      <c r="Q62" s="85"/>
      <c r="R62" s="85"/>
      <c r="S62" s="85"/>
      <c r="T62" s="85"/>
      <c r="U62" s="85"/>
      <c r="V62" s="85"/>
    </row>
    <row r="63" spans="3:22" s="19" customFormat="1" x14ac:dyDescent="0.2"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8"/>
      <c r="P63" s="85"/>
      <c r="Q63" s="85"/>
      <c r="R63" s="85"/>
      <c r="S63" s="85"/>
      <c r="T63" s="85"/>
      <c r="U63" s="85"/>
      <c r="V63" s="85"/>
    </row>
    <row r="64" spans="3:22" s="19" customFormat="1" x14ac:dyDescent="0.2"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8"/>
      <c r="P64" s="85"/>
      <c r="Q64" s="85"/>
      <c r="R64" s="85"/>
      <c r="S64" s="85"/>
      <c r="T64" s="85"/>
      <c r="U64" s="85"/>
      <c r="V64" s="85"/>
    </row>
    <row r="65" spans="3:22" s="19" customFormat="1" x14ac:dyDescent="0.2"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8"/>
      <c r="P65" s="85"/>
      <c r="Q65" s="85"/>
      <c r="R65" s="85"/>
      <c r="S65" s="85"/>
      <c r="T65" s="85"/>
      <c r="U65" s="85"/>
      <c r="V65" s="85"/>
    </row>
    <row r="66" spans="3:22" s="19" customFormat="1" x14ac:dyDescent="0.2"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8"/>
      <c r="P66" s="85"/>
      <c r="Q66" s="85"/>
      <c r="R66" s="85"/>
      <c r="S66" s="85"/>
      <c r="T66" s="85"/>
      <c r="U66" s="85"/>
      <c r="V66" s="85"/>
    </row>
    <row r="67" spans="3:22" s="19" customFormat="1" x14ac:dyDescent="0.2"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8"/>
      <c r="P67" s="85"/>
      <c r="Q67" s="85"/>
      <c r="R67" s="85"/>
      <c r="S67" s="85"/>
      <c r="T67" s="85"/>
      <c r="U67" s="85"/>
      <c r="V67" s="85"/>
    </row>
    <row r="68" spans="3:22" s="19" customFormat="1" x14ac:dyDescent="0.2"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8"/>
      <c r="P68" s="85"/>
      <c r="Q68" s="85"/>
      <c r="R68" s="85"/>
      <c r="S68" s="85"/>
      <c r="T68" s="85"/>
      <c r="U68" s="85"/>
      <c r="V68" s="85"/>
    </row>
    <row r="69" spans="3:22" s="19" customFormat="1" x14ac:dyDescent="0.2"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8"/>
      <c r="P69" s="85"/>
      <c r="Q69" s="85"/>
      <c r="R69" s="85"/>
      <c r="S69" s="85"/>
      <c r="T69" s="85"/>
      <c r="U69" s="85"/>
      <c r="V69" s="85"/>
    </row>
    <row r="70" spans="3:22" s="19" customFormat="1" x14ac:dyDescent="0.2"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8"/>
      <c r="P70" s="85"/>
      <c r="Q70" s="85"/>
      <c r="R70" s="85"/>
      <c r="S70" s="85"/>
      <c r="T70" s="85"/>
      <c r="U70" s="85"/>
      <c r="V70" s="85"/>
    </row>
    <row r="71" spans="3:22" s="19" customFormat="1" x14ac:dyDescent="0.2"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8"/>
      <c r="P71" s="85"/>
      <c r="Q71" s="85"/>
      <c r="R71" s="85"/>
      <c r="S71" s="85"/>
      <c r="T71" s="85"/>
      <c r="U71" s="85"/>
      <c r="V71" s="85"/>
    </row>
    <row r="72" spans="3:22" s="19" customFormat="1" x14ac:dyDescent="0.2"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8"/>
      <c r="P72" s="85"/>
      <c r="Q72" s="85"/>
      <c r="R72" s="85"/>
      <c r="S72" s="85"/>
      <c r="T72" s="85"/>
      <c r="U72" s="85"/>
      <c r="V72" s="85"/>
    </row>
    <row r="73" spans="3:22" s="19" customFormat="1" x14ac:dyDescent="0.2"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8"/>
      <c r="P73" s="85"/>
      <c r="Q73" s="85"/>
      <c r="R73" s="85"/>
      <c r="S73" s="85"/>
      <c r="T73" s="85"/>
      <c r="U73" s="85"/>
      <c r="V73" s="85"/>
    </row>
    <row r="74" spans="3:22" s="19" customFormat="1" x14ac:dyDescent="0.2"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8"/>
      <c r="P74" s="85"/>
      <c r="Q74" s="85"/>
      <c r="R74" s="85"/>
      <c r="S74" s="85"/>
      <c r="T74" s="85"/>
      <c r="U74" s="85"/>
      <c r="V74" s="85"/>
    </row>
    <row r="75" spans="3:22" s="19" customFormat="1" x14ac:dyDescent="0.2"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8"/>
      <c r="P75" s="85"/>
      <c r="Q75" s="85"/>
      <c r="R75" s="85"/>
      <c r="S75" s="85"/>
      <c r="T75" s="85"/>
      <c r="U75" s="85"/>
      <c r="V75" s="85"/>
    </row>
    <row r="76" spans="3:22" s="19" customFormat="1" x14ac:dyDescent="0.2"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8"/>
      <c r="P76" s="85"/>
      <c r="Q76" s="85"/>
      <c r="R76" s="85"/>
      <c r="S76" s="85"/>
      <c r="T76" s="85"/>
      <c r="U76" s="85"/>
      <c r="V76" s="85"/>
    </row>
    <row r="77" spans="3:22" s="19" customFormat="1" x14ac:dyDescent="0.2"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8"/>
      <c r="P77" s="85"/>
      <c r="Q77" s="85"/>
      <c r="R77" s="85"/>
      <c r="S77" s="85"/>
      <c r="T77" s="85"/>
      <c r="U77" s="85"/>
      <c r="V77" s="85"/>
    </row>
    <row r="78" spans="3:22" s="19" customFormat="1" x14ac:dyDescent="0.2"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8"/>
      <c r="P78" s="85"/>
      <c r="Q78" s="85"/>
      <c r="R78" s="85"/>
      <c r="S78" s="85"/>
      <c r="T78" s="85"/>
      <c r="U78" s="85"/>
      <c r="V78" s="85"/>
    </row>
    <row r="79" spans="3:22" s="19" customFormat="1" x14ac:dyDescent="0.2"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8"/>
      <c r="P79" s="85"/>
      <c r="Q79" s="85"/>
      <c r="R79" s="85"/>
      <c r="S79" s="85"/>
      <c r="T79" s="85"/>
      <c r="U79" s="85"/>
      <c r="V79" s="85"/>
    </row>
    <row r="80" spans="3:22" s="19" customFormat="1" x14ac:dyDescent="0.2"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8"/>
      <c r="P80" s="85"/>
      <c r="Q80" s="85"/>
      <c r="R80" s="85"/>
      <c r="S80" s="85"/>
      <c r="T80" s="85"/>
      <c r="U80" s="85"/>
      <c r="V80" s="85"/>
    </row>
    <row r="81" spans="3:22" s="19" customFormat="1" x14ac:dyDescent="0.2"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8"/>
      <c r="P81" s="85"/>
      <c r="Q81" s="85"/>
      <c r="R81" s="85"/>
      <c r="S81" s="85"/>
      <c r="T81" s="85"/>
      <c r="U81" s="85"/>
      <c r="V81" s="85"/>
    </row>
    <row r="82" spans="3:22" s="19" customFormat="1" x14ac:dyDescent="0.2"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8"/>
      <c r="P82" s="85"/>
      <c r="Q82" s="85"/>
      <c r="R82" s="85"/>
      <c r="S82" s="85"/>
      <c r="T82" s="85"/>
      <c r="U82" s="85"/>
      <c r="V82" s="85"/>
    </row>
    <row r="83" spans="3:22" s="19" customFormat="1" x14ac:dyDescent="0.2"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8"/>
      <c r="P83" s="85"/>
      <c r="Q83" s="85"/>
      <c r="R83" s="85"/>
      <c r="S83" s="85"/>
      <c r="T83" s="85"/>
      <c r="U83" s="85"/>
      <c r="V83" s="85"/>
    </row>
    <row r="84" spans="3:22" s="19" customFormat="1" x14ac:dyDescent="0.2"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8"/>
      <c r="P84" s="85"/>
      <c r="Q84" s="85"/>
      <c r="R84" s="85"/>
      <c r="S84" s="85"/>
      <c r="T84" s="85"/>
      <c r="U84" s="85"/>
      <c r="V84" s="85"/>
    </row>
    <row r="85" spans="3:22" s="19" customFormat="1" x14ac:dyDescent="0.2"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8"/>
      <c r="P85" s="85"/>
      <c r="Q85" s="85"/>
      <c r="R85" s="85"/>
      <c r="S85" s="85"/>
      <c r="T85" s="85"/>
      <c r="U85" s="85"/>
      <c r="V85" s="85"/>
    </row>
    <row r="86" spans="3:22" s="19" customFormat="1" x14ac:dyDescent="0.2"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8"/>
      <c r="P86" s="85"/>
      <c r="Q86" s="85"/>
      <c r="R86" s="85"/>
      <c r="S86" s="85"/>
      <c r="T86" s="85"/>
      <c r="U86" s="85"/>
      <c r="V86" s="85"/>
    </row>
    <row r="87" spans="3:22" s="19" customFormat="1" x14ac:dyDescent="0.2"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8"/>
      <c r="P87" s="85"/>
      <c r="Q87" s="85"/>
      <c r="R87" s="85"/>
      <c r="S87" s="85"/>
      <c r="T87" s="85"/>
      <c r="U87" s="85"/>
      <c r="V87" s="85"/>
    </row>
    <row r="88" spans="3:22" s="19" customFormat="1" x14ac:dyDescent="0.2"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8"/>
      <c r="P88" s="85"/>
      <c r="Q88" s="85"/>
      <c r="R88" s="85"/>
      <c r="S88" s="85"/>
      <c r="T88" s="85"/>
      <c r="U88" s="85"/>
      <c r="V88" s="85"/>
    </row>
    <row r="89" spans="3:22" s="19" customFormat="1" x14ac:dyDescent="0.2"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8"/>
      <c r="P89" s="85"/>
      <c r="Q89" s="85"/>
      <c r="R89" s="85"/>
      <c r="S89" s="85"/>
      <c r="T89" s="85"/>
      <c r="U89" s="85"/>
      <c r="V89" s="85"/>
    </row>
    <row r="90" spans="3:22" s="19" customFormat="1" x14ac:dyDescent="0.2"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8"/>
      <c r="P90" s="85"/>
      <c r="Q90" s="85"/>
      <c r="R90" s="85"/>
      <c r="S90" s="85"/>
      <c r="T90" s="85"/>
      <c r="U90" s="85"/>
      <c r="V90" s="85"/>
    </row>
    <row r="91" spans="3:22" s="19" customFormat="1" x14ac:dyDescent="0.2"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8"/>
      <c r="P91" s="85"/>
      <c r="Q91" s="85"/>
      <c r="R91" s="85"/>
      <c r="S91" s="85"/>
      <c r="T91" s="85"/>
      <c r="U91" s="85"/>
      <c r="V91" s="85"/>
    </row>
    <row r="92" spans="3:22" s="19" customFormat="1" x14ac:dyDescent="0.2"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8"/>
      <c r="P92" s="85"/>
      <c r="Q92" s="85"/>
      <c r="R92" s="85"/>
      <c r="S92" s="85"/>
      <c r="T92" s="85"/>
      <c r="U92" s="85"/>
      <c r="V92" s="85"/>
    </row>
    <row r="93" spans="3:22" s="19" customFormat="1" x14ac:dyDescent="0.2"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8"/>
      <c r="P93" s="85"/>
      <c r="Q93" s="85"/>
      <c r="R93" s="85"/>
      <c r="S93" s="85"/>
      <c r="T93" s="85"/>
      <c r="U93" s="85"/>
      <c r="V93" s="85"/>
    </row>
    <row r="94" spans="3:22" s="19" customFormat="1" x14ac:dyDescent="0.2"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8"/>
      <c r="P94" s="85"/>
      <c r="Q94" s="85"/>
      <c r="R94" s="85"/>
      <c r="S94" s="85"/>
      <c r="T94" s="85"/>
      <c r="U94" s="85"/>
      <c r="V94" s="85"/>
    </row>
    <row r="95" spans="3:22" s="19" customFormat="1" x14ac:dyDescent="0.2"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8"/>
      <c r="P95" s="85"/>
      <c r="Q95" s="85"/>
      <c r="R95" s="85"/>
      <c r="S95" s="85"/>
      <c r="T95" s="85"/>
      <c r="U95" s="85"/>
      <c r="V95" s="85"/>
    </row>
    <row r="96" spans="3:22" s="19" customFormat="1" x14ac:dyDescent="0.2"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8"/>
      <c r="P96" s="85"/>
      <c r="Q96" s="85"/>
      <c r="R96" s="85"/>
      <c r="S96" s="85"/>
      <c r="T96" s="85"/>
      <c r="U96" s="85"/>
      <c r="V96" s="85"/>
    </row>
    <row r="97" spans="3:22" s="19" customFormat="1" x14ac:dyDescent="0.2"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8"/>
      <c r="P97" s="85"/>
      <c r="Q97" s="85"/>
      <c r="R97" s="85"/>
      <c r="S97" s="85"/>
      <c r="T97" s="85"/>
      <c r="U97" s="85"/>
      <c r="V97" s="85"/>
    </row>
    <row r="98" spans="3:22" s="19" customFormat="1" x14ac:dyDescent="0.2"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8"/>
      <c r="P98" s="85"/>
      <c r="Q98" s="85"/>
      <c r="R98" s="85"/>
      <c r="S98" s="85"/>
      <c r="T98" s="85"/>
      <c r="U98" s="85"/>
      <c r="V98" s="85"/>
    </row>
    <row r="99" spans="3:22" s="19" customFormat="1" x14ac:dyDescent="0.2"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8"/>
      <c r="P99" s="85"/>
      <c r="Q99" s="85"/>
      <c r="R99" s="85"/>
      <c r="S99" s="85"/>
      <c r="T99" s="85"/>
      <c r="U99" s="85"/>
      <c r="V99" s="85"/>
    </row>
    <row r="100" spans="3:22" s="19" customFormat="1" x14ac:dyDescent="0.2"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8"/>
      <c r="P100" s="85"/>
      <c r="Q100" s="85"/>
      <c r="R100" s="85"/>
      <c r="S100" s="85"/>
      <c r="T100" s="85"/>
      <c r="U100" s="85"/>
      <c r="V100" s="85"/>
    </row>
    <row r="101" spans="3:22" s="19" customFormat="1" x14ac:dyDescent="0.2"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8"/>
      <c r="P101" s="85"/>
      <c r="Q101" s="85"/>
      <c r="R101" s="85"/>
      <c r="S101" s="85"/>
      <c r="T101" s="85"/>
      <c r="U101" s="85"/>
      <c r="V101" s="85"/>
    </row>
    <row r="102" spans="3:22" s="19" customFormat="1" x14ac:dyDescent="0.2"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8"/>
      <c r="P102" s="85"/>
      <c r="Q102" s="85"/>
      <c r="R102" s="85"/>
      <c r="S102" s="85"/>
      <c r="T102" s="85"/>
      <c r="U102" s="85"/>
      <c r="V102" s="85"/>
    </row>
    <row r="103" spans="3:22" s="19" customFormat="1" x14ac:dyDescent="0.2"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8"/>
      <c r="P103" s="85"/>
      <c r="Q103" s="85"/>
      <c r="R103" s="85"/>
      <c r="S103" s="85"/>
      <c r="T103" s="85"/>
      <c r="U103" s="85"/>
      <c r="V103" s="85"/>
    </row>
    <row r="104" spans="3:22" s="19" customFormat="1" x14ac:dyDescent="0.2"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8"/>
      <c r="P104" s="85"/>
      <c r="Q104" s="85"/>
      <c r="R104" s="85"/>
      <c r="S104" s="85"/>
      <c r="T104" s="85"/>
      <c r="U104" s="85"/>
      <c r="V104" s="85"/>
    </row>
    <row r="105" spans="3:22" s="19" customFormat="1" x14ac:dyDescent="0.2"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8"/>
      <c r="P105" s="85"/>
      <c r="Q105" s="85"/>
      <c r="R105" s="85"/>
      <c r="S105" s="85"/>
      <c r="T105" s="85"/>
      <c r="U105" s="85"/>
      <c r="V105" s="85"/>
    </row>
    <row r="106" spans="3:22" s="19" customFormat="1" x14ac:dyDescent="0.2"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8"/>
      <c r="P106" s="85"/>
      <c r="Q106" s="85"/>
      <c r="R106" s="85"/>
      <c r="S106" s="85"/>
      <c r="T106" s="85"/>
      <c r="U106" s="85"/>
      <c r="V106" s="85"/>
    </row>
    <row r="107" spans="3:22" s="19" customFormat="1" x14ac:dyDescent="0.2"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8"/>
      <c r="P107" s="85"/>
      <c r="Q107" s="85"/>
      <c r="R107" s="85"/>
      <c r="S107" s="85"/>
      <c r="T107" s="85"/>
      <c r="U107" s="85"/>
      <c r="V107" s="85"/>
    </row>
    <row r="108" spans="3:22" s="19" customFormat="1" x14ac:dyDescent="0.2">
      <c r="O108" s="20"/>
    </row>
    <row r="109" spans="3:22" s="19" customFormat="1" x14ac:dyDescent="0.2">
      <c r="O109" s="20"/>
    </row>
    <row r="110" spans="3:22" s="19" customFormat="1" x14ac:dyDescent="0.2">
      <c r="O110" s="20"/>
    </row>
    <row r="111" spans="3:22" s="19" customFormat="1" x14ac:dyDescent="0.2">
      <c r="O111" s="20"/>
    </row>
    <row r="112" spans="3:22" s="19" customFormat="1" x14ac:dyDescent="0.2">
      <c r="O112" s="20"/>
    </row>
    <row r="113" spans="15:15" s="19" customFormat="1" x14ac:dyDescent="0.2">
      <c r="O113" s="20"/>
    </row>
    <row r="114" spans="15:15" s="19" customFormat="1" x14ac:dyDescent="0.2">
      <c r="O114" s="20"/>
    </row>
    <row r="115" spans="15:15" s="19" customFormat="1" x14ac:dyDescent="0.2">
      <c r="O115" s="20"/>
    </row>
    <row r="116" spans="15:15" s="19" customFormat="1" x14ac:dyDescent="0.2">
      <c r="O116" s="20"/>
    </row>
    <row r="117" spans="15:15" s="19" customFormat="1" x14ac:dyDescent="0.2">
      <c r="O117" s="20"/>
    </row>
    <row r="118" spans="15:15" s="19" customFormat="1" x14ac:dyDescent="0.2">
      <c r="O118" s="20"/>
    </row>
    <row r="119" spans="15:15" s="19" customFormat="1" x14ac:dyDescent="0.2">
      <c r="O119" s="20"/>
    </row>
    <row r="120" spans="15:15" s="19" customFormat="1" x14ac:dyDescent="0.2">
      <c r="O120" s="20"/>
    </row>
    <row r="121" spans="15:15" s="19" customFormat="1" x14ac:dyDescent="0.2">
      <c r="O121" s="20"/>
    </row>
    <row r="122" spans="15:15" s="19" customFormat="1" x14ac:dyDescent="0.2">
      <c r="O122" s="20"/>
    </row>
    <row r="123" spans="15:15" s="19" customFormat="1" x14ac:dyDescent="0.2">
      <c r="O123" s="20"/>
    </row>
    <row r="124" spans="15:15" s="19" customFormat="1" x14ac:dyDescent="0.2">
      <c r="O124" s="20"/>
    </row>
    <row r="125" spans="15:15" s="19" customFormat="1" x14ac:dyDescent="0.2">
      <c r="O125" s="20"/>
    </row>
    <row r="126" spans="15:15" s="19" customFormat="1" x14ac:dyDescent="0.2">
      <c r="O126" s="20"/>
    </row>
    <row r="127" spans="15:15" s="19" customFormat="1" x14ac:dyDescent="0.2">
      <c r="O127" s="20"/>
    </row>
    <row r="128" spans="15:15" s="19" customFormat="1" x14ac:dyDescent="0.2">
      <c r="O128" s="20"/>
    </row>
    <row r="129" spans="15:15" s="19" customFormat="1" x14ac:dyDescent="0.2">
      <c r="O129" s="20"/>
    </row>
    <row r="130" spans="15:15" s="19" customFormat="1" x14ac:dyDescent="0.2">
      <c r="O130" s="20"/>
    </row>
    <row r="131" spans="15:15" s="19" customFormat="1" x14ac:dyDescent="0.2">
      <c r="O131" s="20"/>
    </row>
    <row r="132" spans="15:15" s="19" customFormat="1" x14ac:dyDescent="0.2">
      <c r="O132" s="20"/>
    </row>
    <row r="133" spans="15:15" s="19" customFormat="1" x14ac:dyDescent="0.2">
      <c r="O133" s="20"/>
    </row>
    <row r="134" spans="15:15" s="19" customFormat="1" x14ac:dyDescent="0.2">
      <c r="O134" s="20"/>
    </row>
    <row r="135" spans="15:15" s="19" customFormat="1" x14ac:dyDescent="0.2">
      <c r="O135" s="20"/>
    </row>
    <row r="136" spans="15:15" s="19" customFormat="1" x14ac:dyDescent="0.2">
      <c r="O136" s="20"/>
    </row>
    <row r="137" spans="15:15" s="19" customFormat="1" x14ac:dyDescent="0.2">
      <c r="O137" s="20"/>
    </row>
    <row r="138" spans="15:15" s="19" customFormat="1" x14ac:dyDescent="0.2">
      <c r="O138" s="20"/>
    </row>
    <row r="139" spans="15:15" s="19" customFormat="1" x14ac:dyDescent="0.2">
      <c r="O139" s="20"/>
    </row>
    <row r="140" spans="15:15" s="19" customFormat="1" x14ac:dyDescent="0.2">
      <c r="O140" s="20"/>
    </row>
    <row r="141" spans="15:15" s="19" customFormat="1" x14ac:dyDescent="0.2">
      <c r="O141" s="20"/>
    </row>
    <row r="142" spans="15:15" s="19" customFormat="1" x14ac:dyDescent="0.2">
      <c r="O142" s="20"/>
    </row>
    <row r="143" spans="15:15" s="19" customFormat="1" x14ac:dyDescent="0.2">
      <c r="O143" s="20"/>
    </row>
    <row r="144" spans="15:15" s="19" customFormat="1" x14ac:dyDescent="0.2">
      <c r="O144" s="20"/>
    </row>
    <row r="145" spans="15:15" s="19" customFormat="1" x14ac:dyDescent="0.2">
      <c r="O145" s="20"/>
    </row>
    <row r="146" spans="15:15" s="19" customFormat="1" x14ac:dyDescent="0.2">
      <c r="O146" s="20"/>
    </row>
    <row r="147" spans="15:15" s="19" customFormat="1" x14ac:dyDescent="0.2">
      <c r="O147" s="20"/>
    </row>
    <row r="148" spans="15:15" s="19" customFormat="1" x14ac:dyDescent="0.2">
      <c r="O148" s="20"/>
    </row>
    <row r="149" spans="15:15" s="19" customFormat="1" x14ac:dyDescent="0.2">
      <c r="O149" s="20"/>
    </row>
    <row r="150" spans="15:15" s="19" customFormat="1" x14ac:dyDescent="0.2">
      <c r="O150" s="20"/>
    </row>
    <row r="151" spans="15:15" s="19" customFormat="1" x14ac:dyDescent="0.2">
      <c r="O151" s="20"/>
    </row>
    <row r="152" spans="15:15" s="19" customFormat="1" x14ac:dyDescent="0.2">
      <c r="O152" s="20"/>
    </row>
    <row r="153" spans="15:15" s="19" customFormat="1" x14ac:dyDescent="0.2">
      <c r="O153" s="20"/>
    </row>
    <row r="154" spans="15:15" s="19" customFormat="1" x14ac:dyDescent="0.2">
      <c r="O154" s="20"/>
    </row>
    <row r="155" spans="15:15" s="19" customFormat="1" x14ac:dyDescent="0.2">
      <c r="O155" s="20"/>
    </row>
    <row r="156" spans="15:15" s="19" customFormat="1" x14ac:dyDescent="0.2">
      <c r="O156" s="20"/>
    </row>
    <row r="157" spans="15:15" s="19" customFormat="1" x14ac:dyDescent="0.2">
      <c r="O157" s="20"/>
    </row>
    <row r="158" spans="15:15" s="19" customFormat="1" x14ac:dyDescent="0.2">
      <c r="O158" s="20"/>
    </row>
    <row r="159" spans="15:15" s="19" customFormat="1" x14ac:dyDescent="0.2">
      <c r="O159" s="20"/>
    </row>
    <row r="160" spans="15:15" s="19" customFormat="1" x14ac:dyDescent="0.2">
      <c r="O160" s="20"/>
    </row>
    <row r="161" spans="15:15" s="19" customFormat="1" x14ac:dyDescent="0.2">
      <c r="O161" s="20"/>
    </row>
    <row r="162" spans="15:15" s="19" customFormat="1" x14ac:dyDescent="0.2">
      <c r="O162" s="20"/>
    </row>
    <row r="163" spans="15:15" s="19" customFormat="1" x14ac:dyDescent="0.2">
      <c r="O163" s="20"/>
    </row>
    <row r="164" spans="15:15" s="19" customFormat="1" x14ac:dyDescent="0.2">
      <c r="O164" s="20"/>
    </row>
    <row r="165" spans="15:15" s="19" customFormat="1" x14ac:dyDescent="0.2">
      <c r="O165" s="20"/>
    </row>
    <row r="166" spans="15:15" s="19" customFormat="1" x14ac:dyDescent="0.2">
      <c r="O166" s="20"/>
    </row>
    <row r="167" spans="15:15" s="19" customFormat="1" x14ac:dyDescent="0.2">
      <c r="O167" s="20"/>
    </row>
    <row r="168" spans="15:15" s="19" customFormat="1" x14ac:dyDescent="0.2">
      <c r="O168" s="20"/>
    </row>
    <row r="169" spans="15:15" s="19" customFormat="1" x14ac:dyDescent="0.2">
      <c r="O169" s="20"/>
    </row>
    <row r="170" spans="15:15" s="19" customFormat="1" x14ac:dyDescent="0.2">
      <c r="O170" s="20"/>
    </row>
    <row r="171" spans="15:15" s="19" customFormat="1" x14ac:dyDescent="0.2">
      <c r="O171" s="20"/>
    </row>
    <row r="172" spans="15:15" s="19" customFormat="1" x14ac:dyDescent="0.2">
      <c r="O172" s="20"/>
    </row>
    <row r="173" spans="15:15" s="19" customFormat="1" x14ac:dyDescent="0.2">
      <c r="O173" s="20"/>
    </row>
    <row r="174" spans="15:15" s="19" customFormat="1" x14ac:dyDescent="0.2">
      <c r="O174" s="20"/>
    </row>
    <row r="175" spans="15:15" s="19" customFormat="1" x14ac:dyDescent="0.2">
      <c r="O175" s="20"/>
    </row>
    <row r="176" spans="15:15" s="19" customFormat="1" x14ac:dyDescent="0.2">
      <c r="O176" s="20"/>
    </row>
    <row r="177" spans="15:15" s="19" customFormat="1" x14ac:dyDescent="0.2">
      <c r="O177" s="20"/>
    </row>
    <row r="178" spans="15:15" s="19" customFormat="1" x14ac:dyDescent="0.2">
      <c r="O178" s="20"/>
    </row>
    <row r="179" spans="15:15" s="19" customFormat="1" x14ac:dyDescent="0.2">
      <c r="O179" s="20"/>
    </row>
    <row r="180" spans="15:15" s="19" customFormat="1" x14ac:dyDescent="0.2">
      <c r="O180" s="20"/>
    </row>
    <row r="181" spans="15:15" s="19" customFormat="1" x14ac:dyDescent="0.2">
      <c r="O181" s="20"/>
    </row>
    <row r="182" spans="15:15" s="19" customFormat="1" x14ac:dyDescent="0.2">
      <c r="O182" s="20"/>
    </row>
    <row r="183" spans="15:15" s="19" customFormat="1" x14ac:dyDescent="0.2">
      <c r="O183" s="20"/>
    </row>
    <row r="184" spans="15:15" s="19" customFormat="1" x14ac:dyDescent="0.2">
      <c r="O184" s="20"/>
    </row>
    <row r="185" spans="15:15" s="19" customFormat="1" x14ac:dyDescent="0.2">
      <c r="O185" s="20"/>
    </row>
    <row r="186" spans="15:15" s="19" customFormat="1" x14ac:dyDescent="0.2">
      <c r="O186" s="20"/>
    </row>
    <row r="187" spans="15:15" s="19" customFormat="1" x14ac:dyDescent="0.2">
      <c r="O187" s="20"/>
    </row>
    <row r="188" spans="15:15" s="19" customFormat="1" x14ac:dyDescent="0.2">
      <c r="O188" s="20"/>
    </row>
    <row r="189" spans="15:15" s="19" customFormat="1" x14ac:dyDescent="0.2">
      <c r="O189" s="20"/>
    </row>
    <row r="190" spans="15:15" s="19" customFormat="1" x14ac:dyDescent="0.2">
      <c r="O190" s="20"/>
    </row>
    <row r="191" spans="15:15" s="19" customFormat="1" x14ac:dyDescent="0.2">
      <c r="O191" s="20"/>
    </row>
    <row r="192" spans="15:15" s="19" customFormat="1" x14ac:dyDescent="0.2">
      <c r="O192" s="20"/>
    </row>
    <row r="193" spans="15:15" s="19" customFormat="1" x14ac:dyDescent="0.2">
      <c r="O193" s="20"/>
    </row>
    <row r="194" spans="15:15" s="19" customFormat="1" x14ac:dyDescent="0.2">
      <c r="O194" s="20"/>
    </row>
    <row r="195" spans="15:15" s="19" customFormat="1" x14ac:dyDescent="0.2">
      <c r="O195" s="20"/>
    </row>
    <row r="196" spans="15:15" s="19" customFormat="1" x14ac:dyDescent="0.2">
      <c r="O196" s="20"/>
    </row>
    <row r="197" spans="15:15" s="19" customFormat="1" x14ac:dyDescent="0.2">
      <c r="O197" s="20"/>
    </row>
    <row r="198" spans="15:15" s="19" customFormat="1" x14ac:dyDescent="0.2">
      <c r="O198" s="20"/>
    </row>
    <row r="199" spans="15:15" s="19" customFormat="1" x14ac:dyDescent="0.2">
      <c r="O199" s="20"/>
    </row>
    <row r="200" spans="15:15" s="19" customFormat="1" x14ac:dyDescent="0.2">
      <c r="O200" s="20"/>
    </row>
    <row r="201" spans="15:15" s="19" customFormat="1" x14ac:dyDescent="0.2">
      <c r="O201" s="20"/>
    </row>
    <row r="202" spans="15:15" s="19" customFormat="1" x14ac:dyDescent="0.2">
      <c r="O202" s="20"/>
    </row>
    <row r="203" spans="15:15" s="19" customFormat="1" x14ac:dyDescent="0.2">
      <c r="O203" s="20"/>
    </row>
    <row r="204" spans="15:15" s="19" customFormat="1" x14ac:dyDescent="0.2">
      <c r="O204" s="20"/>
    </row>
    <row r="205" spans="15:15" s="19" customFormat="1" x14ac:dyDescent="0.2">
      <c r="O205" s="20"/>
    </row>
    <row r="206" spans="15:15" s="19" customFormat="1" x14ac:dyDescent="0.2">
      <c r="O206" s="20"/>
    </row>
    <row r="207" spans="15:15" s="19" customFormat="1" x14ac:dyDescent="0.2">
      <c r="O207" s="20"/>
    </row>
    <row r="208" spans="15:15" s="19" customFormat="1" x14ac:dyDescent="0.2">
      <c r="O208" s="20"/>
    </row>
    <row r="209" spans="15:15" s="19" customFormat="1" x14ac:dyDescent="0.2">
      <c r="O209" s="20"/>
    </row>
    <row r="210" spans="15:15" s="19" customFormat="1" x14ac:dyDescent="0.2">
      <c r="O210" s="20"/>
    </row>
    <row r="211" spans="15:15" s="19" customFormat="1" x14ac:dyDescent="0.2">
      <c r="O211" s="20"/>
    </row>
    <row r="212" spans="15:15" s="19" customFormat="1" x14ac:dyDescent="0.2">
      <c r="O212" s="20"/>
    </row>
    <row r="213" spans="15:15" s="19" customFormat="1" x14ac:dyDescent="0.2">
      <c r="O213" s="20"/>
    </row>
    <row r="214" spans="15:15" s="19" customFormat="1" x14ac:dyDescent="0.2">
      <c r="O214" s="20"/>
    </row>
    <row r="215" spans="15:15" s="19" customFormat="1" x14ac:dyDescent="0.2">
      <c r="O215" s="20"/>
    </row>
    <row r="216" spans="15:15" s="19" customFormat="1" x14ac:dyDescent="0.2">
      <c r="O216" s="20"/>
    </row>
    <row r="217" spans="15:15" s="19" customFormat="1" x14ac:dyDescent="0.2">
      <c r="O217" s="20"/>
    </row>
    <row r="218" spans="15:15" s="19" customFormat="1" x14ac:dyDescent="0.2">
      <c r="O218" s="20"/>
    </row>
    <row r="219" spans="15:15" s="19" customFormat="1" x14ac:dyDescent="0.2">
      <c r="O219" s="20"/>
    </row>
    <row r="220" spans="15:15" s="19" customFormat="1" x14ac:dyDescent="0.2">
      <c r="O220" s="20"/>
    </row>
    <row r="221" spans="15:15" s="19" customFormat="1" x14ac:dyDescent="0.2">
      <c r="O221" s="20"/>
    </row>
    <row r="222" spans="15:15" s="19" customFormat="1" x14ac:dyDescent="0.2">
      <c r="O222" s="20"/>
    </row>
    <row r="223" spans="15:15" s="19" customFormat="1" x14ac:dyDescent="0.2">
      <c r="O223" s="20"/>
    </row>
    <row r="224" spans="15:15" s="19" customFormat="1" x14ac:dyDescent="0.2">
      <c r="O224" s="20"/>
    </row>
    <row r="225" spans="15:15" s="19" customFormat="1" x14ac:dyDescent="0.2">
      <c r="O225" s="20"/>
    </row>
    <row r="226" spans="15:15" s="19" customFormat="1" x14ac:dyDescent="0.2">
      <c r="O226" s="20"/>
    </row>
    <row r="227" spans="15:15" s="19" customFormat="1" x14ac:dyDescent="0.2">
      <c r="O227" s="20"/>
    </row>
    <row r="228" spans="15:15" s="19" customFormat="1" x14ac:dyDescent="0.2">
      <c r="O228" s="20"/>
    </row>
    <row r="229" spans="15:15" s="19" customFormat="1" x14ac:dyDescent="0.2">
      <c r="O229" s="20"/>
    </row>
    <row r="230" spans="15:15" s="19" customFormat="1" x14ac:dyDescent="0.2">
      <c r="O230" s="20"/>
    </row>
    <row r="231" spans="15:15" s="19" customFormat="1" x14ac:dyDescent="0.2">
      <c r="O231" s="20"/>
    </row>
    <row r="232" spans="15:15" s="19" customFormat="1" x14ac:dyDescent="0.2">
      <c r="O232" s="20"/>
    </row>
    <row r="233" spans="15:15" s="19" customFormat="1" x14ac:dyDescent="0.2">
      <c r="O233" s="20"/>
    </row>
    <row r="234" spans="15:15" s="19" customFormat="1" x14ac:dyDescent="0.2">
      <c r="O234" s="20"/>
    </row>
    <row r="235" spans="15:15" s="19" customFormat="1" x14ac:dyDescent="0.2">
      <c r="O235" s="20"/>
    </row>
    <row r="236" spans="15:15" s="19" customFormat="1" x14ac:dyDescent="0.2">
      <c r="O236" s="20"/>
    </row>
    <row r="237" spans="15:15" s="19" customFormat="1" x14ac:dyDescent="0.2">
      <c r="O237" s="20"/>
    </row>
    <row r="238" spans="15:15" s="19" customFormat="1" x14ac:dyDescent="0.2">
      <c r="O238" s="20"/>
    </row>
    <row r="239" spans="15:15" s="19" customFormat="1" x14ac:dyDescent="0.2">
      <c r="O239" s="20"/>
    </row>
    <row r="240" spans="15:15" s="19" customFormat="1" x14ac:dyDescent="0.2">
      <c r="O240" s="20"/>
    </row>
    <row r="241" spans="15:15" s="19" customFormat="1" x14ac:dyDescent="0.2">
      <c r="O241" s="20"/>
    </row>
    <row r="242" spans="15:15" s="19" customFormat="1" x14ac:dyDescent="0.2">
      <c r="O242" s="20"/>
    </row>
    <row r="243" spans="15:15" s="19" customFormat="1" x14ac:dyDescent="0.2">
      <c r="O243" s="20"/>
    </row>
    <row r="244" spans="15:15" s="19" customFormat="1" x14ac:dyDescent="0.2">
      <c r="O244" s="20"/>
    </row>
    <row r="245" spans="15:15" s="19" customFormat="1" x14ac:dyDescent="0.2">
      <c r="O245" s="20"/>
    </row>
    <row r="246" spans="15:15" s="19" customFormat="1" x14ac:dyDescent="0.2">
      <c r="O246" s="20"/>
    </row>
    <row r="247" spans="15:15" s="19" customFormat="1" x14ac:dyDescent="0.2">
      <c r="O247" s="20"/>
    </row>
    <row r="248" spans="15:15" s="19" customFormat="1" x14ac:dyDescent="0.2">
      <c r="O248" s="20"/>
    </row>
    <row r="249" spans="15:15" s="19" customFormat="1" x14ac:dyDescent="0.2">
      <c r="O249" s="20"/>
    </row>
    <row r="250" spans="15:15" s="19" customFormat="1" x14ac:dyDescent="0.2">
      <c r="O250" s="20"/>
    </row>
    <row r="251" spans="15:15" s="19" customFormat="1" x14ac:dyDescent="0.2">
      <c r="O251" s="20"/>
    </row>
    <row r="252" spans="15:15" s="19" customFormat="1" x14ac:dyDescent="0.2">
      <c r="O252" s="20"/>
    </row>
    <row r="253" spans="15:15" s="19" customFormat="1" x14ac:dyDescent="0.2">
      <c r="O253" s="20"/>
    </row>
    <row r="254" spans="15:15" s="19" customFormat="1" x14ac:dyDescent="0.2">
      <c r="O254" s="20"/>
    </row>
    <row r="255" spans="15:15" s="19" customFormat="1" x14ac:dyDescent="0.2">
      <c r="O255" s="20"/>
    </row>
    <row r="256" spans="15:15" s="19" customFormat="1" x14ac:dyDescent="0.2">
      <c r="O256" s="20"/>
    </row>
    <row r="257" spans="15:15" s="19" customFormat="1" x14ac:dyDescent="0.2">
      <c r="O257" s="20"/>
    </row>
    <row r="258" spans="15:15" s="19" customFormat="1" x14ac:dyDescent="0.2">
      <c r="O258" s="20"/>
    </row>
    <row r="259" spans="15:15" s="19" customFormat="1" x14ac:dyDescent="0.2">
      <c r="O259" s="20"/>
    </row>
    <row r="260" spans="15:15" s="19" customFormat="1" x14ac:dyDescent="0.2">
      <c r="O260" s="20"/>
    </row>
    <row r="261" spans="15:15" s="19" customFormat="1" x14ac:dyDescent="0.2">
      <c r="O261" s="20"/>
    </row>
    <row r="262" spans="15:15" s="19" customFormat="1" x14ac:dyDescent="0.2">
      <c r="O262" s="20"/>
    </row>
    <row r="263" spans="15:15" s="19" customFormat="1" x14ac:dyDescent="0.2">
      <c r="O263" s="20"/>
    </row>
    <row r="264" spans="15:15" s="19" customFormat="1" x14ac:dyDescent="0.2">
      <c r="O264" s="20"/>
    </row>
    <row r="265" spans="15:15" s="19" customFormat="1" x14ac:dyDescent="0.2">
      <c r="O265" s="20"/>
    </row>
    <row r="266" spans="15:15" s="19" customFormat="1" x14ac:dyDescent="0.2">
      <c r="O266" s="20"/>
    </row>
    <row r="267" spans="15:15" s="19" customFormat="1" x14ac:dyDescent="0.2">
      <c r="O267" s="20"/>
    </row>
    <row r="268" spans="15:15" s="19" customFormat="1" x14ac:dyDescent="0.2">
      <c r="O268" s="20"/>
    </row>
    <row r="269" spans="15:15" s="19" customFormat="1" x14ac:dyDescent="0.2">
      <c r="O269" s="20"/>
    </row>
    <row r="270" spans="15:15" s="19" customFormat="1" x14ac:dyDescent="0.2">
      <c r="O270" s="20"/>
    </row>
    <row r="271" spans="15:15" s="19" customFormat="1" x14ac:dyDescent="0.2">
      <c r="O271" s="20"/>
    </row>
    <row r="272" spans="15:15" s="19" customFormat="1" x14ac:dyDescent="0.2">
      <c r="O272" s="20"/>
    </row>
    <row r="273" spans="15:15" s="19" customFormat="1" x14ac:dyDescent="0.2">
      <c r="O273" s="20"/>
    </row>
    <row r="274" spans="15:15" s="19" customFormat="1" x14ac:dyDescent="0.2">
      <c r="O274" s="20"/>
    </row>
    <row r="275" spans="15:15" s="19" customFormat="1" x14ac:dyDescent="0.2">
      <c r="O275" s="20"/>
    </row>
    <row r="276" spans="15:15" s="19" customFormat="1" x14ac:dyDescent="0.2">
      <c r="O276" s="20"/>
    </row>
    <row r="277" spans="15:15" s="19" customFormat="1" x14ac:dyDescent="0.2">
      <c r="O277" s="20"/>
    </row>
    <row r="278" spans="15:15" s="19" customFormat="1" x14ac:dyDescent="0.2">
      <c r="O278" s="20"/>
    </row>
    <row r="279" spans="15:15" s="19" customFormat="1" x14ac:dyDescent="0.2">
      <c r="O279" s="20"/>
    </row>
    <row r="280" spans="15:15" s="19" customFormat="1" x14ac:dyDescent="0.2">
      <c r="O280" s="20"/>
    </row>
    <row r="281" spans="15:15" s="19" customFormat="1" x14ac:dyDescent="0.2">
      <c r="O281" s="20"/>
    </row>
    <row r="282" spans="15:15" s="19" customFormat="1" x14ac:dyDescent="0.2">
      <c r="O282" s="20"/>
    </row>
    <row r="283" spans="15:15" s="19" customFormat="1" x14ac:dyDescent="0.2">
      <c r="O283" s="20"/>
    </row>
    <row r="284" spans="15:15" s="19" customFormat="1" x14ac:dyDescent="0.2">
      <c r="O284" s="20"/>
    </row>
    <row r="285" spans="15:15" s="19" customFormat="1" x14ac:dyDescent="0.2">
      <c r="O285" s="20"/>
    </row>
    <row r="286" spans="15:15" s="19" customFormat="1" x14ac:dyDescent="0.2">
      <c r="O286" s="20"/>
    </row>
    <row r="287" spans="15:15" s="19" customFormat="1" x14ac:dyDescent="0.2">
      <c r="O287" s="20"/>
    </row>
    <row r="288" spans="15:15" s="19" customFormat="1" x14ac:dyDescent="0.2">
      <c r="O288" s="20"/>
    </row>
    <row r="289" spans="15:15" s="19" customFormat="1" x14ac:dyDescent="0.2">
      <c r="O289" s="20"/>
    </row>
    <row r="290" spans="15:15" s="19" customFormat="1" x14ac:dyDescent="0.2">
      <c r="O290" s="20"/>
    </row>
    <row r="291" spans="15:15" s="19" customFormat="1" x14ac:dyDescent="0.2">
      <c r="O291" s="20"/>
    </row>
    <row r="292" spans="15:15" s="19" customFormat="1" x14ac:dyDescent="0.2">
      <c r="O292" s="20"/>
    </row>
    <row r="293" spans="15:15" s="19" customFormat="1" x14ac:dyDescent="0.2">
      <c r="O293" s="20"/>
    </row>
    <row r="294" spans="15:15" s="19" customFormat="1" x14ac:dyDescent="0.2">
      <c r="O294" s="20"/>
    </row>
    <row r="295" spans="15:15" s="19" customFormat="1" x14ac:dyDescent="0.2">
      <c r="O295" s="20"/>
    </row>
    <row r="296" spans="15:15" s="19" customFormat="1" x14ac:dyDescent="0.2">
      <c r="O296" s="20"/>
    </row>
    <row r="297" spans="15:15" s="19" customFormat="1" x14ac:dyDescent="0.2">
      <c r="O297" s="20"/>
    </row>
    <row r="298" spans="15:15" s="19" customFormat="1" x14ac:dyDescent="0.2">
      <c r="O298" s="20"/>
    </row>
    <row r="299" spans="15:15" s="19" customFormat="1" x14ac:dyDescent="0.2">
      <c r="O299" s="20"/>
    </row>
    <row r="300" spans="15:15" s="19" customFormat="1" x14ac:dyDescent="0.2">
      <c r="O300" s="20"/>
    </row>
    <row r="301" spans="15:15" s="19" customFormat="1" x14ac:dyDescent="0.2">
      <c r="O301" s="20"/>
    </row>
    <row r="302" spans="15:15" s="19" customFormat="1" x14ac:dyDescent="0.2">
      <c r="O302" s="20"/>
    </row>
    <row r="303" spans="15:15" s="19" customFormat="1" x14ac:dyDescent="0.2">
      <c r="O303" s="20"/>
    </row>
    <row r="304" spans="15:15" s="19" customFormat="1" x14ac:dyDescent="0.2">
      <c r="O304" s="20"/>
    </row>
    <row r="305" spans="15:15" s="19" customFormat="1" x14ac:dyDescent="0.2">
      <c r="O305" s="20"/>
    </row>
    <row r="306" spans="15:15" s="19" customFormat="1" x14ac:dyDescent="0.2">
      <c r="O306" s="20"/>
    </row>
    <row r="307" spans="15:15" s="19" customFormat="1" x14ac:dyDescent="0.2">
      <c r="O307" s="20"/>
    </row>
    <row r="308" spans="15:15" s="19" customFormat="1" x14ac:dyDescent="0.2">
      <c r="O308" s="20"/>
    </row>
    <row r="309" spans="15:15" s="19" customFormat="1" x14ac:dyDescent="0.2">
      <c r="O309" s="20"/>
    </row>
    <row r="310" spans="15:15" s="19" customFormat="1" x14ac:dyDescent="0.2">
      <c r="O310" s="20"/>
    </row>
    <row r="311" spans="15:15" s="19" customFormat="1" x14ac:dyDescent="0.2">
      <c r="O311" s="20"/>
    </row>
    <row r="312" spans="15:15" s="19" customFormat="1" x14ac:dyDescent="0.2">
      <c r="O312" s="20"/>
    </row>
    <row r="313" spans="15:15" s="19" customFormat="1" x14ac:dyDescent="0.2">
      <c r="O313" s="20"/>
    </row>
    <row r="314" spans="15:15" s="19" customFormat="1" x14ac:dyDescent="0.2">
      <c r="O314" s="20"/>
    </row>
    <row r="315" spans="15:15" s="19" customFormat="1" x14ac:dyDescent="0.2">
      <c r="O315" s="20"/>
    </row>
    <row r="316" spans="15:15" s="19" customFormat="1" x14ac:dyDescent="0.2">
      <c r="O316" s="20"/>
    </row>
    <row r="317" spans="15:15" s="19" customFormat="1" x14ac:dyDescent="0.2">
      <c r="O317" s="20"/>
    </row>
    <row r="318" spans="15:15" s="19" customFormat="1" x14ac:dyDescent="0.2">
      <c r="O318" s="20"/>
    </row>
    <row r="319" spans="15:15" s="19" customFormat="1" x14ac:dyDescent="0.2">
      <c r="O319" s="20"/>
    </row>
    <row r="320" spans="15:15" s="19" customFormat="1" x14ac:dyDescent="0.2">
      <c r="O320" s="20"/>
    </row>
    <row r="321" spans="15:15" s="19" customFormat="1" x14ac:dyDescent="0.2">
      <c r="O321" s="20"/>
    </row>
    <row r="322" spans="15:15" s="19" customFormat="1" x14ac:dyDescent="0.2">
      <c r="O322" s="20"/>
    </row>
    <row r="323" spans="15:15" s="19" customFormat="1" x14ac:dyDescent="0.2">
      <c r="O323" s="20"/>
    </row>
    <row r="324" spans="15:15" s="19" customFormat="1" x14ac:dyDescent="0.2">
      <c r="O324" s="20"/>
    </row>
    <row r="325" spans="15:15" s="19" customFormat="1" x14ac:dyDescent="0.2">
      <c r="O325" s="20"/>
    </row>
    <row r="326" spans="15:15" s="19" customFormat="1" x14ac:dyDescent="0.2">
      <c r="O326" s="20"/>
    </row>
    <row r="327" spans="15:15" s="19" customFormat="1" x14ac:dyDescent="0.2">
      <c r="O327" s="20"/>
    </row>
    <row r="328" spans="15:15" s="19" customFormat="1" x14ac:dyDescent="0.2">
      <c r="O328" s="20"/>
    </row>
    <row r="329" spans="15:15" s="19" customFormat="1" x14ac:dyDescent="0.2">
      <c r="O329" s="20"/>
    </row>
    <row r="330" spans="15:15" s="19" customFormat="1" x14ac:dyDescent="0.2">
      <c r="O330" s="20"/>
    </row>
    <row r="331" spans="15:15" s="19" customFormat="1" x14ac:dyDescent="0.2">
      <c r="O331" s="20"/>
    </row>
    <row r="332" spans="15:15" s="19" customFormat="1" x14ac:dyDescent="0.2">
      <c r="O332" s="20"/>
    </row>
    <row r="333" spans="15:15" s="19" customFormat="1" x14ac:dyDescent="0.2">
      <c r="O333" s="20"/>
    </row>
    <row r="334" spans="15:15" s="19" customFormat="1" x14ac:dyDescent="0.2">
      <c r="O334" s="20"/>
    </row>
    <row r="335" spans="15:15" s="19" customFormat="1" x14ac:dyDescent="0.2">
      <c r="O335" s="20"/>
    </row>
    <row r="336" spans="15:15" s="19" customFormat="1" x14ac:dyDescent="0.2">
      <c r="O336" s="20"/>
    </row>
    <row r="337" spans="15:15" s="19" customFormat="1" x14ac:dyDescent="0.2">
      <c r="O337" s="20"/>
    </row>
    <row r="338" spans="15:15" s="19" customFormat="1" x14ac:dyDescent="0.2">
      <c r="O338" s="20"/>
    </row>
    <row r="339" spans="15:15" s="19" customFormat="1" x14ac:dyDescent="0.2">
      <c r="O339" s="20"/>
    </row>
    <row r="340" spans="15:15" s="19" customFormat="1" x14ac:dyDescent="0.2">
      <c r="O340" s="20"/>
    </row>
    <row r="341" spans="15:15" s="19" customFormat="1" x14ac:dyDescent="0.2">
      <c r="O341" s="20"/>
    </row>
    <row r="342" spans="15:15" s="19" customFormat="1" x14ac:dyDescent="0.2">
      <c r="O342" s="20"/>
    </row>
    <row r="343" spans="15:15" s="19" customFormat="1" x14ac:dyDescent="0.2">
      <c r="O343" s="20"/>
    </row>
    <row r="344" spans="15:15" s="19" customFormat="1" x14ac:dyDescent="0.2">
      <c r="O344" s="20"/>
    </row>
    <row r="345" spans="15:15" s="19" customFormat="1" x14ac:dyDescent="0.2">
      <c r="O345" s="20"/>
    </row>
    <row r="346" spans="15:15" s="19" customFormat="1" x14ac:dyDescent="0.2">
      <c r="O346" s="20"/>
    </row>
    <row r="347" spans="15:15" s="19" customFormat="1" x14ac:dyDescent="0.2">
      <c r="O347" s="20"/>
    </row>
    <row r="348" spans="15:15" s="19" customFormat="1" x14ac:dyDescent="0.2">
      <c r="O348" s="20"/>
    </row>
    <row r="349" spans="15:15" s="19" customFormat="1" x14ac:dyDescent="0.2">
      <c r="O349" s="20"/>
    </row>
    <row r="350" spans="15:15" s="19" customFormat="1" x14ac:dyDescent="0.2">
      <c r="O350" s="20"/>
    </row>
    <row r="351" spans="15:15" s="19" customFormat="1" x14ac:dyDescent="0.2">
      <c r="O351" s="20"/>
    </row>
    <row r="352" spans="15:15" s="19" customFormat="1" x14ac:dyDescent="0.2">
      <c r="O352" s="20"/>
    </row>
    <row r="353" spans="15:15" s="19" customFormat="1" x14ac:dyDescent="0.2">
      <c r="O353" s="20"/>
    </row>
    <row r="354" spans="15:15" s="19" customFormat="1" x14ac:dyDescent="0.2">
      <c r="O354" s="20"/>
    </row>
    <row r="355" spans="15:15" s="19" customFormat="1" x14ac:dyDescent="0.2">
      <c r="O355" s="20"/>
    </row>
    <row r="356" spans="15:15" s="19" customFormat="1" x14ac:dyDescent="0.2">
      <c r="O356" s="20"/>
    </row>
    <row r="357" spans="15:15" s="19" customFormat="1" x14ac:dyDescent="0.2">
      <c r="O357" s="20"/>
    </row>
    <row r="358" spans="15:15" s="19" customFormat="1" x14ac:dyDescent="0.2">
      <c r="O358" s="20"/>
    </row>
    <row r="359" spans="15:15" s="19" customFormat="1" x14ac:dyDescent="0.2">
      <c r="O359" s="20"/>
    </row>
    <row r="360" spans="15:15" s="19" customFormat="1" x14ac:dyDescent="0.2">
      <c r="O360" s="20"/>
    </row>
    <row r="361" spans="15:15" s="19" customFormat="1" x14ac:dyDescent="0.2">
      <c r="O361" s="20"/>
    </row>
    <row r="362" spans="15:15" s="19" customFormat="1" x14ac:dyDescent="0.2">
      <c r="O362" s="20"/>
    </row>
    <row r="363" spans="15:15" s="19" customFormat="1" x14ac:dyDescent="0.2">
      <c r="O363" s="20"/>
    </row>
    <row r="364" spans="15:15" s="19" customFormat="1" x14ac:dyDescent="0.2">
      <c r="O364" s="20"/>
    </row>
    <row r="365" spans="15:15" s="19" customFormat="1" x14ac:dyDescent="0.2">
      <c r="O365" s="20"/>
    </row>
    <row r="366" spans="15:15" s="19" customFormat="1" x14ac:dyDescent="0.2">
      <c r="O366" s="20"/>
    </row>
    <row r="367" spans="15:15" s="19" customFormat="1" x14ac:dyDescent="0.2">
      <c r="O367" s="20"/>
    </row>
    <row r="368" spans="15:15" s="19" customFormat="1" x14ac:dyDescent="0.2">
      <c r="O368" s="20"/>
    </row>
    <row r="369" spans="15:15" s="19" customFormat="1" x14ac:dyDescent="0.2">
      <c r="O369" s="20"/>
    </row>
    <row r="370" spans="15:15" s="19" customFormat="1" x14ac:dyDescent="0.2">
      <c r="O370" s="20"/>
    </row>
    <row r="371" spans="15:15" s="19" customFormat="1" x14ac:dyDescent="0.2">
      <c r="O371" s="20"/>
    </row>
    <row r="372" spans="15:15" s="19" customFormat="1" x14ac:dyDescent="0.2">
      <c r="O372" s="20"/>
    </row>
    <row r="373" spans="15:15" s="19" customFormat="1" x14ac:dyDescent="0.2">
      <c r="O373" s="20"/>
    </row>
    <row r="374" spans="15:15" s="19" customFormat="1" x14ac:dyDescent="0.2">
      <c r="O374" s="20"/>
    </row>
    <row r="375" spans="15:15" s="19" customFormat="1" x14ac:dyDescent="0.2">
      <c r="O375" s="20"/>
    </row>
    <row r="376" spans="15:15" s="19" customFormat="1" x14ac:dyDescent="0.2">
      <c r="O376" s="20"/>
    </row>
    <row r="377" spans="15:15" s="19" customFormat="1" x14ac:dyDescent="0.2">
      <c r="O377" s="20"/>
    </row>
    <row r="378" spans="15:15" s="19" customFormat="1" x14ac:dyDescent="0.2">
      <c r="O378" s="20"/>
    </row>
    <row r="379" spans="15:15" s="19" customFormat="1" x14ac:dyDescent="0.2">
      <c r="O379" s="20"/>
    </row>
    <row r="380" spans="15:15" s="19" customFormat="1" x14ac:dyDescent="0.2">
      <c r="O380" s="20"/>
    </row>
    <row r="381" spans="15:15" s="19" customFormat="1" x14ac:dyDescent="0.2">
      <c r="O381" s="20"/>
    </row>
    <row r="382" spans="15:15" s="19" customFormat="1" x14ac:dyDescent="0.2">
      <c r="O382" s="20"/>
    </row>
    <row r="383" spans="15:15" s="19" customFormat="1" x14ac:dyDescent="0.2">
      <c r="O383" s="20"/>
    </row>
    <row r="384" spans="15:15" s="19" customFormat="1" x14ac:dyDescent="0.2">
      <c r="O384" s="20"/>
    </row>
    <row r="385" spans="15:15" s="19" customFormat="1" x14ac:dyDescent="0.2">
      <c r="O385" s="20"/>
    </row>
    <row r="386" spans="15:15" s="19" customFormat="1" x14ac:dyDescent="0.2">
      <c r="O386" s="20"/>
    </row>
    <row r="387" spans="15:15" s="19" customFormat="1" x14ac:dyDescent="0.2">
      <c r="O387" s="20"/>
    </row>
    <row r="388" spans="15:15" s="19" customFormat="1" x14ac:dyDescent="0.2">
      <c r="O388" s="20"/>
    </row>
    <row r="389" spans="15:15" s="19" customFormat="1" x14ac:dyDescent="0.2">
      <c r="O389" s="20"/>
    </row>
    <row r="390" spans="15:15" s="19" customFormat="1" x14ac:dyDescent="0.2">
      <c r="O390" s="20"/>
    </row>
    <row r="391" spans="15:15" s="19" customFormat="1" x14ac:dyDescent="0.2">
      <c r="O391" s="20"/>
    </row>
    <row r="392" spans="15:15" s="19" customFormat="1" x14ac:dyDescent="0.2">
      <c r="O392" s="20"/>
    </row>
    <row r="393" spans="15:15" s="19" customFormat="1" x14ac:dyDescent="0.2">
      <c r="O393" s="20"/>
    </row>
    <row r="394" spans="15:15" s="19" customFormat="1" x14ac:dyDescent="0.2">
      <c r="O394" s="20"/>
    </row>
    <row r="395" spans="15:15" s="19" customFormat="1" x14ac:dyDescent="0.2">
      <c r="O395" s="20"/>
    </row>
    <row r="396" spans="15:15" s="19" customFormat="1" x14ac:dyDescent="0.2">
      <c r="O396" s="20"/>
    </row>
    <row r="397" spans="15:15" s="19" customFormat="1" x14ac:dyDescent="0.2">
      <c r="O397" s="20"/>
    </row>
    <row r="398" spans="15:15" s="19" customFormat="1" x14ac:dyDescent="0.2">
      <c r="O398" s="20"/>
    </row>
    <row r="399" spans="15:15" s="19" customFormat="1" x14ac:dyDescent="0.2">
      <c r="O399" s="20"/>
    </row>
    <row r="400" spans="15:15" s="19" customFormat="1" x14ac:dyDescent="0.2">
      <c r="O400" s="20"/>
    </row>
    <row r="401" spans="15:15" s="19" customFormat="1" x14ac:dyDescent="0.2">
      <c r="O401" s="20"/>
    </row>
    <row r="402" spans="15:15" s="19" customFormat="1" x14ac:dyDescent="0.2">
      <c r="O402" s="20"/>
    </row>
    <row r="403" spans="15:15" s="19" customFormat="1" x14ac:dyDescent="0.2">
      <c r="O403" s="20"/>
    </row>
    <row r="404" spans="15:15" s="19" customFormat="1" x14ac:dyDescent="0.2">
      <c r="O404" s="20"/>
    </row>
    <row r="405" spans="15:15" s="19" customFormat="1" x14ac:dyDescent="0.2">
      <c r="O405" s="20"/>
    </row>
    <row r="406" spans="15:15" s="19" customFormat="1" x14ac:dyDescent="0.2">
      <c r="O406" s="20"/>
    </row>
    <row r="407" spans="15:15" s="19" customFormat="1" x14ac:dyDescent="0.2">
      <c r="O407" s="20"/>
    </row>
    <row r="408" spans="15:15" s="19" customFormat="1" x14ac:dyDescent="0.2">
      <c r="O408" s="20"/>
    </row>
    <row r="409" spans="15:15" s="19" customFormat="1" x14ac:dyDescent="0.2">
      <c r="O409" s="20"/>
    </row>
    <row r="410" spans="15:15" s="19" customFormat="1" x14ac:dyDescent="0.2">
      <c r="O410" s="20"/>
    </row>
    <row r="411" spans="15:15" s="19" customFormat="1" x14ac:dyDescent="0.2">
      <c r="O411" s="20"/>
    </row>
    <row r="412" spans="15:15" s="19" customFormat="1" x14ac:dyDescent="0.2">
      <c r="O412" s="20"/>
    </row>
    <row r="413" spans="15:15" s="19" customFormat="1" x14ac:dyDescent="0.2">
      <c r="O413" s="20"/>
    </row>
    <row r="414" spans="15:15" s="19" customFormat="1" x14ac:dyDescent="0.2">
      <c r="O414" s="20"/>
    </row>
    <row r="415" spans="15:15" s="19" customFormat="1" x14ac:dyDescent="0.2">
      <c r="O415" s="20"/>
    </row>
    <row r="416" spans="15:15" s="19" customFormat="1" x14ac:dyDescent="0.2">
      <c r="O416" s="20"/>
    </row>
    <row r="417" spans="15:15" s="19" customFormat="1" x14ac:dyDescent="0.2">
      <c r="O417" s="20"/>
    </row>
    <row r="418" spans="15:15" s="19" customFormat="1" x14ac:dyDescent="0.2">
      <c r="O418" s="20"/>
    </row>
    <row r="419" spans="15:15" s="19" customFormat="1" x14ac:dyDescent="0.2">
      <c r="O419" s="20"/>
    </row>
    <row r="420" spans="15:15" s="19" customFormat="1" x14ac:dyDescent="0.2">
      <c r="O420" s="20"/>
    </row>
    <row r="421" spans="15:15" s="19" customFormat="1" x14ac:dyDescent="0.2">
      <c r="O421" s="20"/>
    </row>
    <row r="422" spans="15:15" s="19" customFormat="1" x14ac:dyDescent="0.2">
      <c r="O422" s="20"/>
    </row>
    <row r="423" spans="15:15" s="19" customFormat="1" x14ac:dyDescent="0.2">
      <c r="O423" s="20"/>
    </row>
    <row r="424" spans="15:15" s="19" customFormat="1" x14ac:dyDescent="0.2">
      <c r="O424" s="20"/>
    </row>
    <row r="425" spans="15:15" s="19" customFormat="1" x14ac:dyDescent="0.2">
      <c r="O425" s="20"/>
    </row>
    <row r="426" spans="15:15" s="19" customFormat="1" x14ac:dyDescent="0.2">
      <c r="O426" s="20"/>
    </row>
    <row r="427" spans="15:15" s="19" customFormat="1" x14ac:dyDescent="0.2">
      <c r="O427" s="20"/>
    </row>
    <row r="428" spans="15:15" s="19" customFormat="1" x14ac:dyDescent="0.2">
      <c r="O428" s="20"/>
    </row>
    <row r="429" spans="15:15" s="19" customFormat="1" x14ac:dyDescent="0.2">
      <c r="O429" s="20"/>
    </row>
    <row r="430" spans="15:15" s="19" customFormat="1" x14ac:dyDescent="0.2">
      <c r="O430" s="20"/>
    </row>
    <row r="431" spans="15:15" s="19" customFormat="1" x14ac:dyDescent="0.2">
      <c r="O431" s="20"/>
    </row>
    <row r="432" spans="15:15" s="19" customFormat="1" x14ac:dyDescent="0.2">
      <c r="O432" s="20"/>
    </row>
    <row r="433" spans="15:15" s="19" customFormat="1" x14ac:dyDescent="0.2">
      <c r="O433" s="20"/>
    </row>
    <row r="434" spans="15:15" s="19" customFormat="1" x14ac:dyDescent="0.2">
      <c r="O434" s="20"/>
    </row>
    <row r="435" spans="15:15" s="19" customFormat="1" x14ac:dyDescent="0.2">
      <c r="O435" s="20"/>
    </row>
    <row r="436" spans="15:15" s="19" customFormat="1" x14ac:dyDescent="0.2">
      <c r="O436" s="20"/>
    </row>
    <row r="437" spans="15:15" s="19" customFormat="1" x14ac:dyDescent="0.2">
      <c r="O437" s="20"/>
    </row>
    <row r="438" spans="15:15" s="19" customFormat="1" x14ac:dyDescent="0.2">
      <c r="O438" s="20"/>
    </row>
    <row r="439" spans="15:15" s="19" customFormat="1" x14ac:dyDescent="0.2">
      <c r="O439" s="20"/>
    </row>
    <row r="440" spans="15:15" s="19" customFormat="1" x14ac:dyDescent="0.2">
      <c r="O440" s="20"/>
    </row>
    <row r="441" spans="15:15" s="19" customFormat="1" x14ac:dyDescent="0.2">
      <c r="O441" s="20"/>
    </row>
    <row r="442" spans="15:15" s="19" customFormat="1" x14ac:dyDescent="0.2">
      <c r="O442" s="20"/>
    </row>
    <row r="443" spans="15:15" s="19" customFormat="1" x14ac:dyDescent="0.2">
      <c r="O443" s="20"/>
    </row>
    <row r="444" spans="15:15" s="19" customFormat="1" x14ac:dyDescent="0.2">
      <c r="O444" s="20"/>
    </row>
    <row r="445" spans="15:15" s="19" customFormat="1" x14ac:dyDescent="0.2">
      <c r="O445" s="20"/>
    </row>
    <row r="446" spans="15:15" s="19" customFormat="1" x14ac:dyDescent="0.2">
      <c r="O446" s="20"/>
    </row>
    <row r="447" spans="15:15" s="19" customFormat="1" x14ac:dyDescent="0.2">
      <c r="O447" s="20"/>
    </row>
    <row r="448" spans="15:15" s="19" customFormat="1" x14ac:dyDescent="0.2">
      <c r="O448" s="20"/>
    </row>
    <row r="449" spans="15:15" s="19" customFormat="1" x14ac:dyDescent="0.2">
      <c r="O449" s="20"/>
    </row>
    <row r="450" spans="15:15" s="19" customFormat="1" x14ac:dyDescent="0.2">
      <c r="O450" s="20"/>
    </row>
    <row r="451" spans="15:15" s="19" customFormat="1" x14ac:dyDescent="0.2">
      <c r="O451" s="20"/>
    </row>
    <row r="452" spans="15:15" s="19" customFormat="1" x14ac:dyDescent="0.2">
      <c r="O452" s="20"/>
    </row>
    <row r="453" spans="15:15" s="19" customFormat="1" x14ac:dyDescent="0.2">
      <c r="O453" s="20"/>
    </row>
    <row r="454" spans="15:15" s="19" customFormat="1" x14ac:dyDescent="0.2">
      <c r="O454" s="20"/>
    </row>
    <row r="455" spans="15:15" s="19" customFormat="1" x14ac:dyDescent="0.2">
      <c r="O455" s="20"/>
    </row>
    <row r="456" spans="15:15" s="19" customFormat="1" x14ac:dyDescent="0.2">
      <c r="O456" s="20"/>
    </row>
    <row r="457" spans="15:15" s="19" customFormat="1" x14ac:dyDescent="0.2">
      <c r="O457" s="20"/>
    </row>
    <row r="458" spans="15:15" s="19" customFormat="1" x14ac:dyDescent="0.2">
      <c r="O458" s="20"/>
    </row>
    <row r="459" spans="15:15" s="19" customFormat="1" x14ac:dyDescent="0.2">
      <c r="O459" s="20"/>
    </row>
    <row r="460" spans="15:15" s="19" customFormat="1" x14ac:dyDescent="0.2">
      <c r="O460" s="20"/>
    </row>
    <row r="461" spans="15:15" s="19" customFormat="1" x14ac:dyDescent="0.2">
      <c r="O461" s="20"/>
    </row>
    <row r="462" spans="15:15" s="19" customFormat="1" x14ac:dyDescent="0.2">
      <c r="O462" s="20"/>
    </row>
    <row r="463" spans="15:15" s="19" customFormat="1" x14ac:dyDescent="0.2">
      <c r="O463" s="20"/>
    </row>
    <row r="464" spans="15:15" s="19" customFormat="1" x14ac:dyDescent="0.2">
      <c r="O464" s="20"/>
    </row>
    <row r="465" spans="15:15" s="19" customFormat="1" x14ac:dyDescent="0.2">
      <c r="O465" s="20"/>
    </row>
    <row r="466" spans="15:15" s="19" customFormat="1" x14ac:dyDescent="0.2">
      <c r="O466" s="20"/>
    </row>
    <row r="467" spans="15:15" s="19" customFormat="1" x14ac:dyDescent="0.2">
      <c r="O467" s="20"/>
    </row>
    <row r="468" spans="15:15" s="19" customFormat="1" x14ac:dyDescent="0.2">
      <c r="O468" s="20"/>
    </row>
    <row r="469" spans="15:15" s="19" customFormat="1" x14ac:dyDescent="0.2">
      <c r="O469" s="20"/>
    </row>
    <row r="470" spans="15:15" s="19" customFormat="1" x14ac:dyDescent="0.2">
      <c r="O470" s="20"/>
    </row>
    <row r="471" spans="15:15" s="19" customFormat="1" x14ac:dyDescent="0.2">
      <c r="O471" s="20"/>
    </row>
    <row r="472" spans="15:15" s="19" customFormat="1" x14ac:dyDescent="0.2">
      <c r="O472" s="20"/>
    </row>
    <row r="473" spans="15:15" s="19" customFormat="1" x14ac:dyDescent="0.2">
      <c r="O473" s="20"/>
    </row>
    <row r="474" spans="15:15" s="19" customFormat="1" x14ac:dyDescent="0.2">
      <c r="O474" s="20"/>
    </row>
    <row r="475" spans="15:15" s="19" customFormat="1" x14ac:dyDescent="0.2">
      <c r="O475" s="20"/>
    </row>
    <row r="476" spans="15:15" s="19" customFormat="1" x14ac:dyDescent="0.2">
      <c r="O476" s="20"/>
    </row>
    <row r="477" spans="15:15" s="19" customFormat="1" x14ac:dyDescent="0.2">
      <c r="O477" s="20"/>
    </row>
    <row r="478" spans="15:15" s="19" customFormat="1" x14ac:dyDescent="0.2">
      <c r="O478" s="20"/>
    </row>
    <row r="479" spans="15:15" s="19" customFormat="1" x14ac:dyDescent="0.2">
      <c r="O479" s="20"/>
    </row>
    <row r="480" spans="15:15" s="19" customFormat="1" x14ac:dyDescent="0.2">
      <c r="O480" s="20"/>
    </row>
    <row r="481" spans="15:15" s="19" customFormat="1" x14ac:dyDescent="0.2">
      <c r="O481" s="20"/>
    </row>
    <row r="482" spans="15:15" s="19" customFormat="1" x14ac:dyDescent="0.2">
      <c r="O482" s="20"/>
    </row>
    <row r="483" spans="15:15" s="19" customFormat="1" x14ac:dyDescent="0.2">
      <c r="O483" s="20"/>
    </row>
    <row r="484" spans="15:15" s="19" customFormat="1" x14ac:dyDescent="0.2">
      <c r="O484" s="20"/>
    </row>
    <row r="485" spans="15:15" s="19" customFormat="1" x14ac:dyDescent="0.2">
      <c r="O485" s="20"/>
    </row>
    <row r="486" spans="15:15" s="19" customFormat="1" x14ac:dyDescent="0.2">
      <c r="O486" s="20"/>
    </row>
    <row r="487" spans="15:15" s="19" customFormat="1" x14ac:dyDescent="0.2">
      <c r="O487" s="20"/>
    </row>
    <row r="488" spans="15:15" s="19" customFormat="1" x14ac:dyDescent="0.2">
      <c r="O488" s="20"/>
    </row>
    <row r="489" spans="15:15" s="19" customFormat="1" x14ac:dyDescent="0.2">
      <c r="O489" s="20"/>
    </row>
    <row r="490" spans="15:15" s="19" customFormat="1" x14ac:dyDescent="0.2">
      <c r="O490" s="20"/>
    </row>
    <row r="491" spans="15:15" s="19" customFormat="1" x14ac:dyDescent="0.2">
      <c r="O491" s="20"/>
    </row>
    <row r="492" spans="15:15" s="19" customFormat="1" x14ac:dyDescent="0.2">
      <c r="O492" s="20"/>
    </row>
    <row r="493" spans="15:15" s="19" customFormat="1" x14ac:dyDescent="0.2">
      <c r="O493" s="20"/>
    </row>
    <row r="494" spans="15:15" s="19" customFormat="1" x14ac:dyDescent="0.2">
      <c r="O494" s="20"/>
    </row>
    <row r="495" spans="15:15" s="19" customFormat="1" x14ac:dyDescent="0.2">
      <c r="O495" s="20"/>
    </row>
    <row r="496" spans="15:15" s="19" customFormat="1" x14ac:dyDescent="0.2">
      <c r="O496" s="20"/>
    </row>
    <row r="497" spans="15:15" s="19" customFormat="1" x14ac:dyDescent="0.2">
      <c r="O497" s="20"/>
    </row>
    <row r="498" spans="15:15" s="19" customFormat="1" x14ac:dyDescent="0.2">
      <c r="O498" s="20"/>
    </row>
    <row r="499" spans="15:15" s="19" customFormat="1" x14ac:dyDescent="0.2">
      <c r="O499" s="20"/>
    </row>
    <row r="500" spans="15:15" s="19" customFormat="1" x14ac:dyDescent="0.2">
      <c r="O500" s="20"/>
    </row>
    <row r="501" spans="15:15" s="19" customFormat="1" x14ac:dyDescent="0.2">
      <c r="O501" s="20"/>
    </row>
    <row r="502" spans="15:15" s="19" customFormat="1" x14ac:dyDescent="0.2">
      <c r="O502" s="20"/>
    </row>
    <row r="503" spans="15:15" s="19" customFormat="1" x14ac:dyDescent="0.2">
      <c r="O503" s="20"/>
    </row>
    <row r="504" spans="15:15" s="19" customFormat="1" x14ac:dyDescent="0.2">
      <c r="O504" s="20"/>
    </row>
    <row r="505" spans="15:15" s="19" customFormat="1" x14ac:dyDescent="0.2">
      <c r="O505" s="20"/>
    </row>
    <row r="506" spans="15:15" s="19" customFormat="1" x14ac:dyDescent="0.2">
      <c r="O506" s="20"/>
    </row>
    <row r="507" spans="15:15" s="19" customFormat="1" x14ac:dyDescent="0.2">
      <c r="O507" s="20"/>
    </row>
    <row r="508" spans="15:15" s="19" customFormat="1" x14ac:dyDescent="0.2">
      <c r="O508" s="20"/>
    </row>
    <row r="509" spans="15:15" s="19" customFormat="1" x14ac:dyDescent="0.2">
      <c r="O509" s="20"/>
    </row>
    <row r="510" spans="15:15" s="19" customFormat="1" x14ac:dyDescent="0.2">
      <c r="O510" s="20"/>
    </row>
    <row r="511" spans="15:15" s="19" customFormat="1" x14ac:dyDescent="0.2">
      <c r="O511" s="20"/>
    </row>
    <row r="512" spans="15:15" s="19" customFormat="1" x14ac:dyDescent="0.2">
      <c r="O512" s="20"/>
    </row>
    <row r="513" spans="15:15" s="19" customFormat="1" x14ac:dyDescent="0.2">
      <c r="O513" s="20"/>
    </row>
    <row r="514" spans="15:15" s="19" customFormat="1" x14ac:dyDescent="0.2">
      <c r="O514" s="20"/>
    </row>
    <row r="515" spans="15:15" s="19" customFormat="1" x14ac:dyDescent="0.2">
      <c r="O515" s="20"/>
    </row>
    <row r="516" spans="15:15" s="19" customFormat="1" x14ac:dyDescent="0.2">
      <c r="O516" s="20"/>
    </row>
    <row r="517" spans="15:15" s="19" customFormat="1" x14ac:dyDescent="0.2">
      <c r="O517" s="20"/>
    </row>
    <row r="518" spans="15:15" s="19" customFormat="1" x14ac:dyDescent="0.2">
      <c r="O518" s="20"/>
    </row>
    <row r="519" spans="15:15" s="19" customFormat="1" x14ac:dyDescent="0.2">
      <c r="O519" s="20"/>
    </row>
    <row r="520" spans="15:15" s="19" customFormat="1" x14ac:dyDescent="0.2">
      <c r="O520" s="20"/>
    </row>
    <row r="521" spans="15:15" s="19" customFormat="1" x14ac:dyDescent="0.2">
      <c r="O521" s="20"/>
    </row>
    <row r="522" spans="15:15" s="19" customFormat="1" x14ac:dyDescent="0.2">
      <c r="O522" s="20"/>
    </row>
    <row r="523" spans="15:15" s="19" customFormat="1" x14ac:dyDescent="0.2">
      <c r="O523" s="20"/>
    </row>
    <row r="524" spans="15:15" s="19" customFormat="1" x14ac:dyDescent="0.2">
      <c r="O524" s="20"/>
    </row>
    <row r="525" spans="15:15" s="19" customFormat="1" x14ac:dyDescent="0.2">
      <c r="O525" s="20"/>
    </row>
    <row r="526" spans="15:15" s="19" customFormat="1" x14ac:dyDescent="0.2">
      <c r="O526" s="20"/>
    </row>
    <row r="527" spans="15:15" s="19" customFormat="1" x14ac:dyDescent="0.2">
      <c r="O527" s="20"/>
    </row>
    <row r="528" spans="15:15" s="19" customFormat="1" x14ac:dyDescent="0.2">
      <c r="O528" s="20"/>
    </row>
    <row r="529" spans="15:15" s="19" customFormat="1" x14ac:dyDescent="0.2">
      <c r="O529" s="20"/>
    </row>
    <row r="530" spans="15:15" s="19" customFormat="1" x14ac:dyDescent="0.2">
      <c r="O530" s="20"/>
    </row>
    <row r="531" spans="15:15" s="19" customFormat="1" x14ac:dyDescent="0.2">
      <c r="O531" s="20"/>
    </row>
    <row r="532" spans="15:15" s="19" customFormat="1" x14ac:dyDescent="0.2">
      <c r="O532" s="20"/>
    </row>
    <row r="533" spans="15:15" s="19" customFormat="1" x14ac:dyDescent="0.2">
      <c r="O533" s="20"/>
    </row>
    <row r="534" spans="15:15" s="19" customFormat="1" x14ac:dyDescent="0.2">
      <c r="O534" s="20"/>
    </row>
    <row r="535" spans="15:15" s="19" customFormat="1" x14ac:dyDescent="0.2">
      <c r="O535" s="20"/>
    </row>
    <row r="536" spans="15:15" s="19" customFormat="1" x14ac:dyDescent="0.2">
      <c r="O536" s="20"/>
    </row>
    <row r="537" spans="15:15" s="19" customFormat="1" x14ac:dyDescent="0.2">
      <c r="O537" s="20"/>
    </row>
    <row r="538" spans="15:15" s="19" customFormat="1" x14ac:dyDescent="0.2">
      <c r="O538" s="20"/>
    </row>
    <row r="539" spans="15:15" s="19" customFormat="1" x14ac:dyDescent="0.2">
      <c r="O539" s="20"/>
    </row>
    <row r="540" spans="15:15" s="19" customFormat="1" x14ac:dyDescent="0.2">
      <c r="O540" s="20"/>
    </row>
    <row r="541" spans="15:15" s="19" customFormat="1" x14ac:dyDescent="0.2">
      <c r="O541" s="20"/>
    </row>
    <row r="542" spans="15:15" s="19" customFormat="1" x14ac:dyDescent="0.2">
      <c r="O542" s="20"/>
    </row>
    <row r="543" spans="15:15" s="19" customFormat="1" x14ac:dyDescent="0.2">
      <c r="O543" s="20"/>
    </row>
    <row r="544" spans="15:15" s="19" customFormat="1" x14ac:dyDescent="0.2">
      <c r="O544" s="20"/>
    </row>
    <row r="545" spans="15:15" s="19" customFormat="1" x14ac:dyDescent="0.2">
      <c r="O545" s="20"/>
    </row>
    <row r="546" spans="15:15" s="19" customFormat="1" x14ac:dyDescent="0.2">
      <c r="O546" s="20"/>
    </row>
    <row r="547" spans="15:15" s="19" customFormat="1" x14ac:dyDescent="0.2">
      <c r="O547" s="20"/>
    </row>
    <row r="548" spans="15:15" s="19" customFormat="1" x14ac:dyDescent="0.2">
      <c r="O548" s="20"/>
    </row>
    <row r="549" spans="15:15" s="19" customFormat="1" x14ac:dyDescent="0.2">
      <c r="O549" s="20"/>
    </row>
    <row r="550" spans="15:15" s="19" customFormat="1" x14ac:dyDescent="0.2">
      <c r="O550" s="20"/>
    </row>
    <row r="551" spans="15:15" s="19" customFormat="1" x14ac:dyDescent="0.2">
      <c r="O551" s="20"/>
    </row>
    <row r="552" spans="15:15" s="19" customFormat="1" x14ac:dyDescent="0.2">
      <c r="O552" s="20"/>
    </row>
    <row r="553" spans="15:15" s="19" customFormat="1" x14ac:dyDescent="0.2">
      <c r="O553" s="20"/>
    </row>
    <row r="554" spans="15:15" s="19" customFormat="1" x14ac:dyDescent="0.2">
      <c r="O554" s="20"/>
    </row>
    <row r="555" spans="15:15" s="19" customFormat="1" x14ac:dyDescent="0.2">
      <c r="O555" s="20"/>
    </row>
    <row r="556" spans="15:15" s="19" customFormat="1" x14ac:dyDescent="0.2">
      <c r="O556" s="20"/>
    </row>
    <row r="557" spans="15:15" s="19" customFormat="1" x14ac:dyDescent="0.2">
      <c r="O557" s="20"/>
    </row>
    <row r="558" spans="15:15" s="19" customFormat="1" x14ac:dyDescent="0.2">
      <c r="O558" s="20"/>
    </row>
    <row r="559" spans="15:15" s="19" customFormat="1" x14ac:dyDescent="0.2">
      <c r="O559" s="20"/>
    </row>
    <row r="560" spans="15:15" s="19" customFormat="1" x14ac:dyDescent="0.2">
      <c r="O560" s="20"/>
    </row>
    <row r="561" spans="15:15" s="19" customFormat="1" x14ac:dyDescent="0.2">
      <c r="O561" s="20"/>
    </row>
    <row r="562" spans="15:15" s="19" customFormat="1" x14ac:dyDescent="0.2">
      <c r="O562" s="20"/>
    </row>
    <row r="563" spans="15:15" s="19" customFormat="1" x14ac:dyDescent="0.2">
      <c r="O563" s="20"/>
    </row>
    <row r="564" spans="15:15" s="19" customFormat="1" x14ac:dyDescent="0.2">
      <c r="O564" s="20"/>
    </row>
    <row r="565" spans="15:15" s="19" customFormat="1" x14ac:dyDescent="0.2">
      <c r="O565" s="20"/>
    </row>
    <row r="566" spans="15:15" s="19" customFormat="1" x14ac:dyDescent="0.2">
      <c r="O566" s="20"/>
    </row>
    <row r="567" spans="15:15" s="19" customFormat="1" x14ac:dyDescent="0.2">
      <c r="O567" s="20"/>
    </row>
    <row r="568" spans="15:15" s="19" customFormat="1" x14ac:dyDescent="0.2">
      <c r="O568" s="20"/>
    </row>
    <row r="569" spans="15:15" s="19" customFormat="1" x14ac:dyDescent="0.2">
      <c r="O569" s="20"/>
    </row>
    <row r="570" spans="15:15" s="19" customFormat="1" x14ac:dyDescent="0.2">
      <c r="O570" s="20"/>
    </row>
    <row r="571" spans="15:15" s="19" customFormat="1" x14ac:dyDescent="0.2">
      <c r="O571" s="20"/>
    </row>
    <row r="572" spans="15:15" s="19" customFormat="1" x14ac:dyDescent="0.2">
      <c r="O572" s="20"/>
    </row>
    <row r="573" spans="15:15" s="19" customFormat="1" x14ac:dyDescent="0.2">
      <c r="O573" s="20"/>
    </row>
    <row r="574" spans="15:15" s="19" customFormat="1" x14ac:dyDescent="0.2">
      <c r="O574" s="20"/>
    </row>
    <row r="575" spans="15:15" s="19" customFormat="1" x14ac:dyDescent="0.2">
      <c r="O575" s="20"/>
    </row>
    <row r="576" spans="15:15" s="19" customFormat="1" x14ac:dyDescent="0.2">
      <c r="O576" s="20"/>
    </row>
    <row r="577" spans="15:15" s="19" customFormat="1" x14ac:dyDescent="0.2">
      <c r="O577" s="20"/>
    </row>
    <row r="578" spans="15:15" s="19" customFormat="1" x14ac:dyDescent="0.2">
      <c r="O578" s="20"/>
    </row>
    <row r="579" spans="15:15" s="19" customFormat="1" x14ac:dyDescent="0.2">
      <c r="O579" s="20"/>
    </row>
    <row r="580" spans="15:15" s="19" customFormat="1" x14ac:dyDescent="0.2">
      <c r="O580" s="20"/>
    </row>
    <row r="581" spans="15:15" s="19" customFormat="1" x14ac:dyDescent="0.2">
      <c r="O581" s="20"/>
    </row>
    <row r="582" spans="15:15" s="19" customFormat="1" x14ac:dyDescent="0.2">
      <c r="O582" s="20"/>
    </row>
    <row r="583" spans="15:15" s="19" customFormat="1" x14ac:dyDescent="0.2">
      <c r="O583" s="20"/>
    </row>
    <row r="584" spans="15:15" s="19" customFormat="1" x14ac:dyDescent="0.2">
      <c r="O584" s="20"/>
    </row>
    <row r="585" spans="15:15" s="19" customFormat="1" x14ac:dyDescent="0.2">
      <c r="O585" s="20"/>
    </row>
    <row r="586" spans="15:15" s="19" customFormat="1" x14ac:dyDescent="0.2">
      <c r="O586" s="20"/>
    </row>
    <row r="587" spans="15:15" s="19" customFormat="1" x14ac:dyDescent="0.2">
      <c r="O587" s="20"/>
    </row>
    <row r="588" spans="15:15" s="19" customFormat="1" x14ac:dyDescent="0.2">
      <c r="O588" s="20"/>
    </row>
    <row r="589" spans="15:15" s="19" customFormat="1" x14ac:dyDescent="0.2">
      <c r="O589" s="20"/>
    </row>
    <row r="590" spans="15:15" s="19" customFormat="1" x14ac:dyDescent="0.2">
      <c r="O590" s="20"/>
    </row>
    <row r="591" spans="15:15" s="19" customFormat="1" x14ac:dyDescent="0.2">
      <c r="O591" s="20"/>
    </row>
    <row r="592" spans="15:15" s="19" customFormat="1" x14ac:dyDescent="0.2">
      <c r="O592" s="20"/>
    </row>
    <row r="593" spans="15:15" s="19" customFormat="1" x14ac:dyDescent="0.2">
      <c r="O593" s="20"/>
    </row>
    <row r="594" spans="15:15" s="19" customFormat="1" x14ac:dyDescent="0.2">
      <c r="O594" s="20"/>
    </row>
    <row r="595" spans="15:15" s="19" customFormat="1" x14ac:dyDescent="0.2">
      <c r="O595" s="20"/>
    </row>
    <row r="596" spans="15:15" s="19" customFormat="1" x14ac:dyDescent="0.2">
      <c r="O596" s="20"/>
    </row>
    <row r="597" spans="15:15" s="19" customFormat="1" x14ac:dyDescent="0.2">
      <c r="O597" s="20"/>
    </row>
    <row r="598" spans="15:15" s="19" customFormat="1" x14ac:dyDescent="0.2">
      <c r="O598" s="20"/>
    </row>
    <row r="599" spans="15:15" s="19" customFormat="1" x14ac:dyDescent="0.2">
      <c r="O599" s="20"/>
    </row>
    <row r="600" spans="15:15" s="19" customFormat="1" x14ac:dyDescent="0.2">
      <c r="O600" s="20"/>
    </row>
    <row r="601" spans="15:15" s="19" customFormat="1" x14ac:dyDescent="0.2">
      <c r="O601" s="20"/>
    </row>
    <row r="602" spans="15:15" s="19" customFormat="1" x14ac:dyDescent="0.2">
      <c r="O602" s="20"/>
    </row>
    <row r="603" spans="15:15" s="19" customFormat="1" x14ac:dyDescent="0.2">
      <c r="O603" s="20"/>
    </row>
    <row r="604" spans="15:15" s="19" customFormat="1" x14ac:dyDescent="0.2">
      <c r="O604" s="20"/>
    </row>
    <row r="605" spans="15:15" s="19" customFormat="1" x14ac:dyDescent="0.2">
      <c r="O605" s="20"/>
    </row>
    <row r="606" spans="15:15" s="19" customFormat="1" x14ac:dyDescent="0.2">
      <c r="O606" s="20"/>
    </row>
    <row r="607" spans="15:15" s="19" customFormat="1" x14ac:dyDescent="0.2">
      <c r="O607" s="20"/>
    </row>
    <row r="608" spans="15:15" s="19" customFormat="1" x14ac:dyDescent="0.2">
      <c r="O608" s="20"/>
    </row>
    <row r="609" spans="15:15" s="19" customFormat="1" x14ac:dyDescent="0.2">
      <c r="O609" s="20"/>
    </row>
    <row r="610" spans="15:15" s="19" customFormat="1" x14ac:dyDescent="0.2">
      <c r="O610" s="20"/>
    </row>
    <row r="611" spans="15:15" s="19" customFormat="1" x14ac:dyDescent="0.2">
      <c r="O611" s="20"/>
    </row>
    <row r="612" spans="15:15" s="19" customFormat="1" x14ac:dyDescent="0.2">
      <c r="O612" s="20"/>
    </row>
    <row r="613" spans="15:15" s="19" customFormat="1" x14ac:dyDescent="0.2">
      <c r="O613" s="20"/>
    </row>
    <row r="614" spans="15:15" s="19" customFormat="1" x14ac:dyDescent="0.2">
      <c r="O614" s="20"/>
    </row>
    <row r="615" spans="15:15" s="19" customFormat="1" x14ac:dyDescent="0.2">
      <c r="O615" s="20"/>
    </row>
    <row r="616" spans="15:15" s="19" customFormat="1" x14ac:dyDescent="0.2">
      <c r="O616" s="20"/>
    </row>
    <row r="617" spans="15:15" s="19" customFormat="1" x14ac:dyDescent="0.2">
      <c r="O617" s="20"/>
    </row>
    <row r="618" spans="15:15" s="19" customFormat="1" x14ac:dyDescent="0.2">
      <c r="O618" s="20"/>
    </row>
    <row r="619" spans="15:15" s="19" customFormat="1" x14ac:dyDescent="0.2">
      <c r="O619" s="20"/>
    </row>
    <row r="620" spans="15:15" s="19" customFormat="1" x14ac:dyDescent="0.2">
      <c r="O620" s="20"/>
    </row>
    <row r="621" spans="15:15" s="19" customFormat="1" x14ac:dyDescent="0.2">
      <c r="O621" s="20"/>
    </row>
    <row r="622" spans="15:15" s="19" customFormat="1" x14ac:dyDescent="0.2">
      <c r="O622" s="20"/>
    </row>
    <row r="623" spans="15:15" s="19" customFormat="1" x14ac:dyDescent="0.2">
      <c r="O623" s="20"/>
    </row>
    <row r="624" spans="15:15" s="19" customFormat="1" x14ac:dyDescent="0.2">
      <c r="O624" s="20"/>
    </row>
    <row r="625" spans="15:15" s="19" customFormat="1" x14ac:dyDescent="0.2">
      <c r="O625" s="20"/>
    </row>
    <row r="626" spans="15:15" s="19" customFormat="1" x14ac:dyDescent="0.2">
      <c r="O626" s="20"/>
    </row>
    <row r="627" spans="15:15" s="19" customFormat="1" x14ac:dyDescent="0.2">
      <c r="O627" s="20"/>
    </row>
    <row r="628" spans="15:15" s="19" customFormat="1" x14ac:dyDescent="0.2">
      <c r="O628" s="20"/>
    </row>
    <row r="629" spans="15:15" s="19" customFormat="1" x14ac:dyDescent="0.2">
      <c r="O629" s="20"/>
    </row>
    <row r="630" spans="15:15" s="19" customFormat="1" x14ac:dyDescent="0.2">
      <c r="O630" s="20"/>
    </row>
    <row r="631" spans="15:15" s="19" customFormat="1" x14ac:dyDescent="0.2">
      <c r="O631" s="20"/>
    </row>
    <row r="632" spans="15:15" s="19" customFormat="1" x14ac:dyDescent="0.2">
      <c r="O632" s="20"/>
    </row>
    <row r="633" spans="15:15" s="19" customFormat="1" x14ac:dyDescent="0.2">
      <c r="O633" s="20"/>
    </row>
    <row r="634" spans="15:15" s="19" customFormat="1" x14ac:dyDescent="0.2">
      <c r="O634" s="20"/>
    </row>
    <row r="635" spans="15:15" s="19" customFormat="1" x14ac:dyDescent="0.2">
      <c r="O635" s="20"/>
    </row>
    <row r="636" spans="15:15" s="19" customFormat="1" x14ac:dyDescent="0.2">
      <c r="O636" s="20"/>
    </row>
    <row r="637" spans="15:15" s="19" customFormat="1" x14ac:dyDescent="0.2">
      <c r="O637" s="20"/>
    </row>
    <row r="638" spans="15:15" s="19" customFormat="1" x14ac:dyDescent="0.2">
      <c r="O638" s="20"/>
    </row>
    <row r="639" spans="15:15" s="19" customFormat="1" x14ac:dyDescent="0.2">
      <c r="O639" s="20"/>
    </row>
    <row r="640" spans="15:15" s="19" customFormat="1" x14ac:dyDescent="0.2">
      <c r="O640" s="20"/>
    </row>
    <row r="641" spans="15:15" s="19" customFormat="1" x14ac:dyDescent="0.2">
      <c r="O641" s="20"/>
    </row>
    <row r="642" spans="15:15" s="19" customFormat="1" x14ac:dyDescent="0.2">
      <c r="O642" s="20"/>
    </row>
    <row r="643" spans="15:15" s="19" customFormat="1" x14ac:dyDescent="0.2">
      <c r="O643" s="20"/>
    </row>
    <row r="644" spans="15:15" s="19" customFormat="1" x14ac:dyDescent="0.2">
      <c r="O644" s="20"/>
    </row>
    <row r="645" spans="15:15" s="19" customFormat="1" x14ac:dyDescent="0.2">
      <c r="O645" s="20"/>
    </row>
    <row r="646" spans="15:15" s="19" customFormat="1" x14ac:dyDescent="0.2">
      <c r="O646" s="20"/>
    </row>
    <row r="647" spans="15:15" s="19" customFormat="1" x14ac:dyDescent="0.2">
      <c r="O647" s="20"/>
    </row>
    <row r="648" spans="15:15" s="19" customFormat="1" x14ac:dyDescent="0.2">
      <c r="O648" s="20"/>
    </row>
    <row r="649" spans="15:15" s="19" customFormat="1" x14ac:dyDescent="0.2">
      <c r="O649" s="20"/>
    </row>
    <row r="650" spans="15:15" s="19" customFormat="1" x14ac:dyDescent="0.2">
      <c r="O650" s="20"/>
    </row>
    <row r="651" spans="15:15" s="19" customFormat="1" x14ac:dyDescent="0.2">
      <c r="O651" s="20"/>
    </row>
    <row r="652" spans="15:15" s="19" customFormat="1" x14ac:dyDescent="0.2">
      <c r="O652" s="20"/>
    </row>
    <row r="653" spans="15:15" s="19" customFormat="1" x14ac:dyDescent="0.2">
      <c r="O653" s="20"/>
    </row>
    <row r="654" spans="15:15" s="19" customFormat="1" x14ac:dyDescent="0.2">
      <c r="O654" s="20"/>
    </row>
    <row r="655" spans="15:15" s="19" customFormat="1" x14ac:dyDescent="0.2">
      <c r="O655" s="20"/>
    </row>
    <row r="656" spans="15:15" s="19" customFormat="1" x14ac:dyDescent="0.2">
      <c r="O656" s="20"/>
    </row>
    <row r="657" spans="15:15" s="19" customFormat="1" x14ac:dyDescent="0.2">
      <c r="O657" s="20"/>
    </row>
    <row r="658" spans="15:15" s="19" customFormat="1" x14ac:dyDescent="0.2">
      <c r="O658" s="20"/>
    </row>
    <row r="659" spans="15:15" s="19" customFormat="1" x14ac:dyDescent="0.2">
      <c r="O659" s="20"/>
    </row>
    <row r="660" spans="15:15" s="19" customFormat="1" x14ac:dyDescent="0.2">
      <c r="O660" s="20"/>
    </row>
    <row r="661" spans="15:15" s="19" customFormat="1" x14ac:dyDescent="0.2">
      <c r="O661" s="20"/>
    </row>
    <row r="662" spans="15:15" s="19" customFormat="1" x14ac:dyDescent="0.2">
      <c r="O662" s="20"/>
    </row>
    <row r="663" spans="15:15" s="19" customFormat="1" x14ac:dyDescent="0.2">
      <c r="O663" s="20"/>
    </row>
    <row r="664" spans="15:15" s="19" customFormat="1" x14ac:dyDescent="0.2">
      <c r="O664" s="20"/>
    </row>
    <row r="665" spans="15:15" s="19" customFormat="1" x14ac:dyDescent="0.2">
      <c r="O665" s="20"/>
    </row>
    <row r="666" spans="15:15" s="19" customFormat="1" x14ac:dyDescent="0.2">
      <c r="O666" s="20"/>
    </row>
    <row r="667" spans="15:15" s="19" customFormat="1" x14ac:dyDescent="0.2">
      <c r="O667" s="20"/>
    </row>
    <row r="668" spans="15:15" s="19" customFormat="1" x14ac:dyDescent="0.2">
      <c r="O668" s="20"/>
    </row>
    <row r="669" spans="15:15" s="19" customFormat="1" x14ac:dyDescent="0.2">
      <c r="O669" s="20"/>
    </row>
    <row r="670" spans="15:15" s="19" customFormat="1" x14ac:dyDescent="0.2">
      <c r="O670" s="20"/>
    </row>
    <row r="671" spans="15:15" s="19" customFormat="1" x14ac:dyDescent="0.2">
      <c r="O671" s="20"/>
    </row>
    <row r="672" spans="15:15" s="19" customFormat="1" x14ac:dyDescent="0.2">
      <c r="O672" s="20"/>
    </row>
    <row r="673" spans="15:15" s="19" customFormat="1" x14ac:dyDescent="0.2">
      <c r="O673" s="20"/>
    </row>
    <row r="674" spans="15:15" s="19" customFormat="1" x14ac:dyDescent="0.2">
      <c r="O674" s="20"/>
    </row>
    <row r="675" spans="15:15" s="19" customFormat="1" x14ac:dyDescent="0.2">
      <c r="O675" s="20"/>
    </row>
    <row r="676" spans="15:15" s="19" customFormat="1" x14ac:dyDescent="0.2">
      <c r="O676" s="20"/>
    </row>
    <row r="677" spans="15:15" s="19" customFormat="1" x14ac:dyDescent="0.2">
      <c r="O677" s="20"/>
    </row>
    <row r="678" spans="15:15" s="19" customFormat="1" x14ac:dyDescent="0.2">
      <c r="O678" s="20"/>
    </row>
    <row r="679" spans="15:15" s="19" customFormat="1" x14ac:dyDescent="0.2">
      <c r="O679" s="20"/>
    </row>
    <row r="680" spans="15:15" s="19" customFormat="1" x14ac:dyDescent="0.2">
      <c r="O680" s="20"/>
    </row>
    <row r="681" spans="15:15" s="19" customFormat="1" x14ac:dyDescent="0.2">
      <c r="O681" s="20"/>
    </row>
    <row r="682" spans="15:15" s="19" customFormat="1" x14ac:dyDescent="0.2">
      <c r="O682" s="20"/>
    </row>
    <row r="683" spans="15:15" s="19" customFormat="1" x14ac:dyDescent="0.2">
      <c r="O683" s="20"/>
    </row>
    <row r="684" spans="15:15" s="19" customFormat="1" x14ac:dyDescent="0.2">
      <c r="O684" s="20"/>
    </row>
    <row r="685" spans="15:15" s="19" customFormat="1" x14ac:dyDescent="0.2">
      <c r="O685" s="20"/>
    </row>
    <row r="686" spans="15:15" s="19" customFormat="1" x14ac:dyDescent="0.2">
      <c r="O686" s="20"/>
    </row>
    <row r="687" spans="15:15" s="19" customFormat="1" x14ac:dyDescent="0.2">
      <c r="O687" s="20"/>
    </row>
    <row r="688" spans="15:15" s="19" customFormat="1" x14ac:dyDescent="0.2">
      <c r="O688" s="20"/>
    </row>
    <row r="689" spans="15:15" s="19" customFormat="1" x14ac:dyDescent="0.2">
      <c r="O689" s="20"/>
    </row>
    <row r="690" spans="15:15" s="19" customFormat="1" x14ac:dyDescent="0.2">
      <c r="O690" s="20"/>
    </row>
    <row r="691" spans="15:15" s="19" customFormat="1" x14ac:dyDescent="0.2">
      <c r="O691" s="20"/>
    </row>
    <row r="692" spans="15:15" s="19" customFormat="1" x14ac:dyDescent="0.2">
      <c r="O692" s="20"/>
    </row>
    <row r="693" spans="15:15" s="19" customFormat="1" x14ac:dyDescent="0.2">
      <c r="O693" s="20"/>
    </row>
    <row r="694" spans="15:15" s="19" customFormat="1" x14ac:dyDescent="0.2">
      <c r="O694" s="20"/>
    </row>
    <row r="695" spans="15:15" s="19" customFormat="1" x14ac:dyDescent="0.2">
      <c r="O695" s="20"/>
    </row>
    <row r="696" spans="15:15" s="19" customFormat="1" x14ac:dyDescent="0.2">
      <c r="O696" s="20"/>
    </row>
    <row r="697" spans="15:15" s="19" customFormat="1" x14ac:dyDescent="0.2">
      <c r="O697" s="20"/>
    </row>
    <row r="698" spans="15:15" s="19" customFormat="1" x14ac:dyDescent="0.2">
      <c r="O698" s="20"/>
    </row>
    <row r="699" spans="15:15" s="19" customFormat="1" x14ac:dyDescent="0.2">
      <c r="O699" s="20"/>
    </row>
    <row r="700" spans="15:15" s="19" customFormat="1" x14ac:dyDescent="0.2">
      <c r="O700" s="20"/>
    </row>
    <row r="701" spans="15:15" s="19" customFormat="1" x14ac:dyDescent="0.2">
      <c r="O701" s="20"/>
    </row>
    <row r="702" spans="15:15" s="19" customFormat="1" x14ac:dyDescent="0.2">
      <c r="O702" s="20"/>
    </row>
    <row r="703" spans="15:15" s="19" customFormat="1" x14ac:dyDescent="0.2">
      <c r="O703" s="20"/>
    </row>
    <row r="704" spans="15:15" s="19" customFormat="1" x14ac:dyDescent="0.2">
      <c r="O704" s="20"/>
    </row>
    <row r="705" spans="15:15" s="19" customFormat="1" x14ac:dyDescent="0.2">
      <c r="O705" s="20"/>
    </row>
    <row r="706" spans="15:15" s="19" customFormat="1" x14ac:dyDescent="0.2">
      <c r="O706" s="20"/>
    </row>
    <row r="707" spans="15:15" s="19" customFormat="1" x14ac:dyDescent="0.2">
      <c r="O707" s="20"/>
    </row>
    <row r="708" spans="15:15" s="19" customFormat="1" x14ac:dyDescent="0.2">
      <c r="O708" s="20"/>
    </row>
    <row r="709" spans="15:15" s="19" customFormat="1" x14ac:dyDescent="0.2">
      <c r="O709" s="20"/>
    </row>
    <row r="710" spans="15:15" s="19" customFormat="1" x14ac:dyDescent="0.2">
      <c r="O710" s="20"/>
    </row>
    <row r="711" spans="15:15" s="19" customFormat="1" x14ac:dyDescent="0.2">
      <c r="O711" s="20"/>
    </row>
    <row r="712" spans="15:15" s="19" customFormat="1" x14ac:dyDescent="0.2">
      <c r="O712" s="20"/>
    </row>
    <row r="713" spans="15:15" s="19" customFormat="1" x14ac:dyDescent="0.2">
      <c r="O713" s="20"/>
    </row>
    <row r="714" spans="15:15" s="19" customFormat="1" x14ac:dyDescent="0.2">
      <c r="O714" s="20"/>
    </row>
    <row r="715" spans="15:15" s="19" customFormat="1" x14ac:dyDescent="0.2">
      <c r="O715" s="20"/>
    </row>
    <row r="716" spans="15:15" s="19" customFormat="1" x14ac:dyDescent="0.2">
      <c r="O716" s="20"/>
    </row>
    <row r="717" spans="15:15" s="19" customFormat="1" x14ac:dyDescent="0.2">
      <c r="O717" s="20"/>
    </row>
    <row r="718" spans="15:15" s="19" customFormat="1" x14ac:dyDescent="0.2">
      <c r="O718" s="20"/>
    </row>
    <row r="719" spans="15:15" s="19" customFormat="1" x14ac:dyDescent="0.2">
      <c r="O719" s="20"/>
    </row>
    <row r="720" spans="15:15" s="19" customFormat="1" x14ac:dyDescent="0.2">
      <c r="O720" s="20"/>
    </row>
    <row r="721" spans="15:15" s="19" customFormat="1" x14ac:dyDescent="0.2">
      <c r="O721" s="20"/>
    </row>
    <row r="722" spans="15:15" s="19" customFormat="1" x14ac:dyDescent="0.2">
      <c r="O722" s="20"/>
    </row>
    <row r="723" spans="15:15" s="19" customFormat="1" x14ac:dyDescent="0.2">
      <c r="O723" s="20"/>
    </row>
    <row r="724" spans="15:15" s="19" customFormat="1" x14ac:dyDescent="0.2">
      <c r="O724" s="20"/>
    </row>
    <row r="725" spans="15:15" s="19" customFormat="1" x14ac:dyDescent="0.2">
      <c r="O725" s="20"/>
    </row>
    <row r="726" spans="15:15" s="19" customFormat="1" x14ac:dyDescent="0.2">
      <c r="O726" s="20"/>
    </row>
    <row r="727" spans="15:15" s="19" customFormat="1" x14ac:dyDescent="0.2">
      <c r="O727" s="20"/>
    </row>
    <row r="728" spans="15:15" s="19" customFormat="1" x14ac:dyDescent="0.2">
      <c r="O728" s="20"/>
    </row>
    <row r="729" spans="15:15" s="19" customFormat="1" x14ac:dyDescent="0.2">
      <c r="O729" s="20"/>
    </row>
    <row r="730" spans="15:15" s="19" customFormat="1" x14ac:dyDescent="0.2">
      <c r="O730" s="20"/>
    </row>
    <row r="731" spans="15:15" s="19" customFormat="1" x14ac:dyDescent="0.2">
      <c r="O731" s="20"/>
    </row>
    <row r="732" spans="15:15" s="19" customFormat="1" x14ac:dyDescent="0.2">
      <c r="O732" s="20"/>
    </row>
    <row r="733" spans="15:15" s="19" customFormat="1" x14ac:dyDescent="0.2">
      <c r="O733" s="20"/>
    </row>
    <row r="734" spans="15:15" s="19" customFormat="1" x14ac:dyDescent="0.2">
      <c r="O734" s="20"/>
    </row>
    <row r="735" spans="15:15" s="19" customFormat="1" x14ac:dyDescent="0.2">
      <c r="O735" s="20"/>
    </row>
    <row r="736" spans="15:15" s="19" customFormat="1" x14ac:dyDescent="0.2">
      <c r="O736" s="20"/>
    </row>
    <row r="737" spans="15:15" s="19" customFormat="1" x14ac:dyDescent="0.2">
      <c r="O737" s="20"/>
    </row>
    <row r="738" spans="15:15" s="19" customFormat="1" x14ac:dyDescent="0.2">
      <c r="O738" s="20"/>
    </row>
    <row r="739" spans="15:15" s="19" customFormat="1" x14ac:dyDescent="0.2">
      <c r="O739" s="20"/>
    </row>
    <row r="740" spans="15:15" s="19" customFormat="1" x14ac:dyDescent="0.2">
      <c r="O740" s="20"/>
    </row>
    <row r="741" spans="15:15" s="19" customFormat="1" x14ac:dyDescent="0.2">
      <c r="O741" s="20"/>
    </row>
    <row r="742" spans="15:15" s="19" customFormat="1" x14ac:dyDescent="0.2">
      <c r="O742" s="20"/>
    </row>
    <row r="743" spans="15:15" s="19" customFormat="1" x14ac:dyDescent="0.2">
      <c r="O743" s="20"/>
    </row>
    <row r="744" spans="15:15" s="19" customFormat="1" x14ac:dyDescent="0.2">
      <c r="O744" s="20"/>
    </row>
    <row r="745" spans="15:15" s="19" customFormat="1" x14ac:dyDescent="0.2">
      <c r="O745" s="20"/>
    </row>
    <row r="746" spans="15:15" s="19" customFormat="1" x14ac:dyDescent="0.2">
      <c r="O746" s="20"/>
    </row>
    <row r="747" spans="15:15" s="19" customFormat="1" x14ac:dyDescent="0.2">
      <c r="O747" s="20"/>
    </row>
    <row r="748" spans="15:15" s="19" customFormat="1" x14ac:dyDescent="0.2">
      <c r="O748" s="20"/>
    </row>
    <row r="749" spans="15:15" s="19" customFormat="1" x14ac:dyDescent="0.2">
      <c r="O749" s="20"/>
    </row>
    <row r="750" spans="15:15" s="19" customFormat="1" x14ac:dyDescent="0.2">
      <c r="O750" s="20"/>
    </row>
    <row r="751" spans="15:15" s="19" customFormat="1" x14ac:dyDescent="0.2">
      <c r="O751" s="20"/>
    </row>
    <row r="752" spans="15:15" s="19" customFormat="1" x14ac:dyDescent="0.2">
      <c r="O752" s="20"/>
    </row>
    <row r="753" spans="15:15" s="19" customFormat="1" x14ac:dyDescent="0.2">
      <c r="O753" s="20"/>
    </row>
    <row r="754" spans="15:15" s="19" customFormat="1" x14ac:dyDescent="0.2">
      <c r="O754" s="20"/>
    </row>
    <row r="755" spans="15:15" s="19" customFormat="1" x14ac:dyDescent="0.2">
      <c r="O755" s="20"/>
    </row>
    <row r="756" spans="15:15" s="19" customFormat="1" x14ac:dyDescent="0.2">
      <c r="O756" s="20"/>
    </row>
    <row r="757" spans="15:15" s="19" customFormat="1" x14ac:dyDescent="0.2">
      <c r="O757" s="20"/>
    </row>
    <row r="758" spans="15:15" s="19" customFormat="1" x14ac:dyDescent="0.2">
      <c r="O758" s="20"/>
    </row>
    <row r="759" spans="15:15" s="19" customFormat="1" x14ac:dyDescent="0.2">
      <c r="O759" s="20"/>
    </row>
    <row r="760" spans="15:15" s="19" customFormat="1" x14ac:dyDescent="0.2">
      <c r="O760" s="20"/>
    </row>
    <row r="761" spans="15:15" s="19" customFormat="1" x14ac:dyDescent="0.2">
      <c r="O761" s="20"/>
    </row>
    <row r="762" spans="15:15" s="19" customFormat="1" x14ac:dyDescent="0.2">
      <c r="O762" s="20"/>
    </row>
    <row r="763" spans="15:15" s="19" customFormat="1" x14ac:dyDescent="0.2">
      <c r="O763" s="20"/>
    </row>
    <row r="764" spans="15:15" s="19" customFormat="1" x14ac:dyDescent="0.2">
      <c r="O764" s="20"/>
    </row>
    <row r="765" spans="15:15" s="19" customFormat="1" x14ac:dyDescent="0.2">
      <c r="O765" s="20"/>
    </row>
    <row r="766" spans="15:15" s="19" customFormat="1" x14ac:dyDescent="0.2">
      <c r="O766" s="20"/>
    </row>
    <row r="767" spans="15:15" s="19" customFormat="1" x14ac:dyDescent="0.2">
      <c r="O767" s="20"/>
    </row>
    <row r="768" spans="15:15" s="19" customFormat="1" x14ac:dyDescent="0.2">
      <c r="O768" s="20"/>
    </row>
    <row r="769" spans="15:15" s="19" customFormat="1" x14ac:dyDescent="0.2">
      <c r="O769" s="20"/>
    </row>
    <row r="770" spans="15:15" s="19" customFormat="1" x14ac:dyDescent="0.2">
      <c r="O770" s="20"/>
    </row>
    <row r="771" spans="15:15" s="19" customFormat="1" x14ac:dyDescent="0.2">
      <c r="O771" s="20"/>
    </row>
    <row r="772" spans="15:15" s="19" customFormat="1" x14ac:dyDescent="0.2">
      <c r="O772" s="20"/>
    </row>
    <row r="773" spans="15:15" s="19" customFormat="1" x14ac:dyDescent="0.2">
      <c r="O773" s="20"/>
    </row>
    <row r="774" spans="15:15" s="19" customFormat="1" x14ac:dyDescent="0.2">
      <c r="O774" s="20"/>
    </row>
    <row r="775" spans="15:15" s="19" customFormat="1" x14ac:dyDescent="0.2">
      <c r="O775" s="20"/>
    </row>
    <row r="776" spans="15:15" s="19" customFormat="1" x14ac:dyDescent="0.2">
      <c r="O776" s="20"/>
    </row>
    <row r="777" spans="15:15" s="19" customFormat="1" x14ac:dyDescent="0.2">
      <c r="O777" s="20"/>
    </row>
    <row r="778" spans="15:15" s="19" customFormat="1" x14ac:dyDescent="0.2">
      <c r="O778" s="20"/>
    </row>
    <row r="779" spans="15:15" s="19" customFormat="1" x14ac:dyDescent="0.2">
      <c r="O779" s="20"/>
    </row>
    <row r="780" spans="15:15" s="19" customFormat="1" x14ac:dyDescent="0.2">
      <c r="O780" s="20"/>
    </row>
    <row r="781" spans="15:15" s="19" customFormat="1" x14ac:dyDescent="0.2">
      <c r="O781" s="20"/>
    </row>
    <row r="782" spans="15:15" s="19" customFormat="1" x14ac:dyDescent="0.2">
      <c r="O782" s="20"/>
    </row>
    <row r="783" spans="15:15" s="19" customFormat="1" x14ac:dyDescent="0.2">
      <c r="O783" s="20"/>
    </row>
    <row r="784" spans="15:15" s="19" customFormat="1" x14ac:dyDescent="0.2">
      <c r="O784" s="20"/>
    </row>
    <row r="785" spans="15:15" s="19" customFormat="1" x14ac:dyDescent="0.2">
      <c r="O785" s="20"/>
    </row>
    <row r="786" spans="15:15" s="19" customFormat="1" x14ac:dyDescent="0.2">
      <c r="O786" s="20"/>
    </row>
    <row r="787" spans="15:15" s="19" customFormat="1" x14ac:dyDescent="0.2">
      <c r="O787" s="20"/>
    </row>
    <row r="788" spans="15:15" s="19" customFormat="1" x14ac:dyDescent="0.2">
      <c r="O788" s="20"/>
    </row>
    <row r="789" spans="15:15" s="19" customFormat="1" x14ac:dyDescent="0.2">
      <c r="O789" s="20"/>
    </row>
    <row r="790" spans="15:15" s="19" customFormat="1" x14ac:dyDescent="0.2">
      <c r="O790" s="20"/>
    </row>
    <row r="791" spans="15:15" s="19" customFormat="1" x14ac:dyDescent="0.2">
      <c r="O791" s="20"/>
    </row>
    <row r="792" spans="15:15" s="19" customFormat="1" x14ac:dyDescent="0.2">
      <c r="O792" s="20"/>
    </row>
    <row r="793" spans="15:15" s="19" customFormat="1" x14ac:dyDescent="0.2">
      <c r="O793" s="20"/>
    </row>
    <row r="794" spans="15:15" s="19" customFormat="1" x14ac:dyDescent="0.2">
      <c r="O794" s="20"/>
    </row>
    <row r="795" spans="15:15" s="19" customFormat="1" x14ac:dyDescent="0.2">
      <c r="O795" s="20"/>
    </row>
    <row r="796" spans="15:15" s="19" customFormat="1" x14ac:dyDescent="0.2">
      <c r="O796" s="20"/>
    </row>
    <row r="797" spans="15:15" s="19" customFormat="1" x14ac:dyDescent="0.2">
      <c r="O797" s="20"/>
    </row>
    <row r="798" spans="15:15" s="19" customFormat="1" x14ac:dyDescent="0.2">
      <c r="O798" s="20"/>
    </row>
    <row r="799" spans="15:15" s="19" customFormat="1" x14ac:dyDescent="0.2">
      <c r="O799" s="20"/>
    </row>
    <row r="800" spans="15:15" s="19" customFormat="1" x14ac:dyDescent="0.2">
      <c r="O800" s="20"/>
    </row>
    <row r="801" spans="15:15" s="19" customFormat="1" x14ac:dyDescent="0.2">
      <c r="O801" s="20"/>
    </row>
    <row r="802" spans="15:15" s="19" customFormat="1" x14ac:dyDescent="0.2">
      <c r="O802" s="20"/>
    </row>
    <row r="803" spans="15:15" s="19" customFormat="1" x14ac:dyDescent="0.2">
      <c r="O803" s="20"/>
    </row>
    <row r="804" spans="15:15" s="19" customFormat="1" x14ac:dyDescent="0.2">
      <c r="O804" s="20"/>
    </row>
    <row r="805" spans="15:15" s="19" customFormat="1" x14ac:dyDescent="0.2">
      <c r="O805" s="20"/>
    </row>
    <row r="806" spans="15:15" s="19" customFormat="1" x14ac:dyDescent="0.2">
      <c r="O806" s="20"/>
    </row>
    <row r="807" spans="15:15" s="19" customFormat="1" x14ac:dyDescent="0.2">
      <c r="O807" s="20"/>
    </row>
    <row r="808" spans="15:15" s="19" customFormat="1" x14ac:dyDescent="0.2">
      <c r="O808" s="20"/>
    </row>
    <row r="809" spans="15:15" s="19" customFormat="1" x14ac:dyDescent="0.2">
      <c r="O809" s="20"/>
    </row>
    <row r="810" spans="15:15" s="19" customFormat="1" x14ac:dyDescent="0.2">
      <c r="O810" s="20"/>
    </row>
    <row r="811" spans="15:15" s="19" customFormat="1" x14ac:dyDescent="0.2">
      <c r="O811" s="20"/>
    </row>
    <row r="812" spans="15:15" s="19" customFormat="1" x14ac:dyDescent="0.2">
      <c r="O812" s="20"/>
    </row>
    <row r="813" spans="15:15" s="19" customFormat="1" x14ac:dyDescent="0.2">
      <c r="O813" s="20"/>
    </row>
    <row r="814" spans="15:15" s="19" customFormat="1" x14ac:dyDescent="0.2">
      <c r="O814" s="20"/>
    </row>
    <row r="815" spans="15:15" s="19" customFormat="1" x14ac:dyDescent="0.2">
      <c r="O815" s="20"/>
    </row>
    <row r="816" spans="15:15" s="19" customFormat="1" x14ac:dyDescent="0.2">
      <c r="O816" s="20"/>
    </row>
    <row r="817" spans="15:15" s="19" customFormat="1" x14ac:dyDescent="0.2">
      <c r="O817" s="20"/>
    </row>
    <row r="818" spans="15:15" s="19" customFormat="1" x14ac:dyDescent="0.2">
      <c r="O818" s="20"/>
    </row>
    <row r="819" spans="15:15" s="19" customFormat="1" x14ac:dyDescent="0.2">
      <c r="O819" s="20"/>
    </row>
    <row r="820" spans="15:15" s="19" customFormat="1" x14ac:dyDescent="0.2">
      <c r="O820" s="20"/>
    </row>
    <row r="821" spans="15:15" s="19" customFormat="1" x14ac:dyDescent="0.2">
      <c r="O821" s="20"/>
    </row>
    <row r="822" spans="15:15" s="19" customFormat="1" x14ac:dyDescent="0.2">
      <c r="O822" s="20"/>
    </row>
    <row r="823" spans="15:15" s="19" customFormat="1" x14ac:dyDescent="0.2">
      <c r="O823" s="20"/>
    </row>
    <row r="824" spans="15:15" s="19" customFormat="1" x14ac:dyDescent="0.2">
      <c r="O824" s="20"/>
    </row>
    <row r="825" spans="15:15" s="19" customFormat="1" x14ac:dyDescent="0.2">
      <c r="O825" s="20"/>
    </row>
    <row r="826" spans="15:15" s="19" customFormat="1" x14ac:dyDescent="0.2">
      <c r="O826" s="20"/>
    </row>
    <row r="827" spans="15:15" s="19" customFormat="1" x14ac:dyDescent="0.2">
      <c r="O827" s="20"/>
    </row>
    <row r="828" spans="15:15" s="19" customFormat="1" x14ac:dyDescent="0.2">
      <c r="O828" s="20"/>
    </row>
    <row r="829" spans="15:15" s="19" customFormat="1" x14ac:dyDescent="0.2">
      <c r="O829" s="20"/>
    </row>
    <row r="830" spans="15:15" s="19" customFormat="1" x14ac:dyDescent="0.2">
      <c r="O830" s="20"/>
    </row>
    <row r="831" spans="15:15" s="19" customFormat="1" x14ac:dyDescent="0.2">
      <c r="O831" s="20"/>
    </row>
    <row r="832" spans="15:15" s="19" customFormat="1" x14ac:dyDescent="0.2">
      <c r="O832" s="20"/>
    </row>
    <row r="833" spans="15:15" s="19" customFormat="1" x14ac:dyDescent="0.2">
      <c r="O833" s="20"/>
    </row>
    <row r="834" spans="15:15" s="19" customFormat="1" x14ac:dyDescent="0.2">
      <c r="O834" s="20"/>
    </row>
    <row r="835" spans="15:15" s="19" customFormat="1" x14ac:dyDescent="0.2">
      <c r="O835" s="20"/>
    </row>
    <row r="836" spans="15:15" s="19" customFormat="1" x14ac:dyDescent="0.2">
      <c r="O836" s="20"/>
    </row>
    <row r="837" spans="15:15" s="19" customFormat="1" x14ac:dyDescent="0.2">
      <c r="O837" s="20"/>
    </row>
    <row r="838" spans="15:15" s="19" customFormat="1" x14ac:dyDescent="0.2">
      <c r="O838" s="20"/>
    </row>
    <row r="839" spans="15:15" s="19" customFormat="1" x14ac:dyDescent="0.2">
      <c r="O839" s="20"/>
    </row>
    <row r="840" spans="15:15" s="19" customFormat="1" x14ac:dyDescent="0.2">
      <c r="O840" s="20"/>
    </row>
    <row r="841" spans="15:15" s="19" customFormat="1" x14ac:dyDescent="0.2">
      <c r="O841" s="20"/>
    </row>
    <row r="842" spans="15:15" s="19" customFormat="1" x14ac:dyDescent="0.2">
      <c r="O842" s="20"/>
    </row>
    <row r="843" spans="15:15" s="19" customFormat="1" x14ac:dyDescent="0.2">
      <c r="O843" s="20"/>
    </row>
    <row r="844" spans="15:15" s="19" customFormat="1" x14ac:dyDescent="0.2">
      <c r="O844" s="20"/>
    </row>
    <row r="845" spans="15:15" s="19" customFormat="1" x14ac:dyDescent="0.2">
      <c r="O845" s="20"/>
    </row>
    <row r="846" spans="15:15" s="19" customFormat="1" x14ac:dyDescent="0.2">
      <c r="O846" s="20"/>
    </row>
    <row r="847" spans="15:15" s="19" customFormat="1" x14ac:dyDescent="0.2">
      <c r="O847" s="20"/>
    </row>
    <row r="848" spans="15:15" s="19" customFormat="1" x14ac:dyDescent="0.2">
      <c r="O848" s="20"/>
    </row>
    <row r="849" spans="15:15" s="19" customFormat="1" x14ac:dyDescent="0.2">
      <c r="O849" s="20"/>
    </row>
    <row r="850" spans="15:15" s="19" customFormat="1" x14ac:dyDescent="0.2">
      <c r="O850" s="20"/>
    </row>
    <row r="851" spans="15:15" s="19" customFormat="1" x14ac:dyDescent="0.2">
      <c r="O851" s="20"/>
    </row>
    <row r="852" spans="15:15" s="19" customFormat="1" x14ac:dyDescent="0.2">
      <c r="O852" s="20"/>
    </row>
    <row r="853" spans="15:15" s="19" customFormat="1" x14ac:dyDescent="0.2">
      <c r="O853" s="20"/>
    </row>
    <row r="854" spans="15:15" s="19" customFormat="1" x14ac:dyDescent="0.2">
      <c r="O854" s="20"/>
    </row>
    <row r="855" spans="15:15" s="19" customFormat="1" x14ac:dyDescent="0.2">
      <c r="O855" s="20"/>
    </row>
    <row r="856" spans="15:15" s="19" customFormat="1" x14ac:dyDescent="0.2">
      <c r="O856" s="20"/>
    </row>
    <row r="857" spans="15:15" s="19" customFormat="1" x14ac:dyDescent="0.2">
      <c r="O857" s="20"/>
    </row>
    <row r="858" spans="15:15" s="19" customFormat="1" x14ac:dyDescent="0.2">
      <c r="O858" s="20"/>
    </row>
    <row r="859" spans="15:15" s="19" customFormat="1" x14ac:dyDescent="0.2">
      <c r="O859" s="20"/>
    </row>
    <row r="860" spans="15:15" s="19" customFormat="1" x14ac:dyDescent="0.2">
      <c r="O860" s="20"/>
    </row>
    <row r="861" spans="15:15" s="19" customFormat="1" x14ac:dyDescent="0.2">
      <c r="O861" s="20"/>
    </row>
    <row r="862" spans="15:15" s="19" customFormat="1" x14ac:dyDescent="0.2">
      <c r="O862" s="20"/>
    </row>
    <row r="863" spans="15:15" s="19" customFormat="1" x14ac:dyDescent="0.2">
      <c r="O863" s="20"/>
    </row>
    <row r="864" spans="15:15" s="19" customFormat="1" x14ac:dyDescent="0.2">
      <c r="O864" s="20"/>
    </row>
    <row r="865" spans="15:15" s="19" customFormat="1" x14ac:dyDescent="0.2">
      <c r="O865" s="20"/>
    </row>
    <row r="866" spans="15:15" s="19" customFormat="1" x14ac:dyDescent="0.2">
      <c r="O866" s="20"/>
    </row>
    <row r="867" spans="15:15" s="19" customFormat="1" x14ac:dyDescent="0.2">
      <c r="O867" s="20"/>
    </row>
    <row r="868" spans="15:15" s="19" customFormat="1" x14ac:dyDescent="0.2">
      <c r="O868" s="20"/>
    </row>
    <row r="869" spans="15:15" s="19" customFormat="1" x14ac:dyDescent="0.2">
      <c r="O869" s="20"/>
    </row>
    <row r="870" spans="15:15" s="19" customFormat="1" x14ac:dyDescent="0.2">
      <c r="O870" s="20"/>
    </row>
    <row r="871" spans="15:15" s="19" customFormat="1" x14ac:dyDescent="0.2">
      <c r="O871" s="20"/>
    </row>
    <row r="872" spans="15:15" s="19" customFormat="1" x14ac:dyDescent="0.2">
      <c r="O872" s="20"/>
    </row>
    <row r="873" spans="15:15" s="19" customFormat="1" x14ac:dyDescent="0.2">
      <c r="O873" s="20"/>
    </row>
    <row r="874" spans="15:15" s="19" customFormat="1" x14ac:dyDescent="0.2">
      <c r="O874" s="20"/>
    </row>
    <row r="875" spans="15:15" s="19" customFormat="1" x14ac:dyDescent="0.2">
      <c r="O875" s="20"/>
    </row>
    <row r="876" spans="15:15" s="19" customFormat="1" x14ac:dyDescent="0.2">
      <c r="O876" s="20"/>
    </row>
    <row r="877" spans="15:15" s="19" customFormat="1" x14ac:dyDescent="0.2">
      <c r="O877" s="20"/>
    </row>
    <row r="878" spans="15:15" s="19" customFormat="1" x14ac:dyDescent="0.2">
      <c r="O878" s="20"/>
    </row>
    <row r="879" spans="15:15" s="19" customFormat="1" x14ac:dyDescent="0.2">
      <c r="O879" s="20"/>
    </row>
    <row r="880" spans="15:15" s="19" customFormat="1" x14ac:dyDescent="0.2">
      <c r="O880" s="20"/>
    </row>
    <row r="881" spans="15:15" s="19" customFormat="1" x14ac:dyDescent="0.2">
      <c r="O881" s="20"/>
    </row>
    <row r="882" spans="15:15" s="19" customFormat="1" x14ac:dyDescent="0.2">
      <c r="O882" s="20"/>
    </row>
    <row r="883" spans="15:15" s="19" customFormat="1" x14ac:dyDescent="0.2">
      <c r="O883" s="20"/>
    </row>
    <row r="884" spans="15:15" s="19" customFormat="1" x14ac:dyDescent="0.2">
      <c r="O884" s="20"/>
    </row>
    <row r="885" spans="15:15" s="19" customFormat="1" x14ac:dyDescent="0.2">
      <c r="O885" s="20"/>
    </row>
    <row r="886" spans="15:15" s="19" customFormat="1" x14ac:dyDescent="0.2">
      <c r="O886" s="20"/>
    </row>
    <row r="887" spans="15:15" s="19" customFormat="1" x14ac:dyDescent="0.2">
      <c r="O887" s="20"/>
    </row>
    <row r="888" spans="15:15" s="19" customFormat="1" x14ac:dyDescent="0.2">
      <c r="O888" s="20"/>
    </row>
    <row r="889" spans="15:15" s="19" customFormat="1" x14ac:dyDescent="0.2">
      <c r="O889" s="20"/>
    </row>
    <row r="890" spans="15:15" s="19" customFormat="1" x14ac:dyDescent="0.2">
      <c r="O890" s="20"/>
    </row>
    <row r="891" spans="15:15" s="19" customFormat="1" x14ac:dyDescent="0.2">
      <c r="O891" s="20"/>
    </row>
    <row r="892" spans="15:15" s="19" customFormat="1" x14ac:dyDescent="0.2">
      <c r="O892" s="20"/>
    </row>
    <row r="893" spans="15:15" s="19" customFormat="1" x14ac:dyDescent="0.2">
      <c r="O893" s="20"/>
    </row>
    <row r="894" spans="15:15" s="19" customFormat="1" x14ac:dyDescent="0.2">
      <c r="O894" s="20"/>
    </row>
    <row r="895" spans="15:15" s="19" customFormat="1" x14ac:dyDescent="0.2">
      <c r="O895" s="20"/>
    </row>
    <row r="896" spans="15:15" s="19" customFormat="1" x14ac:dyDescent="0.2">
      <c r="O896" s="20"/>
    </row>
    <row r="897" spans="15:15" s="19" customFormat="1" x14ac:dyDescent="0.2">
      <c r="O897" s="20"/>
    </row>
    <row r="898" spans="15:15" s="19" customFormat="1" x14ac:dyDescent="0.2">
      <c r="O898" s="20"/>
    </row>
    <row r="899" spans="15:15" s="19" customFormat="1" x14ac:dyDescent="0.2">
      <c r="O899" s="20"/>
    </row>
    <row r="900" spans="15:15" s="19" customFormat="1" x14ac:dyDescent="0.2">
      <c r="O900" s="20"/>
    </row>
    <row r="901" spans="15:15" s="19" customFormat="1" x14ac:dyDescent="0.2">
      <c r="O901" s="20"/>
    </row>
    <row r="902" spans="15:15" s="19" customFormat="1" x14ac:dyDescent="0.2">
      <c r="O902" s="20"/>
    </row>
    <row r="903" spans="15:15" s="19" customFormat="1" x14ac:dyDescent="0.2">
      <c r="O903" s="20"/>
    </row>
    <row r="904" spans="15:15" s="19" customFormat="1" x14ac:dyDescent="0.2">
      <c r="O904" s="20"/>
    </row>
    <row r="905" spans="15:15" s="19" customFormat="1" x14ac:dyDescent="0.2">
      <c r="O905" s="20"/>
    </row>
    <row r="906" spans="15:15" s="19" customFormat="1" x14ac:dyDescent="0.2">
      <c r="O906" s="20"/>
    </row>
    <row r="907" spans="15:15" s="19" customFormat="1" x14ac:dyDescent="0.2">
      <c r="O907" s="20"/>
    </row>
    <row r="908" spans="15:15" s="19" customFormat="1" x14ac:dyDescent="0.2">
      <c r="O908" s="20"/>
    </row>
    <row r="909" spans="15:15" s="19" customFormat="1" x14ac:dyDescent="0.2">
      <c r="O909" s="20"/>
    </row>
    <row r="910" spans="15:15" s="19" customFormat="1" x14ac:dyDescent="0.2">
      <c r="O910" s="20"/>
    </row>
    <row r="911" spans="15:15" s="19" customFormat="1" x14ac:dyDescent="0.2">
      <c r="O911" s="20"/>
    </row>
    <row r="912" spans="15:15" s="19" customFormat="1" x14ac:dyDescent="0.2">
      <c r="O912" s="20"/>
    </row>
    <row r="913" spans="15:15" s="19" customFormat="1" x14ac:dyDescent="0.2">
      <c r="O913" s="20"/>
    </row>
    <row r="914" spans="15:15" s="19" customFormat="1" x14ac:dyDescent="0.2">
      <c r="O914" s="20"/>
    </row>
    <row r="915" spans="15:15" s="19" customFormat="1" x14ac:dyDescent="0.2">
      <c r="O915" s="20"/>
    </row>
    <row r="916" spans="15:15" s="19" customFormat="1" x14ac:dyDescent="0.2">
      <c r="O916" s="20"/>
    </row>
    <row r="917" spans="15:15" s="19" customFormat="1" x14ac:dyDescent="0.2">
      <c r="O917" s="20"/>
    </row>
    <row r="918" spans="15:15" s="19" customFormat="1" x14ac:dyDescent="0.2">
      <c r="O918" s="20"/>
    </row>
    <row r="919" spans="15:15" s="19" customFormat="1" x14ac:dyDescent="0.2">
      <c r="O919" s="20"/>
    </row>
    <row r="920" spans="15:15" s="19" customFormat="1" x14ac:dyDescent="0.2">
      <c r="O920" s="20"/>
    </row>
    <row r="921" spans="15:15" s="19" customFormat="1" x14ac:dyDescent="0.2">
      <c r="O921" s="20"/>
    </row>
    <row r="922" spans="15:15" s="19" customFormat="1" x14ac:dyDescent="0.2">
      <c r="O922" s="20"/>
    </row>
    <row r="923" spans="15:15" s="19" customFormat="1" x14ac:dyDescent="0.2">
      <c r="O923" s="20"/>
    </row>
    <row r="924" spans="15:15" s="19" customFormat="1" x14ac:dyDescent="0.2">
      <c r="O924" s="20"/>
    </row>
    <row r="925" spans="15:15" s="19" customFormat="1" x14ac:dyDescent="0.2">
      <c r="O925" s="20"/>
    </row>
    <row r="926" spans="15:15" s="19" customFormat="1" x14ac:dyDescent="0.2">
      <c r="O926" s="20"/>
    </row>
    <row r="927" spans="15:15" s="19" customFormat="1" x14ac:dyDescent="0.2">
      <c r="O927" s="20"/>
    </row>
    <row r="928" spans="15:15" s="19" customFormat="1" x14ac:dyDescent="0.2">
      <c r="O928" s="20"/>
    </row>
    <row r="929" spans="15:15" s="19" customFormat="1" x14ac:dyDescent="0.2">
      <c r="O929" s="20"/>
    </row>
    <row r="930" spans="15:15" s="19" customFormat="1" x14ac:dyDescent="0.2">
      <c r="O930" s="20"/>
    </row>
    <row r="931" spans="15:15" s="19" customFormat="1" x14ac:dyDescent="0.2">
      <c r="O931" s="20"/>
    </row>
    <row r="932" spans="15:15" s="19" customFormat="1" x14ac:dyDescent="0.2">
      <c r="O932" s="20"/>
    </row>
    <row r="933" spans="15:15" s="19" customFormat="1" x14ac:dyDescent="0.2">
      <c r="O933" s="20"/>
    </row>
    <row r="934" spans="15:15" s="19" customFormat="1" x14ac:dyDescent="0.2">
      <c r="O934" s="20"/>
    </row>
    <row r="935" spans="15:15" s="19" customFormat="1" x14ac:dyDescent="0.2">
      <c r="O935" s="20"/>
    </row>
    <row r="936" spans="15:15" s="19" customFormat="1" x14ac:dyDescent="0.2">
      <c r="O936" s="20"/>
    </row>
    <row r="937" spans="15:15" s="19" customFormat="1" x14ac:dyDescent="0.2">
      <c r="O937" s="20"/>
    </row>
    <row r="938" spans="15:15" s="19" customFormat="1" x14ac:dyDescent="0.2">
      <c r="O938" s="20"/>
    </row>
    <row r="939" spans="15:15" s="19" customFormat="1" x14ac:dyDescent="0.2">
      <c r="O939" s="20"/>
    </row>
    <row r="940" spans="15:15" s="19" customFormat="1" x14ac:dyDescent="0.2">
      <c r="O940" s="20"/>
    </row>
    <row r="941" spans="15:15" s="19" customFormat="1" x14ac:dyDescent="0.2">
      <c r="O941" s="20"/>
    </row>
    <row r="942" spans="15:15" s="19" customFormat="1" x14ac:dyDescent="0.2">
      <c r="O942" s="20"/>
    </row>
    <row r="943" spans="15:15" s="19" customFormat="1" x14ac:dyDescent="0.2">
      <c r="O943" s="20"/>
    </row>
    <row r="944" spans="15:15" s="19" customFormat="1" x14ac:dyDescent="0.2">
      <c r="O944" s="20"/>
    </row>
    <row r="945" spans="15:15" s="19" customFormat="1" x14ac:dyDescent="0.2">
      <c r="O945" s="20"/>
    </row>
    <row r="946" spans="15:15" s="19" customFormat="1" x14ac:dyDescent="0.2">
      <c r="O946" s="20"/>
    </row>
    <row r="947" spans="15:15" s="19" customFormat="1" x14ac:dyDescent="0.2">
      <c r="O947" s="20"/>
    </row>
    <row r="948" spans="15:15" s="19" customFormat="1" x14ac:dyDescent="0.2">
      <c r="O948" s="20"/>
    </row>
    <row r="949" spans="15:15" s="19" customFormat="1" x14ac:dyDescent="0.2">
      <c r="O949" s="20"/>
    </row>
    <row r="950" spans="15:15" s="19" customFormat="1" x14ac:dyDescent="0.2">
      <c r="O950" s="20"/>
    </row>
    <row r="951" spans="15:15" s="19" customFormat="1" x14ac:dyDescent="0.2">
      <c r="O951" s="20"/>
    </row>
    <row r="952" spans="15:15" s="19" customFormat="1" x14ac:dyDescent="0.2">
      <c r="O952" s="20"/>
    </row>
    <row r="953" spans="15:15" s="19" customFormat="1" x14ac:dyDescent="0.2">
      <c r="O953" s="20"/>
    </row>
    <row r="954" spans="15:15" s="19" customFormat="1" x14ac:dyDescent="0.2">
      <c r="O954" s="20"/>
    </row>
    <row r="955" spans="15:15" s="19" customFormat="1" x14ac:dyDescent="0.2">
      <c r="O955" s="20"/>
    </row>
    <row r="956" spans="15:15" s="19" customFormat="1" x14ac:dyDescent="0.2">
      <c r="O956" s="20"/>
    </row>
    <row r="957" spans="15:15" s="19" customFormat="1" x14ac:dyDescent="0.2">
      <c r="O957" s="20"/>
    </row>
    <row r="958" spans="15:15" s="19" customFormat="1" x14ac:dyDescent="0.2">
      <c r="O958" s="20"/>
    </row>
    <row r="959" spans="15:15" s="19" customFormat="1" x14ac:dyDescent="0.2">
      <c r="O959" s="20"/>
    </row>
    <row r="960" spans="15:15" s="19" customFormat="1" x14ac:dyDescent="0.2">
      <c r="O960" s="20"/>
    </row>
    <row r="961" spans="15:15" s="19" customFormat="1" x14ac:dyDescent="0.2">
      <c r="O961" s="20"/>
    </row>
    <row r="962" spans="15:15" s="19" customFormat="1" x14ac:dyDescent="0.2">
      <c r="O962" s="20"/>
    </row>
    <row r="963" spans="15:15" s="19" customFormat="1" x14ac:dyDescent="0.2">
      <c r="O963" s="20"/>
    </row>
    <row r="964" spans="15:15" s="19" customFormat="1" x14ac:dyDescent="0.2">
      <c r="O964" s="20"/>
    </row>
    <row r="965" spans="15:15" s="19" customFormat="1" x14ac:dyDescent="0.2">
      <c r="O965" s="20"/>
    </row>
    <row r="966" spans="15:15" s="19" customFormat="1" x14ac:dyDescent="0.2">
      <c r="O966" s="20"/>
    </row>
    <row r="967" spans="15:15" s="19" customFormat="1" x14ac:dyDescent="0.2">
      <c r="O967" s="20"/>
    </row>
    <row r="968" spans="15:15" s="19" customFormat="1" x14ac:dyDescent="0.2">
      <c r="O968" s="20"/>
    </row>
    <row r="969" spans="15:15" s="19" customFormat="1" x14ac:dyDescent="0.2">
      <c r="O969" s="20"/>
    </row>
    <row r="970" spans="15:15" s="19" customFormat="1" x14ac:dyDescent="0.2">
      <c r="O970" s="20"/>
    </row>
    <row r="971" spans="15:15" s="19" customFormat="1" x14ac:dyDescent="0.2">
      <c r="O971" s="20"/>
    </row>
    <row r="972" spans="15:15" s="19" customFormat="1" x14ac:dyDescent="0.2">
      <c r="O972" s="20"/>
    </row>
    <row r="973" spans="15:15" s="19" customFormat="1" x14ac:dyDescent="0.2">
      <c r="O973" s="20"/>
    </row>
    <row r="974" spans="15:15" s="19" customFormat="1" x14ac:dyDescent="0.2">
      <c r="O974" s="20"/>
    </row>
    <row r="975" spans="15:15" s="19" customFormat="1" x14ac:dyDescent="0.2">
      <c r="O975" s="20"/>
    </row>
    <row r="976" spans="15:15" s="19" customFormat="1" x14ac:dyDescent="0.2">
      <c r="O976" s="20"/>
    </row>
    <row r="977" spans="15:15" s="19" customFormat="1" x14ac:dyDescent="0.2">
      <c r="O977" s="20"/>
    </row>
    <row r="978" spans="15:15" s="19" customFormat="1" x14ac:dyDescent="0.2">
      <c r="O978" s="20"/>
    </row>
    <row r="979" spans="15:15" s="19" customFormat="1" x14ac:dyDescent="0.2">
      <c r="O979" s="20"/>
    </row>
    <row r="980" spans="15:15" s="19" customFormat="1" x14ac:dyDescent="0.2">
      <c r="O980" s="20"/>
    </row>
    <row r="981" spans="15:15" s="19" customFormat="1" x14ac:dyDescent="0.2">
      <c r="O981" s="20"/>
    </row>
    <row r="982" spans="15:15" s="19" customFormat="1" x14ac:dyDescent="0.2">
      <c r="O982" s="20"/>
    </row>
    <row r="983" spans="15:15" s="19" customFormat="1" x14ac:dyDescent="0.2">
      <c r="O983" s="20"/>
    </row>
    <row r="984" spans="15:15" s="19" customFormat="1" x14ac:dyDescent="0.2">
      <c r="O984" s="20"/>
    </row>
    <row r="985" spans="15:15" s="19" customFormat="1" x14ac:dyDescent="0.2">
      <c r="O985" s="20"/>
    </row>
    <row r="986" spans="15:15" s="19" customFormat="1" x14ac:dyDescent="0.2">
      <c r="O986" s="20"/>
    </row>
    <row r="987" spans="15:15" s="19" customFormat="1" x14ac:dyDescent="0.2">
      <c r="O987" s="20"/>
    </row>
    <row r="988" spans="15:15" s="19" customFormat="1" x14ac:dyDescent="0.2">
      <c r="O988" s="20"/>
    </row>
    <row r="989" spans="15:15" s="19" customFormat="1" x14ac:dyDescent="0.2">
      <c r="O989" s="20"/>
    </row>
    <row r="990" spans="15:15" s="19" customFormat="1" x14ac:dyDescent="0.2">
      <c r="O990" s="20"/>
    </row>
    <row r="991" spans="15:15" s="19" customFormat="1" x14ac:dyDescent="0.2">
      <c r="O991" s="20"/>
    </row>
    <row r="992" spans="15:15" s="19" customFormat="1" x14ac:dyDescent="0.2">
      <c r="O992" s="20"/>
    </row>
    <row r="993" spans="15:15" s="19" customFormat="1" x14ac:dyDescent="0.2">
      <c r="O993" s="20"/>
    </row>
    <row r="994" spans="15:15" s="19" customFormat="1" x14ac:dyDescent="0.2">
      <c r="O994" s="20"/>
    </row>
    <row r="995" spans="15:15" s="19" customFormat="1" x14ac:dyDescent="0.2">
      <c r="O995" s="20"/>
    </row>
    <row r="996" spans="15:15" s="19" customFormat="1" x14ac:dyDescent="0.2">
      <c r="O996" s="20"/>
    </row>
    <row r="997" spans="15:15" s="19" customFormat="1" x14ac:dyDescent="0.2">
      <c r="O997" s="20"/>
    </row>
    <row r="998" spans="15:15" s="19" customFormat="1" x14ac:dyDescent="0.2">
      <c r="O998" s="20"/>
    </row>
    <row r="999" spans="15:15" s="19" customFormat="1" x14ac:dyDescent="0.2">
      <c r="O999" s="20"/>
    </row>
    <row r="1000" spans="15:15" s="19" customFormat="1" x14ac:dyDescent="0.2">
      <c r="O1000" s="20"/>
    </row>
    <row r="1001" spans="15:15" s="19" customFormat="1" x14ac:dyDescent="0.2">
      <c r="O1001" s="20"/>
    </row>
    <row r="1002" spans="15:15" s="19" customFormat="1" x14ac:dyDescent="0.2">
      <c r="O1002" s="20"/>
    </row>
    <row r="1003" spans="15:15" s="19" customFormat="1" x14ac:dyDescent="0.2">
      <c r="O1003" s="20"/>
    </row>
    <row r="1004" spans="15:15" s="19" customFormat="1" x14ac:dyDescent="0.2">
      <c r="O1004" s="20"/>
    </row>
    <row r="1005" spans="15:15" s="19" customFormat="1" x14ac:dyDescent="0.2">
      <c r="O1005" s="20"/>
    </row>
    <row r="1006" spans="15:15" s="19" customFormat="1" x14ac:dyDescent="0.2">
      <c r="O1006" s="20"/>
    </row>
    <row r="1007" spans="15:15" s="19" customFormat="1" x14ac:dyDescent="0.2">
      <c r="O1007" s="20"/>
    </row>
    <row r="1008" spans="15:15" s="19" customFormat="1" x14ac:dyDescent="0.2">
      <c r="O1008" s="20"/>
    </row>
    <row r="1009" spans="15:15" s="19" customFormat="1" x14ac:dyDescent="0.2">
      <c r="O1009" s="20"/>
    </row>
    <row r="1010" spans="15:15" s="19" customFormat="1" x14ac:dyDescent="0.2">
      <c r="O1010" s="20"/>
    </row>
    <row r="1011" spans="15:15" s="19" customFormat="1" x14ac:dyDescent="0.2">
      <c r="O1011" s="20"/>
    </row>
    <row r="1012" spans="15:15" s="19" customFormat="1" x14ac:dyDescent="0.2">
      <c r="O1012" s="20"/>
    </row>
    <row r="1013" spans="15:15" s="19" customFormat="1" x14ac:dyDescent="0.2">
      <c r="O1013" s="20"/>
    </row>
    <row r="1014" spans="15:15" s="19" customFormat="1" x14ac:dyDescent="0.2">
      <c r="O1014" s="20"/>
    </row>
    <row r="1015" spans="15:15" s="19" customFormat="1" x14ac:dyDescent="0.2">
      <c r="O1015" s="20"/>
    </row>
    <row r="1016" spans="15:15" s="19" customFormat="1" x14ac:dyDescent="0.2">
      <c r="O1016" s="20"/>
    </row>
    <row r="1017" spans="15:15" s="19" customFormat="1" x14ac:dyDescent="0.2">
      <c r="O1017" s="20"/>
    </row>
    <row r="1018" spans="15:15" s="19" customFormat="1" x14ac:dyDescent="0.2">
      <c r="O1018" s="20"/>
    </row>
    <row r="1019" spans="15:15" s="19" customFormat="1" x14ac:dyDescent="0.2">
      <c r="O1019" s="20"/>
    </row>
    <row r="1020" spans="15:15" s="19" customFormat="1" x14ac:dyDescent="0.2">
      <c r="O1020" s="20"/>
    </row>
    <row r="1021" spans="15:15" s="19" customFormat="1" x14ac:dyDescent="0.2">
      <c r="O1021" s="20"/>
    </row>
    <row r="1022" spans="15:15" s="19" customFormat="1" x14ac:dyDescent="0.2">
      <c r="O1022" s="20"/>
    </row>
    <row r="1023" spans="15:15" s="19" customFormat="1" x14ac:dyDescent="0.2">
      <c r="O1023" s="20"/>
    </row>
    <row r="1024" spans="15:15" s="19" customFormat="1" x14ac:dyDescent="0.2">
      <c r="O1024" s="20"/>
    </row>
    <row r="1025" spans="15:15" s="19" customFormat="1" x14ac:dyDescent="0.2">
      <c r="O1025" s="20"/>
    </row>
    <row r="1026" spans="15:15" s="19" customFormat="1" x14ac:dyDescent="0.2">
      <c r="O1026" s="20"/>
    </row>
    <row r="1027" spans="15:15" s="19" customFormat="1" x14ac:dyDescent="0.2">
      <c r="O1027" s="20"/>
    </row>
    <row r="1028" spans="15:15" s="19" customFormat="1" x14ac:dyDescent="0.2">
      <c r="O1028" s="20"/>
    </row>
    <row r="1029" spans="15:15" s="19" customFormat="1" x14ac:dyDescent="0.2">
      <c r="O1029" s="20"/>
    </row>
    <row r="1030" spans="15:15" s="19" customFormat="1" x14ac:dyDescent="0.2">
      <c r="O1030" s="20"/>
    </row>
    <row r="1031" spans="15:15" s="19" customFormat="1" x14ac:dyDescent="0.2">
      <c r="O1031" s="20"/>
    </row>
    <row r="1032" spans="15:15" s="19" customFormat="1" x14ac:dyDescent="0.2">
      <c r="O1032" s="20"/>
    </row>
    <row r="1033" spans="15:15" s="19" customFormat="1" x14ac:dyDescent="0.2">
      <c r="O1033" s="20"/>
    </row>
    <row r="1034" spans="15:15" s="19" customFormat="1" x14ac:dyDescent="0.2">
      <c r="O1034" s="20"/>
    </row>
    <row r="1035" spans="15:15" s="19" customFormat="1" x14ac:dyDescent="0.2">
      <c r="O1035" s="20"/>
    </row>
    <row r="1036" spans="15:15" s="19" customFormat="1" x14ac:dyDescent="0.2">
      <c r="O1036" s="20"/>
    </row>
    <row r="1037" spans="15:15" s="19" customFormat="1" x14ac:dyDescent="0.2">
      <c r="O1037" s="20"/>
    </row>
    <row r="1038" spans="15:15" s="19" customFormat="1" x14ac:dyDescent="0.2">
      <c r="O1038" s="20"/>
    </row>
    <row r="1039" spans="15:15" s="19" customFormat="1" x14ac:dyDescent="0.2">
      <c r="O1039" s="20"/>
    </row>
    <row r="1040" spans="15:15" s="19" customFormat="1" x14ac:dyDescent="0.2">
      <c r="O1040" s="20"/>
    </row>
    <row r="1041" spans="15:15" s="19" customFormat="1" x14ac:dyDescent="0.2">
      <c r="O1041" s="20"/>
    </row>
    <row r="1042" spans="15:15" s="19" customFormat="1" x14ac:dyDescent="0.2">
      <c r="O1042" s="20"/>
    </row>
    <row r="1043" spans="15:15" s="19" customFormat="1" x14ac:dyDescent="0.2">
      <c r="O1043" s="20"/>
    </row>
    <row r="1044" spans="15:15" s="19" customFormat="1" x14ac:dyDescent="0.2">
      <c r="O1044" s="20"/>
    </row>
    <row r="1045" spans="15:15" s="19" customFormat="1" x14ac:dyDescent="0.2">
      <c r="O1045" s="20"/>
    </row>
    <row r="1046" spans="15:15" s="19" customFormat="1" x14ac:dyDescent="0.2">
      <c r="O1046" s="20"/>
    </row>
    <row r="1047" spans="15:15" s="19" customFormat="1" x14ac:dyDescent="0.2">
      <c r="O1047" s="20"/>
    </row>
    <row r="1048" spans="15:15" s="19" customFormat="1" x14ac:dyDescent="0.2">
      <c r="O1048" s="20"/>
    </row>
    <row r="1049" spans="15:15" s="19" customFormat="1" x14ac:dyDescent="0.2">
      <c r="O1049" s="20"/>
    </row>
    <row r="1050" spans="15:15" s="19" customFormat="1" x14ac:dyDescent="0.2">
      <c r="O1050" s="20"/>
    </row>
    <row r="1051" spans="15:15" s="19" customFormat="1" x14ac:dyDescent="0.2">
      <c r="O1051" s="20"/>
    </row>
    <row r="1052" spans="15:15" s="19" customFormat="1" x14ac:dyDescent="0.2">
      <c r="O1052" s="20"/>
    </row>
    <row r="1053" spans="15:15" s="19" customFormat="1" x14ac:dyDescent="0.2">
      <c r="O1053" s="20"/>
    </row>
    <row r="1054" spans="15:15" s="19" customFormat="1" x14ac:dyDescent="0.2">
      <c r="O1054" s="20"/>
    </row>
    <row r="1055" spans="15:15" s="19" customFormat="1" x14ac:dyDescent="0.2">
      <c r="O1055" s="20"/>
    </row>
    <row r="1056" spans="15:15" s="19" customFormat="1" x14ac:dyDescent="0.2">
      <c r="O1056" s="20"/>
    </row>
    <row r="1057" spans="15:15" s="19" customFormat="1" x14ac:dyDescent="0.2">
      <c r="O1057" s="20"/>
    </row>
    <row r="1058" spans="15:15" s="19" customFormat="1" x14ac:dyDescent="0.2">
      <c r="O1058" s="20"/>
    </row>
    <row r="1059" spans="15:15" s="19" customFormat="1" x14ac:dyDescent="0.2">
      <c r="O1059" s="20"/>
    </row>
    <row r="1060" spans="15:15" s="19" customFormat="1" x14ac:dyDescent="0.2">
      <c r="O1060" s="20"/>
    </row>
    <row r="1061" spans="15:15" s="19" customFormat="1" x14ac:dyDescent="0.2">
      <c r="O1061" s="20"/>
    </row>
    <row r="1062" spans="15:15" s="19" customFormat="1" x14ac:dyDescent="0.2">
      <c r="O1062" s="20"/>
    </row>
    <row r="1063" spans="15:15" s="19" customFormat="1" x14ac:dyDescent="0.2">
      <c r="O1063" s="20"/>
    </row>
    <row r="1064" spans="15:15" s="19" customFormat="1" x14ac:dyDescent="0.2">
      <c r="O1064" s="20"/>
    </row>
    <row r="1065" spans="15:15" s="19" customFormat="1" x14ac:dyDescent="0.2">
      <c r="O1065" s="20"/>
    </row>
    <row r="1066" spans="15:15" s="19" customFormat="1" x14ac:dyDescent="0.2">
      <c r="O1066" s="20"/>
    </row>
    <row r="1067" spans="15:15" s="19" customFormat="1" x14ac:dyDescent="0.2">
      <c r="O1067" s="20"/>
    </row>
    <row r="1068" spans="15:15" s="19" customFormat="1" x14ac:dyDescent="0.2">
      <c r="O1068" s="20"/>
    </row>
    <row r="1069" spans="15:15" s="19" customFormat="1" x14ac:dyDescent="0.2">
      <c r="O1069" s="20"/>
    </row>
    <row r="1070" spans="15:15" s="19" customFormat="1" x14ac:dyDescent="0.2">
      <c r="O1070" s="20"/>
    </row>
    <row r="1071" spans="15:15" s="19" customFormat="1" x14ac:dyDescent="0.2">
      <c r="O1071" s="20"/>
    </row>
    <row r="1072" spans="15:15" s="19" customFormat="1" x14ac:dyDescent="0.2">
      <c r="O1072" s="20"/>
    </row>
    <row r="1073" spans="15:15" s="19" customFormat="1" x14ac:dyDescent="0.2">
      <c r="O1073" s="20"/>
    </row>
    <row r="1074" spans="15:15" s="19" customFormat="1" x14ac:dyDescent="0.2">
      <c r="O1074" s="20"/>
    </row>
    <row r="1075" spans="15:15" s="19" customFormat="1" x14ac:dyDescent="0.2">
      <c r="O1075" s="20"/>
    </row>
    <row r="1076" spans="15:15" s="19" customFormat="1" x14ac:dyDescent="0.2">
      <c r="O1076" s="20"/>
    </row>
    <row r="1077" spans="15:15" s="19" customFormat="1" x14ac:dyDescent="0.2">
      <c r="O1077" s="20"/>
    </row>
    <row r="1078" spans="15:15" s="19" customFormat="1" x14ac:dyDescent="0.2">
      <c r="O1078" s="20"/>
    </row>
    <row r="1079" spans="15:15" s="19" customFormat="1" x14ac:dyDescent="0.2">
      <c r="O1079" s="20"/>
    </row>
    <row r="1080" spans="15:15" s="19" customFormat="1" x14ac:dyDescent="0.2">
      <c r="O1080" s="20"/>
    </row>
    <row r="1081" spans="15:15" s="19" customFormat="1" x14ac:dyDescent="0.2">
      <c r="O1081" s="20"/>
    </row>
    <row r="1082" spans="15:15" s="19" customFormat="1" x14ac:dyDescent="0.2">
      <c r="O1082" s="20"/>
    </row>
    <row r="1083" spans="15:15" s="19" customFormat="1" x14ac:dyDescent="0.2">
      <c r="O1083" s="20"/>
    </row>
    <row r="1084" spans="15:15" s="19" customFormat="1" x14ac:dyDescent="0.2">
      <c r="O1084" s="20"/>
    </row>
    <row r="1085" spans="15:15" s="19" customFormat="1" x14ac:dyDescent="0.2">
      <c r="O1085" s="20"/>
    </row>
    <row r="1086" spans="15:15" s="19" customFormat="1" x14ac:dyDescent="0.2">
      <c r="O1086" s="20"/>
    </row>
    <row r="1087" spans="15:15" s="19" customFormat="1" x14ac:dyDescent="0.2">
      <c r="O1087" s="20"/>
    </row>
    <row r="1088" spans="15:15" s="19" customFormat="1" x14ac:dyDescent="0.2">
      <c r="O1088" s="20"/>
    </row>
    <row r="1089" spans="15:15" s="19" customFormat="1" x14ac:dyDescent="0.2">
      <c r="O1089" s="20"/>
    </row>
    <row r="1090" spans="15:15" s="19" customFormat="1" x14ac:dyDescent="0.2">
      <c r="O1090" s="20"/>
    </row>
    <row r="1091" spans="15:15" s="19" customFormat="1" x14ac:dyDescent="0.2">
      <c r="O1091" s="20"/>
    </row>
    <row r="1092" spans="15:15" s="19" customFormat="1" x14ac:dyDescent="0.2">
      <c r="O1092" s="20"/>
    </row>
    <row r="1093" spans="15:15" s="19" customFormat="1" x14ac:dyDescent="0.2">
      <c r="O1093" s="20"/>
    </row>
    <row r="1094" spans="15:15" s="19" customFormat="1" x14ac:dyDescent="0.2">
      <c r="O1094" s="20"/>
    </row>
    <row r="1095" spans="15:15" s="19" customFormat="1" x14ac:dyDescent="0.2">
      <c r="O1095" s="20"/>
    </row>
    <row r="1096" spans="15:15" s="19" customFormat="1" x14ac:dyDescent="0.2">
      <c r="O1096" s="20"/>
    </row>
    <row r="1097" spans="15:15" s="19" customFormat="1" x14ac:dyDescent="0.2">
      <c r="O1097" s="20"/>
    </row>
    <row r="1098" spans="15:15" s="19" customFormat="1" x14ac:dyDescent="0.2">
      <c r="O1098" s="20"/>
    </row>
    <row r="1099" spans="15:15" s="19" customFormat="1" x14ac:dyDescent="0.2">
      <c r="O1099" s="20"/>
    </row>
    <row r="1100" spans="15:15" s="19" customFormat="1" x14ac:dyDescent="0.2">
      <c r="O1100" s="20"/>
    </row>
    <row r="1101" spans="15:15" s="19" customFormat="1" x14ac:dyDescent="0.2">
      <c r="O1101" s="20"/>
    </row>
    <row r="1102" spans="15:15" s="19" customFormat="1" x14ac:dyDescent="0.2">
      <c r="O1102" s="20"/>
    </row>
    <row r="1103" spans="15:15" s="19" customFormat="1" x14ac:dyDescent="0.2">
      <c r="O1103" s="20"/>
    </row>
    <row r="1104" spans="15:15" s="19" customFormat="1" x14ac:dyDescent="0.2">
      <c r="O1104" s="20"/>
    </row>
    <row r="1105" spans="15:15" s="19" customFormat="1" x14ac:dyDescent="0.2">
      <c r="O1105" s="20"/>
    </row>
    <row r="1106" spans="15:15" s="19" customFormat="1" x14ac:dyDescent="0.2">
      <c r="O1106" s="20"/>
    </row>
    <row r="1107" spans="15:15" s="19" customFormat="1" x14ac:dyDescent="0.2">
      <c r="O1107" s="20"/>
    </row>
    <row r="1108" spans="15:15" s="19" customFormat="1" x14ac:dyDescent="0.2">
      <c r="O1108" s="20"/>
    </row>
    <row r="1109" spans="15:15" s="19" customFormat="1" x14ac:dyDescent="0.2">
      <c r="O1109" s="20"/>
    </row>
    <row r="1110" spans="15:15" s="19" customFormat="1" x14ac:dyDescent="0.2">
      <c r="O1110" s="20"/>
    </row>
    <row r="1111" spans="15:15" s="19" customFormat="1" x14ac:dyDescent="0.2">
      <c r="O1111" s="20"/>
    </row>
    <row r="1112" spans="15:15" s="19" customFormat="1" x14ac:dyDescent="0.2">
      <c r="O1112" s="20"/>
    </row>
    <row r="1113" spans="15:15" s="19" customFormat="1" x14ac:dyDescent="0.2">
      <c r="O1113" s="20"/>
    </row>
    <row r="1114" spans="15:15" s="19" customFormat="1" x14ac:dyDescent="0.2">
      <c r="O1114" s="20"/>
    </row>
    <row r="1115" spans="15:15" s="19" customFormat="1" x14ac:dyDescent="0.2">
      <c r="O1115" s="20"/>
    </row>
    <row r="1116" spans="15:15" s="19" customFormat="1" x14ac:dyDescent="0.2">
      <c r="O1116" s="20"/>
    </row>
    <row r="1117" spans="15:15" s="19" customFormat="1" x14ac:dyDescent="0.2">
      <c r="O1117" s="20"/>
    </row>
    <row r="1118" spans="15:15" s="19" customFormat="1" x14ac:dyDescent="0.2">
      <c r="O1118" s="20"/>
    </row>
    <row r="1119" spans="15:15" s="19" customFormat="1" x14ac:dyDescent="0.2">
      <c r="O1119" s="20"/>
    </row>
    <row r="1120" spans="15:15" s="19" customFormat="1" x14ac:dyDescent="0.2">
      <c r="O1120" s="20"/>
    </row>
    <row r="1121" spans="15:15" s="19" customFormat="1" x14ac:dyDescent="0.2">
      <c r="O1121" s="20"/>
    </row>
    <row r="1122" spans="15:15" s="19" customFormat="1" x14ac:dyDescent="0.2">
      <c r="O1122" s="20"/>
    </row>
    <row r="1123" spans="15:15" s="19" customFormat="1" x14ac:dyDescent="0.2">
      <c r="O1123" s="20"/>
    </row>
    <row r="1124" spans="15:15" s="19" customFormat="1" x14ac:dyDescent="0.2">
      <c r="O1124" s="20"/>
    </row>
    <row r="1125" spans="15:15" s="19" customFormat="1" x14ac:dyDescent="0.2">
      <c r="O1125" s="20"/>
    </row>
    <row r="1126" spans="15:15" s="19" customFormat="1" x14ac:dyDescent="0.2">
      <c r="O1126" s="20"/>
    </row>
    <row r="1127" spans="15:15" s="19" customFormat="1" x14ac:dyDescent="0.2">
      <c r="O1127" s="20"/>
    </row>
    <row r="1128" spans="15:15" s="19" customFormat="1" x14ac:dyDescent="0.2">
      <c r="O1128" s="20"/>
    </row>
    <row r="1129" spans="15:15" s="19" customFormat="1" x14ac:dyDescent="0.2">
      <c r="O1129" s="20"/>
    </row>
    <row r="1130" spans="15:15" s="19" customFormat="1" x14ac:dyDescent="0.2">
      <c r="O1130" s="20"/>
    </row>
    <row r="1131" spans="15:15" s="19" customFormat="1" x14ac:dyDescent="0.2">
      <c r="O1131" s="20"/>
    </row>
    <row r="1132" spans="15:15" s="19" customFormat="1" x14ac:dyDescent="0.2">
      <c r="O1132" s="20"/>
    </row>
    <row r="1133" spans="15:15" s="19" customFormat="1" x14ac:dyDescent="0.2">
      <c r="O1133" s="20"/>
    </row>
    <row r="1134" spans="15:15" s="19" customFormat="1" x14ac:dyDescent="0.2">
      <c r="O1134" s="20"/>
    </row>
    <row r="1135" spans="15:15" s="19" customFormat="1" x14ac:dyDescent="0.2">
      <c r="O1135" s="20"/>
    </row>
    <row r="1136" spans="15:15" s="19" customFormat="1" x14ac:dyDescent="0.2">
      <c r="O1136" s="20"/>
    </row>
    <row r="1137" spans="15:15" s="19" customFormat="1" x14ac:dyDescent="0.2">
      <c r="O1137" s="20"/>
    </row>
    <row r="1138" spans="15:15" s="19" customFormat="1" x14ac:dyDescent="0.2">
      <c r="O1138" s="20"/>
    </row>
    <row r="1139" spans="15:15" s="19" customFormat="1" x14ac:dyDescent="0.2">
      <c r="O1139" s="20"/>
    </row>
    <row r="1140" spans="15:15" s="19" customFormat="1" x14ac:dyDescent="0.2">
      <c r="O1140" s="20"/>
    </row>
    <row r="1141" spans="15:15" s="19" customFormat="1" x14ac:dyDescent="0.2">
      <c r="O1141" s="20"/>
    </row>
    <row r="1142" spans="15:15" s="19" customFormat="1" x14ac:dyDescent="0.2">
      <c r="O1142" s="20"/>
    </row>
    <row r="1143" spans="15:15" s="19" customFormat="1" x14ac:dyDescent="0.2">
      <c r="O1143" s="20"/>
    </row>
    <row r="1144" spans="15:15" s="19" customFormat="1" x14ac:dyDescent="0.2">
      <c r="O1144" s="20"/>
    </row>
    <row r="1145" spans="15:15" s="19" customFormat="1" x14ac:dyDescent="0.2">
      <c r="O1145" s="20"/>
    </row>
    <row r="1146" spans="15:15" s="19" customFormat="1" x14ac:dyDescent="0.2">
      <c r="O1146" s="20"/>
    </row>
    <row r="1147" spans="15:15" s="19" customFormat="1" x14ac:dyDescent="0.2">
      <c r="O1147" s="20"/>
    </row>
    <row r="1148" spans="15:15" s="19" customFormat="1" x14ac:dyDescent="0.2">
      <c r="O1148" s="20"/>
    </row>
    <row r="1149" spans="15:15" s="19" customFormat="1" x14ac:dyDescent="0.2">
      <c r="O1149" s="20"/>
    </row>
    <row r="1150" spans="15:15" s="19" customFormat="1" x14ac:dyDescent="0.2">
      <c r="O1150" s="20"/>
    </row>
    <row r="1151" spans="15:15" s="19" customFormat="1" x14ac:dyDescent="0.2">
      <c r="O1151" s="20"/>
    </row>
    <row r="1152" spans="15:15" s="19" customFormat="1" x14ac:dyDescent="0.2">
      <c r="O1152" s="20"/>
    </row>
    <row r="1153" spans="15:15" s="19" customFormat="1" x14ac:dyDescent="0.2">
      <c r="O1153" s="20"/>
    </row>
    <row r="1154" spans="15:15" s="19" customFormat="1" x14ac:dyDescent="0.2">
      <c r="O1154" s="20"/>
    </row>
    <row r="1155" spans="15:15" s="19" customFormat="1" x14ac:dyDescent="0.2">
      <c r="O1155" s="20"/>
    </row>
    <row r="1156" spans="15:15" s="19" customFormat="1" x14ac:dyDescent="0.2">
      <c r="O1156" s="20"/>
    </row>
    <row r="1157" spans="15:15" s="19" customFormat="1" x14ac:dyDescent="0.2">
      <c r="O1157" s="20"/>
    </row>
    <row r="1158" spans="15:15" s="19" customFormat="1" x14ac:dyDescent="0.2">
      <c r="O1158" s="20"/>
    </row>
    <row r="1159" spans="15:15" s="19" customFormat="1" x14ac:dyDescent="0.2">
      <c r="O1159" s="20"/>
    </row>
    <row r="1160" spans="15:15" s="19" customFormat="1" x14ac:dyDescent="0.2">
      <c r="O1160" s="20"/>
    </row>
    <row r="1161" spans="15:15" s="19" customFormat="1" x14ac:dyDescent="0.2">
      <c r="O1161" s="20"/>
    </row>
    <row r="1162" spans="15:15" s="19" customFormat="1" x14ac:dyDescent="0.2">
      <c r="O1162" s="20"/>
    </row>
    <row r="1163" spans="15:15" s="19" customFormat="1" x14ac:dyDescent="0.2">
      <c r="O1163" s="20"/>
    </row>
    <row r="1164" spans="15:15" s="19" customFormat="1" x14ac:dyDescent="0.2">
      <c r="O1164" s="20"/>
    </row>
    <row r="1165" spans="15:15" s="19" customFormat="1" x14ac:dyDescent="0.2">
      <c r="O1165" s="20"/>
    </row>
    <row r="1166" spans="15:15" s="19" customFormat="1" x14ac:dyDescent="0.2">
      <c r="O1166" s="20"/>
    </row>
    <row r="1167" spans="15:15" s="19" customFormat="1" x14ac:dyDescent="0.2">
      <c r="O1167" s="20"/>
    </row>
    <row r="1168" spans="15:15" s="19" customFormat="1" x14ac:dyDescent="0.2">
      <c r="O1168" s="20"/>
    </row>
    <row r="1169" spans="15:15" s="19" customFormat="1" x14ac:dyDescent="0.2">
      <c r="O1169" s="20"/>
    </row>
    <row r="1170" spans="15:15" s="19" customFormat="1" x14ac:dyDescent="0.2">
      <c r="O1170" s="20"/>
    </row>
    <row r="1171" spans="15:15" s="19" customFormat="1" x14ac:dyDescent="0.2">
      <c r="O1171" s="20"/>
    </row>
    <row r="1172" spans="15:15" s="19" customFormat="1" x14ac:dyDescent="0.2">
      <c r="O1172" s="20"/>
    </row>
    <row r="1173" spans="15:15" s="19" customFormat="1" x14ac:dyDescent="0.2">
      <c r="O1173" s="20"/>
    </row>
    <row r="1174" spans="15:15" s="19" customFormat="1" x14ac:dyDescent="0.2">
      <c r="O1174" s="20"/>
    </row>
    <row r="1175" spans="15:15" s="19" customFormat="1" x14ac:dyDescent="0.2">
      <c r="O1175" s="20"/>
    </row>
    <row r="1176" spans="15:15" s="19" customFormat="1" x14ac:dyDescent="0.2">
      <c r="O1176" s="20"/>
    </row>
    <row r="1177" spans="15:15" s="19" customFormat="1" x14ac:dyDescent="0.2">
      <c r="O1177" s="20"/>
    </row>
    <row r="1178" spans="15:15" s="19" customFormat="1" x14ac:dyDescent="0.2">
      <c r="O1178" s="20"/>
    </row>
    <row r="1179" spans="15:15" s="19" customFormat="1" x14ac:dyDescent="0.2">
      <c r="O1179" s="20"/>
    </row>
    <row r="1180" spans="15:15" s="19" customFormat="1" x14ac:dyDescent="0.2">
      <c r="O1180" s="20"/>
    </row>
    <row r="1181" spans="15:15" s="19" customFormat="1" x14ac:dyDescent="0.2">
      <c r="O1181" s="20"/>
    </row>
    <row r="1182" spans="15:15" s="19" customFormat="1" x14ac:dyDescent="0.2">
      <c r="O1182" s="20"/>
    </row>
    <row r="1183" spans="15:15" s="19" customFormat="1" x14ac:dyDescent="0.2">
      <c r="O1183" s="20"/>
    </row>
    <row r="1184" spans="15:15" s="19" customFormat="1" x14ac:dyDescent="0.2">
      <c r="O1184" s="20"/>
    </row>
    <row r="1185" spans="15:15" s="19" customFormat="1" x14ac:dyDescent="0.2">
      <c r="O1185" s="20"/>
    </row>
    <row r="1186" spans="15:15" s="19" customFormat="1" x14ac:dyDescent="0.2">
      <c r="O1186" s="20"/>
    </row>
    <row r="1187" spans="15:15" s="19" customFormat="1" x14ac:dyDescent="0.2">
      <c r="O1187" s="20"/>
    </row>
    <row r="1188" spans="15:15" s="19" customFormat="1" x14ac:dyDescent="0.2">
      <c r="O1188" s="20"/>
    </row>
    <row r="1189" spans="15:15" s="19" customFormat="1" x14ac:dyDescent="0.2">
      <c r="O1189" s="20"/>
    </row>
    <row r="1190" spans="15:15" s="19" customFormat="1" x14ac:dyDescent="0.2">
      <c r="O1190" s="20"/>
    </row>
    <row r="1191" spans="15:15" s="19" customFormat="1" x14ac:dyDescent="0.2">
      <c r="O1191" s="20"/>
    </row>
    <row r="1192" spans="15:15" s="19" customFormat="1" x14ac:dyDescent="0.2">
      <c r="O1192" s="20"/>
    </row>
    <row r="1193" spans="15:15" s="19" customFormat="1" x14ac:dyDescent="0.2">
      <c r="O1193" s="20"/>
    </row>
    <row r="1194" spans="15:15" s="19" customFormat="1" x14ac:dyDescent="0.2">
      <c r="O1194" s="20"/>
    </row>
    <row r="1195" spans="15:15" s="19" customFormat="1" x14ac:dyDescent="0.2">
      <c r="O1195" s="20"/>
    </row>
    <row r="1196" spans="15:15" s="19" customFormat="1" x14ac:dyDescent="0.2">
      <c r="O1196" s="20"/>
    </row>
    <row r="1197" spans="15:15" s="19" customFormat="1" x14ac:dyDescent="0.2">
      <c r="O1197" s="20"/>
    </row>
    <row r="1198" spans="15:15" s="19" customFormat="1" x14ac:dyDescent="0.2">
      <c r="O1198" s="20"/>
    </row>
    <row r="1199" spans="15:15" s="19" customFormat="1" x14ac:dyDescent="0.2">
      <c r="O1199" s="20"/>
    </row>
    <row r="1200" spans="15:15" s="19" customFormat="1" x14ac:dyDescent="0.2">
      <c r="O1200" s="20"/>
    </row>
    <row r="1201" spans="15:15" s="19" customFormat="1" x14ac:dyDescent="0.2">
      <c r="O1201" s="20"/>
    </row>
    <row r="1202" spans="15:15" s="19" customFormat="1" x14ac:dyDescent="0.2">
      <c r="O1202" s="20"/>
    </row>
    <row r="1203" spans="15:15" s="19" customFormat="1" x14ac:dyDescent="0.2">
      <c r="O1203" s="20"/>
    </row>
    <row r="1204" spans="15:15" s="19" customFormat="1" x14ac:dyDescent="0.2">
      <c r="O1204" s="20"/>
    </row>
    <row r="1205" spans="15:15" s="19" customFormat="1" x14ac:dyDescent="0.2">
      <c r="O1205" s="20"/>
    </row>
    <row r="1206" spans="15:15" s="19" customFormat="1" x14ac:dyDescent="0.2">
      <c r="O1206" s="20"/>
    </row>
    <row r="1207" spans="15:15" s="19" customFormat="1" x14ac:dyDescent="0.2">
      <c r="O1207" s="20"/>
    </row>
    <row r="1208" spans="15:15" s="19" customFormat="1" x14ac:dyDescent="0.2">
      <c r="O1208" s="20"/>
    </row>
    <row r="1209" spans="15:15" s="19" customFormat="1" x14ac:dyDescent="0.2">
      <c r="O1209" s="20"/>
    </row>
    <row r="1210" spans="15:15" s="19" customFormat="1" x14ac:dyDescent="0.2">
      <c r="O1210" s="20"/>
    </row>
    <row r="1211" spans="15:15" s="19" customFormat="1" x14ac:dyDescent="0.2">
      <c r="O1211" s="20"/>
    </row>
    <row r="1212" spans="15:15" s="19" customFormat="1" x14ac:dyDescent="0.2">
      <c r="O1212" s="20"/>
    </row>
    <row r="1213" spans="15:15" s="19" customFormat="1" x14ac:dyDescent="0.2">
      <c r="O1213" s="20"/>
    </row>
    <row r="1214" spans="15:15" s="19" customFormat="1" x14ac:dyDescent="0.2">
      <c r="O1214" s="20"/>
    </row>
    <row r="1215" spans="15:15" s="19" customFormat="1" x14ac:dyDescent="0.2">
      <c r="O1215" s="20"/>
    </row>
    <row r="1216" spans="15:15" s="19" customFormat="1" x14ac:dyDescent="0.2">
      <c r="O1216" s="20"/>
    </row>
    <row r="1217" spans="15:15" s="19" customFormat="1" x14ac:dyDescent="0.2">
      <c r="O1217" s="20"/>
    </row>
    <row r="1218" spans="15:15" s="19" customFormat="1" x14ac:dyDescent="0.2">
      <c r="O1218" s="20"/>
    </row>
    <row r="1219" spans="15:15" s="19" customFormat="1" x14ac:dyDescent="0.2">
      <c r="O1219" s="20"/>
    </row>
    <row r="1220" spans="15:15" s="19" customFormat="1" x14ac:dyDescent="0.2">
      <c r="O1220" s="20"/>
    </row>
    <row r="1221" spans="15:15" s="19" customFormat="1" x14ac:dyDescent="0.2">
      <c r="O1221" s="20"/>
    </row>
    <row r="1222" spans="15:15" s="19" customFormat="1" x14ac:dyDescent="0.2">
      <c r="O1222" s="20"/>
    </row>
    <row r="1223" spans="15:15" s="19" customFormat="1" x14ac:dyDescent="0.2">
      <c r="O1223" s="20"/>
    </row>
    <row r="1224" spans="15:15" s="19" customFormat="1" x14ac:dyDescent="0.2">
      <c r="O1224" s="20"/>
    </row>
    <row r="1225" spans="15:15" s="19" customFormat="1" x14ac:dyDescent="0.2">
      <c r="O1225" s="20"/>
    </row>
    <row r="1226" spans="15:15" s="19" customFormat="1" x14ac:dyDescent="0.2">
      <c r="O1226" s="20"/>
    </row>
    <row r="1227" spans="15:15" s="19" customFormat="1" x14ac:dyDescent="0.2">
      <c r="O1227" s="20"/>
    </row>
    <row r="1228" spans="15:15" s="19" customFormat="1" x14ac:dyDescent="0.2">
      <c r="O1228" s="20"/>
    </row>
    <row r="1229" spans="15:15" s="19" customFormat="1" x14ac:dyDescent="0.2">
      <c r="O1229" s="20"/>
    </row>
    <row r="1230" spans="15:15" s="19" customFormat="1" x14ac:dyDescent="0.2">
      <c r="O1230" s="20"/>
    </row>
    <row r="1231" spans="15:15" s="19" customFormat="1" x14ac:dyDescent="0.2">
      <c r="O1231" s="20"/>
    </row>
    <row r="1232" spans="15:15" s="19" customFormat="1" x14ac:dyDescent="0.2">
      <c r="O1232" s="20"/>
    </row>
    <row r="1233" spans="15:15" s="19" customFormat="1" x14ac:dyDescent="0.2">
      <c r="O1233" s="20"/>
    </row>
    <row r="1234" spans="15:15" s="19" customFormat="1" x14ac:dyDescent="0.2">
      <c r="O1234" s="20"/>
    </row>
    <row r="1235" spans="15:15" s="19" customFormat="1" x14ac:dyDescent="0.2">
      <c r="O1235" s="20"/>
    </row>
    <row r="1236" spans="15:15" s="19" customFormat="1" x14ac:dyDescent="0.2">
      <c r="O1236" s="20"/>
    </row>
    <row r="1237" spans="15:15" s="19" customFormat="1" x14ac:dyDescent="0.2">
      <c r="O1237" s="20"/>
    </row>
    <row r="1238" spans="15:15" s="19" customFormat="1" x14ac:dyDescent="0.2">
      <c r="O1238" s="20"/>
    </row>
    <row r="1239" spans="15:15" s="19" customFormat="1" x14ac:dyDescent="0.2">
      <c r="O1239" s="20"/>
    </row>
    <row r="1240" spans="15:15" s="19" customFormat="1" x14ac:dyDescent="0.2">
      <c r="O1240" s="20"/>
    </row>
    <row r="1241" spans="15:15" s="19" customFormat="1" x14ac:dyDescent="0.2">
      <c r="O1241" s="20"/>
    </row>
    <row r="1242" spans="15:15" s="19" customFormat="1" x14ac:dyDescent="0.2">
      <c r="O1242" s="20"/>
    </row>
    <row r="1243" spans="15:15" s="19" customFormat="1" x14ac:dyDescent="0.2">
      <c r="O1243" s="20"/>
    </row>
    <row r="1244" spans="15:15" s="19" customFormat="1" x14ac:dyDescent="0.2">
      <c r="O1244" s="20"/>
    </row>
    <row r="1245" spans="15:15" s="19" customFormat="1" x14ac:dyDescent="0.2">
      <c r="O1245" s="20"/>
    </row>
    <row r="1246" spans="15:15" s="19" customFormat="1" x14ac:dyDescent="0.2">
      <c r="O1246" s="20"/>
    </row>
    <row r="1247" spans="15:15" s="19" customFormat="1" x14ac:dyDescent="0.2">
      <c r="O1247" s="20"/>
    </row>
    <row r="1248" spans="15:15" s="19" customFormat="1" x14ac:dyDescent="0.2">
      <c r="O1248" s="20"/>
    </row>
    <row r="1249" spans="15:15" s="19" customFormat="1" x14ac:dyDescent="0.2">
      <c r="O1249" s="20"/>
    </row>
    <row r="1250" spans="15:15" s="19" customFormat="1" x14ac:dyDescent="0.2">
      <c r="O1250" s="20"/>
    </row>
    <row r="1251" spans="15:15" s="19" customFormat="1" x14ac:dyDescent="0.2">
      <c r="O1251" s="20"/>
    </row>
    <row r="1252" spans="15:15" s="19" customFormat="1" x14ac:dyDescent="0.2">
      <c r="O1252" s="20"/>
    </row>
    <row r="1253" spans="15:15" s="19" customFormat="1" x14ac:dyDescent="0.2">
      <c r="O1253" s="20"/>
    </row>
    <row r="1254" spans="15:15" s="19" customFormat="1" x14ac:dyDescent="0.2">
      <c r="O1254" s="20"/>
    </row>
    <row r="1255" spans="15:15" s="19" customFormat="1" x14ac:dyDescent="0.2">
      <c r="O1255" s="20"/>
    </row>
    <row r="1256" spans="15:15" s="19" customFormat="1" x14ac:dyDescent="0.2">
      <c r="O1256" s="20"/>
    </row>
    <row r="1257" spans="15:15" s="19" customFormat="1" x14ac:dyDescent="0.2">
      <c r="O1257" s="20"/>
    </row>
    <row r="1258" spans="15:15" s="19" customFormat="1" x14ac:dyDescent="0.2">
      <c r="O1258" s="20"/>
    </row>
    <row r="1259" spans="15:15" s="19" customFormat="1" x14ac:dyDescent="0.2">
      <c r="O1259" s="20"/>
    </row>
    <row r="1260" spans="15:15" s="19" customFormat="1" x14ac:dyDescent="0.2">
      <c r="O1260" s="20"/>
    </row>
    <row r="1261" spans="15:15" s="19" customFormat="1" x14ac:dyDescent="0.2">
      <c r="O1261" s="20"/>
    </row>
    <row r="1262" spans="15:15" s="19" customFormat="1" x14ac:dyDescent="0.2">
      <c r="O1262" s="20"/>
    </row>
    <row r="1263" spans="15:15" s="19" customFormat="1" x14ac:dyDescent="0.2">
      <c r="O1263" s="20"/>
    </row>
    <row r="1264" spans="15:15" s="19" customFormat="1" x14ac:dyDescent="0.2">
      <c r="O1264" s="20"/>
    </row>
    <row r="1265" spans="15:15" s="19" customFormat="1" x14ac:dyDescent="0.2">
      <c r="O1265" s="20"/>
    </row>
    <row r="1266" spans="15:15" s="19" customFormat="1" x14ac:dyDescent="0.2">
      <c r="O1266" s="20"/>
    </row>
    <row r="1267" spans="15:15" s="19" customFormat="1" x14ac:dyDescent="0.2">
      <c r="O1267" s="20"/>
    </row>
    <row r="1268" spans="15:15" s="19" customFormat="1" x14ac:dyDescent="0.2">
      <c r="O1268" s="20"/>
    </row>
    <row r="1269" spans="15:15" s="19" customFormat="1" x14ac:dyDescent="0.2">
      <c r="O1269" s="20"/>
    </row>
    <row r="1270" spans="15:15" s="19" customFormat="1" x14ac:dyDescent="0.2">
      <c r="O1270" s="20"/>
    </row>
    <row r="1271" spans="15:15" s="19" customFormat="1" x14ac:dyDescent="0.2">
      <c r="O1271" s="20"/>
    </row>
    <row r="1272" spans="15:15" s="19" customFormat="1" x14ac:dyDescent="0.2">
      <c r="O1272" s="20"/>
    </row>
    <row r="1273" spans="15:15" s="19" customFormat="1" x14ac:dyDescent="0.2">
      <c r="O1273" s="20"/>
    </row>
    <row r="1274" spans="15:15" s="19" customFormat="1" x14ac:dyDescent="0.2">
      <c r="O1274" s="20"/>
    </row>
    <row r="1275" spans="15:15" s="19" customFormat="1" x14ac:dyDescent="0.2">
      <c r="O1275" s="20"/>
    </row>
    <row r="1276" spans="15:15" s="19" customFormat="1" x14ac:dyDescent="0.2">
      <c r="O1276" s="20"/>
    </row>
    <row r="1277" spans="15:15" s="19" customFormat="1" x14ac:dyDescent="0.2">
      <c r="O1277" s="20"/>
    </row>
    <row r="1278" spans="15:15" s="19" customFormat="1" x14ac:dyDescent="0.2">
      <c r="O1278" s="20"/>
    </row>
    <row r="1279" spans="15:15" s="19" customFormat="1" x14ac:dyDescent="0.2">
      <c r="O1279" s="20"/>
    </row>
    <row r="1280" spans="15:15" s="19" customFormat="1" x14ac:dyDescent="0.2">
      <c r="O1280" s="20"/>
    </row>
    <row r="1281" spans="15:15" s="19" customFormat="1" x14ac:dyDescent="0.2">
      <c r="O1281" s="20"/>
    </row>
    <row r="1282" spans="15:15" s="19" customFormat="1" x14ac:dyDescent="0.2">
      <c r="O1282" s="20"/>
    </row>
    <row r="1283" spans="15:15" s="19" customFormat="1" x14ac:dyDescent="0.2">
      <c r="O1283" s="20"/>
    </row>
    <row r="1284" spans="15:15" s="19" customFormat="1" x14ac:dyDescent="0.2">
      <c r="O1284" s="20"/>
    </row>
    <row r="1285" spans="15:15" s="19" customFormat="1" x14ac:dyDescent="0.2">
      <c r="O1285" s="20"/>
    </row>
    <row r="1286" spans="15:15" s="19" customFormat="1" x14ac:dyDescent="0.2">
      <c r="O1286" s="20"/>
    </row>
    <row r="1287" spans="15:15" s="19" customFormat="1" x14ac:dyDescent="0.2">
      <c r="O1287" s="20"/>
    </row>
    <row r="1288" spans="15:15" s="19" customFormat="1" x14ac:dyDescent="0.2">
      <c r="O1288" s="20"/>
    </row>
    <row r="1289" spans="15:15" s="19" customFormat="1" x14ac:dyDescent="0.2">
      <c r="O1289" s="20"/>
    </row>
    <row r="1290" spans="15:15" s="19" customFormat="1" x14ac:dyDescent="0.2">
      <c r="O1290" s="20"/>
    </row>
    <row r="1291" spans="15:15" s="19" customFormat="1" x14ac:dyDescent="0.2">
      <c r="O1291" s="20"/>
    </row>
    <row r="1292" spans="15:15" s="19" customFormat="1" x14ac:dyDescent="0.2">
      <c r="O1292" s="20"/>
    </row>
    <row r="1293" spans="15:15" s="19" customFormat="1" x14ac:dyDescent="0.2">
      <c r="O1293" s="20"/>
    </row>
    <row r="1294" spans="15:15" s="19" customFormat="1" x14ac:dyDescent="0.2">
      <c r="O1294" s="20"/>
    </row>
    <row r="1295" spans="15:15" s="19" customFormat="1" x14ac:dyDescent="0.2">
      <c r="O1295" s="20"/>
    </row>
    <row r="1296" spans="15:15" s="19" customFormat="1" x14ac:dyDescent="0.2">
      <c r="O1296" s="20"/>
    </row>
    <row r="1297" spans="15:15" s="19" customFormat="1" x14ac:dyDescent="0.2">
      <c r="O1297" s="20"/>
    </row>
    <row r="1298" spans="15:15" s="19" customFormat="1" x14ac:dyDescent="0.2">
      <c r="O1298" s="20"/>
    </row>
    <row r="1299" spans="15:15" s="19" customFormat="1" x14ac:dyDescent="0.2">
      <c r="O1299" s="20"/>
    </row>
    <row r="1300" spans="15:15" s="19" customFormat="1" x14ac:dyDescent="0.2">
      <c r="O1300" s="20"/>
    </row>
    <row r="1301" spans="15:15" s="19" customFormat="1" x14ac:dyDescent="0.2">
      <c r="O1301" s="20"/>
    </row>
    <row r="1302" spans="15:15" s="19" customFormat="1" x14ac:dyDescent="0.2">
      <c r="O1302" s="20"/>
    </row>
    <row r="1303" spans="15:15" s="19" customFormat="1" x14ac:dyDescent="0.2">
      <c r="O1303" s="20"/>
    </row>
    <row r="1304" spans="15:15" s="19" customFormat="1" x14ac:dyDescent="0.2">
      <c r="O1304" s="20"/>
    </row>
    <row r="1305" spans="15:15" s="19" customFormat="1" x14ac:dyDescent="0.2">
      <c r="O1305" s="20"/>
    </row>
    <row r="1306" spans="15:15" s="19" customFormat="1" x14ac:dyDescent="0.2">
      <c r="O1306" s="20"/>
    </row>
    <row r="1307" spans="15:15" s="19" customFormat="1" x14ac:dyDescent="0.2">
      <c r="O1307" s="20"/>
    </row>
    <row r="1308" spans="15:15" s="19" customFormat="1" x14ac:dyDescent="0.2">
      <c r="O1308" s="20"/>
    </row>
    <row r="1309" spans="15:15" s="19" customFormat="1" x14ac:dyDescent="0.2">
      <c r="O1309" s="20"/>
    </row>
    <row r="1310" spans="15:15" s="19" customFormat="1" x14ac:dyDescent="0.2">
      <c r="O1310" s="20"/>
    </row>
    <row r="1311" spans="15:15" s="19" customFormat="1" x14ac:dyDescent="0.2">
      <c r="O1311" s="20"/>
    </row>
    <row r="1312" spans="15:15" s="19" customFormat="1" x14ac:dyDescent="0.2">
      <c r="O1312" s="20"/>
    </row>
    <row r="1313" spans="15:15" s="19" customFormat="1" x14ac:dyDescent="0.2">
      <c r="O1313" s="20"/>
    </row>
    <row r="1314" spans="15:15" s="19" customFormat="1" x14ac:dyDescent="0.2">
      <c r="O1314" s="20"/>
    </row>
    <row r="1315" spans="15:15" s="19" customFormat="1" x14ac:dyDescent="0.2">
      <c r="O1315" s="20"/>
    </row>
    <row r="1316" spans="15:15" s="19" customFormat="1" x14ac:dyDescent="0.2">
      <c r="O1316" s="20"/>
    </row>
    <row r="1317" spans="15:15" s="19" customFormat="1" x14ac:dyDescent="0.2">
      <c r="O1317" s="20"/>
    </row>
    <row r="1318" spans="15:15" s="19" customFormat="1" x14ac:dyDescent="0.2">
      <c r="O1318" s="20"/>
    </row>
    <row r="1319" spans="15:15" s="19" customFormat="1" x14ac:dyDescent="0.2">
      <c r="O1319" s="20"/>
    </row>
    <row r="1320" spans="15:15" s="19" customFormat="1" x14ac:dyDescent="0.2">
      <c r="O1320" s="20"/>
    </row>
    <row r="1321" spans="15:15" s="19" customFormat="1" x14ac:dyDescent="0.2">
      <c r="O1321" s="20"/>
    </row>
    <row r="1322" spans="15:15" s="19" customFormat="1" x14ac:dyDescent="0.2">
      <c r="O1322" s="20"/>
    </row>
    <row r="1323" spans="15:15" s="19" customFormat="1" x14ac:dyDescent="0.2">
      <c r="O1323" s="20"/>
    </row>
    <row r="1324" spans="15:15" s="19" customFormat="1" x14ac:dyDescent="0.2">
      <c r="O1324" s="20"/>
    </row>
    <row r="1325" spans="15:15" s="19" customFormat="1" x14ac:dyDescent="0.2">
      <c r="O1325" s="20"/>
    </row>
    <row r="1326" spans="15:15" s="19" customFormat="1" x14ac:dyDescent="0.2">
      <c r="O1326" s="20"/>
    </row>
    <row r="1327" spans="15:15" s="19" customFormat="1" x14ac:dyDescent="0.2">
      <c r="O1327" s="20"/>
    </row>
    <row r="1328" spans="15:15" s="19" customFormat="1" x14ac:dyDescent="0.2">
      <c r="O1328" s="20"/>
    </row>
    <row r="1329" spans="15:15" s="19" customFormat="1" x14ac:dyDescent="0.2">
      <c r="O1329" s="20"/>
    </row>
    <row r="1330" spans="15:15" s="19" customFormat="1" x14ac:dyDescent="0.2">
      <c r="O1330" s="20"/>
    </row>
    <row r="1331" spans="15:15" s="19" customFormat="1" x14ac:dyDescent="0.2">
      <c r="O1331" s="20"/>
    </row>
    <row r="1332" spans="15:15" s="19" customFormat="1" x14ac:dyDescent="0.2">
      <c r="O1332" s="20"/>
    </row>
    <row r="1333" spans="15:15" s="19" customFormat="1" x14ac:dyDescent="0.2">
      <c r="O1333" s="20"/>
    </row>
    <row r="1334" spans="15:15" s="19" customFormat="1" x14ac:dyDescent="0.2">
      <c r="O1334" s="20"/>
    </row>
    <row r="1335" spans="15:15" s="19" customFormat="1" x14ac:dyDescent="0.2">
      <c r="O1335" s="20"/>
    </row>
    <row r="1336" spans="15:15" s="19" customFormat="1" x14ac:dyDescent="0.2">
      <c r="O1336" s="20"/>
    </row>
    <row r="1337" spans="15:15" s="19" customFormat="1" x14ac:dyDescent="0.2">
      <c r="O1337" s="20"/>
    </row>
    <row r="1338" spans="15:15" s="19" customFormat="1" x14ac:dyDescent="0.2">
      <c r="O1338" s="20"/>
    </row>
    <row r="1339" spans="15:15" s="19" customFormat="1" x14ac:dyDescent="0.2">
      <c r="O1339" s="20"/>
    </row>
    <row r="1340" spans="15:15" s="19" customFormat="1" x14ac:dyDescent="0.2">
      <c r="O1340" s="20"/>
    </row>
    <row r="1341" spans="15:15" s="19" customFormat="1" x14ac:dyDescent="0.2">
      <c r="O1341" s="20"/>
    </row>
    <row r="1342" spans="15:15" s="19" customFormat="1" x14ac:dyDescent="0.2">
      <c r="O1342" s="20"/>
    </row>
    <row r="1343" spans="15:15" s="19" customFormat="1" x14ac:dyDescent="0.2">
      <c r="O1343" s="20"/>
    </row>
    <row r="1344" spans="15:15" s="19" customFormat="1" x14ac:dyDescent="0.2">
      <c r="O1344" s="20"/>
    </row>
    <row r="1345" spans="15:15" s="19" customFormat="1" x14ac:dyDescent="0.2">
      <c r="O1345" s="20"/>
    </row>
    <row r="1346" spans="15:15" s="19" customFormat="1" x14ac:dyDescent="0.2">
      <c r="O1346" s="20"/>
    </row>
    <row r="1347" spans="15:15" s="19" customFormat="1" x14ac:dyDescent="0.2">
      <c r="O1347" s="20"/>
    </row>
    <row r="1348" spans="15:15" s="19" customFormat="1" x14ac:dyDescent="0.2">
      <c r="O1348" s="20"/>
    </row>
    <row r="1349" spans="15:15" s="19" customFormat="1" x14ac:dyDescent="0.2">
      <c r="O1349" s="20"/>
    </row>
    <row r="1350" spans="15:15" s="19" customFormat="1" x14ac:dyDescent="0.2">
      <c r="O1350" s="20"/>
    </row>
    <row r="1351" spans="15:15" s="19" customFormat="1" x14ac:dyDescent="0.2">
      <c r="O1351" s="20"/>
    </row>
    <row r="1352" spans="15:15" s="19" customFormat="1" x14ac:dyDescent="0.2">
      <c r="O1352" s="20"/>
    </row>
    <row r="1353" spans="15:15" s="19" customFormat="1" x14ac:dyDescent="0.2">
      <c r="O1353" s="20"/>
    </row>
    <row r="1354" spans="15:15" s="19" customFormat="1" x14ac:dyDescent="0.2">
      <c r="O1354" s="20"/>
    </row>
    <row r="1355" spans="15:15" s="19" customFormat="1" x14ac:dyDescent="0.2">
      <c r="O1355" s="20"/>
    </row>
    <row r="1356" spans="15:15" s="19" customFormat="1" x14ac:dyDescent="0.2">
      <c r="O1356" s="20"/>
    </row>
    <row r="1357" spans="15:15" s="19" customFormat="1" x14ac:dyDescent="0.2">
      <c r="O1357" s="20"/>
    </row>
    <row r="1358" spans="15:15" s="19" customFormat="1" x14ac:dyDescent="0.2">
      <c r="O1358" s="20"/>
    </row>
    <row r="1359" spans="15:15" s="19" customFormat="1" x14ac:dyDescent="0.2">
      <c r="O1359" s="20"/>
    </row>
    <row r="1360" spans="15:15" s="19" customFormat="1" x14ac:dyDescent="0.2">
      <c r="O1360" s="20"/>
    </row>
    <row r="1361" spans="15:15" s="19" customFormat="1" x14ac:dyDescent="0.2">
      <c r="O1361" s="20"/>
    </row>
    <row r="1362" spans="15:15" s="19" customFormat="1" x14ac:dyDescent="0.2">
      <c r="O1362" s="20"/>
    </row>
    <row r="1363" spans="15:15" s="19" customFormat="1" x14ac:dyDescent="0.2">
      <c r="O1363" s="20"/>
    </row>
    <row r="1364" spans="15:15" s="19" customFormat="1" x14ac:dyDescent="0.2">
      <c r="O1364" s="20"/>
    </row>
    <row r="1365" spans="15:15" s="19" customFormat="1" x14ac:dyDescent="0.2">
      <c r="O1365" s="20"/>
    </row>
    <row r="1366" spans="15:15" s="19" customFormat="1" x14ac:dyDescent="0.2">
      <c r="O1366" s="20"/>
    </row>
    <row r="1367" spans="15:15" s="19" customFormat="1" x14ac:dyDescent="0.2">
      <c r="O1367" s="20"/>
    </row>
    <row r="1368" spans="15:15" s="19" customFormat="1" x14ac:dyDescent="0.2">
      <c r="O1368" s="20"/>
    </row>
    <row r="1369" spans="15:15" s="19" customFormat="1" x14ac:dyDescent="0.2">
      <c r="O1369" s="20"/>
    </row>
    <row r="1370" spans="15:15" s="19" customFormat="1" x14ac:dyDescent="0.2">
      <c r="O1370" s="20"/>
    </row>
    <row r="1371" spans="15:15" s="19" customFormat="1" x14ac:dyDescent="0.2">
      <c r="O1371" s="20"/>
    </row>
    <row r="1372" spans="15:15" s="19" customFormat="1" x14ac:dyDescent="0.2">
      <c r="O1372" s="20"/>
    </row>
    <row r="1373" spans="15:15" s="19" customFormat="1" x14ac:dyDescent="0.2">
      <c r="O1373" s="20"/>
    </row>
    <row r="1374" spans="15:15" s="19" customFormat="1" x14ac:dyDescent="0.2">
      <c r="O1374" s="20"/>
    </row>
    <row r="1375" spans="15:15" s="19" customFormat="1" x14ac:dyDescent="0.2">
      <c r="O1375" s="20"/>
    </row>
    <row r="1376" spans="15:15" s="19" customFormat="1" x14ac:dyDescent="0.2">
      <c r="O1376" s="20"/>
    </row>
    <row r="1377" spans="15:15" s="19" customFormat="1" x14ac:dyDescent="0.2">
      <c r="O1377" s="20"/>
    </row>
    <row r="1378" spans="15:15" s="19" customFormat="1" x14ac:dyDescent="0.2">
      <c r="O1378" s="20"/>
    </row>
    <row r="1379" spans="15:15" s="19" customFormat="1" x14ac:dyDescent="0.2">
      <c r="O1379" s="20"/>
    </row>
    <row r="1380" spans="15:15" s="19" customFormat="1" x14ac:dyDescent="0.2">
      <c r="O1380" s="20"/>
    </row>
    <row r="1381" spans="15:15" s="19" customFormat="1" x14ac:dyDescent="0.2">
      <c r="O1381" s="20"/>
    </row>
    <row r="1382" spans="15:15" s="19" customFormat="1" x14ac:dyDescent="0.2">
      <c r="O1382" s="20"/>
    </row>
    <row r="1383" spans="15:15" s="19" customFormat="1" x14ac:dyDescent="0.2">
      <c r="O1383" s="20"/>
    </row>
    <row r="1384" spans="15:15" s="19" customFormat="1" x14ac:dyDescent="0.2">
      <c r="O1384" s="20"/>
    </row>
    <row r="1385" spans="15:15" s="19" customFormat="1" x14ac:dyDescent="0.2">
      <c r="O1385" s="20"/>
    </row>
    <row r="1386" spans="15:15" s="19" customFormat="1" x14ac:dyDescent="0.2">
      <c r="O1386" s="20"/>
    </row>
    <row r="1387" spans="15:15" s="19" customFormat="1" x14ac:dyDescent="0.2">
      <c r="O1387" s="20"/>
    </row>
    <row r="1388" spans="15:15" s="19" customFormat="1" x14ac:dyDescent="0.2">
      <c r="O1388" s="20"/>
    </row>
    <row r="1389" spans="15:15" s="19" customFormat="1" x14ac:dyDescent="0.2">
      <c r="O1389" s="20"/>
    </row>
    <row r="1390" spans="15:15" s="19" customFormat="1" x14ac:dyDescent="0.2">
      <c r="O1390" s="20"/>
    </row>
    <row r="1391" spans="15:15" s="19" customFormat="1" x14ac:dyDescent="0.2">
      <c r="O1391" s="20"/>
    </row>
    <row r="1392" spans="15:15" s="19" customFormat="1" x14ac:dyDescent="0.2">
      <c r="O1392" s="20"/>
    </row>
    <row r="1393" spans="15:15" s="19" customFormat="1" x14ac:dyDescent="0.2">
      <c r="O1393" s="20"/>
    </row>
    <row r="1394" spans="15:15" s="19" customFormat="1" x14ac:dyDescent="0.2">
      <c r="O1394" s="20"/>
    </row>
    <row r="1395" spans="15:15" s="19" customFormat="1" x14ac:dyDescent="0.2">
      <c r="O1395" s="20"/>
    </row>
    <row r="1396" spans="15:15" s="19" customFormat="1" x14ac:dyDescent="0.2">
      <c r="O1396" s="20"/>
    </row>
    <row r="1397" spans="15:15" s="19" customFormat="1" x14ac:dyDescent="0.2">
      <c r="O1397" s="20"/>
    </row>
    <row r="1398" spans="15:15" s="19" customFormat="1" x14ac:dyDescent="0.2">
      <c r="O1398" s="20"/>
    </row>
    <row r="1399" spans="15:15" s="19" customFormat="1" x14ac:dyDescent="0.2">
      <c r="O1399" s="20"/>
    </row>
    <row r="1400" spans="15:15" s="19" customFormat="1" x14ac:dyDescent="0.2">
      <c r="O1400" s="20"/>
    </row>
    <row r="1401" spans="15:15" s="19" customFormat="1" x14ac:dyDescent="0.2">
      <c r="O1401" s="20"/>
    </row>
    <row r="1402" spans="15:15" s="19" customFormat="1" x14ac:dyDescent="0.2">
      <c r="O1402" s="20"/>
    </row>
    <row r="1403" spans="15:15" s="19" customFormat="1" x14ac:dyDescent="0.2">
      <c r="O1403" s="20"/>
    </row>
    <row r="1404" spans="15:15" s="19" customFormat="1" x14ac:dyDescent="0.2">
      <c r="O1404" s="20"/>
    </row>
    <row r="1405" spans="15:15" s="19" customFormat="1" x14ac:dyDescent="0.2">
      <c r="O1405" s="20"/>
    </row>
    <row r="1406" spans="15:15" s="19" customFormat="1" x14ac:dyDescent="0.2">
      <c r="O1406" s="20"/>
    </row>
    <row r="1407" spans="15:15" s="19" customFormat="1" x14ac:dyDescent="0.2">
      <c r="O1407" s="20"/>
    </row>
    <row r="1408" spans="15:15" s="19" customFormat="1" x14ac:dyDescent="0.2">
      <c r="O1408" s="20"/>
    </row>
    <row r="1409" spans="15:15" s="19" customFormat="1" x14ac:dyDescent="0.2">
      <c r="O1409" s="20"/>
    </row>
    <row r="1410" spans="15:15" s="19" customFormat="1" x14ac:dyDescent="0.2">
      <c r="O1410" s="20"/>
    </row>
    <row r="1411" spans="15:15" s="19" customFormat="1" x14ac:dyDescent="0.2">
      <c r="O1411" s="20"/>
    </row>
    <row r="1412" spans="15:15" s="19" customFormat="1" x14ac:dyDescent="0.2">
      <c r="O1412" s="20"/>
    </row>
    <row r="1413" spans="15:15" s="19" customFormat="1" x14ac:dyDescent="0.2">
      <c r="O1413" s="20"/>
    </row>
    <row r="1414" spans="15:15" s="19" customFormat="1" x14ac:dyDescent="0.2">
      <c r="O1414" s="20"/>
    </row>
    <row r="1415" spans="15:15" s="19" customFormat="1" x14ac:dyDescent="0.2">
      <c r="O1415" s="20"/>
    </row>
    <row r="1416" spans="15:15" s="19" customFormat="1" x14ac:dyDescent="0.2">
      <c r="O1416" s="20"/>
    </row>
    <row r="1417" spans="15:15" s="19" customFormat="1" x14ac:dyDescent="0.2">
      <c r="O1417" s="20"/>
    </row>
    <row r="1418" spans="15:15" s="19" customFormat="1" x14ac:dyDescent="0.2">
      <c r="O1418" s="20"/>
    </row>
    <row r="1419" spans="15:15" s="19" customFormat="1" x14ac:dyDescent="0.2">
      <c r="O1419" s="20"/>
    </row>
    <row r="1420" spans="15:15" s="19" customFormat="1" x14ac:dyDescent="0.2">
      <c r="O1420" s="20"/>
    </row>
    <row r="1421" spans="15:15" s="19" customFormat="1" x14ac:dyDescent="0.2">
      <c r="O1421" s="20"/>
    </row>
    <row r="1422" spans="15:15" s="19" customFormat="1" x14ac:dyDescent="0.2">
      <c r="O1422" s="20"/>
    </row>
    <row r="1423" spans="15:15" s="19" customFormat="1" x14ac:dyDescent="0.2">
      <c r="O1423" s="20"/>
    </row>
    <row r="1424" spans="15:15" s="19" customFormat="1" x14ac:dyDescent="0.2">
      <c r="O1424" s="20"/>
    </row>
    <row r="1425" spans="15:15" s="19" customFormat="1" x14ac:dyDescent="0.2">
      <c r="O1425" s="20"/>
    </row>
    <row r="1426" spans="15:15" s="19" customFormat="1" x14ac:dyDescent="0.2">
      <c r="O1426" s="20"/>
    </row>
    <row r="1427" spans="15:15" s="19" customFormat="1" x14ac:dyDescent="0.2">
      <c r="O1427" s="20"/>
    </row>
    <row r="1428" spans="15:15" s="19" customFormat="1" x14ac:dyDescent="0.2">
      <c r="O1428" s="20"/>
    </row>
    <row r="1429" spans="15:15" s="19" customFormat="1" x14ac:dyDescent="0.2">
      <c r="O1429" s="20"/>
    </row>
    <row r="1430" spans="15:15" s="19" customFormat="1" x14ac:dyDescent="0.2">
      <c r="O1430" s="20"/>
    </row>
    <row r="1431" spans="15:15" s="19" customFormat="1" x14ac:dyDescent="0.2">
      <c r="O1431" s="20"/>
    </row>
    <row r="1432" spans="15:15" s="19" customFormat="1" x14ac:dyDescent="0.2">
      <c r="O1432" s="20"/>
    </row>
    <row r="1433" spans="15:15" s="19" customFormat="1" x14ac:dyDescent="0.2">
      <c r="O1433" s="20"/>
    </row>
    <row r="1434" spans="15:15" s="19" customFormat="1" x14ac:dyDescent="0.2">
      <c r="O1434" s="20"/>
    </row>
    <row r="1435" spans="15:15" s="19" customFormat="1" x14ac:dyDescent="0.2">
      <c r="O1435" s="20"/>
    </row>
    <row r="1436" spans="15:15" s="19" customFormat="1" x14ac:dyDescent="0.2">
      <c r="O1436" s="20"/>
    </row>
    <row r="1437" spans="15:15" s="19" customFormat="1" x14ac:dyDescent="0.2">
      <c r="O1437" s="20"/>
    </row>
    <row r="1438" spans="15:15" s="19" customFormat="1" x14ac:dyDescent="0.2">
      <c r="O1438" s="20"/>
    </row>
    <row r="1439" spans="15:15" s="19" customFormat="1" x14ac:dyDescent="0.2">
      <c r="O1439" s="20"/>
    </row>
    <row r="1440" spans="15:15" s="19" customFormat="1" x14ac:dyDescent="0.2">
      <c r="O1440" s="20"/>
    </row>
    <row r="1441" spans="15:15" s="19" customFormat="1" x14ac:dyDescent="0.2">
      <c r="O1441" s="20"/>
    </row>
    <row r="1442" spans="15:15" s="19" customFormat="1" x14ac:dyDescent="0.2">
      <c r="O1442" s="20"/>
    </row>
    <row r="1443" spans="15:15" s="19" customFormat="1" x14ac:dyDescent="0.2">
      <c r="O1443" s="20"/>
    </row>
    <row r="1444" spans="15:15" s="19" customFormat="1" x14ac:dyDescent="0.2">
      <c r="O1444" s="20"/>
    </row>
    <row r="1445" spans="15:15" s="19" customFormat="1" x14ac:dyDescent="0.2">
      <c r="O1445" s="20"/>
    </row>
    <row r="1446" spans="15:15" s="19" customFormat="1" x14ac:dyDescent="0.2">
      <c r="O1446" s="20"/>
    </row>
    <row r="1447" spans="15:15" s="19" customFormat="1" x14ac:dyDescent="0.2">
      <c r="O1447" s="20"/>
    </row>
    <row r="1448" spans="15:15" s="19" customFormat="1" x14ac:dyDescent="0.2">
      <c r="O1448" s="20"/>
    </row>
    <row r="1449" spans="15:15" s="19" customFormat="1" x14ac:dyDescent="0.2">
      <c r="O1449" s="20"/>
    </row>
    <row r="1450" spans="15:15" s="19" customFormat="1" x14ac:dyDescent="0.2">
      <c r="O1450" s="20"/>
    </row>
    <row r="1451" spans="15:15" s="19" customFormat="1" x14ac:dyDescent="0.2">
      <c r="O1451" s="20"/>
    </row>
    <row r="1452" spans="15:15" s="19" customFormat="1" x14ac:dyDescent="0.2">
      <c r="O1452" s="20"/>
    </row>
    <row r="1453" spans="15:15" s="19" customFormat="1" x14ac:dyDescent="0.2">
      <c r="O1453" s="20"/>
    </row>
    <row r="1454" spans="15:15" s="19" customFormat="1" x14ac:dyDescent="0.2">
      <c r="O1454" s="20"/>
    </row>
    <row r="1455" spans="15:15" s="19" customFormat="1" x14ac:dyDescent="0.2">
      <c r="O1455" s="20"/>
    </row>
    <row r="1456" spans="15:15" s="19" customFormat="1" x14ac:dyDescent="0.2">
      <c r="O1456" s="20"/>
    </row>
    <row r="1457" spans="15:15" s="19" customFormat="1" x14ac:dyDescent="0.2">
      <c r="O1457" s="20"/>
    </row>
    <row r="1458" spans="15:15" s="19" customFormat="1" x14ac:dyDescent="0.2">
      <c r="O1458" s="20"/>
    </row>
    <row r="1459" spans="15:15" s="19" customFormat="1" x14ac:dyDescent="0.2">
      <c r="O1459" s="20"/>
    </row>
    <row r="1460" spans="15:15" s="19" customFormat="1" x14ac:dyDescent="0.2">
      <c r="O1460" s="20"/>
    </row>
    <row r="1461" spans="15:15" s="19" customFormat="1" x14ac:dyDescent="0.2">
      <c r="O1461" s="20"/>
    </row>
    <row r="1462" spans="15:15" s="19" customFormat="1" x14ac:dyDescent="0.2">
      <c r="O1462" s="20"/>
    </row>
    <row r="1463" spans="15:15" s="19" customFormat="1" x14ac:dyDescent="0.2">
      <c r="O1463" s="20"/>
    </row>
    <row r="1464" spans="15:15" s="19" customFormat="1" x14ac:dyDescent="0.2">
      <c r="O1464" s="20"/>
    </row>
    <row r="1465" spans="15:15" s="19" customFormat="1" x14ac:dyDescent="0.2">
      <c r="O1465" s="20"/>
    </row>
    <row r="1466" spans="15:15" s="19" customFormat="1" x14ac:dyDescent="0.2">
      <c r="O1466" s="20"/>
    </row>
    <row r="1467" spans="15:15" s="19" customFormat="1" x14ac:dyDescent="0.2">
      <c r="O1467" s="20"/>
    </row>
    <row r="1468" spans="15:15" s="19" customFormat="1" x14ac:dyDescent="0.2">
      <c r="O1468" s="20"/>
    </row>
    <row r="1469" spans="15:15" s="19" customFormat="1" x14ac:dyDescent="0.2">
      <c r="O1469" s="20"/>
    </row>
    <row r="1470" spans="15:15" s="19" customFormat="1" x14ac:dyDescent="0.2">
      <c r="O1470" s="20"/>
    </row>
    <row r="1471" spans="15:15" s="19" customFormat="1" x14ac:dyDescent="0.2">
      <c r="O1471" s="20"/>
    </row>
    <row r="1472" spans="15:15" s="19" customFormat="1" x14ac:dyDescent="0.2">
      <c r="O1472" s="20"/>
    </row>
    <row r="1473" spans="15:15" s="19" customFormat="1" x14ac:dyDescent="0.2">
      <c r="O1473" s="20"/>
    </row>
    <row r="1474" spans="15:15" s="19" customFormat="1" x14ac:dyDescent="0.2">
      <c r="O1474" s="20"/>
    </row>
    <row r="1475" spans="15:15" s="19" customFormat="1" x14ac:dyDescent="0.2">
      <c r="O1475" s="20"/>
    </row>
    <row r="1476" spans="15:15" s="19" customFormat="1" x14ac:dyDescent="0.2">
      <c r="O1476" s="20"/>
    </row>
    <row r="1477" spans="15:15" s="19" customFormat="1" x14ac:dyDescent="0.2">
      <c r="O1477" s="20"/>
    </row>
    <row r="1478" spans="15:15" s="19" customFormat="1" x14ac:dyDescent="0.2">
      <c r="O1478" s="20"/>
    </row>
    <row r="1479" spans="15:15" s="19" customFormat="1" x14ac:dyDescent="0.2">
      <c r="O1479" s="20"/>
    </row>
    <row r="1480" spans="15:15" s="19" customFormat="1" x14ac:dyDescent="0.2">
      <c r="O1480" s="20"/>
    </row>
    <row r="1481" spans="15:15" s="19" customFormat="1" x14ac:dyDescent="0.2">
      <c r="O1481" s="20"/>
    </row>
    <row r="1482" spans="15:15" s="19" customFormat="1" x14ac:dyDescent="0.2">
      <c r="O1482" s="20"/>
    </row>
    <row r="1483" spans="15:15" s="19" customFormat="1" x14ac:dyDescent="0.2">
      <c r="O1483" s="20"/>
    </row>
    <row r="1484" spans="15:15" s="19" customFormat="1" x14ac:dyDescent="0.2">
      <c r="O1484" s="20"/>
    </row>
    <row r="1485" spans="15:15" s="19" customFormat="1" x14ac:dyDescent="0.2">
      <c r="O1485" s="20"/>
    </row>
    <row r="1486" spans="15:15" s="19" customFormat="1" x14ac:dyDescent="0.2">
      <c r="O1486" s="20"/>
    </row>
    <row r="1487" spans="15:15" s="19" customFormat="1" x14ac:dyDescent="0.2">
      <c r="O1487" s="20"/>
    </row>
    <row r="1488" spans="15:15" s="19" customFormat="1" x14ac:dyDescent="0.2">
      <c r="O1488" s="20"/>
    </row>
    <row r="1489" spans="15:15" s="19" customFormat="1" x14ac:dyDescent="0.2">
      <c r="O1489" s="20"/>
    </row>
    <row r="1490" spans="15:15" s="19" customFormat="1" x14ac:dyDescent="0.2">
      <c r="O1490" s="20"/>
    </row>
    <row r="1491" spans="15:15" s="19" customFormat="1" x14ac:dyDescent="0.2">
      <c r="O1491" s="20"/>
    </row>
    <row r="1492" spans="15:15" s="19" customFormat="1" x14ac:dyDescent="0.2">
      <c r="O1492" s="20"/>
    </row>
    <row r="1493" spans="15:15" s="19" customFormat="1" x14ac:dyDescent="0.2">
      <c r="O1493" s="20"/>
    </row>
    <row r="1494" spans="15:15" s="19" customFormat="1" x14ac:dyDescent="0.2">
      <c r="O1494" s="20"/>
    </row>
    <row r="1495" spans="15:15" s="19" customFormat="1" x14ac:dyDescent="0.2">
      <c r="O1495" s="20"/>
    </row>
    <row r="1496" spans="15:15" s="19" customFormat="1" x14ac:dyDescent="0.2">
      <c r="O1496" s="20"/>
    </row>
    <row r="1497" spans="15:15" s="19" customFormat="1" x14ac:dyDescent="0.2">
      <c r="O1497" s="20"/>
    </row>
    <row r="1498" spans="15:15" s="19" customFormat="1" x14ac:dyDescent="0.2">
      <c r="O1498" s="20"/>
    </row>
    <row r="1499" spans="15:15" s="19" customFormat="1" x14ac:dyDescent="0.2">
      <c r="O1499" s="20"/>
    </row>
    <row r="1500" spans="15:15" s="19" customFormat="1" x14ac:dyDescent="0.2">
      <c r="O1500" s="20"/>
    </row>
    <row r="1501" spans="15:15" s="19" customFormat="1" x14ac:dyDescent="0.2">
      <c r="O1501" s="20"/>
    </row>
    <row r="1502" spans="15:15" s="19" customFormat="1" x14ac:dyDescent="0.2">
      <c r="O1502" s="20"/>
    </row>
    <row r="1503" spans="15:15" s="19" customFormat="1" x14ac:dyDescent="0.2">
      <c r="O1503" s="20"/>
    </row>
    <row r="1504" spans="15:15" s="19" customFormat="1" x14ac:dyDescent="0.2">
      <c r="O1504" s="20"/>
    </row>
    <row r="1505" spans="15:15" s="19" customFormat="1" x14ac:dyDescent="0.2">
      <c r="O1505" s="20"/>
    </row>
    <row r="1506" spans="15:15" s="19" customFormat="1" x14ac:dyDescent="0.2">
      <c r="O1506" s="20"/>
    </row>
    <row r="1507" spans="15:15" s="19" customFormat="1" x14ac:dyDescent="0.2">
      <c r="O1507" s="20"/>
    </row>
    <row r="1508" spans="15:15" s="19" customFormat="1" x14ac:dyDescent="0.2">
      <c r="O1508" s="20"/>
    </row>
    <row r="1509" spans="15:15" s="19" customFormat="1" x14ac:dyDescent="0.2">
      <c r="O1509" s="20"/>
    </row>
    <row r="1510" spans="15:15" s="19" customFormat="1" x14ac:dyDescent="0.2">
      <c r="O1510" s="20"/>
    </row>
    <row r="1511" spans="15:15" s="19" customFormat="1" x14ac:dyDescent="0.2">
      <c r="O1511" s="20"/>
    </row>
    <row r="1512" spans="15:15" s="19" customFormat="1" x14ac:dyDescent="0.2">
      <c r="O1512" s="20"/>
    </row>
    <row r="1513" spans="15:15" s="19" customFormat="1" x14ac:dyDescent="0.2">
      <c r="O1513" s="20"/>
    </row>
    <row r="1514" spans="15:15" s="19" customFormat="1" x14ac:dyDescent="0.2">
      <c r="O1514" s="20"/>
    </row>
    <row r="1515" spans="15:15" s="19" customFormat="1" x14ac:dyDescent="0.2">
      <c r="O1515" s="20"/>
    </row>
    <row r="1516" spans="15:15" s="19" customFormat="1" x14ac:dyDescent="0.2">
      <c r="O1516" s="20"/>
    </row>
    <row r="1517" spans="15:15" s="19" customFormat="1" x14ac:dyDescent="0.2">
      <c r="O1517" s="20"/>
    </row>
    <row r="1518" spans="15:15" s="19" customFormat="1" x14ac:dyDescent="0.2">
      <c r="O1518" s="20"/>
    </row>
    <row r="1519" spans="15:15" s="19" customFormat="1" x14ac:dyDescent="0.2">
      <c r="O1519" s="20"/>
    </row>
    <row r="1520" spans="15:15" s="19" customFormat="1" x14ac:dyDescent="0.2">
      <c r="O1520" s="20"/>
    </row>
    <row r="1521" spans="15:15" s="19" customFormat="1" x14ac:dyDescent="0.2">
      <c r="O1521" s="20"/>
    </row>
    <row r="1522" spans="15:15" s="19" customFormat="1" x14ac:dyDescent="0.2">
      <c r="O1522" s="20"/>
    </row>
    <row r="1523" spans="15:15" s="19" customFormat="1" x14ac:dyDescent="0.2">
      <c r="O1523" s="20"/>
    </row>
    <row r="1524" spans="15:15" s="19" customFormat="1" x14ac:dyDescent="0.2">
      <c r="O1524" s="20"/>
    </row>
    <row r="1525" spans="15:15" s="19" customFormat="1" x14ac:dyDescent="0.2">
      <c r="O1525" s="20"/>
    </row>
    <row r="1526" spans="15:15" s="19" customFormat="1" x14ac:dyDescent="0.2">
      <c r="O1526" s="20"/>
    </row>
    <row r="1527" spans="15:15" s="19" customFormat="1" x14ac:dyDescent="0.2">
      <c r="O1527" s="20"/>
    </row>
    <row r="1528" spans="15:15" s="19" customFormat="1" x14ac:dyDescent="0.2">
      <c r="O1528" s="20"/>
    </row>
    <row r="1529" spans="15:15" s="19" customFormat="1" x14ac:dyDescent="0.2">
      <c r="O1529" s="20"/>
    </row>
    <row r="1530" spans="15:15" s="19" customFormat="1" x14ac:dyDescent="0.2">
      <c r="O1530" s="20"/>
    </row>
    <row r="1531" spans="15:15" s="19" customFormat="1" x14ac:dyDescent="0.2">
      <c r="O1531" s="20"/>
    </row>
    <row r="1532" spans="15:15" s="19" customFormat="1" x14ac:dyDescent="0.2">
      <c r="O1532" s="20"/>
    </row>
    <row r="1533" spans="15:15" s="19" customFormat="1" x14ac:dyDescent="0.2">
      <c r="O1533" s="20"/>
    </row>
    <row r="1534" spans="15:15" s="19" customFormat="1" x14ac:dyDescent="0.2">
      <c r="O1534" s="20"/>
    </row>
    <row r="1535" spans="15:15" s="19" customFormat="1" x14ac:dyDescent="0.2">
      <c r="O1535" s="20"/>
    </row>
    <row r="1536" spans="15:15" s="19" customFormat="1" x14ac:dyDescent="0.2">
      <c r="O1536" s="20"/>
    </row>
    <row r="1537" spans="15:15" s="19" customFormat="1" x14ac:dyDescent="0.2">
      <c r="O1537" s="20"/>
    </row>
    <row r="1538" spans="15:15" s="19" customFormat="1" x14ac:dyDescent="0.2">
      <c r="O1538" s="20"/>
    </row>
    <row r="1539" spans="15:15" s="19" customFormat="1" x14ac:dyDescent="0.2">
      <c r="O1539" s="20"/>
    </row>
    <row r="1540" spans="15:15" s="19" customFormat="1" x14ac:dyDescent="0.2">
      <c r="O1540" s="20"/>
    </row>
    <row r="1541" spans="15:15" s="19" customFormat="1" x14ac:dyDescent="0.2">
      <c r="O1541" s="20"/>
    </row>
    <row r="1542" spans="15:15" s="19" customFormat="1" x14ac:dyDescent="0.2">
      <c r="O1542" s="20"/>
    </row>
    <row r="1543" spans="15:15" s="19" customFormat="1" x14ac:dyDescent="0.2">
      <c r="O1543" s="20"/>
    </row>
    <row r="1544" spans="15:15" s="19" customFormat="1" x14ac:dyDescent="0.2">
      <c r="O1544" s="20"/>
    </row>
    <row r="1545" spans="15:15" s="19" customFormat="1" x14ac:dyDescent="0.2">
      <c r="O1545" s="20"/>
    </row>
    <row r="1546" spans="15:15" s="19" customFormat="1" x14ac:dyDescent="0.2">
      <c r="O1546" s="20"/>
    </row>
    <row r="1547" spans="15:15" s="19" customFormat="1" x14ac:dyDescent="0.2">
      <c r="O1547" s="20"/>
    </row>
    <row r="1548" spans="15:15" s="19" customFormat="1" x14ac:dyDescent="0.2">
      <c r="O1548" s="20"/>
    </row>
    <row r="1549" spans="15:15" s="19" customFormat="1" x14ac:dyDescent="0.2">
      <c r="O1549" s="20"/>
    </row>
    <row r="1550" spans="15:15" s="19" customFormat="1" x14ac:dyDescent="0.2">
      <c r="O1550" s="20"/>
    </row>
    <row r="1551" spans="15:15" s="19" customFormat="1" x14ac:dyDescent="0.2">
      <c r="O1551" s="20"/>
    </row>
    <row r="1552" spans="15:15" s="19" customFormat="1" x14ac:dyDescent="0.2">
      <c r="O1552" s="20"/>
    </row>
    <row r="1553" spans="15:15" s="19" customFormat="1" x14ac:dyDescent="0.2">
      <c r="O1553" s="20"/>
    </row>
    <row r="1554" spans="15:15" s="19" customFormat="1" x14ac:dyDescent="0.2">
      <c r="O1554" s="20"/>
    </row>
    <row r="1555" spans="15:15" s="19" customFormat="1" x14ac:dyDescent="0.2">
      <c r="O1555" s="20"/>
    </row>
    <row r="1556" spans="15:15" s="19" customFormat="1" x14ac:dyDescent="0.2">
      <c r="O1556" s="20"/>
    </row>
    <row r="1557" spans="15:15" s="19" customFormat="1" x14ac:dyDescent="0.2">
      <c r="O1557" s="20"/>
    </row>
    <row r="1558" spans="15:15" s="19" customFormat="1" x14ac:dyDescent="0.2">
      <c r="O1558" s="20"/>
    </row>
    <row r="1559" spans="15:15" s="19" customFormat="1" x14ac:dyDescent="0.2">
      <c r="O1559" s="20"/>
    </row>
    <row r="1560" spans="15:15" s="19" customFormat="1" x14ac:dyDescent="0.2">
      <c r="O1560" s="20"/>
    </row>
    <row r="1561" spans="15:15" s="19" customFormat="1" x14ac:dyDescent="0.2">
      <c r="O1561" s="20"/>
    </row>
    <row r="1562" spans="15:15" s="19" customFormat="1" x14ac:dyDescent="0.2">
      <c r="O1562" s="20"/>
    </row>
    <row r="1563" spans="15:15" s="19" customFormat="1" x14ac:dyDescent="0.2">
      <c r="O1563" s="20"/>
    </row>
    <row r="1564" spans="15:15" s="19" customFormat="1" x14ac:dyDescent="0.2">
      <c r="O1564" s="20"/>
    </row>
    <row r="1565" spans="15:15" s="19" customFormat="1" x14ac:dyDescent="0.2">
      <c r="O1565" s="20"/>
    </row>
    <row r="1566" spans="15:15" s="19" customFormat="1" x14ac:dyDescent="0.2">
      <c r="O1566" s="20"/>
    </row>
    <row r="1567" spans="15:15" s="19" customFormat="1" x14ac:dyDescent="0.2">
      <c r="O1567" s="20"/>
    </row>
    <row r="1568" spans="15:15" s="19" customFormat="1" x14ac:dyDescent="0.2">
      <c r="O1568" s="20"/>
    </row>
    <row r="1569" spans="15:15" s="19" customFormat="1" x14ac:dyDescent="0.2">
      <c r="O1569" s="20"/>
    </row>
    <row r="1570" spans="15:15" s="19" customFormat="1" x14ac:dyDescent="0.2">
      <c r="O1570" s="20"/>
    </row>
    <row r="1571" spans="15:15" s="19" customFormat="1" x14ac:dyDescent="0.2">
      <c r="O1571" s="20"/>
    </row>
    <row r="1572" spans="15:15" s="19" customFormat="1" x14ac:dyDescent="0.2">
      <c r="O1572" s="20"/>
    </row>
    <row r="1573" spans="15:15" s="19" customFormat="1" x14ac:dyDescent="0.2">
      <c r="O1573" s="20"/>
    </row>
    <row r="1574" spans="15:15" s="19" customFormat="1" x14ac:dyDescent="0.2">
      <c r="O1574" s="20"/>
    </row>
    <row r="1575" spans="15:15" s="19" customFormat="1" x14ac:dyDescent="0.2">
      <c r="O1575" s="20"/>
    </row>
    <row r="1576" spans="15:15" s="19" customFormat="1" x14ac:dyDescent="0.2">
      <c r="O1576" s="20"/>
    </row>
    <row r="1577" spans="15:15" s="19" customFormat="1" x14ac:dyDescent="0.2">
      <c r="O1577" s="20"/>
    </row>
    <row r="1578" spans="15:15" s="19" customFormat="1" x14ac:dyDescent="0.2">
      <c r="O1578" s="20"/>
    </row>
    <row r="1579" spans="15:15" s="19" customFormat="1" x14ac:dyDescent="0.2">
      <c r="O1579" s="20"/>
    </row>
    <row r="1580" spans="15:15" s="19" customFormat="1" x14ac:dyDescent="0.2">
      <c r="O1580" s="20"/>
    </row>
    <row r="1581" spans="15:15" s="19" customFormat="1" x14ac:dyDescent="0.2">
      <c r="O1581" s="20"/>
    </row>
    <row r="1582" spans="15:15" s="19" customFormat="1" x14ac:dyDescent="0.2">
      <c r="O1582" s="20"/>
    </row>
    <row r="1583" spans="15:15" s="19" customFormat="1" x14ac:dyDescent="0.2">
      <c r="O1583" s="20"/>
    </row>
    <row r="1584" spans="15:15" s="19" customFormat="1" x14ac:dyDescent="0.2">
      <c r="O1584" s="20"/>
    </row>
    <row r="1585" spans="15:15" s="19" customFormat="1" x14ac:dyDescent="0.2">
      <c r="O1585" s="20"/>
    </row>
    <row r="1586" spans="15:15" s="19" customFormat="1" x14ac:dyDescent="0.2">
      <c r="O1586" s="20"/>
    </row>
    <row r="1587" spans="15:15" s="19" customFormat="1" x14ac:dyDescent="0.2">
      <c r="O1587" s="20"/>
    </row>
    <row r="1588" spans="15:15" s="19" customFormat="1" x14ac:dyDescent="0.2">
      <c r="O1588" s="20"/>
    </row>
    <row r="1589" spans="15:15" s="19" customFormat="1" x14ac:dyDescent="0.2">
      <c r="O1589" s="20"/>
    </row>
    <row r="1590" spans="15:15" s="19" customFormat="1" x14ac:dyDescent="0.2">
      <c r="O1590" s="20"/>
    </row>
    <row r="1591" spans="15:15" s="19" customFormat="1" x14ac:dyDescent="0.2">
      <c r="O1591" s="20"/>
    </row>
    <row r="1592" spans="15:15" s="19" customFormat="1" x14ac:dyDescent="0.2">
      <c r="O1592" s="20"/>
    </row>
    <row r="1593" spans="15:15" s="19" customFormat="1" x14ac:dyDescent="0.2">
      <c r="O1593" s="20"/>
    </row>
    <row r="1594" spans="15:15" s="19" customFormat="1" x14ac:dyDescent="0.2">
      <c r="O1594" s="20"/>
    </row>
    <row r="1595" spans="15:15" s="19" customFormat="1" x14ac:dyDescent="0.2">
      <c r="O1595" s="20"/>
    </row>
    <row r="1596" spans="15:15" s="19" customFormat="1" x14ac:dyDescent="0.2">
      <c r="O1596" s="20"/>
    </row>
    <row r="1597" spans="15:15" s="19" customFormat="1" x14ac:dyDescent="0.2">
      <c r="O1597" s="20"/>
    </row>
    <row r="1598" spans="15:15" s="19" customFormat="1" x14ac:dyDescent="0.2">
      <c r="O1598" s="20"/>
    </row>
    <row r="1599" spans="15:15" s="19" customFormat="1" x14ac:dyDescent="0.2">
      <c r="O1599" s="20"/>
    </row>
    <row r="1600" spans="15:15" s="19" customFormat="1" x14ac:dyDescent="0.2">
      <c r="O1600" s="20"/>
    </row>
    <row r="1601" spans="15:15" s="19" customFormat="1" x14ac:dyDescent="0.2">
      <c r="O1601" s="20"/>
    </row>
    <row r="1602" spans="15:15" s="19" customFormat="1" x14ac:dyDescent="0.2">
      <c r="O1602" s="20"/>
    </row>
    <row r="1603" spans="15:15" s="19" customFormat="1" x14ac:dyDescent="0.2">
      <c r="O1603" s="20"/>
    </row>
    <row r="1604" spans="15:15" s="19" customFormat="1" x14ac:dyDescent="0.2">
      <c r="O1604" s="20"/>
    </row>
    <row r="1605" spans="15:15" s="19" customFormat="1" x14ac:dyDescent="0.2">
      <c r="O1605" s="20"/>
    </row>
    <row r="1606" spans="15:15" s="19" customFormat="1" x14ac:dyDescent="0.2">
      <c r="O1606" s="20"/>
    </row>
    <row r="1607" spans="15:15" s="19" customFormat="1" x14ac:dyDescent="0.2">
      <c r="O1607" s="20"/>
    </row>
    <row r="1608" spans="15:15" s="19" customFormat="1" x14ac:dyDescent="0.2">
      <c r="O1608" s="20"/>
    </row>
    <row r="1609" spans="15:15" s="19" customFormat="1" x14ac:dyDescent="0.2">
      <c r="O1609" s="20"/>
    </row>
    <row r="1610" spans="15:15" s="19" customFormat="1" x14ac:dyDescent="0.2">
      <c r="O1610" s="20"/>
    </row>
    <row r="1611" spans="15:15" s="19" customFormat="1" x14ac:dyDescent="0.2">
      <c r="O1611" s="20"/>
    </row>
    <row r="1612" spans="15:15" s="19" customFormat="1" x14ac:dyDescent="0.2">
      <c r="O1612" s="20"/>
    </row>
    <row r="1613" spans="15:15" s="19" customFormat="1" x14ac:dyDescent="0.2">
      <c r="O1613" s="20"/>
    </row>
    <row r="1614" spans="15:15" s="19" customFormat="1" x14ac:dyDescent="0.2">
      <c r="O1614" s="20"/>
    </row>
    <row r="1615" spans="15:15" s="19" customFormat="1" x14ac:dyDescent="0.2">
      <c r="O1615" s="20"/>
    </row>
    <row r="1616" spans="15:15" s="19" customFormat="1" x14ac:dyDescent="0.2">
      <c r="O1616" s="20"/>
    </row>
    <row r="1617" spans="15:15" s="19" customFormat="1" x14ac:dyDescent="0.2">
      <c r="O1617" s="20"/>
    </row>
    <row r="1618" spans="15:15" s="19" customFormat="1" x14ac:dyDescent="0.2">
      <c r="O1618" s="20"/>
    </row>
    <row r="1619" spans="15:15" s="19" customFormat="1" x14ac:dyDescent="0.2">
      <c r="O1619" s="20"/>
    </row>
    <row r="1620" spans="15:15" s="19" customFormat="1" x14ac:dyDescent="0.2">
      <c r="O1620" s="20"/>
    </row>
    <row r="1621" spans="15:15" s="19" customFormat="1" x14ac:dyDescent="0.2">
      <c r="O1621" s="20"/>
    </row>
    <row r="1622" spans="15:15" s="19" customFormat="1" x14ac:dyDescent="0.2">
      <c r="O1622" s="20"/>
    </row>
    <row r="1623" spans="15:15" s="19" customFormat="1" x14ac:dyDescent="0.2">
      <c r="O1623" s="20"/>
    </row>
    <row r="1624" spans="15:15" s="19" customFormat="1" x14ac:dyDescent="0.2">
      <c r="O1624" s="20"/>
    </row>
    <row r="1625" spans="15:15" s="19" customFormat="1" x14ac:dyDescent="0.2">
      <c r="O1625" s="20"/>
    </row>
    <row r="1626" spans="15:15" s="19" customFormat="1" x14ac:dyDescent="0.2">
      <c r="O1626" s="20"/>
    </row>
    <row r="1627" spans="15:15" s="19" customFormat="1" x14ac:dyDescent="0.2">
      <c r="O1627" s="20"/>
    </row>
    <row r="1628" spans="15:15" s="19" customFormat="1" x14ac:dyDescent="0.2">
      <c r="O1628" s="20"/>
    </row>
    <row r="1629" spans="15:15" s="19" customFormat="1" x14ac:dyDescent="0.2">
      <c r="O1629" s="20"/>
    </row>
    <row r="1630" spans="15:15" s="19" customFormat="1" x14ac:dyDescent="0.2">
      <c r="O1630" s="20"/>
    </row>
    <row r="1631" spans="15:15" s="19" customFormat="1" x14ac:dyDescent="0.2">
      <c r="O1631" s="20"/>
    </row>
    <row r="1632" spans="15:15" s="19" customFormat="1" x14ac:dyDescent="0.2">
      <c r="O1632" s="20"/>
    </row>
    <row r="1633" spans="15:15" s="19" customFormat="1" x14ac:dyDescent="0.2">
      <c r="O1633" s="20"/>
    </row>
    <row r="1634" spans="15:15" s="19" customFormat="1" x14ac:dyDescent="0.2">
      <c r="O1634" s="20"/>
    </row>
    <row r="1635" spans="15:15" s="19" customFormat="1" x14ac:dyDescent="0.2">
      <c r="O1635" s="20"/>
    </row>
    <row r="1636" spans="15:15" s="19" customFormat="1" x14ac:dyDescent="0.2">
      <c r="O1636" s="20"/>
    </row>
    <row r="1637" spans="15:15" s="19" customFormat="1" x14ac:dyDescent="0.2">
      <c r="O1637" s="20"/>
    </row>
    <row r="1638" spans="15:15" s="19" customFormat="1" x14ac:dyDescent="0.2">
      <c r="O1638" s="20"/>
    </row>
    <row r="1639" spans="15:15" s="19" customFormat="1" x14ac:dyDescent="0.2">
      <c r="O1639" s="20"/>
    </row>
    <row r="1640" spans="15:15" s="19" customFormat="1" x14ac:dyDescent="0.2">
      <c r="O1640" s="20"/>
    </row>
    <row r="1641" spans="15:15" s="19" customFormat="1" x14ac:dyDescent="0.2">
      <c r="O1641" s="20"/>
    </row>
    <row r="1642" spans="15:15" s="19" customFormat="1" x14ac:dyDescent="0.2">
      <c r="O1642" s="20"/>
    </row>
    <row r="1643" spans="15:15" s="19" customFormat="1" x14ac:dyDescent="0.2">
      <c r="O1643" s="20"/>
    </row>
    <row r="1644" spans="15:15" s="19" customFormat="1" x14ac:dyDescent="0.2">
      <c r="O1644" s="20"/>
    </row>
    <row r="1645" spans="15:15" s="19" customFormat="1" x14ac:dyDescent="0.2">
      <c r="O1645" s="20"/>
    </row>
    <row r="1646" spans="15:15" s="19" customFormat="1" x14ac:dyDescent="0.2">
      <c r="O1646" s="20"/>
    </row>
    <row r="1647" spans="15:15" s="19" customFormat="1" x14ac:dyDescent="0.2">
      <c r="O1647" s="20"/>
    </row>
    <row r="1648" spans="15:15" s="19" customFormat="1" x14ac:dyDescent="0.2">
      <c r="O1648" s="20"/>
    </row>
    <row r="1649" spans="15:15" s="19" customFormat="1" x14ac:dyDescent="0.2">
      <c r="O1649" s="20"/>
    </row>
    <row r="1650" spans="15:15" s="19" customFormat="1" x14ac:dyDescent="0.2">
      <c r="O1650" s="20"/>
    </row>
    <row r="1651" spans="15:15" s="19" customFormat="1" x14ac:dyDescent="0.2">
      <c r="O1651" s="20"/>
    </row>
    <row r="1652" spans="15:15" s="19" customFormat="1" x14ac:dyDescent="0.2">
      <c r="O1652" s="20"/>
    </row>
    <row r="1653" spans="15:15" s="19" customFormat="1" x14ac:dyDescent="0.2">
      <c r="O1653" s="20"/>
    </row>
    <row r="1654" spans="15:15" s="19" customFormat="1" x14ac:dyDescent="0.2">
      <c r="O1654" s="20"/>
    </row>
    <row r="1655" spans="15:15" s="19" customFormat="1" x14ac:dyDescent="0.2">
      <c r="O1655" s="20"/>
    </row>
    <row r="1656" spans="15:15" s="19" customFormat="1" x14ac:dyDescent="0.2">
      <c r="O1656" s="20"/>
    </row>
    <row r="1657" spans="15:15" s="19" customFormat="1" x14ac:dyDescent="0.2">
      <c r="O1657" s="20"/>
    </row>
    <row r="1658" spans="15:15" s="19" customFormat="1" x14ac:dyDescent="0.2">
      <c r="O1658" s="20"/>
    </row>
    <row r="1659" spans="15:15" s="19" customFormat="1" x14ac:dyDescent="0.2">
      <c r="O1659" s="20"/>
    </row>
    <row r="1660" spans="15:15" s="19" customFormat="1" x14ac:dyDescent="0.2">
      <c r="O1660" s="20"/>
    </row>
    <row r="1661" spans="15:15" s="19" customFormat="1" x14ac:dyDescent="0.2">
      <c r="O1661" s="20"/>
    </row>
    <row r="1662" spans="15:15" s="19" customFormat="1" x14ac:dyDescent="0.2">
      <c r="O1662" s="20"/>
    </row>
    <row r="1663" spans="15:15" s="19" customFormat="1" x14ac:dyDescent="0.2">
      <c r="O1663" s="20"/>
    </row>
    <row r="1664" spans="15:15" s="19" customFormat="1" x14ac:dyDescent="0.2">
      <c r="O1664" s="20"/>
    </row>
    <row r="1665" spans="15:15" s="19" customFormat="1" x14ac:dyDescent="0.2">
      <c r="O1665" s="20"/>
    </row>
    <row r="1666" spans="15:15" s="19" customFormat="1" x14ac:dyDescent="0.2">
      <c r="O1666" s="20"/>
    </row>
    <row r="1667" spans="15:15" s="19" customFormat="1" x14ac:dyDescent="0.2">
      <c r="O1667" s="20"/>
    </row>
    <row r="1668" spans="15:15" s="19" customFormat="1" x14ac:dyDescent="0.2">
      <c r="O1668" s="20"/>
    </row>
    <row r="1669" spans="15:15" s="19" customFormat="1" x14ac:dyDescent="0.2">
      <c r="O1669" s="20"/>
    </row>
    <row r="1670" spans="15:15" s="19" customFormat="1" x14ac:dyDescent="0.2">
      <c r="O1670" s="20"/>
    </row>
    <row r="1671" spans="15:15" s="19" customFormat="1" x14ac:dyDescent="0.2">
      <c r="O1671" s="20"/>
    </row>
    <row r="1672" spans="15:15" s="19" customFormat="1" x14ac:dyDescent="0.2">
      <c r="O1672" s="20"/>
    </row>
    <row r="1673" spans="15:15" s="19" customFormat="1" x14ac:dyDescent="0.2">
      <c r="O1673" s="20"/>
    </row>
    <row r="1674" spans="15:15" s="19" customFormat="1" x14ac:dyDescent="0.2">
      <c r="O1674" s="20"/>
    </row>
    <row r="1675" spans="15:15" s="19" customFormat="1" x14ac:dyDescent="0.2">
      <c r="O1675" s="20"/>
    </row>
    <row r="1676" spans="15:15" s="19" customFormat="1" x14ac:dyDescent="0.2">
      <c r="O1676" s="20"/>
    </row>
    <row r="1677" spans="15:15" s="19" customFormat="1" x14ac:dyDescent="0.2">
      <c r="O1677" s="20"/>
    </row>
    <row r="1678" spans="15:15" s="19" customFormat="1" x14ac:dyDescent="0.2">
      <c r="O1678" s="20"/>
    </row>
    <row r="1679" spans="15:15" s="19" customFormat="1" x14ac:dyDescent="0.2">
      <c r="O1679" s="20"/>
    </row>
    <row r="1680" spans="15:15" s="19" customFormat="1" x14ac:dyDescent="0.2">
      <c r="O1680" s="20"/>
    </row>
    <row r="1681" spans="15:15" s="19" customFormat="1" x14ac:dyDescent="0.2">
      <c r="O1681" s="20"/>
    </row>
    <row r="1682" spans="15:15" s="19" customFormat="1" x14ac:dyDescent="0.2">
      <c r="O1682" s="20"/>
    </row>
    <row r="1683" spans="15:15" s="19" customFormat="1" x14ac:dyDescent="0.2">
      <c r="O1683" s="20"/>
    </row>
    <row r="1684" spans="15:15" s="19" customFormat="1" x14ac:dyDescent="0.2">
      <c r="O1684" s="20"/>
    </row>
    <row r="1685" spans="15:15" s="19" customFormat="1" x14ac:dyDescent="0.2">
      <c r="O1685" s="20"/>
    </row>
    <row r="1686" spans="15:15" s="19" customFormat="1" x14ac:dyDescent="0.2">
      <c r="O1686" s="20"/>
    </row>
    <row r="1687" spans="15:15" s="19" customFormat="1" x14ac:dyDescent="0.2">
      <c r="O1687" s="20"/>
    </row>
    <row r="1688" spans="15:15" s="19" customFormat="1" x14ac:dyDescent="0.2">
      <c r="O1688" s="20"/>
    </row>
    <row r="1689" spans="15:15" s="19" customFormat="1" x14ac:dyDescent="0.2">
      <c r="O1689" s="20"/>
    </row>
    <row r="1690" spans="15:15" s="19" customFormat="1" x14ac:dyDescent="0.2">
      <c r="O1690" s="20"/>
    </row>
    <row r="1691" spans="15:15" s="19" customFormat="1" x14ac:dyDescent="0.2">
      <c r="O1691" s="20"/>
    </row>
    <row r="1692" spans="15:15" s="19" customFormat="1" x14ac:dyDescent="0.2">
      <c r="O1692" s="20"/>
    </row>
    <row r="1693" spans="15:15" s="19" customFormat="1" x14ac:dyDescent="0.2">
      <c r="O1693" s="20"/>
    </row>
    <row r="1694" spans="15:15" s="19" customFormat="1" x14ac:dyDescent="0.2">
      <c r="O1694" s="20"/>
    </row>
    <row r="1695" spans="15:15" s="19" customFormat="1" x14ac:dyDescent="0.2">
      <c r="O1695" s="20"/>
    </row>
    <row r="1696" spans="15:15" s="19" customFormat="1" x14ac:dyDescent="0.2">
      <c r="O1696" s="20"/>
    </row>
    <row r="1697" spans="15:15" s="19" customFormat="1" x14ac:dyDescent="0.2">
      <c r="O1697" s="20"/>
    </row>
    <row r="1698" spans="15:15" s="19" customFormat="1" x14ac:dyDescent="0.2">
      <c r="O1698" s="20"/>
    </row>
    <row r="1699" spans="15:15" s="19" customFormat="1" x14ac:dyDescent="0.2">
      <c r="O1699" s="20"/>
    </row>
    <row r="1700" spans="15:15" s="19" customFormat="1" x14ac:dyDescent="0.2">
      <c r="O1700" s="20"/>
    </row>
    <row r="1701" spans="15:15" s="19" customFormat="1" x14ac:dyDescent="0.2">
      <c r="O1701" s="20"/>
    </row>
    <row r="1702" spans="15:15" s="19" customFormat="1" x14ac:dyDescent="0.2">
      <c r="O1702" s="20"/>
    </row>
    <row r="1703" spans="15:15" s="19" customFormat="1" x14ac:dyDescent="0.2">
      <c r="O1703" s="20"/>
    </row>
    <row r="1704" spans="15:15" s="19" customFormat="1" x14ac:dyDescent="0.2">
      <c r="O1704" s="20"/>
    </row>
    <row r="1705" spans="15:15" s="19" customFormat="1" x14ac:dyDescent="0.2">
      <c r="O1705" s="20"/>
    </row>
    <row r="1706" spans="15:15" s="19" customFormat="1" x14ac:dyDescent="0.2">
      <c r="O1706" s="20"/>
    </row>
    <row r="1707" spans="15:15" s="19" customFormat="1" x14ac:dyDescent="0.2">
      <c r="O1707" s="20"/>
    </row>
    <row r="1708" spans="15:15" s="19" customFormat="1" x14ac:dyDescent="0.2">
      <c r="O1708" s="20"/>
    </row>
    <row r="1709" spans="15:15" s="19" customFormat="1" x14ac:dyDescent="0.2">
      <c r="O1709" s="20"/>
    </row>
    <row r="1710" spans="15:15" s="19" customFormat="1" x14ac:dyDescent="0.2">
      <c r="O1710" s="20"/>
    </row>
    <row r="1711" spans="15:15" s="19" customFormat="1" x14ac:dyDescent="0.2">
      <c r="O1711" s="20"/>
    </row>
    <row r="1712" spans="15:15" s="19" customFormat="1" x14ac:dyDescent="0.2">
      <c r="O1712" s="20"/>
    </row>
    <row r="1713" spans="15:15" s="19" customFormat="1" x14ac:dyDescent="0.2">
      <c r="O1713" s="20"/>
    </row>
    <row r="1714" spans="15:15" s="19" customFormat="1" x14ac:dyDescent="0.2">
      <c r="O1714" s="20"/>
    </row>
    <row r="1715" spans="15:15" s="19" customFormat="1" x14ac:dyDescent="0.2">
      <c r="O1715" s="20"/>
    </row>
    <row r="1716" spans="15:15" s="19" customFormat="1" x14ac:dyDescent="0.2">
      <c r="O1716" s="20"/>
    </row>
    <row r="1717" spans="15:15" s="19" customFormat="1" x14ac:dyDescent="0.2">
      <c r="O1717" s="20"/>
    </row>
    <row r="1718" spans="15:15" s="19" customFormat="1" x14ac:dyDescent="0.2">
      <c r="O1718" s="20"/>
    </row>
    <row r="1719" spans="15:15" s="19" customFormat="1" x14ac:dyDescent="0.2">
      <c r="O1719" s="20"/>
    </row>
    <row r="1720" spans="15:15" s="19" customFormat="1" x14ac:dyDescent="0.2">
      <c r="O1720" s="20"/>
    </row>
    <row r="1721" spans="15:15" s="19" customFormat="1" x14ac:dyDescent="0.2">
      <c r="O1721" s="20"/>
    </row>
    <row r="1722" spans="15:15" s="19" customFormat="1" x14ac:dyDescent="0.2">
      <c r="O1722" s="20"/>
    </row>
    <row r="1723" spans="15:15" s="19" customFormat="1" x14ac:dyDescent="0.2">
      <c r="O1723" s="20"/>
    </row>
    <row r="1724" spans="15:15" s="19" customFormat="1" x14ac:dyDescent="0.2">
      <c r="O1724" s="20"/>
    </row>
    <row r="1725" spans="15:15" s="19" customFormat="1" x14ac:dyDescent="0.2">
      <c r="O1725" s="20"/>
    </row>
    <row r="1726" spans="15:15" s="19" customFormat="1" x14ac:dyDescent="0.2">
      <c r="O1726" s="20"/>
    </row>
    <row r="1727" spans="15:15" s="19" customFormat="1" x14ac:dyDescent="0.2">
      <c r="O1727" s="20"/>
    </row>
    <row r="1728" spans="15:15" s="19" customFormat="1" x14ac:dyDescent="0.2">
      <c r="O1728" s="20"/>
    </row>
    <row r="1729" spans="15:15" s="19" customFormat="1" x14ac:dyDescent="0.2">
      <c r="O1729" s="20"/>
    </row>
    <row r="1730" spans="15:15" s="19" customFormat="1" x14ac:dyDescent="0.2">
      <c r="O1730" s="20"/>
    </row>
    <row r="1731" spans="15:15" s="19" customFormat="1" x14ac:dyDescent="0.2">
      <c r="O1731" s="20"/>
    </row>
    <row r="1732" spans="15:15" s="19" customFormat="1" x14ac:dyDescent="0.2">
      <c r="O1732" s="20"/>
    </row>
    <row r="1733" spans="15:15" s="19" customFormat="1" x14ac:dyDescent="0.2">
      <c r="O1733" s="20"/>
    </row>
    <row r="1734" spans="15:15" s="19" customFormat="1" x14ac:dyDescent="0.2">
      <c r="O1734" s="20"/>
    </row>
    <row r="1735" spans="15:15" s="19" customFormat="1" x14ac:dyDescent="0.2">
      <c r="O1735" s="20"/>
    </row>
    <row r="1736" spans="15:15" s="19" customFormat="1" x14ac:dyDescent="0.2">
      <c r="O1736" s="20"/>
    </row>
    <row r="1737" spans="15:15" s="19" customFormat="1" x14ac:dyDescent="0.2">
      <c r="O1737" s="20"/>
    </row>
    <row r="1738" spans="15:15" s="19" customFormat="1" x14ac:dyDescent="0.2">
      <c r="O1738" s="20"/>
    </row>
    <row r="1739" spans="15:15" s="19" customFormat="1" x14ac:dyDescent="0.2">
      <c r="O1739" s="20"/>
    </row>
    <row r="1740" spans="15:15" s="19" customFormat="1" x14ac:dyDescent="0.2">
      <c r="O1740" s="20"/>
    </row>
    <row r="1741" spans="15:15" s="19" customFormat="1" x14ac:dyDescent="0.2">
      <c r="O1741" s="20"/>
    </row>
    <row r="1742" spans="15:15" s="19" customFormat="1" x14ac:dyDescent="0.2">
      <c r="O1742" s="20"/>
    </row>
    <row r="1743" spans="15:15" s="19" customFormat="1" x14ac:dyDescent="0.2">
      <c r="O1743" s="20"/>
    </row>
    <row r="1744" spans="15:15" s="19" customFormat="1" x14ac:dyDescent="0.2">
      <c r="O1744" s="20"/>
    </row>
    <row r="1745" spans="15:15" s="19" customFormat="1" x14ac:dyDescent="0.2">
      <c r="O1745" s="20"/>
    </row>
    <row r="1746" spans="15:15" s="19" customFormat="1" x14ac:dyDescent="0.2">
      <c r="O1746" s="20"/>
    </row>
    <row r="1747" spans="15:15" s="19" customFormat="1" x14ac:dyDescent="0.2">
      <c r="O1747" s="20"/>
    </row>
    <row r="1748" spans="15:15" s="19" customFormat="1" x14ac:dyDescent="0.2">
      <c r="O1748" s="20"/>
    </row>
    <row r="1749" spans="15:15" s="19" customFormat="1" x14ac:dyDescent="0.2">
      <c r="O1749" s="20"/>
    </row>
    <row r="1750" spans="15:15" s="19" customFormat="1" x14ac:dyDescent="0.2">
      <c r="O1750" s="20"/>
    </row>
    <row r="1751" spans="15:15" s="19" customFormat="1" x14ac:dyDescent="0.2">
      <c r="O1751" s="20"/>
    </row>
    <row r="1752" spans="15:15" s="19" customFormat="1" x14ac:dyDescent="0.2">
      <c r="O1752" s="20"/>
    </row>
    <row r="1753" spans="15:15" s="19" customFormat="1" x14ac:dyDescent="0.2">
      <c r="O1753" s="20"/>
    </row>
    <row r="1754" spans="15:15" s="19" customFormat="1" x14ac:dyDescent="0.2">
      <c r="O1754" s="20"/>
    </row>
    <row r="1755" spans="15:15" s="19" customFormat="1" x14ac:dyDescent="0.2">
      <c r="O1755" s="20"/>
    </row>
    <row r="1756" spans="15:15" s="19" customFormat="1" x14ac:dyDescent="0.2">
      <c r="O1756" s="20"/>
    </row>
    <row r="1757" spans="15:15" s="19" customFormat="1" x14ac:dyDescent="0.2">
      <c r="O1757" s="20"/>
    </row>
    <row r="1758" spans="15:15" s="19" customFormat="1" x14ac:dyDescent="0.2">
      <c r="O1758" s="20"/>
    </row>
    <row r="1759" spans="15:15" s="19" customFormat="1" x14ac:dyDescent="0.2">
      <c r="O1759" s="20"/>
    </row>
    <row r="1760" spans="15:15" s="19" customFormat="1" x14ac:dyDescent="0.2">
      <c r="O1760" s="20"/>
    </row>
    <row r="1761" spans="15:15" s="19" customFormat="1" x14ac:dyDescent="0.2">
      <c r="O1761" s="20"/>
    </row>
    <row r="1762" spans="15:15" s="19" customFormat="1" x14ac:dyDescent="0.2">
      <c r="O1762" s="20"/>
    </row>
    <row r="1763" spans="15:15" s="19" customFormat="1" x14ac:dyDescent="0.2">
      <c r="O1763" s="20"/>
    </row>
    <row r="1764" spans="15:15" s="19" customFormat="1" x14ac:dyDescent="0.2">
      <c r="O1764" s="20"/>
    </row>
    <row r="1765" spans="15:15" s="19" customFormat="1" x14ac:dyDescent="0.2">
      <c r="O1765" s="20"/>
    </row>
    <row r="1766" spans="15:15" s="19" customFormat="1" x14ac:dyDescent="0.2">
      <c r="O1766" s="20"/>
    </row>
    <row r="1767" spans="15:15" s="19" customFormat="1" x14ac:dyDescent="0.2">
      <c r="O1767" s="20"/>
    </row>
    <row r="1768" spans="15:15" s="19" customFormat="1" x14ac:dyDescent="0.2">
      <c r="O1768" s="20"/>
    </row>
    <row r="1769" spans="15:15" s="19" customFormat="1" x14ac:dyDescent="0.2">
      <c r="O1769" s="20"/>
    </row>
    <row r="1770" spans="15:15" s="19" customFormat="1" x14ac:dyDescent="0.2">
      <c r="O1770" s="20"/>
    </row>
    <row r="1771" spans="15:15" s="19" customFormat="1" x14ac:dyDescent="0.2">
      <c r="O1771" s="20"/>
    </row>
    <row r="1772" spans="15:15" s="19" customFormat="1" x14ac:dyDescent="0.2">
      <c r="O1772" s="20"/>
    </row>
    <row r="1773" spans="15:15" s="19" customFormat="1" x14ac:dyDescent="0.2">
      <c r="O1773" s="20"/>
    </row>
    <row r="1774" spans="15:15" s="19" customFormat="1" x14ac:dyDescent="0.2">
      <c r="O1774" s="20"/>
    </row>
    <row r="1775" spans="15:15" s="19" customFormat="1" x14ac:dyDescent="0.2">
      <c r="O1775" s="20"/>
    </row>
    <row r="1776" spans="15:15" s="19" customFormat="1" x14ac:dyDescent="0.2">
      <c r="O1776" s="20"/>
    </row>
    <row r="1777" spans="15:15" s="19" customFormat="1" x14ac:dyDescent="0.2">
      <c r="O1777" s="20"/>
    </row>
    <row r="1778" spans="15:15" s="19" customFormat="1" x14ac:dyDescent="0.2">
      <c r="O1778" s="20"/>
    </row>
    <row r="1779" spans="15:15" s="19" customFormat="1" x14ac:dyDescent="0.2">
      <c r="O1779" s="20"/>
    </row>
    <row r="1780" spans="15:15" s="19" customFormat="1" x14ac:dyDescent="0.2">
      <c r="O1780" s="20"/>
    </row>
    <row r="1781" spans="15:15" s="19" customFormat="1" x14ac:dyDescent="0.2">
      <c r="O1781" s="20"/>
    </row>
    <row r="1782" spans="15:15" s="19" customFormat="1" x14ac:dyDescent="0.2">
      <c r="O1782" s="20"/>
    </row>
    <row r="1783" spans="15:15" s="19" customFormat="1" x14ac:dyDescent="0.2">
      <c r="O1783" s="20"/>
    </row>
    <row r="1784" spans="15:15" s="19" customFormat="1" x14ac:dyDescent="0.2">
      <c r="O1784" s="20"/>
    </row>
    <row r="1785" spans="15:15" s="19" customFormat="1" x14ac:dyDescent="0.2">
      <c r="O1785" s="20"/>
    </row>
    <row r="1786" spans="15:15" s="19" customFormat="1" x14ac:dyDescent="0.2">
      <c r="O1786" s="20"/>
    </row>
    <row r="1787" spans="15:15" s="19" customFormat="1" x14ac:dyDescent="0.2">
      <c r="O1787" s="20"/>
    </row>
    <row r="1788" spans="15:15" s="19" customFormat="1" x14ac:dyDescent="0.2">
      <c r="O1788" s="20"/>
    </row>
    <row r="1789" spans="15:15" s="19" customFormat="1" x14ac:dyDescent="0.2">
      <c r="O1789" s="20"/>
    </row>
    <row r="1790" spans="15:15" s="19" customFormat="1" x14ac:dyDescent="0.2">
      <c r="O1790" s="20"/>
    </row>
    <row r="1791" spans="15:15" s="19" customFormat="1" x14ac:dyDescent="0.2">
      <c r="O1791" s="20"/>
    </row>
    <row r="1792" spans="15:15" s="19" customFormat="1" x14ac:dyDescent="0.2">
      <c r="O1792" s="20"/>
    </row>
    <row r="1793" spans="15:15" s="19" customFormat="1" x14ac:dyDescent="0.2">
      <c r="O1793" s="20"/>
    </row>
    <row r="1794" spans="15:15" s="19" customFormat="1" x14ac:dyDescent="0.2">
      <c r="O1794" s="20"/>
    </row>
    <row r="1795" spans="15:15" s="19" customFormat="1" x14ac:dyDescent="0.2">
      <c r="O1795" s="20"/>
    </row>
    <row r="1796" spans="15:15" s="19" customFormat="1" x14ac:dyDescent="0.2">
      <c r="O1796" s="20"/>
    </row>
    <row r="1797" spans="15:15" s="19" customFormat="1" x14ac:dyDescent="0.2">
      <c r="O1797" s="20"/>
    </row>
    <row r="1798" spans="15:15" s="19" customFormat="1" x14ac:dyDescent="0.2">
      <c r="O1798" s="20"/>
    </row>
    <row r="1799" spans="15:15" s="19" customFormat="1" x14ac:dyDescent="0.2">
      <c r="O1799" s="20"/>
    </row>
    <row r="1800" spans="15:15" s="19" customFormat="1" x14ac:dyDescent="0.2">
      <c r="O1800" s="20"/>
    </row>
    <row r="1801" spans="15:15" s="19" customFormat="1" x14ac:dyDescent="0.2">
      <c r="O1801" s="20"/>
    </row>
    <row r="1802" spans="15:15" s="19" customFormat="1" x14ac:dyDescent="0.2">
      <c r="O1802" s="20"/>
    </row>
    <row r="1803" spans="15:15" s="19" customFormat="1" x14ac:dyDescent="0.2">
      <c r="O1803" s="20"/>
    </row>
    <row r="1804" spans="15:15" s="19" customFormat="1" x14ac:dyDescent="0.2">
      <c r="O1804" s="20"/>
    </row>
    <row r="1805" spans="15:15" s="19" customFormat="1" x14ac:dyDescent="0.2">
      <c r="O1805" s="20"/>
    </row>
    <row r="1806" spans="15:15" s="19" customFormat="1" x14ac:dyDescent="0.2">
      <c r="O1806" s="20"/>
    </row>
    <row r="1807" spans="15:15" s="19" customFormat="1" x14ac:dyDescent="0.2">
      <c r="O1807" s="20"/>
    </row>
    <row r="1808" spans="15:15" s="19" customFormat="1" x14ac:dyDescent="0.2">
      <c r="O1808" s="20"/>
    </row>
    <row r="1809" spans="15:15" s="19" customFormat="1" x14ac:dyDescent="0.2">
      <c r="O1809" s="20"/>
    </row>
    <row r="1810" spans="15:15" s="19" customFormat="1" x14ac:dyDescent="0.2">
      <c r="O1810" s="20"/>
    </row>
    <row r="1811" spans="15:15" s="19" customFormat="1" x14ac:dyDescent="0.2">
      <c r="O1811" s="20"/>
    </row>
    <row r="1812" spans="15:15" s="19" customFormat="1" x14ac:dyDescent="0.2">
      <c r="O1812" s="20"/>
    </row>
    <row r="1813" spans="15:15" s="19" customFormat="1" x14ac:dyDescent="0.2">
      <c r="O1813" s="20"/>
    </row>
    <row r="1814" spans="15:15" s="19" customFormat="1" x14ac:dyDescent="0.2">
      <c r="O1814" s="20"/>
    </row>
    <row r="1815" spans="15:15" s="19" customFormat="1" x14ac:dyDescent="0.2">
      <c r="O1815" s="20"/>
    </row>
    <row r="1816" spans="15:15" s="19" customFormat="1" x14ac:dyDescent="0.2">
      <c r="O1816" s="20"/>
    </row>
    <row r="1817" spans="15:15" s="19" customFormat="1" x14ac:dyDescent="0.2">
      <c r="O1817" s="20"/>
    </row>
    <row r="1818" spans="15:15" s="19" customFormat="1" x14ac:dyDescent="0.2">
      <c r="O1818" s="20"/>
    </row>
    <row r="1819" spans="15:15" s="19" customFormat="1" x14ac:dyDescent="0.2">
      <c r="O1819" s="20"/>
    </row>
    <row r="1820" spans="15:15" s="19" customFormat="1" x14ac:dyDescent="0.2">
      <c r="O1820" s="20"/>
    </row>
    <row r="1821" spans="15:15" s="19" customFormat="1" x14ac:dyDescent="0.2">
      <c r="O1821" s="20"/>
    </row>
    <row r="1822" spans="15:15" s="19" customFormat="1" x14ac:dyDescent="0.2">
      <c r="O1822" s="20"/>
    </row>
    <row r="1823" spans="15:15" s="19" customFormat="1" x14ac:dyDescent="0.2">
      <c r="O1823" s="20"/>
    </row>
    <row r="1824" spans="15:15" s="19" customFormat="1" x14ac:dyDescent="0.2">
      <c r="O1824" s="20"/>
    </row>
    <row r="1825" spans="15:15" s="19" customFormat="1" x14ac:dyDescent="0.2">
      <c r="O1825" s="20"/>
    </row>
    <row r="1826" spans="15:15" s="19" customFormat="1" x14ac:dyDescent="0.2">
      <c r="O1826" s="20"/>
    </row>
    <row r="1827" spans="15:15" s="19" customFormat="1" x14ac:dyDescent="0.2">
      <c r="O1827" s="20"/>
    </row>
    <row r="1828" spans="15:15" s="19" customFormat="1" x14ac:dyDescent="0.2">
      <c r="O1828" s="20"/>
    </row>
    <row r="1829" spans="15:15" s="19" customFormat="1" x14ac:dyDescent="0.2">
      <c r="O1829" s="20"/>
    </row>
    <row r="1830" spans="15:15" s="19" customFormat="1" x14ac:dyDescent="0.2">
      <c r="O1830" s="20"/>
    </row>
    <row r="1831" spans="15:15" s="19" customFormat="1" x14ac:dyDescent="0.2">
      <c r="O1831" s="20"/>
    </row>
    <row r="1832" spans="15:15" s="19" customFormat="1" x14ac:dyDescent="0.2">
      <c r="O1832" s="20"/>
    </row>
    <row r="1833" spans="15:15" s="19" customFormat="1" x14ac:dyDescent="0.2">
      <c r="O1833" s="20"/>
    </row>
    <row r="1834" spans="15:15" s="19" customFormat="1" x14ac:dyDescent="0.2">
      <c r="O1834" s="20"/>
    </row>
    <row r="1835" spans="15:15" s="19" customFormat="1" x14ac:dyDescent="0.2">
      <c r="O1835" s="20"/>
    </row>
    <row r="1836" spans="15:15" s="19" customFormat="1" x14ac:dyDescent="0.2">
      <c r="O1836" s="20"/>
    </row>
    <row r="1837" spans="15:15" s="19" customFormat="1" x14ac:dyDescent="0.2">
      <c r="O1837" s="20"/>
    </row>
    <row r="1838" spans="15:15" s="19" customFormat="1" x14ac:dyDescent="0.2">
      <c r="O1838" s="20"/>
    </row>
    <row r="1839" spans="15:15" s="19" customFormat="1" x14ac:dyDescent="0.2">
      <c r="O1839" s="20"/>
    </row>
    <row r="1840" spans="15:15" s="19" customFormat="1" x14ac:dyDescent="0.2">
      <c r="O1840" s="20"/>
    </row>
    <row r="1841" spans="15:15" s="19" customFormat="1" x14ac:dyDescent="0.2">
      <c r="O1841" s="20"/>
    </row>
    <row r="1842" spans="15:15" s="19" customFormat="1" x14ac:dyDescent="0.2">
      <c r="O1842" s="20"/>
    </row>
    <row r="1843" spans="15:15" s="19" customFormat="1" x14ac:dyDescent="0.2">
      <c r="O1843" s="20"/>
    </row>
    <row r="1844" spans="15:15" s="19" customFormat="1" x14ac:dyDescent="0.2">
      <c r="O1844" s="20"/>
    </row>
    <row r="1845" spans="15:15" s="19" customFormat="1" x14ac:dyDescent="0.2">
      <c r="O1845" s="20"/>
    </row>
    <row r="1846" spans="15:15" s="19" customFormat="1" x14ac:dyDescent="0.2">
      <c r="O1846" s="20"/>
    </row>
    <row r="1847" spans="15:15" s="19" customFormat="1" x14ac:dyDescent="0.2">
      <c r="O1847" s="20"/>
    </row>
    <row r="1848" spans="15:15" s="19" customFormat="1" x14ac:dyDescent="0.2">
      <c r="O1848" s="20"/>
    </row>
    <row r="1849" spans="15:15" s="19" customFormat="1" x14ac:dyDescent="0.2">
      <c r="O1849" s="20"/>
    </row>
    <row r="1850" spans="15:15" s="19" customFormat="1" x14ac:dyDescent="0.2">
      <c r="O1850" s="20"/>
    </row>
    <row r="1851" spans="15:15" s="19" customFormat="1" x14ac:dyDescent="0.2">
      <c r="O1851" s="20"/>
    </row>
    <row r="1852" spans="15:15" s="19" customFormat="1" x14ac:dyDescent="0.2">
      <c r="O1852" s="20"/>
    </row>
    <row r="1853" spans="15:15" s="19" customFormat="1" x14ac:dyDescent="0.2">
      <c r="O1853" s="20"/>
    </row>
    <row r="1854" spans="15:15" s="19" customFormat="1" x14ac:dyDescent="0.2">
      <c r="O1854" s="20"/>
    </row>
    <row r="1855" spans="15:15" s="19" customFormat="1" x14ac:dyDescent="0.2">
      <c r="O1855" s="20"/>
    </row>
    <row r="1856" spans="15:15" s="19" customFormat="1" x14ac:dyDescent="0.2">
      <c r="O1856" s="20"/>
    </row>
    <row r="1857" spans="15:15" s="19" customFormat="1" x14ac:dyDescent="0.2">
      <c r="O1857" s="20"/>
    </row>
    <row r="1858" spans="15:15" s="19" customFormat="1" x14ac:dyDescent="0.2">
      <c r="O1858" s="20"/>
    </row>
    <row r="1859" spans="15:15" s="19" customFormat="1" x14ac:dyDescent="0.2">
      <c r="O1859" s="20"/>
    </row>
    <row r="1860" spans="15:15" s="19" customFormat="1" x14ac:dyDescent="0.2">
      <c r="O1860" s="20"/>
    </row>
    <row r="1861" spans="15:15" s="19" customFormat="1" x14ac:dyDescent="0.2">
      <c r="O1861" s="20"/>
    </row>
    <row r="1862" spans="15:15" s="19" customFormat="1" x14ac:dyDescent="0.2">
      <c r="O1862" s="20"/>
    </row>
    <row r="1863" spans="15:15" s="19" customFormat="1" x14ac:dyDescent="0.2">
      <c r="O1863" s="20"/>
    </row>
    <row r="1864" spans="15:15" s="19" customFormat="1" x14ac:dyDescent="0.2">
      <c r="O1864" s="20"/>
    </row>
    <row r="1865" spans="15:15" s="19" customFormat="1" x14ac:dyDescent="0.2">
      <c r="O1865" s="20"/>
    </row>
    <row r="1866" spans="15:15" s="19" customFormat="1" x14ac:dyDescent="0.2">
      <c r="O1866" s="20"/>
    </row>
    <row r="1867" spans="15:15" s="19" customFormat="1" x14ac:dyDescent="0.2">
      <c r="O1867" s="20"/>
    </row>
    <row r="1868" spans="15:15" s="19" customFormat="1" x14ac:dyDescent="0.2">
      <c r="O1868" s="20"/>
    </row>
    <row r="1869" spans="15:15" s="19" customFormat="1" x14ac:dyDescent="0.2">
      <c r="O1869" s="20"/>
    </row>
    <row r="1870" spans="15:15" s="19" customFormat="1" x14ac:dyDescent="0.2">
      <c r="O1870" s="20"/>
    </row>
    <row r="1871" spans="15:15" s="19" customFormat="1" x14ac:dyDescent="0.2">
      <c r="O1871" s="20"/>
    </row>
    <row r="1872" spans="15:15" s="19" customFormat="1" x14ac:dyDescent="0.2">
      <c r="O1872" s="20"/>
    </row>
    <row r="1873" spans="15:15" s="19" customFormat="1" x14ac:dyDescent="0.2">
      <c r="O1873" s="20"/>
    </row>
    <row r="1874" spans="15:15" s="19" customFormat="1" x14ac:dyDescent="0.2">
      <c r="O1874" s="20"/>
    </row>
    <row r="1875" spans="15:15" s="19" customFormat="1" x14ac:dyDescent="0.2">
      <c r="O1875" s="20"/>
    </row>
    <row r="1876" spans="15:15" s="19" customFormat="1" x14ac:dyDescent="0.2">
      <c r="O1876" s="20"/>
    </row>
    <row r="1877" spans="15:15" s="19" customFormat="1" x14ac:dyDescent="0.2">
      <c r="O1877" s="20"/>
    </row>
    <row r="1878" spans="15:15" s="19" customFormat="1" x14ac:dyDescent="0.2">
      <c r="O1878" s="20"/>
    </row>
    <row r="1879" spans="15:15" s="19" customFormat="1" x14ac:dyDescent="0.2">
      <c r="O1879" s="20"/>
    </row>
    <row r="1880" spans="15:15" s="19" customFormat="1" x14ac:dyDescent="0.2">
      <c r="O1880" s="20"/>
    </row>
    <row r="1881" spans="15:15" s="19" customFormat="1" x14ac:dyDescent="0.2">
      <c r="O1881" s="20"/>
    </row>
    <row r="1882" spans="15:15" s="19" customFormat="1" x14ac:dyDescent="0.2">
      <c r="O1882" s="20"/>
    </row>
    <row r="1883" spans="15:15" s="19" customFormat="1" x14ac:dyDescent="0.2">
      <c r="O1883" s="20"/>
    </row>
    <row r="1884" spans="15:15" s="19" customFormat="1" x14ac:dyDescent="0.2">
      <c r="O1884" s="20"/>
    </row>
    <row r="1885" spans="15:15" s="19" customFormat="1" x14ac:dyDescent="0.2">
      <c r="O1885" s="20"/>
    </row>
    <row r="1886" spans="15:15" s="19" customFormat="1" x14ac:dyDescent="0.2">
      <c r="O1886" s="20"/>
    </row>
    <row r="1887" spans="15:15" s="19" customFormat="1" x14ac:dyDescent="0.2">
      <c r="O1887" s="20"/>
    </row>
    <row r="1888" spans="15:15" s="19" customFormat="1" x14ac:dyDescent="0.2">
      <c r="O1888" s="20"/>
    </row>
    <row r="1889" spans="15:15" s="19" customFormat="1" x14ac:dyDescent="0.2">
      <c r="O1889" s="20"/>
    </row>
    <row r="1890" spans="15:15" s="19" customFormat="1" x14ac:dyDescent="0.2">
      <c r="O1890" s="20"/>
    </row>
    <row r="1891" spans="15:15" s="19" customFormat="1" x14ac:dyDescent="0.2">
      <c r="O1891" s="20"/>
    </row>
    <row r="1892" spans="15:15" s="19" customFormat="1" x14ac:dyDescent="0.2">
      <c r="O1892" s="20"/>
    </row>
    <row r="1893" spans="15:15" s="19" customFormat="1" x14ac:dyDescent="0.2">
      <c r="O1893" s="20"/>
    </row>
    <row r="1894" spans="15:15" s="19" customFormat="1" x14ac:dyDescent="0.2">
      <c r="O1894" s="20"/>
    </row>
    <row r="1895" spans="15:15" s="19" customFormat="1" x14ac:dyDescent="0.2">
      <c r="O1895" s="20"/>
    </row>
    <row r="1896" spans="15:15" s="19" customFormat="1" x14ac:dyDescent="0.2">
      <c r="O1896" s="20"/>
    </row>
    <row r="1897" spans="15:15" s="19" customFormat="1" x14ac:dyDescent="0.2">
      <c r="O1897" s="20"/>
    </row>
    <row r="1898" spans="15:15" s="19" customFormat="1" x14ac:dyDescent="0.2">
      <c r="O1898" s="20"/>
    </row>
    <row r="1899" spans="15:15" s="19" customFormat="1" x14ac:dyDescent="0.2">
      <c r="O1899" s="20"/>
    </row>
    <row r="1900" spans="15:15" s="19" customFormat="1" x14ac:dyDescent="0.2">
      <c r="O1900" s="20"/>
    </row>
    <row r="1901" spans="15:15" s="19" customFormat="1" x14ac:dyDescent="0.2">
      <c r="O1901" s="20"/>
    </row>
    <row r="1902" spans="15:15" s="19" customFormat="1" x14ac:dyDescent="0.2">
      <c r="O1902" s="20"/>
    </row>
    <row r="1903" spans="15:15" s="19" customFormat="1" x14ac:dyDescent="0.2">
      <c r="O1903" s="20"/>
    </row>
    <row r="1904" spans="15:15" s="19" customFormat="1" x14ac:dyDescent="0.2">
      <c r="O1904" s="20"/>
    </row>
    <row r="1905" spans="15:15" s="19" customFormat="1" x14ac:dyDescent="0.2">
      <c r="O1905" s="20"/>
    </row>
    <row r="1906" spans="15:15" s="19" customFormat="1" x14ac:dyDescent="0.2">
      <c r="O1906" s="20"/>
    </row>
    <row r="1907" spans="15:15" s="19" customFormat="1" x14ac:dyDescent="0.2">
      <c r="O1907" s="20"/>
    </row>
    <row r="1908" spans="15:15" s="19" customFormat="1" x14ac:dyDescent="0.2">
      <c r="O1908" s="20"/>
    </row>
    <row r="1909" spans="15:15" s="19" customFormat="1" x14ac:dyDescent="0.2">
      <c r="O1909" s="20"/>
    </row>
    <row r="1910" spans="15:15" s="19" customFormat="1" x14ac:dyDescent="0.2">
      <c r="O1910" s="20"/>
    </row>
    <row r="1911" spans="15:15" s="19" customFormat="1" x14ac:dyDescent="0.2">
      <c r="O1911" s="20"/>
    </row>
    <row r="1912" spans="15:15" s="19" customFormat="1" x14ac:dyDescent="0.2">
      <c r="O1912" s="20"/>
    </row>
    <row r="1913" spans="15:15" s="19" customFormat="1" x14ac:dyDescent="0.2">
      <c r="O1913" s="20"/>
    </row>
    <row r="1914" spans="15:15" s="19" customFormat="1" x14ac:dyDescent="0.2">
      <c r="O1914" s="20"/>
    </row>
    <row r="1915" spans="15:15" s="19" customFormat="1" x14ac:dyDescent="0.2">
      <c r="O1915" s="20"/>
    </row>
    <row r="1916" spans="15:15" s="19" customFormat="1" x14ac:dyDescent="0.2">
      <c r="O1916" s="20"/>
    </row>
    <row r="1917" spans="15:15" s="19" customFormat="1" x14ac:dyDescent="0.2">
      <c r="O1917" s="20"/>
    </row>
    <row r="1918" spans="15:15" s="19" customFormat="1" x14ac:dyDescent="0.2">
      <c r="O1918" s="20"/>
    </row>
    <row r="1919" spans="15:15" s="19" customFormat="1" x14ac:dyDescent="0.2">
      <c r="O1919" s="20"/>
    </row>
    <row r="1920" spans="15:15" s="19" customFormat="1" x14ac:dyDescent="0.2">
      <c r="O1920" s="20"/>
    </row>
    <row r="1921" spans="15:15" s="19" customFormat="1" x14ac:dyDescent="0.2">
      <c r="O1921" s="20"/>
    </row>
    <row r="1922" spans="15:15" s="19" customFormat="1" x14ac:dyDescent="0.2">
      <c r="O1922" s="20"/>
    </row>
    <row r="1923" spans="15:15" s="19" customFormat="1" x14ac:dyDescent="0.2">
      <c r="O1923" s="20"/>
    </row>
    <row r="1924" spans="15:15" s="19" customFormat="1" x14ac:dyDescent="0.2">
      <c r="O1924" s="20"/>
    </row>
    <row r="1925" spans="15:15" s="19" customFormat="1" x14ac:dyDescent="0.2">
      <c r="O1925" s="20"/>
    </row>
    <row r="1926" spans="15:15" s="19" customFormat="1" x14ac:dyDescent="0.2">
      <c r="O1926" s="20"/>
    </row>
    <row r="1927" spans="15:15" s="19" customFormat="1" x14ac:dyDescent="0.2">
      <c r="O1927" s="20"/>
    </row>
    <row r="1928" spans="15:15" s="19" customFormat="1" x14ac:dyDescent="0.2">
      <c r="O1928" s="20"/>
    </row>
    <row r="1929" spans="15:15" s="19" customFormat="1" x14ac:dyDescent="0.2">
      <c r="O1929" s="20"/>
    </row>
    <row r="1930" spans="15:15" s="19" customFormat="1" x14ac:dyDescent="0.2">
      <c r="O1930" s="20"/>
    </row>
    <row r="1931" spans="15:15" s="19" customFormat="1" x14ac:dyDescent="0.2">
      <c r="O1931" s="20"/>
    </row>
    <row r="1932" spans="15:15" s="19" customFormat="1" x14ac:dyDescent="0.2">
      <c r="O1932" s="20"/>
    </row>
    <row r="1933" spans="15:15" s="19" customFormat="1" x14ac:dyDescent="0.2">
      <c r="O1933" s="20"/>
    </row>
    <row r="1934" spans="15:15" s="19" customFormat="1" x14ac:dyDescent="0.2">
      <c r="O1934" s="20"/>
    </row>
    <row r="1935" spans="15:15" s="19" customFormat="1" x14ac:dyDescent="0.2">
      <c r="O1935" s="20"/>
    </row>
    <row r="1936" spans="15:15" s="19" customFormat="1" x14ac:dyDescent="0.2">
      <c r="O1936" s="20"/>
    </row>
    <row r="1937" spans="15:15" s="19" customFormat="1" x14ac:dyDescent="0.2">
      <c r="O1937" s="20"/>
    </row>
    <row r="1938" spans="15:15" s="19" customFormat="1" x14ac:dyDescent="0.2">
      <c r="O1938" s="20"/>
    </row>
    <row r="1939" spans="15:15" s="19" customFormat="1" x14ac:dyDescent="0.2">
      <c r="O1939" s="20"/>
    </row>
    <row r="1940" spans="15:15" s="19" customFormat="1" x14ac:dyDescent="0.2">
      <c r="O1940" s="20"/>
    </row>
    <row r="1941" spans="15:15" s="19" customFormat="1" x14ac:dyDescent="0.2">
      <c r="O1941" s="20"/>
    </row>
    <row r="1942" spans="15:15" s="19" customFormat="1" x14ac:dyDescent="0.2">
      <c r="O1942" s="20"/>
    </row>
    <row r="1943" spans="15:15" s="19" customFormat="1" x14ac:dyDescent="0.2">
      <c r="O1943" s="20"/>
    </row>
    <row r="1944" spans="15:15" s="19" customFormat="1" x14ac:dyDescent="0.2">
      <c r="O1944" s="20"/>
    </row>
    <row r="1945" spans="15:15" s="19" customFormat="1" x14ac:dyDescent="0.2">
      <c r="O1945" s="20"/>
    </row>
    <row r="1946" spans="15:15" s="19" customFormat="1" x14ac:dyDescent="0.2">
      <c r="O1946" s="20"/>
    </row>
    <row r="1947" spans="15:15" s="19" customFormat="1" x14ac:dyDescent="0.2">
      <c r="O1947" s="20"/>
    </row>
    <row r="1948" spans="15:15" s="19" customFormat="1" x14ac:dyDescent="0.2">
      <c r="O1948" s="20"/>
    </row>
    <row r="1949" spans="15:15" s="19" customFormat="1" x14ac:dyDescent="0.2">
      <c r="O1949" s="20"/>
    </row>
    <row r="1950" spans="15:15" s="19" customFormat="1" x14ac:dyDescent="0.2">
      <c r="O1950" s="20"/>
    </row>
  </sheetData>
  <mergeCells count="19">
    <mergeCell ref="A1:L1"/>
    <mergeCell ref="M4:M5"/>
    <mergeCell ref="M6:M7"/>
    <mergeCell ref="M8:M9"/>
    <mergeCell ref="M18:M19"/>
    <mergeCell ref="M10:M11"/>
    <mergeCell ref="M12:M13"/>
    <mergeCell ref="M14:M15"/>
    <mergeCell ref="M16:M17"/>
    <mergeCell ref="M20:M21"/>
    <mergeCell ref="M38:M39"/>
    <mergeCell ref="M26:M27"/>
    <mergeCell ref="M28:M29"/>
    <mergeCell ref="M30:M31"/>
    <mergeCell ref="M32:M33"/>
    <mergeCell ref="M34:M35"/>
    <mergeCell ref="M36:M37"/>
    <mergeCell ref="M22:M23"/>
    <mergeCell ref="M24:M25"/>
  </mergeCells>
  <phoneticPr fontId="11" type="noConversion"/>
  <pageMargins left="0.47" right="0.13" top="1" bottom="1" header="0.5" footer="0.5"/>
  <pageSetup scale="83" orientation="landscape" horizontalDpi="300" verticalDpi="300"/>
  <headerFooter alignWithMargins="0"/>
  <rowBreaks count="1" manualBreakCount="1">
    <brk id="2" max="9" man="1"/>
  </rowBreaks>
  <colBreaks count="1" manualBreakCount="1">
    <brk id="9" min="1" max="4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8"/>
  <sheetViews>
    <sheetView zoomScale="75" zoomScaleNormal="75" zoomScalePageLayoutView="75" workbookViewId="0">
      <selection activeCell="K50" sqref="K50"/>
    </sheetView>
  </sheetViews>
  <sheetFormatPr defaultColWidth="8.85546875" defaultRowHeight="12.75" x14ac:dyDescent="0.2"/>
  <cols>
    <col min="2" max="2" width="19.28515625" customWidth="1"/>
    <col min="3" max="12" width="15.7109375" customWidth="1"/>
  </cols>
  <sheetData>
    <row r="1" spans="1:12" ht="20.25" x14ac:dyDescent="0.3">
      <c r="A1" s="324" t="s">
        <v>2826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318</v>
      </c>
      <c r="C4" s="148" t="s">
        <v>3114</v>
      </c>
      <c r="D4" s="148" t="s">
        <v>3132</v>
      </c>
      <c r="E4" s="148" t="s">
        <v>3150</v>
      </c>
      <c r="F4" s="148" t="s">
        <v>3168</v>
      </c>
      <c r="G4" s="148" t="s">
        <v>3186</v>
      </c>
      <c r="H4" s="148" t="s">
        <v>3203</v>
      </c>
      <c r="I4" s="148" t="s">
        <v>3219</v>
      </c>
      <c r="J4" s="148" t="s">
        <v>3237</v>
      </c>
      <c r="K4" s="148" t="s">
        <v>3254</v>
      </c>
      <c r="L4" s="307" t="s">
        <v>3298</v>
      </c>
    </row>
    <row r="5" spans="1:12" ht="13.5" thickBot="1" x14ac:dyDescent="0.25">
      <c r="A5" s="61"/>
      <c r="B5" s="170" t="s">
        <v>480</v>
      </c>
      <c r="C5" s="294"/>
      <c r="D5" s="294" t="s">
        <v>714</v>
      </c>
      <c r="E5" s="294"/>
      <c r="F5" s="294"/>
      <c r="G5" s="294"/>
      <c r="H5" s="294"/>
      <c r="I5" s="294"/>
      <c r="J5" s="294"/>
      <c r="K5" s="294"/>
      <c r="L5" s="308"/>
    </row>
    <row r="6" spans="1:12" x14ac:dyDescent="0.2">
      <c r="A6" s="59">
        <v>2</v>
      </c>
      <c r="B6" s="171" t="s">
        <v>2651</v>
      </c>
      <c r="C6" s="148" t="s">
        <v>3115</v>
      </c>
      <c r="D6" s="148" t="s">
        <v>3133</v>
      </c>
      <c r="E6" s="148" t="s">
        <v>3151</v>
      </c>
      <c r="F6" s="148" t="s">
        <v>3169</v>
      </c>
      <c r="G6" s="148" t="s">
        <v>3187</v>
      </c>
      <c r="H6" s="148" t="s">
        <v>3204</v>
      </c>
      <c r="I6" s="148" t="s">
        <v>3220</v>
      </c>
      <c r="J6" s="148" t="s">
        <v>3238</v>
      </c>
      <c r="K6" s="148" t="s">
        <v>3255</v>
      </c>
      <c r="L6" s="307" t="s">
        <v>3299</v>
      </c>
    </row>
    <row r="7" spans="1:12" ht="13.5" thickBot="1" x14ac:dyDescent="0.25">
      <c r="A7" s="61"/>
      <c r="B7" s="170" t="s">
        <v>480</v>
      </c>
      <c r="C7" s="294" t="s">
        <v>810</v>
      </c>
      <c r="D7" s="294"/>
      <c r="E7" s="294"/>
      <c r="F7" s="294"/>
      <c r="G7" s="294"/>
      <c r="H7" s="294"/>
      <c r="I7" s="294"/>
      <c r="J7" s="294" t="s">
        <v>714</v>
      </c>
      <c r="K7" s="294"/>
      <c r="L7" s="308" t="s">
        <v>714</v>
      </c>
    </row>
    <row r="8" spans="1:12" ht="15" x14ac:dyDescent="0.25">
      <c r="A8" s="59">
        <v>3</v>
      </c>
      <c r="B8" s="60" t="s">
        <v>326</v>
      </c>
      <c r="C8" s="148" t="s">
        <v>3116</v>
      </c>
      <c r="D8" s="148" t="s">
        <v>3134</v>
      </c>
      <c r="E8" s="148" t="s">
        <v>3152</v>
      </c>
      <c r="F8" s="148" t="s">
        <v>3170</v>
      </c>
      <c r="G8" s="148" t="s">
        <v>3188</v>
      </c>
      <c r="H8" s="148" t="s">
        <v>3205</v>
      </c>
      <c r="I8" s="295" t="s">
        <v>3221</v>
      </c>
      <c r="J8" s="148" t="s">
        <v>3239</v>
      </c>
      <c r="K8" s="295" t="s">
        <v>3221</v>
      </c>
      <c r="L8" s="309" t="s">
        <v>3221</v>
      </c>
    </row>
    <row r="9" spans="1:12" ht="13.5" thickBot="1" x14ac:dyDescent="0.25">
      <c r="A9" s="61"/>
      <c r="B9" s="170" t="s">
        <v>480</v>
      </c>
      <c r="C9" s="294"/>
      <c r="D9" s="294"/>
      <c r="E9" s="294"/>
      <c r="F9" s="294"/>
      <c r="G9" s="294"/>
      <c r="H9" s="294"/>
      <c r="I9" s="294"/>
      <c r="J9" s="294" t="s">
        <v>714</v>
      </c>
      <c r="K9" s="294"/>
      <c r="L9" s="308"/>
    </row>
    <row r="10" spans="1:12" x14ac:dyDescent="0.2">
      <c r="A10" s="59">
        <v>4</v>
      </c>
      <c r="B10" s="171" t="s">
        <v>810</v>
      </c>
      <c r="C10" s="148" t="s">
        <v>3117</v>
      </c>
      <c r="D10" s="148" t="s">
        <v>3135</v>
      </c>
      <c r="E10" s="148" t="s">
        <v>3153</v>
      </c>
      <c r="F10" s="148" t="s">
        <v>3171</v>
      </c>
      <c r="G10" s="296" t="s">
        <v>1343</v>
      </c>
      <c r="H10" s="148" t="s">
        <v>3206</v>
      </c>
      <c r="I10" s="148" t="s">
        <v>3222</v>
      </c>
      <c r="J10" s="148" t="s">
        <v>3240</v>
      </c>
      <c r="K10" s="148" t="s">
        <v>3256</v>
      </c>
      <c r="L10" s="307" t="s">
        <v>3300</v>
      </c>
    </row>
    <row r="11" spans="1:12" ht="13.5" thickBot="1" x14ac:dyDescent="0.25">
      <c r="A11" s="61"/>
      <c r="B11" s="170" t="s">
        <v>480</v>
      </c>
      <c r="C11" s="294" t="s">
        <v>2651</v>
      </c>
      <c r="D11" s="294"/>
      <c r="E11" s="294"/>
      <c r="F11" s="294"/>
      <c r="G11" s="294"/>
      <c r="H11" s="294" t="s">
        <v>2651</v>
      </c>
      <c r="I11" s="294" t="s">
        <v>965</v>
      </c>
      <c r="J11" s="294" t="s">
        <v>714</v>
      </c>
      <c r="K11" s="294" t="s">
        <v>714</v>
      </c>
      <c r="L11" s="308"/>
    </row>
    <row r="12" spans="1:12" x14ac:dyDescent="0.2">
      <c r="A12" s="59">
        <v>5</v>
      </c>
      <c r="B12" s="60" t="s">
        <v>922</v>
      </c>
      <c r="C12" s="148" t="s">
        <v>3118</v>
      </c>
      <c r="D12" s="148" t="s">
        <v>3136</v>
      </c>
      <c r="E12" s="148" t="s">
        <v>3154</v>
      </c>
      <c r="F12" s="148" t="s">
        <v>3172</v>
      </c>
      <c r="G12" s="148" t="s">
        <v>3189</v>
      </c>
      <c r="H12" s="148" t="s">
        <v>3207</v>
      </c>
      <c r="I12" s="148" t="s">
        <v>3223</v>
      </c>
      <c r="J12" s="148" t="s">
        <v>3241</v>
      </c>
      <c r="K12" s="148" t="s">
        <v>3257</v>
      </c>
      <c r="L12" s="307" t="s">
        <v>2474</v>
      </c>
    </row>
    <row r="13" spans="1:12" ht="13.5" thickBot="1" x14ac:dyDescent="0.25">
      <c r="A13" s="61"/>
      <c r="B13" s="170" t="s">
        <v>480</v>
      </c>
      <c r="C13" s="294" t="s">
        <v>810</v>
      </c>
      <c r="D13" s="294"/>
      <c r="E13" s="294"/>
      <c r="F13" s="294"/>
      <c r="G13" s="294"/>
      <c r="H13" s="294"/>
      <c r="I13" s="294"/>
      <c r="J13" s="294" t="s">
        <v>1382</v>
      </c>
      <c r="K13" s="294"/>
      <c r="L13" s="308"/>
    </row>
    <row r="14" spans="1:12" x14ac:dyDescent="0.2">
      <c r="A14" s="59">
        <v>6</v>
      </c>
      <c r="B14" s="60" t="s">
        <v>1239</v>
      </c>
      <c r="C14" s="148" t="s">
        <v>3119</v>
      </c>
      <c r="D14" s="148" t="s">
        <v>3137</v>
      </c>
      <c r="E14" s="148" t="s">
        <v>3155</v>
      </c>
      <c r="F14" s="148" t="s">
        <v>3173</v>
      </c>
      <c r="G14" s="148" t="s">
        <v>3190</v>
      </c>
      <c r="H14" s="148" t="s">
        <v>3208</v>
      </c>
      <c r="I14" s="148" t="s">
        <v>3224</v>
      </c>
      <c r="J14" s="148" t="s">
        <v>3242</v>
      </c>
      <c r="K14" s="148" t="s">
        <v>3258</v>
      </c>
      <c r="L14" s="307" t="s">
        <v>3301</v>
      </c>
    </row>
    <row r="15" spans="1:12" ht="13.5" thickBot="1" x14ac:dyDescent="0.25">
      <c r="A15" s="61"/>
      <c r="B15" s="170" t="s">
        <v>480</v>
      </c>
      <c r="C15" s="294"/>
      <c r="D15" s="294"/>
      <c r="E15" s="294"/>
      <c r="F15" s="294"/>
      <c r="G15" s="294"/>
      <c r="H15" s="294"/>
      <c r="I15" s="294"/>
      <c r="J15" s="294"/>
      <c r="K15" s="294"/>
      <c r="L15" s="308"/>
    </row>
    <row r="16" spans="1:12" x14ac:dyDescent="0.2">
      <c r="A16" s="59">
        <v>7</v>
      </c>
      <c r="B16" s="171" t="s">
        <v>1382</v>
      </c>
      <c r="C16" s="148" t="s">
        <v>3120</v>
      </c>
      <c r="D16" s="148" t="s">
        <v>3138</v>
      </c>
      <c r="E16" s="148" t="s">
        <v>3156</v>
      </c>
      <c r="F16" s="148" t="s">
        <v>3174</v>
      </c>
      <c r="G16" s="148" t="s">
        <v>3191</v>
      </c>
      <c r="H16" s="148" t="s">
        <v>3209</v>
      </c>
      <c r="I16" s="148" t="s">
        <v>3225</v>
      </c>
      <c r="J16" s="148" t="s">
        <v>3243</v>
      </c>
      <c r="K16" s="148" t="s">
        <v>3259</v>
      </c>
      <c r="L16" s="307" t="s">
        <v>3302</v>
      </c>
    </row>
    <row r="17" spans="1:12" ht="13.5" thickBot="1" x14ac:dyDescent="0.25">
      <c r="A17" s="61"/>
      <c r="B17" s="170" t="s">
        <v>480</v>
      </c>
      <c r="C17" s="294"/>
      <c r="D17" s="294"/>
      <c r="E17" s="294"/>
      <c r="F17" s="294"/>
      <c r="G17" s="294"/>
      <c r="H17" s="294"/>
      <c r="I17" s="294"/>
      <c r="J17" s="294"/>
      <c r="K17" s="294"/>
      <c r="L17" s="308"/>
    </row>
    <row r="18" spans="1:12" x14ac:dyDescent="0.2">
      <c r="A18" s="59">
        <v>8</v>
      </c>
      <c r="B18" s="172" t="s">
        <v>2641</v>
      </c>
      <c r="C18" s="148" t="s">
        <v>3121</v>
      </c>
      <c r="D18" s="148" t="s">
        <v>3139</v>
      </c>
      <c r="E18" s="148" t="s">
        <v>3157</v>
      </c>
      <c r="F18" s="148" t="s">
        <v>3175</v>
      </c>
      <c r="G18" s="148" t="s">
        <v>3192</v>
      </c>
      <c r="H18" s="148" t="s">
        <v>3210</v>
      </c>
      <c r="I18" s="148" t="s">
        <v>3226</v>
      </c>
      <c r="J18" s="148" t="s">
        <v>3244</v>
      </c>
      <c r="K18" s="148" t="s">
        <v>3260</v>
      </c>
      <c r="L18" s="307" t="s">
        <v>3303</v>
      </c>
    </row>
    <row r="19" spans="1:12" ht="13.5" thickBot="1" x14ac:dyDescent="0.25">
      <c r="A19" s="61"/>
      <c r="B19" s="170" t="s">
        <v>480</v>
      </c>
      <c r="C19" s="294" t="s">
        <v>2651</v>
      </c>
      <c r="D19" s="294"/>
      <c r="E19" s="294" t="s">
        <v>2651</v>
      </c>
      <c r="F19" s="294" t="s">
        <v>3080</v>
      </c>
      <c r="G19" s="294" t="s">
        <v>965</v>
      </c>
      <c r="H19" s="294" t="s">
        <v>714</v>
      </c>
      <c r="I19" s="294" t="s">
        <v>714</v>
      </c>
      <c r="J19" s="294" t="s">
        <v>714</v>
      </c>
      <c r="K19" s="294" t="s">
        <v>2651</v>
      </c>
      <c r="L19" s="308" t="s">
        <v>796</v>
      </c>
    </row>
    <row r="20" spans="1:12" x14ac:dyDescent="0.2">
      <c r="A20" s="59">
        <v>9</v>
      </c>
      <c r="B20" s="60" t="s">
        <v>63</v>
      </c>
      <c r="C20" s="148" t="s">
        <v>3122</v>
      </c>
      <c r="D20" s="148" t="s">
        <v>3140</v>
      </c>
      <c r="E20" s="148" t="s">
        <v>3158</v>
      </c>
      <c r="F20" s="148" t="s">
        <v>3176</v>
      </c>
      <c r="G20" s="148" t="s">
        <v>3193</v>
      </c>
      <c r="H20" s="148" t="s">
        <v>3211</v>
      </c>
      <c r="I20" s="148" t="s">
        <v>3227</v>
      </c>
      <c r="J20" s="148" t="s">
        <v>3245</v>
      </c>
      <c r="K20" s="148" t="s">
        <v>3261</v>
      </c>
      <c r="L20" s="307" t="s">
        <v>3304</v>
      </c>
    </row>
    <row r="21" spans="1:12" ht="13.5" thickBot="1" x14ac:dyDescent="0.25">
      <c r="A21" s="61"/>
      <c r="B21" s="170" t="s">
        <v>480</v>
      </c>
      <c r="C21" s="294"/>
      <c r="D21" s="294"/>
      <c r="E21" s="294"/>
      <c r="F21" s="294"/>
      <c r="G21" s="294"/>
      <c r="H21" s="294" t="s">
        <v>714</v>
      </c>
      <c r="I21" s="294"/>
      <c r="J21" s="294"/>
      <c r="K21" s="294"/>
      <c r="L21" s="308"/>
    </row>
    <row r="22" spans="1:12" x14ac:dyDescent="0.2">
      <c r="A22" s="59">
        <v>10</v>
      </c>
      <c r="B22" s="60" t="s">
        <v>714</v>
      </c>
      <c r="C22" s="148" t="s">
        <v>3123</v>
      </c>
      <c r="D22" s="148" t="s">
        <v>3141</v>
      </c>
      <c r="E22" s="148" t="s">
        <v>3159</v>
      </c>
      <c r="F22" s="148" t="s">
        <v>3177</v>
      </c>
      <c r="G22" s="148" t="s">
        <v>3194</v>
      </c>
      <c r="H22" s="296" t="s">
        <v>1343</v>
      </c>
      <c r="I22" s="148" t="s">
        <v>3228</v>
      </c>
      <c r="J22" s="148" t="s">
        <v>3246</v>
      </c>
      <c r="K22" s="148" t="s">
        <v>3262</v>
      </c>
      <c r="L22" s="307" t="s">
        <v>3305</v>
      </c>
    </row>
    <row r="23" spans="1:12" ht="13.5" thickBot="1" x14ac:dyDescent="0.25">
      <c r="A23" s="61"/>
      <c r="B23" s="170" t="s">
        <v>480</v>
      </c>
      <c r="C23" s="294" t="s">
        <v>810</v>
      </c>
      <c r="D23" s="294" t="s">
        <v>810</v>
      </c>
      <c r="E23" s="294" t="s">
        <v>810</v>
      </c>
      <c r="F23" s="294" t="s">
        <v>810</v>
      </c>
      <c r="G23" s="294" t="s">
        <v>2651</v>
      </c>
      <c r="H23" s="294" t="s">
        <v>326</v>
      </c>
      <c r="I23" s="294" t="s">
        <v>1382</v>
      </c>
      <c r="J23" s="294"/>
      <c r="K23" s="294"/>
      <c r="L23" s="308" t="s">
        <v>318</v>
      </c>
    </row>
    <row r="24" spans="1:12" x14ac:dyDescent="0.2">
      <c r="A24" s="59">
        <v>11</v>
      </c>
      <c r="B24" s="60" t="s">
        <v>747</v>
      </c>
      <c r="C24" s="148" t="s">
        <v>3124</v>
      </c>
      <c r="D24" s="148" t="s">
        <v>3142</v>
      </c>
      <c r="E24" s="148" t="s">
        <v>3160</v>
      </c>
      <c r="F24" s="148" t="s">
        <v>3178</v>
      </c>
      <c r="G24" s="148" t="s">
        <v>3195</v>
      </c>
      <c r="H24" s="296" t="s">
        <v>1343</v>
      </c>
      <c r="I24" s="296" t="s">
        <v>1343</v>
      </c>
      <c r="J24" s="148" t="s">
        <v>3247</v>
      </c>
      <c r="K24" s="148" t="s">
        <v>3263</v>
      </c>
      <c r="L24" s="307" t="s">
        <v>3306</v>
      </c>
    </row>
    <row r="25" spans="1:12" ht="13.5" thickBot="1" x14ac:dyDescent="0.25">
      <c r="A25" s="61"/>
      <c r="B25" s="170"/>
      <c r="C25" s="294"/>
      <c r="D25" s="294"/>
      <c r="E25" s="294"/>
      <c r="F25" s="294"/>
      <c r="G25" s="294" t="s">
        <v>1382</v>
      </c>
      <c r="H25" s="294"/>
      <c r="I25" s="294" t="s">
        <v>1472</v>
      </c>
      <c r="J25" s="294" t="s">
        <v>1382</v>
      </c>
      <c r="K25" s="294" t="s">
        <v>714</v>
      </c>
      <c r="L25" s="308" t="s">
        <v>3080</v>
      </c>
    </row>
    <row r="26" spans="1:12" x14ac:dyDescent="0.2">
      <c r="A26" s="59">
        <v>12</v>
      </c>
      <c r="B26" s="171" t="s">
        <v>780</v>
      </c>
      <c r="C26" s="148" t="s">
        <v>3125</v>
      </c>
      <c r="D26" s="148" t="s">
        <v>3143</v>
      </c>
      <c r="E26" s="148" t="s">
        <v>3161</v>
      </c>
      <c r="F26" s="148" t="s">
        <v>3179</v>
      </c>
      <c r="G26" s="148" t="s">
        <v>3196</v>
      </c>
      <c r="H26" s="148" t="s">
        <v>3212</v>
      </c>
      <c r="I26" s="148" t="s">
        <v>3229</v>
      </c>
      <c r="J26" s="148" t="s">
        <v>3248</v>
      </c>
      <c r="K26" s="304" t="s">
        <v>2555</v>
      </c>
      <c r="L26" s="307" t="s">
        <v>2915</v>
      </c>
    </row>
    <row r="27" spans="1:12" ht="13.5" thickBot="1" x14ac:dyDescent="0.25">
      <c r="A27" s="61"/>
      <c r="B27" s="170" t="s">
        <v>480</v>
      </c>
      <c r="C27" s="294"/>
      <c r="D27" s="294"/>
      <c r="E27" s="294"/>
      <c r="F27" s="294"/>
      <c r="G27" s="294"/>
      <c r="H27" s="294"/>
      <c r="I27" s="294"/>
      <c r="J27" s="294"/>
      <c r="K27" s="305"/>
      <c r="L27" s="308"/>
    </row>
    <row r="28" spans="1:12" x14ac:dyDescent="0.2">
      <c r="A28" s="59">
        <v>13</v>
      </c>
      <c r="B28" s="60" t="s">
        <v>3081</v>
      </c>
      <c r="C28" s="148" t="s">
        <v>3126</v>
      </c>
      <c r="D28" s="148" t="s">
        <v>3144</v>
      </c>
      <c r="E28" s="148" t="s">
        <v>3162</v>
      </c>
      <c r="F28" s="148" t="s">
        <v>3180</v>
      </c>
      <c r="G28" s="148" t="s">
        <v>3197</v>
      </c>
      <c r="H28" s="148" t="s">
        <v>3213</v>
      </c>
      <c r="I28" s="148" t="s">
        <v>3230</v>
      </c>
      <c r="J28" s="148" t="s">
        <v>3249</v>
      </c>
      <c r="K28" s="304" t="s">
        <v>2137</v>
      </c>
      <c r="L28" s="307" t="s">
        <v>3043</v>
      </c>
    </row>
    <row r="29" spans="1:12" ht="13.5" thickBot="1" x14ac:dyDescent="0.25">
      <c r="A29" s="61"/>
      <c r="B29" s="170" t="s">
        <v>480</v>
      </c>
      <c r="C29" s="294"/>
      <c r="D29" s="294"/>
      <c r="E29" s="294" t="s">
        <v>326</v>
      </c>
      <c r="F29" s="294" t="s">
        <v>1472</v>
      </c>
      <c r="G29" s="294" t="s">
        <v>1239</v>
      </c>
      <c r="H29" s="294"/>
      <c r="I29" s="294"/>
      <c r="J29" s="294"/>
      <c r="K29" s="305"/>
      <c r="L29" s="308"/>
    </row>
    <row r="30" spans="1:12" x14ac:dyDescent="0.2">
      <c r="A30" s="59">
        <v>14</v>
      </c>
      <c r="B30" s="60" t="s">
        <v>3080</v>
      </c>
      <c r="C30" s="148" t="s">
        <v>3127</v>
      </c>
      <c r="D30" s="148" t="s">
        <v>3145</v>
      </c>
      <c r="E30" s="148" t="s">
        <v>3163</v>
      </c>
      <c r="F30" s="148" t="s">
        <v>3181</v>
      </c>
      <c r="G30" s="148" t="s">
        <v>3198</v>
      </c>
      <c r="H30" s="148" t="s">
        <v>3214</v>
      </c>
      <c r="I30" s="148" t="s">
        <v>3231</v>
      </c>
      <c r="J30" s="148" t="s">
        <v>3250</v>
      </c>
      <c r="K30" s="304" t="s">
        <v>484</v>
      </c>
      <c r="L30" s="307" t="s">
        <v>496</v>
      </c>
    </row>
    <row r="31" spans="1:12" ht="13.5" thickBot="1" x14ac:dyDescent="0.25">
      <c r="A31" s="61"/>
      <c r="B31" s="170" t="s">
        <v>480</v>
      </c>
      <c r="C31" s="294" t="s">
        <v>1472</v>
      </c>
      <c r="D31" s="294"/>
      <c r="E31" s="294" t="s">
        <v>810</v>
      </c>
      <c r="F31" s="294" t="s">
        <v>780</v>
      </c>
      <c r="G31" s="294" t="s">
        <v>747</v>
      </c>
      <c r="H31" s="294"/>
      <c r="I31" s="294"/>
      <c r="J31" s="294"/>
      <c r="K31" s="305"/>
      <c r="L31" s="308"/>
    </row>
    <row r="32" spans="1:12" ht="15" x14ac:dyDescent="0.25">
      <c r="A32" s="59">
        <v>15</v>
      </c>
      <c r="B32" s="60" t="s">
        <v>1119</v>
      </c>
      <c r="C32" s="148" t="s">
        <v>3128</v>
      </c>
      <c r="D32" s="148" t="s">
        <v>3146</v>
      </c>
      <c r="E32" s="148" t="s">
        <v>3164</v>
      </c>
      <c r="F32" s="148" t="s">
        <v>3182</v>
      </c>
      <c r="G32" s="148" t="s">
        <v>3199</v>
      </c>
      <c r="H32" s="148" t="s">
        <v>3215</v>
      </c>
      <c r="I32" s="148" t="s">
        <v>3232</v>
      </c>
      <c r="J32" s="296" t="s">
        <v>3236</v>
      </c>
      <c r="K32" s="306" t="s">
        <v>3221</v>
      </c>
      <c r="L32" s="309" t="s">
        <v>3221</v>
      </c>
    </row>
    <row r="33" spans="1:12" ht="13.5" thickBot="1" x14ac:dyDescent="0.25">
      <c r="A33" s="61"/>
      <c r="B33" s="170" t="s">
        <v>480</v>
      </c>
      <c r="C33" s="294"/>
      <c r="D33" s="294"/>
      <c r="E33" s="294"/>
      <c r="F33" s="294"/>
      <c r="G33" s="294"/>
      <c r="H33" s="294"/>
      <c r="I33" s="294"/>
      <c r="J33" s="294"/>
      <c r="K33" s="305"/>
      <c r="L33" s="308"/>
    </row>
    <row r="34" spans="1:12" ht="15" x14ac:dyDescent="0.25">
      <c r="A34" s="59">
        <v>16</v>
      </c>
      <c r="B34" s="172" t="s">
        <v>1472</v>
      </c>
      <c r="C34" s="148" t="s">
        <v>3129</v>
      </c>
      <c r="D34" s="148" t="s">
        <v>3147</v>
      </c>
      <c r="E34" s="148" t="s">
        <v>3165</v>
      </c>
      <c r="F34" s="148" t="s">
        <v>3183</v>
      </c>
      <c r="G34" s="148" t="s">
        <v>3200</v>
      </c>
      <c r="H34" s="148" t="s">
        <v>3216</v>
      </c>
      <c r="I34" s="148" t="s">
        <v>3233</v>
      </c>
      <c r="J34" s="148" t="s">
        <v>3251</v>
      </c>
      <c r="K34" s="304" t="s">
        <v>3296</v>
      </c>
      <c r="L34" s="309" t="s">
        <v>3221</v>
      </c>
    </row>
    <row r="35" spans="1:12" ht="13.5" thickBot="1" x14ac:dyDescent="0.25">
      <c r="A35" s="61"/>
      <c r="B35" s="170" t="s">
        <v>480</v>
      </c>
      <c r="C35" s="294" t="s">
        <v>3080</v>
      </c>
      <c r="D35" s="294"/>
      <c r="E35" s="294" t="s">
        <v>3081</v>
      </c>
      <c r="F35" s="294"/>
      <c r="G35" s="294"/>
      <c r="H35" s="294"/>
      <c r="I35" s="294" t="s">
        <v>3081</v>
      </c>
      <c r="J35" s="294" t="s">
        <v>3080</v>
      </c>
      <c r="K35" s="305" t="s">
        <v>796</v>
      </c>
      <c r="L35" s="308"/>
    </row>
    <row r="36" spans="1:12" x14ac:dyDescent="0.2">
      <c r="A36" s="59">
        <v>17</v>
      </c>
      <c r="B36" s="60" t="s">
        <v>965</v>
      </c>
      <c r="C36" s="148" t="s">
        <v>3130</v>
      </c>
      <c r="D36" s="148" t="s">
        <v>3148</v>
      </c>
      <c r="E36" s="148" t="s">
        <v>3166</v>
      </c>
      <c r="F36" s="148" t="s">
        <v>3184</v>
      </c>
      <c r="G36" s="148" t="s">
        <v>3201</v>
      </c>
      <c r="H36" s="148" t="s">
        <v>3217</v>
      </c>
      <c r="I36" s="148" t="s">
        <v>3234</v>
      </c>
      <c r="J36" s="148" t="s">
        <v>3252</v>
      </c>
      <c r="K36" s="304" t="s">
        <v>3297</v>
      </c>
      <c r="L36" s="307" t="s">
        <v>2928</v>
      </c>
    </row>
    <row r="37" spans="1:12" ht="13.5" thickBot="1" x14ac:dyDescent="0.25">
      <c r="A37" s="61"/>
      <c r="B37" s="170" t="s">
        <v>480</v>
      </c>
      <c r="C37" s="294"/>
      <c r="D37" s="294"/>
      <c r="E37" s="294" t="s">
        <v>714</v>
      </c>
      <c r="F37" s="294"/>
      <c r="G37" s="294"/>
      <c r="H37" s="294"/>
      <c r="I37" s="294"/>
      <c r="J37" s="294" t="s">
        <v>1382</v>
      </c>
      <c r="K37" s="305"/>
      <c r="L37" s="308"/>
    </row>
    <row r="38" spans="1:12" x14ac:dyDescent="0.2">
      <c r="A38" s="59">
        <v>18</v>
      </c>
      <c r="B38" s="171" t="s">
        <v>858</v>
      </c>
      <c r="C38" s="148" t="s">
        <v>3131</v>
      </c>
      <c r="D38" s="148" t="s">
        <v>3149</v>
      </c>
      <c r="E38" s="148" t="s">
        <v>3167</v>
      </c>
      <c r="F38" s="148" t="s">
        <v>3185</v>
      </c>
      <c r="G38" s="148" t="s">
        <v>3202</v>
      </c>
      <c r="H38" s="148" t="s">
        <v>3218</v>
      </c>
      <c r="I38" s="148" t="s">
        <v>3235</v>
      </c>
      <c r="J38" s="148" t="s">
        <v>3253</v>
      </c>
      <c r="K38" s="304" t="s">
        <v>997</v>
      </c>
      <c r="L38" s="307" t="s">
        <v>3307</v>
      </c>
    </row>
    <row r="39" spans="1:12" ht="13.5" thickBot="1" x14ac:dyDescent="0.25">
      <c r="A39" s="61"/>
      <c r="B39" s="62" t="s">
        <v>480</v>
      </c>
      <c r="C39" s="294"/>
      <c r="D39" s="294"/>
      <c r="E39" s="294"/>
      <c r="F39" s="294"/>
      <c r="G39" s="294"/>
      <c r="H39" s="294"/>
      <c r="I39" s="294"/>
      <c r="J39" s="294"/>
      <c r="K39" s="305"/>
      <c r="L39" s="308"/>
    </row>
    <row r="40" spans="1:12" x14ac:dyDescent="0.2">
      <c r="H40" s="106"/>
      <c r="I40" s="106"/>
      <c r="J40" s="106"/>
      <c r="K40" s="85"/>
      <c r="L40" s="85"/>
    </row>
    <row r="41" spans="1:12" x14ac:dyDescent="0.2">
      <c r="B41" s="4" t="s">
        <v>3264</v>
      </c>
      <c r="H41" s="106"/>
      <c r="I41" s="106"/>
      <c r="J41" s="106"/>
      <c r="K41" s="85"/>
      <c r="L41" s="85"/>
    </row>
    <row r="43" spans="1:12" x14ac:dyDescent="0.2">
      <c r="B43" s="4" t="s">
        <v>714</v>
      </c>
      <c r="C43" t="s">
        <v>3266</v>
      </c>
    </row>
    <row r="44" spans="1:12" x14ac:dyDescent="0.2">
      <c r="B44" s="183" t="s">
        <v>747</v>
      </c>
      <c r="C44" s="4" t="s">
        <v>3268</v>
      </c>
    </row>
    <row r="45" spans="1:12" x14ac:dyDescent="0.2">
      <c r="B45" s="183" t="s">
        <v>1472</v>
      </c>
      <c r="C45" s="4" t="s">
        <v>3283</v>
      </c>
    </row>
    <row r="46" spans="1:12" x14ac:dyDescent="0.2">
      <c r="B46" s="183" t="s">
        <v>1119</v>
      </c>
      <c r="C46" s="4" t="s">
        <v>3267</v>
      </c>
    </row>
    <row r="47" spans="1:12" x14ac:dyDescent="0.2">
      <c r="B47" s="183" t="s">
        <v>965</v>
      </c>
      <c r="C47" s="4" t="s">
        <v>1060</v>
      </c>
    </row>
    <row r="48" spans="1:12" x14ac:dyDescent="0.2">
      <c r="B48" s="183" t="s">
        <v>810</v>
      </c>
      <c r="C48" t="s">
        <v>3265</v>
      </c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  <pageSetup scale="8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" workbookViewId="0">
      <selection activeCell="D28" sqref="D28"/>
    </sheetView>
  </sheetViews>
  <sheetFormatPr defaultColWidth="8.85546875" defaultRowHeight="12.75" x14ac:dyDescent="0.2"/>
  <cols>
    <col min="2" max="2" width="21.7109375" customWidth="1"/>
    <col min="3" max="12" width="15.7109375" customWidth="1"/>
  </cols>
  <sheetData>
    <row r="1" spans="1:12" ht="20.25" x14ac:dyDescent="0.3">
      <c r="A1" s="324" t="s">
        <v>3277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318</v>
      </c>
      <c r="C4" s="299"/>
      <c r="D4" s="299"/>
      <c r="E4" s="299"/>
      <c r="F4" s="299"/>
      <c r="G4" s="299"/>
      <c r="H4" s="299"/>
      <c r="I4" s="299"/>
      <c r="J4" s="299"/>
      <c r="K4" s="299"/>
      <c r="L4" s="299"/>
    </row>
    <row r="5" spans="1:12" ht="13.5" thickBot="1" x14ac:dyDescent="0.25">
      <c r="A5" s="61"/>
      <c r="B5" s="170" t="s">
        <v>480</v>
      </c>
      <c r="C5" s="300"/>
      <c r="D5" s="300"/>
      <c r="E5" s="300"/>
      <c r="F5" s="300"/>
      <c r="G5" s="300"/>
      <c r="H5" s="300" t="s">
        <v>3279</v>
      </c>
      <c r="I5" s="300"/>
      <c r="J5" s="300"/>
      <c r="K5" s="300"/>
      <c r="L5" s="300"/>
    </row>
    <row r="6" spans="1:12" x14ac:dyDescent="0.2">
      <c r="A6" s="59">
        <v>2</v>
      </c>
      <c r="B6" s="171" t="s">
        <v>2651</v>
      </c>
      <c r="C6" s="299"/>
      <c r="D6" s="299"/>
      <c r="E6" s="299"/>
      <c r="F6" s="299"/>
      <c r="G6" s="299"/>
      <c r="H6" s="299"/>
      <c r="I6" s="299"/>
      <c r="J6" s="299"/>
      <c r="K6" s="299"/>
      <c r="L6" s="299"/>
    </row>
    <row r="7" spans="1:12" ht="13.5" thickBot="1" x14ac:dyDescent="0.25">
      <c r="A7" s="61"/>
      <c r="B7" s="170" t="s">
        <v>480</v>
      </c>
      <c r="C7" s="300"/>
      <c r="D7" s="300"/>
      <c r="E7" s="300"/>
      <c r="F7" s="300"/>
      <c r="G7" s="300"/>
      <c r="H7" s="300"/>
      <c r="I7" s="300"/>
      <c r="J7" s="300"/>
      <c r="K7" s="300"/>
      <c r="L7" s="300"/>
    </row>
    <row r="8" spans="1:12" x14ac:dyDescent="0.2">
      <c r="A8" s="59">
        <v>3</v>
      </c>
      <c r="B8" s="60" t="s">
        <v>326</v>
      </c>
      <c r="C8" s="299"/>
      <c r="D8" s="299"/>
      <c r="E8" s="299"/>
      <c r="F8" s="299"/>
      <c r="G8" s="299"/>
      <c r="H8" s="299"/>
      <c r="I8" s="301"/>
      <c r="J8" s="299"/>
      <c r="K8" s="301"/>
      <c r="L8" s="301"/>
    </row>
    <row r="9" spans="1:12" ht="13.5" thickBot="1" x14ac:dyDescent="0.25">
      <c r="A9" s="61"/>
      <c r="B9" s="170" t="s">
        <v>480</v>
      </c>
      <c r="C9" s="300"/>
      <c r="D9" s="300"/>
      <c r="E9" s="300"/>
      <c r="F9" s="300"/>
      <c r="G9" s="300"/>
      <c r="H9" s="300"/>
      <c r="I9" s="300"/>
      <c r="J9" s="300"/>
      <c r="K9" s="300"/>
      <c r="L9" s="300"/>
    </row>
    <row r="10" spans="1:12" x14ac:dyDescent="0.2">
      <c r="A10" s="59">
        <v>4</v>
      </c>
      <c r="B10" s="171" t="s">
        <v>810</v>
      </c>
      <c r="C10" s="299"/>
      <c r="D10" s="299"/>
      <c r="E10" s="299"/>
      <c r="F10" s="299"/>
      <c r="G10" s="301"/>
      <c r="H10" s="299"/>
      <c r="I10" s="299"/>
      <c r="J10" s="299"/>
      <c r="K10" s="299"/>
      <c r="L10" s="299"/>
    </row>
    <row r="11" spans="1:12" ht="13.5" thickBot="1" x14ac:dyDescent="0.25">
      <c r="A11" s="61"/>
      <c r="B11" s="170" t="s">
        <v>480</v>
      </c>
      <c r="C11" s="300"/>
      <c r="D11" s="300"/>
      <c r="E11" s="300"/>
      <c r="F11" s="300"/>
      <c r="G11" s="300"/>
      <c r="H11" s="300"/>
      <c r="I11" s="300"/>
      <c r="J11" s="300"/>
      <c r="K11" s="300"/>
      <c r="L11" s="300"/>
    </row>
    <row r="12" spans="1:12" x14ac:dyDescent="0.2">
      <c r="A12" s="59">
        <v>5</v>
      </c>
      <c r="B12" s="60" t="s">
        <v>922</v>
      </c>
      <c r="C12" s="299"/>
      <c r="D12" s="299"/>
      <c r="E12" s="299"/>
      <c r="F12" s="299"/>
      <c r="G12" s="299"/>
      <c r="H12" s="299"/>
      <c r="I12" s="299"/>
      <c r="J12" s="299"/>
      <c r="K12" s="299"/>
      <c r="L12" s="299"/>
    </row>
    <row r="13" spans="1:12" ht="13.5" thickBot="1" x14ac:dyDescent="0.25">
      <c r="A13" s="61"/>
      <c r="B13" s="170" t="s">
        <v>480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</row>
    <row r="14" spans="1:12" x14ac:dyDescent="0.2">
      <c r="A14" s="59">
        <v>6</v>
      </c>
      <c r="B14" s="60" t="s">
        <v>1239</v>
      </c>
      <c r="C14" s="299"/>
      <c r="D14" s="299"/>
      <c r="E14" s="299"/>
      <c r="F14" s="299"/>
      <c r="G14" s="299"/>
      <c r="H14" s="299"/>
      <c r="I14" s="299"/>
      <c r="J14" s="299"/>
      <c r="K14" s="299"/>
      <c r="L14" s="299"/>
    </row>
    <row r="15" spans="1:12" ht="13.5" thickBot="1" x14ac:dyDescent="0.25">
      <c r="A15" s="61"/>
      <c r="B15" s="170" t="s">
        <v>480</v>
      </c>
      <c r="C15" s="300"/>
      <c r="D15" s="300"/>
      <c r="E15" s="300"/>
      <c r="F15" s="300"/>
      <c r="G15" s="300"/>
      <c r="H15" s="300"/>
      <c r="I15" s="300"/>
      <c r="J15" s="300"/>
      <c r="K15" s="300"/>
      <c r="L15" s="300"/>
    </row>
    <row r="16" spans="1:12" x14ac:dyDescent="0.2">
      <c r="A16" s="59">
        <v>7</v>
      </c>
      <c r="B16" s="171" t="s">
        <v>1382</v>
      </c>
      <c r="C16" s="299"/>
      <c r="D16" s="299"/>
      <c r="E16" s="299"/>
      <c r="F16" s="299"/>
      <c r="G16" s="299"/>
      <c r="H16" s="299"/>
      <c r="I16" s="299"/>
      <c r="J16" s="299"/>
      <c r="K16" s="299"/>
      <c r="L16" s="299"/>
    </row>
    <row r="17" spans="1:12" ht="13.5" thickBot="1" x14ac:dyDescent="0.25">
      <c r="A17" s="61"/>
      <c r="B17" s="170" t="s">
        <v>480</v>
      </c>
      <c r="C17" s="300"/>
      <c r="D17" s="300"/>
      <c r="E17" s="300"/>
      <c r="F17" s="300"/>
      <c r="G17" s="300"/>
      <c r="H17" s="300"/>
      <c r="I17" s="300"/>
      <c r="J17" s="300"/>
      <c r="K17" s="300"/>
      <c r="L17" s="300"/>
    </row>
    <row r="18" spans="1:12" x14ac:dyDescent="0.2">
      <c r="A18" s="59">
        <v>8</v>
      </c>
      <c r="B18" s="172" t="s">
        <v>2641</v>
      </c>
      <c r="C18" s="299"/>
      <c r="D18" s="299"/>
      <c r="E18" s="299"/>
      <c r="F18" s="299"/>
      <c r="G18" s="299"/>
      <c r="H18" s="299"/>
      <c r="I18" s="299"/>
      <c r="J18" s="299"/>
      <c r="K18" s="299"/>
      <c r="L18" s="299"/>
    </row>
    <row r="19" spans="1:12" ht="13.5" thickBot="1" x14ac:dyDescent="0.25">
      <c r="A19" s="61"/>
      <c r="B19" s="170" t="s">
        <v>480</v>
      </c>
      <c r="C19" s="300"/>
      <c r="D19" s="300"/>
      <c r="E19" s="300"/>
      <c r="F19" s="300"/>
      <c r="G19" s="300"/>
      <c r="H19" s="300"/>
      <c r="I19" s="300"/>
      <c r="J19" s="300"/>
      <c r="K19" s="300"/>
      <c r="L19" s="300"/>
    </row>
    <row r="20" spans="1:12" x14ac:dyDescent="0.2">
      <c r="A20" s="59">
        <v>9</v>
      </c>
      <c r="B20" s="60" t="s">
        <v>63</v>
      </c>
      <c r="C20" s="299"/>
      <c r="D20" s="299"/>
      <c r="E20" s="299"/>
      <c r="F20" s="299"/>
      <c r="G20" s="299"/>
      <c r="H20" s="299"/>
      <c r="I20" s="299"/>
      <c r="J20" s="299"/>
      <c r="K20" s="299"/>
      <c r="L20" s="299"/>
    </row>
    <row r="21" spans="1:12" ht="13.5" thickBot="1" x14ac:dyDescent="0.25">
      <c r="A21" s="61"/>
      <c r="B21" s="170" t="s">
        <v>480</v>
      </c>
      <c r="C21" s="300"/>
      <c r="D21" s="300"/>
      <c r="E21" s="300" t="s">
        <v>858</v>
      </c>
      <c r="F21" s="300"/>
      <c r="G21" s="300"/>
      <c r="H21" s="300"/>
      <c r="I21" s="300"/>
      <c r="J21" s="300"/>
      <c r="K21" s="300"/>
      <c r="L21" s="300"/>
    </row>
    <row r="22" spans="1:12" x14ac:dyDescent="0.2">
      <c r="A22" s="59">
        <v>10</v>
      </c>
      <c r="B22" s="60" t="s">
        <v>714</v>
      </c>
      <c r="C22" s="299"/>
      <c r="D22" s="299"/>
      <c r="E22" s="299"/>
      <c r="F22" s="299"/>
      <c r="G22" s="299"/>
      <c r="H22" s="301"/>
      <c r="I22" s="299"/>
      <c r="J22" s="299"/>
      <c r="K22" s="299"/>
      <c r="L22" s="299"/>
    </row>
    <row r="23" spans="1:12" ht="13.5" thickBot="1" x14ac:dyDescent="0.25">
      <c r="A23" s="61"/>
      <c r="B23" s="170" t="s">
        <v>480</v>
      </c>
      <c r="C23" s="300"/>
      <c r="D23" s="300"/>
      <c r="E23" s="300"/>
      <c r="F23" s="300"/>
      <c r="G23" s="300"/>
      <c r="H23" s="300"/>
      <c r="I23" s="300"/>
      <c r="J23" s="300"/>
      <c r="K23" s="300"/>
      <c r="L23" s="300"/>
    </row>
    <row r="24" spans="1:12" x14ac:dyDescent="0.2">
      <c r="A24" s="59">
        <v>11</v>
      </c>
      <c r="B24" s="60" t="s">
        <v>747</v>
      </c>
      <c r="C24" s="299"/>
      <c r="D24" s="299"/>
      <c r="E24" s="299"/>
      <c r="F24" s="299"/>
      <c r="G24" s="299"/>
      <c r="H24" s="301"/>
      <c r="I24" s="301"/>
      <c r="J24" s="299"/>
      <c r="K24" s="299"/>
      <c r="L24" s="299"/>
    </row>
    <row r="25" spans="1:12" ht="13.5" thickBot="1" x14ac:dyDescent="0.25">
      <c r="A25" s="61"/>
      <c r="B25" s="170"/>
      <c r="C25" s="300"/>
      <c r="D25" s="300"/>
      <c r="E25" s="300"/>
      <c r="F25" s="300"/>
      <c r="G25" s="300"/>
      <c r="H25" s="300"/>
      <c r="I25" s="300"/>
      <c r="J25" s="300"/>
      <c r="K25" s="300"/>
      <c r="L25" s="300"/>
    </row>
    <row r="26" spans="1:12" x14ac:dyDescent="0.2">
      <c r="A26" s="59">
        <v>12</v>
      </c>
      <c r="B26" s="171" t="s">
        <v>780</v>
      </c>
      <c r="C26" s="299"/>
      <c r="D26" s="299"/>
      <c r="E26" s="299"/>
      <c r="F26" s="299"/>
      <c r="G26" s="299"/>
      <c r="H26" s="299"/>
      <c r="I26" s="299"/>
      <c r="J26" s="299"/>
      <c r="K26" s="299"/>
      <c r="L26" s="299"/>
    </row>
    <row r="27" spans="1:12" ht="13.5" thickBot="1" x14ac:dyDescent="0.25">
      <c r="A27" s="61"/>
      <c r="B27" s="170" t="s">
        <v>480</v>
      </c>
      <c r="C27" s="300"/>
      <c r="D27" s="300" t="s">
        <v>858</v>
      </c>
      <c r="E27" s="300"/>
      <c r="F27" s="300"/>
      <c r="G27" s="300"/>
      <c r="H27" s="300"/>
      <c r="I27" s="300"/>
      <c r="J27" s="300"/>
      <c r="K27" s="300"/>
      <c r="L27" s="300"/>
    </row>
    <row r="28" spans="1:12" x14ac:dyDescent="0.2">
      <c r="A28" s="59">
        <v>13</v>
      </c>
      <c r="B28" s="60" t="s">
        <v>3081</v>
      </c>
      <c r="C28" s="299"/>
      <c r="D28" s="299"/>
      <c r="E28" s="299"/>
      <c r="F28" s="299"/>
      <c r="G28" s="299"/>
      <c r="H28" s="299"/>
      <c r="I28" s="299"/>
      <c r="J28" s="299"/>
      <c r="K28" s="299"/>
      <c r="L28" s="299"/>
    </row>
    <row r="29" spans="1:12" ht="13.5" thickBot="1" x14ac:dyDescent="0.25">
      <c r="A29" s="61"/>
      <c r="B29" s="170" t="s">
        <v>480</v>
      </c>
      <c r="C29" s="300"/>
      <c r="D29" s="300"/>
      <c r="E29" s="300"/>
      <c r="F29" s="300"/>
      <c r="G29" s="300"/>
      <c r="H29" s="300"/>
      <c r="I29" s="300"/>
      <c r="J29" s="300"/>
      <c r="K29" s="300"/>
      <c r="L29" s="300"/>
    </row>
    <row r="30" spans="1:12" x14ac:dyDescent="0.2">
      <c r="A30" s="59">
        <v>14</v>
      </c>
      <c r="B30" s="60" t="s">
        <v>3080</v>
      </c>
      <c r="C30" s="299"/>
      <c r="D30" s="299"/>
      <c r="E30" s="299"/>
      <c r="F30" s="299"/>
      <c r="G30" s="299"/>
      <c r="H30" s="299"/>
      <c r="I30" s="299"/>
      <c r="J30" s="299"/>
      <c r="K30" s="299"/>
      <c r="L30" s="299"/>
    </row>
    <row r="31" spans="1:12" ht="13.5" thickBot="1" x14ac:dyDescent="0.25">
      <c r="A31" s="61"/>
      <c r="B31" s="170" t="s">
        <v>480</v>
      </c>
      <c r="C31" s="300"/>
      <c r="D31" s="300"/>
      <c r="E31" s="300"/>
      <c r="F31" s="300"/>
      <c r="G31" s="300"/>
      <c r="H31" s="300"/>
      <c r="I31" s="300"/>
      <c r="J31" s="300"/>
      <c r="K31" s="300"/>
      <c r="L31" s="300"/>
    </row>
    <row r="32" spans="1:12" x14ac:dyDescent="0.2">
      <c r="A32" s="59">
        <v>15</v>
      </c>
      <c r="B32" s="60" t="s">
        <v>1119</v>
      </c>
      <c r="C32" s="299"/>
      <c r="D32" s="299"/>
      <c r="E32" s="299"/>
      <c r="F32" s="299"/>
      <c r="G32" s="299"/>
      <c r="H32" s="299"/>
      <c r="I32" s="299"/>
      <c r="J32" s="301"/>
      <c r="K32" s="299"/>
      <c r="L32" s="299"/>
    </row>
    <row r="33" spans="1:12" ht="13.5" thickBot="1" x14ac:dyDescent="0.25">
      <c r="A33" s="61"/>
      <c r="B33" s="170" t="s">
        <v>480</v>
      </c>
      <c r="C33" s="300"/>
      <c r="D33" s="300"/>
      <c r="E33" s="300"/>
      <c r="F33" s="300"/>
      <c r="G33" s="300"/>
      <c r="H33" s="300"/>
      <c r="I33" s="300"/>
      <c r="J33" s="300"/>
      <c r="K33" s="300"/>
      <c r="L33" s="300"/>
    </row>
    <row r="34" spans="1:12" x14ac:dyDescent="0.2">
      <c r="A34" s="59">
        <v>16</v>
      </c>
      <c r="B34" s="172" t="s">
        <v>1472</v>
      </c>
      <c r="C34" s="299"/>
      <c r="D34" s="299"/>
      <c r="E34" s="299"/>
      <c r="F34" s="299"/>
      <c r="G34" s="299"/>
      <c r="H34" s="299"/>
      <c r="I34" s="299"/>
      <c r="J34" s="299"/>
      <c r="K34" s="299"/>
      <c r="L34" s="301"/>
    </row>
    <row r="35" spans="1:12" ht="13.5" thickBot="1" x14ac:dyDescent="0.25">
      <c r="A35" s="61"/>
      <c r="B35" s="170" t="s">
        <v>480</v>
      </c>
      <c r="C35" s="300"/>
      <c r="D35" s="300"/>
      <c r="E35" s="300"/>
      <c r="F35" s="300"/>
      <c r="G35" s="300"/>
      <c r="H35" s="300"/>
      <c r="I35" s="300"/>
      <c r="J35" s="300"/>
      <c r="K35" s="300"/>
      <c r="L35" s="300"/>
    </row>
    <row r="36" spans="1:12" x14ac:dyDescent="0.2">
      <c r="A36" s="59">
        <v>17</v>
      </c>
      <c r="B36" s="60" t="s">
        <v>965</v>
      </c>
      <c r="C36" s="299"/>
      <c r="D36" s="299"/>
      <c r="E36" s="299"/>
      <c r="F36" s="299"/>
      <c r="G36" s="299"/>
      <c r="H36" s="299"/>
      <c r="I36" s="299"/>
      <c r="J36" s="299"/>
      <c r="K36" s="299"/>
      <c r="L36" s="299"/>
    </row>
    <row r="37" spans="1:12" ht="13.5" thickBot="1" x14ac:dyDescent="0.25">
      <c r="A37" s="61"/>
      <c r="B37" s="170" t="s">
        <v>480</v>
      </c>
      <c r="C37" s="300"/>
      <c r="D37" s="300"/>
      <c r="E37" s="300"/>
      <c r="F37" s="300"/>
      <c r="G37" s="300"/>
      <c r="H37" s="300"/>
      <c r="I37" s="300"/>
      <c r="J37" s="300"/>
      <c r="K37" s="300"/>
      <c r="L37" s="300"/>
    </row>
    <row r="38" spans="1:12" x14ac:dyDescent="0.2">
      <c r="A38" s="59">
        <v>18</v>
      </c>
      <c r="B38" s="171" t="s">
        <v>858</v>
      </c>
      <c r="C38" s="299"/>
      <c r="D38" s="299"/>
      <c r="E38" s="299"/>
      <c r="F38" s="299"/>
      <c r="G38" s="299"/>
      <c r="H38" s="299"/>
      <c r="I38" s="299"/>
      <c r="J38" s="299"/>
      <c r="K38" s="299"/>
      <c r="L38" s="299"/>
    </row>
    <row r="39" spans="1:12" ht="13.5" thickBot="1" x14ac:dyDescent="0.25">
      <c r="A39" s="61"/>
      <c r="B39" s="62" t="s">
        <v>480</v>
      </c>
      <c r="C39" s="300"/>
      <c r="D39" s="300"/>
      <c r="E39" s="300"/>
      <c r="F39" s="300"/>
      <c r="G39" s="300"/>
      <c r="H39" s="300"/>
      <c r="I39" s="300"/>
      <c r="J39" s="300"/>
      <c r="K39" s="300"/>
      <c r="L39" s="300"/>
    </row>
    <row r="40" spans="1:12" x14ac:dyDescent="0.2">
      <c r="H40" s="106"/>
      <c r="I40" s="106"/>
      <c r="J40" s="106"/>
      <c r="K40" s="85"/>
      <c r="L40" s="85"/>
    </row>
    <row r="41" spans="1:12" x14ac:dyDescent="0.2">
      <c r="B41" s="4"/>
      <c r="H41" s="106"/>
      <c r="I41" s="106"/>
      <c r="J41" s="106"/>
      <c r="K41" s="85"/>
      <c r="L41" s="85"/>
    </row>
    <row r="42" spans="1:12" ht="20.25" x14ac:dyDescent="0.3">
      <c r="B42" s="298" t="s">
        <v>3278</v>
      </c>
    </row>
    <row r="43" spans="1:12" x14ac:dyDescent="0.2">
      <c r="B43" s="4"/>
    </row>
    <row r="44" spans="1:12" x14ac:dyDescent="0.2">
      <c r="B44" s="183"/>
      <c r="C44" s="4"/>
    </row>
    <row r="45" spans="1:12" x14ac:dyDescent="0.2">
      <c r="B45" s="183"/>
    </row>
    <row r="46" spans="1:12" x14ac:dyDescent="0.2">
      <c r="B46" s="183"/>
      <c r="C46" s="4"/>
    </row>
    <row r="47" spans="1:12" x14ac:dyDescent="0.2">
      <c r="B47" s="183"/>
      <c r="C47" s="4"/>
    </row>
    <row r="48" spans="1:12" x14ac:dyDescent="0.2">
      <c r="B48" s="183"/>
    </row>
  </sheetData>
  <mergeCells count="1">
    <mergeCell ref="A1:L1"/>
  </mergeCells>
  <dataValidations count="1">
    <dataValidation type="list" allowBlank="1" showInputMessage="1" showErrorMessage="1" sqref="C4:L4 C38:L38 C36:L36 C34:K34 C32:I32 C30:L30 C28:L28 C26:L26 C24:G24 C22:G22 C20:L20 C18:L18 C16:L16 C14:L14 C12:L12 C6:L6 C10:F10 C8:H8 H10:L10 I22:L22 J8 J24:L24 K32:L32">
      <formula1>$A$45:$A$502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1161"/>
  <sheetViews>
    <sheetView workbookViewId="0">
      <pane ySplit="2" topLeftCell="A872" activePane="bottomLeft" state="frozen"/>
      <selection pane="bottomLeft" activeCell="C895" sqref="C895"/>
    </sheetView>
  </sheetViews>
  <sheetFormatPr defaultColWidth="8.85546875" defaultRowHeight="12.75" x14ac:dyDescent="0.2"/>
  <cols>
    <col min="1" max="1" width="9.140625" style="7" customWidth="1"/>
    <col min="2" max="2" width="1.28515625" style="19" customWidth="1"/>
    <col min="3" max="3" width="102.7109375" customWidth="1"/>
    <col min="4" max="4" width="9.140625" style="20" customWidth="1"/>
    <col min="5" max="5" width="9.140625" style="30" customWidth="1"/>
    <col min="6" max="45" width="9.140625" style="19" customWidth="1"/>
  </cols>
  <sheetData>
    <row r="2" spans="1:3" x14ac:dyDescent="0.2">
      <c r="A2" s="8" t="s">
        <v>581</v>
      </c>
      <c r="B2" s="45"/>
      <c r="C2" s="9" t="s">
        <v>580</v>
      </c>
    </row>
    <row r="3" spans="1:3" x14ac:dyDescent="0.2">
      <c r="A3" s="7">
        <v>38469</v>
      </c>
      <c r="B3" s="25"/>
      <c r="C3" s="5" t="s">
        <v>301</v>
      </c>
    </row>
    <row r="4" spans="1:3" x14ac:dyDescent="0.2">
      <c r="B4" s="25"/>
      <c r="C4" s="5" t="s">
        <v>300</v>
      </c>
    </row>
    <row r="5" spans="1:3" x14ac:dyDescent="0.2">
      <c r="B5" s="25"/>
      <c r="C5" s="5"/>
    </row>
    <row r="6" spans="1:3" x14ac:dyDescent="0.2">
      <c r="A6" s="7">
        <v>38594</v>
      </c>
      <c r="B6" s="25"/>
      <c r="C6" s="5" t="s">
        <v>308</v>
      </c>
    </row>
    <row r="7" spans="1:3" x14ac:dyDescent="0.2">
      <c r="B7" s="25"/>
      <c r="C7" s="5" t="s">
        <v>309</v>
      </c>
    </row>
    <row r="8" spans="1:3" x14ac:dyDescent="0.2">
      <c r="B8" s="25"/>
      <c r="C8" s="5"/>
    </row>
    <row r="9" spans="1:3" x14ac:dyDescent="0.2">
      <c r="A9" s="7">
        <v>38747</v>
      </c>
      <c r="B9" s="25"/>
      <c r="C9" s="5" t="s">
        <v>311</v>
      </c>
    </row>
    <row r="10" spans="1:3" x14ac:dyDescent="0.2">
      <c r="B10" s="25"/>
      <c r="C10" s="5" t="s">
        <v>310</v>
      </c>
    </row>
    <row r="11" spans="1:3" x14ac:dyDescent="0.2">
      <c r="B11" s="25"/>
      <c r="C11" s="5"/>
    </row>
    <row r="12" spans="1:3" x14ac:dyDescent="0.2">
      <c r="A12" s="7">
        <v>38767</v>
      </c>
      <c r="B12" s="25"/>
      <c r="C12" s="5" t="s">
        <v>313</v>
      </c>
    </row>
    <row r="13" spans="1:3" x14ac:dyDescent="0.2">
      <c r="B13" s="25"/>
      <c r="C13" s="5" t="s">
        <v>312</v>
      </c>
    </row>
    <row r="14" spans="1:3" x14ac:dyDescent="0.2">
      <c r="B14" s="25"/>
      <c r="C14" s="5"/>
    </row>
    <row r="15" spans="1:3" x14ac:dyDescent="0.2">
      <c r="A15" s="7">
        <v>38767</v>
      </c>
      <c r="B15" s="25"/>
      <c r="C15" s="5" t="s">
        <v>316</v>
      </c>
    </row>
    <row r="16" spans="1:3" x14ac:dyDescent="0.2">
      <c r="B16" s="25"/>
      <c r="C16" s="5" t="s">
        <v>315</v>
      </c>
    </row>
    <row r="17" spans="1:3" x14ac:dyDescent="0.2">
      <c r="B17" s="25"/>
      <c r="C17" s="4"/>
    </row>
    <row r="18" spans="1:3" x14ac:dyDescent="0.2">
      <c r="A18" s="7">
        <v>38778</v>
      </c>
      <c r="B18" s="25"/>
      <c r="C18" s="5" t="s">
        <v>219</v>
      </c>
    </row>
    <row r="19" spans="1:3" x14ac:dyDescent="0.2">
      <c r="B19" s="25"/>
      <c r="C19" s="5" t="s">
        <v>220</v>
      </c>
    </row>
    <row r="20" spans="1:3" x14ac:dyDescent="0.2">
      <c r="B20" s="25"/>
      <c r="C20" s="4"/>
    </row>
    <row r="21" spans="1:3" x14ac:dyDescent="0.2">
      <c r="A21" s="7">
        <v>38778</v>
      </c>
      <c r="B21" s="25"/>
      <c r="C21" s="5" t="s">
        <v>221</v>
      </c>
    </row>
    <row r="22" spans="1:3" x14ac:dyDescent="0.2">
      <c r="B22" s="25"/>
      <c r="C22" s="5" t="s">
        <v>230</v>
      </c>
    </row>
    <row r="23" spans="1:3" x14ac:dyDescent="0.2">
      <c r="B23" s="25"/>
      <c r="C23" s="5"/>
    </row>
    <row r="24" spans="1:3" x14ac:dyDescent="0.2">
      <c r="A24" s="7">
        <v>38778</v>
      </c>
      <c r="B24" s="25"/>
      <c r="C24" s="5" t="s">
        <v>222</v>
      </c>
    </row>
    <row r="25" spans="1:3" x14ac:dyDescent="0.2">
      <c r="B25" s="25"/>
      <c r="C25" s="5" t="s">
        <v>223</v>
      </c>
    </row>
    <row r="26" spans="1:3" x14ac:dyDescent="0.2">
      <c r="B26" s="25"/>
      <c r="C26" s="5"/>
    </row>
    <row r="27" spans="1:3" x14ac:dyDescent="0.2">
      <c r="A27" s="7">
        <v>38778</v>
      </c>
      <c r="B27" s="25"/>
      <c r="C27" s="5" t="s">
        <v>224</v>
      </c>
    </row>
    <row r="28" spans="1:3" x14ac:dyDescent="0.2">
      <c r="B28" s="25"/>
      <c r="C28" s="5" t="s">
        <v>225</v>
      </c>
    </row>
    <row r="29" spans="1:3" x14ac:dyDescent="0.2">
      <c r="B29" s="25"/>
      <c r="C29" s="5"/>
    </row>
    <row r="30" spans="1:3" x14ac:dyDescent="0.2">
      <c r="A30" s="7">
        <v>38795</v>
      </c>
      <c r="B30" s="25"/>
      <c r="C30" s="5" t="s">
        <v>226</v>
      </c>
    </row>
    <row r="31" spans="1:3" x14ac:dyDescent="0.2">
      <c r="B31" s="25"/>
      <c r="C31" s="5" t="s">
        <v>227</v>
      </c>
    </row>
    <row r="32" spans="1:3" x14ac:dyDescent="0.2">
      <c r="B32" s="25"/>
      <c r="C32" s="5"/>
    </row>
    <row r="33" spans="1:3" x14ac:dyDescent="0.2">
      <c r="A33" s="7">
        <v>38798</v>
      </c>
      <c r="B33" s="25"/>
      <c r="C33" s="5" t="s">
        <v>228</v>
      </c>
    </row>
    <row r="34" spans="1:3" x14ac:dyDescent="0.2">
      <c r="B34" s="25"/>
      <c r="C34" s="5" t="s">
        <v>229</v>
      </c>
    </row>
    <row r="35" spans="1:3" x14ac:dyDescent="0.2">
      <c r="B35" s="25"/>
      <c r="C35" s="5"/>
    </row>
    <row r="36" spans="1:3" x14ac:dyDescent="0.2">
      <c r="A36" s="7">
        <v>38803</v>
      </c>
      <c r="B36" s="25"/>
      <c r="C36" s="5" t="s">
        <v>232</v>
      </c>
    </row>
    <row r="37" spans="1:3" x14ac:dyDescent="0.2">
      <c r="B37" s="25"/>
      <c r="C37" s="5" t="s">
        <v>231</v>
      </c>
    </row>
    <row r="38" spans="1:3" x14ac:dyDescent="0.2">
      <c r="B38" s="25"/>
      <c r="C38" s="5"/>
    </row>
    <row r="39" spans="1:3" x14ac:dyDescent="0.2">
      <c r="A39" s="7">
        <v>38803</v>
      </c>
      <c r="B39" s="25"/>
      <c r="C39" s="5" t="s">
        <v>233</v>
      </c>
    </row>
    <row r="40" spans="1:3" x14ac:dyDescent="0.2">
      <c r="B40" s="25"/>
      <c r="C40" s="5" t="s">
        <v>241</v>
      </c>
    </row>
    <row r="41" spans="1:3" x14ac:dyDescent="0.2">
      <c r="B41" s="25"/>
      <c r="C41" s="5"/>
    </row>
    <row r="42" spans="1:3" x14ac:dyDescent="0.2">
      <c r="A42" s="7">
        <v>38807</v>
      </c>
      <c r="B42" s="25"/>
      <c r="C42" s="5" t="s">
        <v>242</v>
      </c>
    </row>
    <row r="43" spans="1:3" x14ac:dyDescent="0.2">
      <c r="B43" s="25"/>
      <c r="C43" s="5" t="s">
        <v>243</v>
      </c>
    </row>
    <row r="44" spans="1:3" x14ac:dyDescent="0.2">
      <c r="B44" s="25"/>
      <c r="C44" s="5"/>
    </row>
    <row r="45" spans="1:3" x14ac:dyDescent="0.2">
      <c r="A45" s="7">
        <v>38810</v>
      </c>
      <c r="B45" s="25"/>
      <c r="C45" s="5" t="s">
        <v>247</v>
      </c>
    </row>
    <row r="46" spans="1:3" x14ac:dyDescent="0.2">
      <c r="B46" s="25"/>
      <c r="C46" s="5" t="s">
        <v>244</v>
      </c>
    </row>
    <row r="47" spans="1:3" x14ac:dyDescent="0.2">
      <c r="B47" s="25"/>
      <c r="C47" s="5"/>
    </row>
    <row r="48" spans="1:3" x14ac:dyDescent="0.2">
      <c r="A48" s="10">
        <v>38815</v>
      </c>
      <c r="B48" s="46"/>
      <c r="C48" s="11" t="s">
        <v>582</v>
      </c>
    </row>
    <row r="49" spans="1:3" x14ac:dyDescent="0.2">
      <c r="B49" s="25"/>
      <c r="C49" s="5"/>
    </row>
    <row r="50" spans="1:3" x14ac:dyDescent="0.2">
      <c r="A50" s="7">
        <v>38819</v>
      </c>
      <c r="B50" s="25"/>
      <c r="C50" s="5" t="s">
        <v>246</v>
      </c>
    </row>
    <row r="51" spans="1:3" x14ac:dyDescent="0.2">
      <c r="B51" s="25"/>
      <c r="C51" s="5" t="s">
        <v>248</v>
      </c>
    </row>
    <row r="52" spans="1:3" x14ac:dyDescent="0.2">
      <c r="B52" s="25"/>
      <c r="C52" s="5"/>
    </row>
    <row r="53" spans="1:3" x14ac:dyDescent="0.2">
      <c r="A53" s="7">
        <v>38820</v>
      </c>
      <c r="B53" s="25"/>
      <c r="C53" s="5" t="s">
        <v>249</v>
      </c>
    </row>
    <row r="54" spans="1:3" x14ac:dyDescent="0.2">
      <c r="B54" s="25"/>
      <c r="C54" s="5" t="s">
        <v>250</v>
      </c>
    </row>
    <row r="56" spans="1:3" x14ac:dyDescent="0.2">
      <c r="A56" s="7">
        <v>38844</v>
      </c>
      <c r="B56" s="25"/>
      <c r="C56" s="5" t="s">
        <v>267</v>
      </c>
    </row>
    <row r="57" spans="1:3" x14ac:dyDescent="0.2">
      <c r="B57" s="25"/>
      <c r="C57" s="5" t="s">
        <v>251</v>
      </c>
    </row>
    <row r="59" spans="1:3" x14ac:dyDescent="0.2">
      <c r="A59" s="7">
        <v>38857</v>
      </c>
      <c r="C59" s="5" t="s">
        <v>152</v>
      </c>
    </row>
    <row r="60" spans="1:3" x14ac:dyDescent="0.2">
      <c r="C60" s="5" t="s">
        <v>150</v>
      </c>
    </row>
    <row r="62" spans="1:3" x14ac:dyDescent="0.2">
      <c r="A62" s="7">
        <v>38924</v>
      </c>
      <c r="C62" s="5" t="s">
        <v>151</v>
      </c>
    </row>
    <row r="63" spans="1:3" x14ac:dyDescent="0.2">
      <c r="C63" s="5" t="s">
        <v>153</v>
      </c>
    </row>
    <row r="65" spans="1:3" x14ac:dyDescent="0.2">
      <c r="A65" s="7">
        <v>38927</v>
      </c>
      <c r="C65" s="5" t="s">
        <v>155</v>
      </c>
    </row>
    <row r="66" spans="1:3" x14ac:dyDescent="0.2">
      <c r="C66" s="5" t="s">
        <v>154</v>
      </c>
    </row>
    <row r="68" spans="1:3" x14ac:dyDescent="0.2">
      <c r="A68" s="7">
        <v>39047</v>
      </c>
      <c r="C68" s="5" t="s">
        <v>107</v>
      </c>
    </row>
    <row r="69" spans="1:3" x14ac:dyDescent="0.2">
      <c r="C69" s="5" t="s">
        <v>108</v>
      </c>
    </row>
    <row r="71" spans="1:3" x14ac:dyDescent="0.2">
      <c r="A71" s="7">
        <v>39101</v>
      </c>
      <c r="C71" s="5" t="s">
        <v>109</v>
      </c>
    </row>
    <row r="72" spans="1:3" x14ac:dyDescent="0.2">
      <c r="C72" s="5" t="s">
        <v>110</v>
      </c>
    </row>
    <row r="74" spans="1:3" x14ac:dyDescent="0.2">
      <c r="A74" s="7">
        <v>39111</v>
      </c>
      <c r="C74" s="5" t="s">
        <v>111</v>
      </c>
    </row>
    <row r="75" spans="1:3" x14ac:dyDescent="0.2">
      <c r="C75" s="5" t="s">
        <v>112</v>
      </c>
    </row>
    <row r="77" spans="1:3" x14ac:dyDescent="0.2">
      <c r="A77" s="7">
        <v>39123</v>
      </c>
      <c r="C77" s="5" t="s">
        <v>115</v>
      </c>
    </row>
    <row r="78" spans="1:3" x14ac:dyDescent="0.2">
      <c r="C78" s="5" t="s">
        <v>116</v>
      </c>
    </row>
    <row r="80" spans="1:3" x14ac:dyDescent="0.2">
      <c r="A80" s="7">
        <v>39123</v>
      </c>
      <c r="C80" s="5" t="s">
        <v>117</v>
      </c>
    </row>
    <row r="81" spans="1:3" x14ac:dyDescent="0.2">
      <c r="C81" s="5" t="s">
        <v>118</v>
      </c>
    </row>
    <row r="83" spans="1:3" x14ac:dyDescent="0.2">
      <c r="A83" s="7">
        <v>39123</v>
      </c>
      <c r="C83" s="5" t="s">
        <v>119</v>
      </c>
    </row>
    <row r="84" spans="1:3" x14ac:dyDescent="0.2">
      <c r="C84" s="5" t="s">
        <v>120</v>
      </c>
    </row>
    <row r="86" spans="1:3" x14ac:dyDescent="0.2">
      <c r="A86" s="7">
        <v>39123</v>
      </c>
      <c r="C86" s="5" t="s">
        <v>121</v>
      </c>
    </row>
    <row r="87" spans="1:3" x14ac:dyDescent="0.2">
      <c r="C87" s="5" t="s">
        <v>36</v>
      </c>
    </row>
    <row r="89" spans="1:3" x14ac:dyDescent="0.2">
      <c r="A89" s="7">
        <v>39124</v>
      </c>
      <c r="C89" s="5" t="s">
        <v>113</v>
      </c>
    </row>
    <row r="90" spans="1:3" x14ac:dyDescent="0.2">
      <c r="C90" s="5" t="s">
        <v>114</v>
      </c>
    </row>
    <row r="92" spans="1:3" x14ac:dyDescent="0.2">
      <c r="A92" s="7">
        <v>39124</v>
      </c>
      <c r="C92" s="5" t="s">
        <v>123</v>
      </c>
    </row>
    <row r="93" spans="1:3" x14ac:dyDescent="0.2">
      <c r="C93" s="5" t="s">
        <v>124</v>
      </c>
    </row>
    <row r="95" spans="1:3" x14ac:dyDescent="0.2">
      <c r="A95" s="7">
        <v>39125</v>
      </c>
      <c r="C95" s="5" t="s">
        <v>125</v>
      </c>
    </row>
    <row r="96" spans="1:3" x14ac:dyDescent="0.2">
      <c r="C96" s="5" t="s">
        <v>126</v>
      </c>
    </row>
    <row r="98" spans="1:3" x14ac:dyDescent="0.2">
      <c r="A98" s="7">
        <v>39125</v>
      </c>
      <c r="C98" s="5" t="s">
        <v>127</v>
      </c>
    </row>
    <row r="99" spans="1:3" x14ac:dyDescent="0.2">
      <c r="C99" s="5" t="s">
        <v>141</v>
      </c>
    </row>
    <row r="101" spans="1:3" x14ac:dyDescent="0.2">
      <c r="A101" s="7">
        <v>39125</v>
      </c>
      <c r="C101" s="5" t="s">
        <v>139</v>
      </c>
    </row>
    <row r="102" spans="1:3" x14ac:dyDescent="0.2">
      <c r="C102" s="5" t="s">
        <v>140</v>
      </c>
    </row>
    <row r="104" spans="1:3" x14ac:dyDescent="0.2">
      <c r="A104" s="7">
        <v>39126</v>
      </c>
      <c r="C104" s="5" t="s">
        <v>142</v>
      </c>
    </row>
    <row r="105" spans="1:3" x14ac:dyDescent="0.2">
      <c r="C105" s="5" t="s">
        <v>35</v>
      </c>
    </row>
    <row r="107" spans="1:3" x14ac:dyDescent="0.2">
      <c r="A107" s="7">
        <v>39126</v>
      </c>
      <c r="C107" s="5" t="s">
        <v>37</v>
      </c>
    </row>
    <row r="108" spans="1:3" x14ac:dyDescent="0.2">
      <c r="C108" s="5" t="s">
        <v>38</v>
      </c>
    </row>
    <row r="110" spans="1:3" x14ac:dyDescent="0.2">
      <c r="A110" s="7">
        <v>39127</v>
      </c>
      <c r="C110" s="5" t="s">
        <v>39</v>
      </c>
    </row>
    <row r="111" spans="1:3" x14ac:dyDescent="0.2">
      <c r="C111" s="5" t="s">
        <v>40</v>
      </c>
    </row>
    <row r="112" spans="1:3" x14ac:dyDescent="0.2">
      <c r="C112" s="5"/>
    </row>
    <row r="113" spans="1:3" x14ac:dyDescent="0.2">
      <c r="A113" s="7">
        <v>39127</v>
      </c>
      <c r="C113" s="5" t="s">
        <v>41</v>
      </c>
    </row>
    <row r="114" spans="1:3" x14ac:dyDescent="0.2">
      <c r="C114" s="5" t="s">
        <v>42</v>
      </c>
    </row>
    <row r="115" spans="1:3" x14ac:dyDescent="0.2">
      <c r="C115" s="5"/>
    </row>
    <row r="116" spans="1:3" x14ac:dyDescent="0.2">
      <c r="A116" s="7">
        <v>39132</v>
      </c>
      <c r="C116" s="5" t="s">
        <v>51</v>
      </c>
    </row>
    <row r="117" spans="1:3" x14ac:dyDescent="0.2">
      <c r="C117" s="5" t="s">
        <v>50</v>
      </c>
    </row>
    <row r="118" spans="1:3" x14ac:dyDescent="0.2">
      <c r="C118" s="5"/>
    </row>
    <row r="119" spans="1:3" x14ac:dyDescent="0.2">
      <c r="A119" s="7">
        <v>39136</v>
      </c>
      <c r="C119" s="5" t="s">
        <v>56</v>
      </c>
    </row>
    <row r="120" spans="1:3" x14ac:dyDescent="0.2">
      <c r="C120" s="5" t="s">
        <v>57</v>
      </c>
    </row>
    <row r="122" spans="1:3" x14ac:dyDescent="0.2">
      <c r="A122" s="7">
        <v>39139</v>
      </c>
      <c r="C122" s="5" t="s">
        <v>58</v>
      </c>
    </row>
    <row r="123" spans="1:3" x14ac:dyDescent="0.2">
      <c r="C123" s="5" t="s">
        <v>59</v>
      </c>
    </row>
    <row r="124" spans="1:3" x14ac:dyDescent="0.2">
      <c r="C124" s="5"/>
    </row>
    <row r="125" spans="1:3" x14ac:dyDescent="0.2">
      <c r="A125" s="7">
        <v>39146</v>
      </c>
      <c r="C125" s="5" t="s">
        <v>76</v>
      </c>
    </row>
    <row r="126" spans="1:3" x14ac:dyDescent="0.2">
      <c r="C126" s="5" t="s">
        <v>81</v>
      </c>
    </row>
    <row r="127" spans="1:3" x14ac:dyDescent="0.2">
      <c r="C127" s="5"/>
    </row>
    <row r="128" spans="1:3" x14ac:dyDescent="0.2">
      <c r="A128" s="7">
        <v>39151</v>
      </c>
      <c r="C128" s="5" t="s">
        <v>77</v>
      </c>
    </row>
    <row r="129" spans="1:3" x14ac:dyDescent="0.2">
      <c r="C129" s="5" t="s">
        <v>78</v>
      </c>
    </row>
    <row r="130" spans="1:3" x14ac:dyDescent="0.2">
      <c r="C130" s="5"/>
    </row>
    <row r="131" spans="1:3" x14ac:dyDescent="0.2">
      <c r="A131" s="7">
        <v>39171</v>
      </c>
      <c r="C131" s="5" t="s">
        <v>82</v>
      </c>
    </row>
    <row r="132" spans="1:3" x14ac:dyDescent="0.2">
      <c r="C132" s="5" t="s">
        <v>83</v>
      </c>
    </row>
    <row r="133" spans="1:3" x14ac:dyDescent="0.2">
      <c r="C133" s="5"/>
    </row>
    <row r="134" spans="1:3" x14ac:dyDescent="0.2">
      <c r="A134" s="7">
        <v>39171</v>
      </c>
      <c r="C134" s="5" t="s">
        <v>84</v>
      </c>
    </row>
    <row r="135" spans="1:3" x14ac:dyDescent="0.2">
      <c r="C135" s="5" t="s">
        <v>85</v>
      </c>
    </row>
    <row r="136" spans="1:3" x14ac:dyDescent="0.2">
      <c r="C136" s="5"/>
    </row>
    <row r="137" spans="1:3" x14ac:dyDescent="0.2">
      <c r="A137" s="10">
        <v>39172</v>
      </c>
      <c r="B137" s="46"/>
      <c r="C137" s="11" t="s">
        <v>582</v>
      </c>
    </row>
    <row r="138" spans="1:3" x14ac:dyDescent="0.2">
      <c r="C138" s="5"/>
    </row>
    <row r="139" spans="1:3" x14ac:dyDescent="0.2">
      <c r="A139" s="7">
        <v>39172</v>
      </c>
      <c r="C139" s="5" t="s">
        <v>86</v>
      </c>
    </row>
    <row r="140" spans="1:3" x14ac:dyDescent="0.2">
      <c r="C140" s="5" t="s">
        <v>87</v>
      </c>
    </row>
    <row r="141" spans="1:3" x14ac:dyDescent="0.2">
      <c r="C141" s="5"/>
    </row>
    <row r="142" spans="1:3" x14ac:dyDescent="0.2">
      <c r="A142" s="7">
        <v>39172</v>
      </c>
      <c r="C142" s="5" t="s">
        <v>88</v>
      </c>
    </row>
    <row r="143" spans="1:3" x14ac:dyDescent="0.2">
      <c r="C143" s="5" t="s">
        <v>89</v>
      </c>
    </row>
    <row r="145" spans="1:3" x14ac:dyDescent="0.2">
      <c r="A145" s="7">
        <v>39175</v>
      </c>
      <c r="C145" s="5" t="s">
        <v>90</v>
      </c>
    </row>
    <row r="146" spans="1:3" x14ac:dyDescent="0.2">
      <c r="C146" s="5" t="s">
        <v>93</v>
      </c>
    </row>
    <row r="148" spans="1:3" x14ac:dyDescent="0.2">
      <c r="A148" s="7">
        <v>39177</v>
      </c>
      <c r="C148" s="5" t="s">
        <v>94</v>
      </c>
    </row>
    <row r="149" spans="1:3" x14ac:dyDescent="0.2">
      <c r="C149" s="5" t="s">
        <v>0</v>
      </c>
    </row>
    <row r="151" spans="1:3" x14ac:dyDescent="0.2">
      <c r="A151" s="7">
        <v>39184</v>
      </c>
      <c r="C151" s="5" t="s">
        <v>5</v>
      </c>
    </row>
    <row r="152" spans="1:3" x14ac:dyDescent="0.2">
      <c r="C152" s="5" t="s">
        <v>6</v>
      </c>
    </row>
    <row r="154" spans="1:3" x14ac:dyDescent="0.2">
      <c r="A154" s="7">
        <v>39195</v>
      </c>
      <c r="C154" s="5" t="s">
        <v>7</v>
      </c>
    </row>
    <row r="155" spans="1:3" x14ac:dyDescent="0.2">
      <c r="C155" s="5" t="s">
        <v>8</v>
      </c>
    </row>
    <row r="157" spans="1:3" x14ac:dyDescent="0.2">
      <c r="A157" s="7">
        <v>39292</v>
      </c>
      <c r="C157" s="5" t="s">
        <v>9</v>
      </c>
    </row>
    <row r="158" spans="1:3" x14ac:dyDescent="0.2">
      <c r="C158" s="5" t="s">
        <v>10</v>
      </c>
    </row>
    <row r="160" spans="1:3" x14ac:dyDescent="0.2">
      <c r="A160" s="7">
        <v>39376</v>
      </c>
      <c r="C160" s="5" t="s">
        <v>1547</v>
      </c>
    </row>
    <row r="161" spans="1:3" x14ac:dyDescent="0.2">
      <c r="C161" s="5" t="s">
        <v>1482</v>
      </c>
    </row>
    <row r="163" spans="1:3" x14ac:dyDescent="0.2">
      <c r="A163" s="7">
        <v>39426</v>
      </c>
      <c r="C163" s="5" t="s">
        <v>1553</v>
      </c>
    </row>
    <row r="164" spans="1:3" x14ac:dyDescent="0.2">
      <c r="C164" s="5" t="s">
        <v>1554</v>
      </c>
    </row>
    <row r="166" spans="1:3" x14ac:dyDescent="0.2">
      <c r="A166" s="7">
        <v>39436</v>
      </c>
      <c r="C166" s="5" t="s">
        <v>1555</v>
      </c>
    </row>
    <row r="167" spans="1:3" x14ac:dyDescent="0.2">
      <c r="C167" s="5" t="s">
        <v>1459</v>
      </c>
    </row>
    <row r="169" spans="1:3" x14ac:dyDescent="0.2">
      <c r="A169" s="7">
        <v>39474</v>
      </c>
      <c r="C169" s="162" t="s">
        <v>1460</v>
      </c>
    </row>
    <row r="170" spans="1:3" x14ac:dyDescent="0.2">
      <c r="C170" s="162" t="s">
        <v>1458</v>
      </c>
    </row>
    <row r="171" spans="1:3" x14ac:dyDescent="0.2">
      <c r="C171" s="5"/>
    </row>
    <row r="172" spans="1:3" x14ac:dyDescent="0.2">
      <c r="A172" s="7">
        <v>39474</v>
      </c>
      <c r="C172" s="5" t="s">
        <v>1469</v>
      </c>
    </row>
    <row r="173" spans="1:3" x14ac:dyDescent="0.2">
      <c r="C173" s="5" t="s">
        <v>1463</v>
      </c>
    </row>
    <row r="174" spans="1:3" x14ac:dyDescent="0.2">
      <c r="C174" s="5"/>
    </row>
    <row r="175" spans="1:3" x14ac:dyDescent="0.2">
      <c r="A175" s="7">
        <v>39477</v>
      </c>
      <c r="C175" s="5" t="s">
        <v>1468</v>
      </c>
    </row>
    <row r="176" spans="1:3" x14ac:dyDescent="0.2">
      <c r="C176" s="5" t="s">
        <v>1470</v>
      </c>
    </row>
    <row r="177" spans="1:3" x14ac:dyDescent="0.2">
      <c r="C177" s="5"/>
    </row>
    <row r="178" spans="1:3" x14ac:dyDescent="0.2">
      <c r="A178" s="7">
        <v>39480</v>
      </c>
      <c r="C178" s="5" t="s">
        <v>1479</v>
      </c>
    </row>
    <row r="179" spans="1:3" x14ac:dyDescent="0.2">
      <c r="C179" s="5" t="s">
        <v>1480</v>
      </c>
    </row>
    <row r="180" spans="1:3" x14ac:dyDescent="0.2">
      <c r="C180" s="5"/>
    </row>
    <row r="181" spans="1:3" x14ac:dyDescent="0.2">
      <c r="A181" s="7">
        <v>39484</v>
      </c>
      <c r="C181" s="5" t="s">
        <v>1483</v>
      </c>
    </row>
    <row r="182" spans="1:3" x14ac:dyDescent="0.2">
      <c r="C182" s="5" t="s">
        <v>1484</v>
      </c>
    </row>
    <row r="183" spans="1:3" x14ac:dyDescent="0.2">
      <c r="C183" s="5"/>
    </row>
    <row r="184" spans="1:3" x14ac:dyDescent="0.2">
      <c r="A184" s="7">
        <v>39484</v>
      </c>
      <c r="C184" s="5" t="s">
        <v>1485</v>
      </c>
    </row>
    <row r="185" spans="1:3" x14ac:dyDescent="0.2">
      <c r="C185" s="5" t="s">
        <v>1499</v>
      </c>
    </row>
    <row r="186" spans="1:3" x14ac:dyDescent="0.2">
      <c r="C186" s="5"/>
    </row>
    <row r="187" spans="1:3" x14ac:dyDescent="0.2">
      <c r="A187" s="7">
        <v>39484</v>
      </c>
      <c r="C187" s="5" t="s">
        <v>1487</v>
      </c>
    </row>
    <row r="188" spans="1:3" x14ac:dyDescent="0.2">
      <c r="C188" s="5" t="s">
        <v>1488</v>
      </c>
    </row>
    <row r="189" spans="1:3" x14ac:dyDescent="0.2">
      <c r="C189" s="5"/>
    </row>
    <row r="190" spans="1:3" x14ac:dyDescent="0.2">
      <c r="A190" s="7">
        <v>39485</v>
      </c>
      <c r="C190" s="5" t="s">
        <v>1489</v>
      </c>
    </row>
    <row r="191" spans="1:3" x14ac:dyDescent="0.2">
      <c r="C191" s="5" t="s">
        <v>1490</v>
      </c>
    </row>
    <row r="192" spans="1:3" x14ac:dyDescent="0.2">
      <c r="C192" s="5"/>
    </row>
    <row r="193" spans="1:3" x14ac:dyDescent="0.2">
      <c r="A193" s="7">
        <v>39486</v>
      </c>
      <c r="C193" s="5" t="s">
        <v>1491</v>
      </c>
    </row>
    <row r="194" spans="1:3" x14ac:dyDescent="0.2">
      <c r="C194" s="5" t="s">
        <v>1492</v>
      </c>
    </row>
    <row r="195" spans="1:3" x14ac:dyDescent="0.2">
      <c r="C195" s="5"/>
    </row>
    <row r="196" spans="1:3" x14ac:dyDescent="0.2">
      <c r="A196" s="7">
        <v>39486</v>
      </c>
      <c r="C196" s="5" t="s">
        <v>1493</v>
      </c>
    </row>
    <row r="197" spans="1:3" x14ac:dyDescent="0.2">
      <c r="C197" s="5" t="s">
        <v>1494</v>
      </c>
    </row>
    <row r="198" spans="1:3" x14ac:dyDescent="0.2">
      <c r="C198" s="5"/>
    </row>
    <row r="199" spans="1:3" x14ac:dyDescent="0.2">
      <c r="A199" s="7">
        <v>39486</v>
      </c>
      <c r="C199" s="5" t="s">
        <v>1495</v>
      </c>
    </row>
    <row r="200" spans="1:3" x14ac:dyDescent="0.2">
      <c r="C200" s="5" t="s">
        <v>1496</v>
      </c>
    </row>
    <row r="201" spans="1:3" x14ac:dyDescent="0.2">
      <c r="C201" s="5"/>
    </row>
    <row r="202" spans="1:3" x14ac:dyDescent="0.2">
      <c r="A202" s="7">
        <v>39487</v>
      </c>
      <c r="C202" s="5" t="s">
        <v>1497</v>
      </c>
    </row>
    <row r="203" spans="1:3" x14ac:dyDescent="0.2">
      <c r="C203" s="5" t="s">
        <v>1498</v>
      </c>
    </row>
    <row r="204" spans="1:3" x14ac:dyDescent="0.2">
      <c r="C204" s="5"/>
    </row>
    <row r="205" spans="1:3" x14ac:dyDescent="0.2">
      <c r="A205" s="7">
        <v>39487</v>
      </c>
      <c r="C205" s="5" t="s">
        <v>1500</v>
      </c>
    </row>
    <row r="206" spans="1:3" x14ac:dyDescent="0.2">
      <c r="C206" s="5" t="s">
        <v>1503</v>
      </c>
    </row>
    <row r="207" spans="1:3" x14ac:dyDescent="0.2">
      <c r="C207" s="5"/>
    </row>
    <row r="208" spans="1:3" x14ac:dyDescent="0.2">
      <c r="A208" s="7">
        <v>39488</v>
      </c>
      <c r="C208" s="5" t="s">
        <v>1504</v>
      </c>
    </row>
    <row r="209" spans="1:3" x14ac:dyDescent="0.2">
      <c r="C209" s="5" t="s">
        <v>1505</v>
      </c>
    </row>
    <row r="210" spans="1:3" x14ac:dyDescent="0.2">
      <c r="C210" s="5"/>
    </row>
    <row r="211" spans="1:3" x14ac:dyDescent="0.2">
      <c r="A211" s="7">
        <v>39488</v>
      </c>
      <c r="C211" s="5" t="s">
        <v>1415</v>
      </c>
    </row>
    <row r="212" spans="1:3" x14ac:dyDescent="0.2">
      <c r="C212" s="5" t="s">
        <v>1412</v>
      </c>
    </row>
    <row r="213" spans="1:3" x14ac:dyDescent="0.2">
      <c r="C213" s="5"/>
    </row>
    <row r="214" spans="1:3" x14ac:dyDescent="0.2">
      <c r="A214" s="7">
        <v>39492</v>
      </c>
      <c r="C214" s="5" t="s">
        <v>1413</v>
      </c>
    </row>
    <row r="215" spans="1:3" x14ac:dyDescent="0.2">
      <c r="C215" s="5" t="s">
        <v>1414</v>
      </c>
    </row>
    <row r="216" spans="1:3" x14ac:dyDescent="0.2">
      <c r="C216" s="5"/>
    </row>
    <row r="217" spans="1:3" x14ac:dyDescent="0.2">
      <c r="A217" s="7">
        <v>39493</v>
      </c>
      <c r="C217" s="114" t="s">
        <v>1385</v>
      </c>
    </row>
    <row r="218" spans="1:3" x14ac:dyDescent="0.2">
      <c r="C218" s="114" t="s">
        <v>1416</v>
      </c>
    </row>
    <row r="219" spans="1:3" x14ac:dyDescent="0.2">
      <c r="C219" s="5"/>
    </row>
    <row r="220" spans="1:3" x14ac:dyDescent="0.2">
      <c r="A220" s="7">
        <v>39494</v>
      </c>
      <c r="C220" s="5" t="s">
        <v>1419</v>
      </c>
    </row>
    <row r="221" spans="1:3" x14ac:dyDescent="0.2">
      <c r="C221" s="5" t="s">
        <v>1417</v>
      </c>
    </row>
    <row r="222" spans="1:3" x14ac:dyDescent="0.2">
      <c r="C222" s="5"/>
    </row>
    <row r="223" spans="1:3" x14ac:dyDescent="0.2">
      <c r="A223" s="7">
        <v>39499</v>
      </c>
      <c r="C223" s="5" t="s">
        <v>1420</v>
      </c>
    </row>
    <row r="224" spans="1:3" x14ac:dyDescent="0.2">
      <c r="C224" s="5" t="s">
        <v>1421</v>
      </c>
    </row>
    <row r="225" spans="1:3" x14ac:dyDescent="0.2">
      <c r="C225" s="5"/>
    </row>
    <row r="226" spans="1:3" x14ac:dyDescent="0.2">
      <c r="A226" s="7" t="s">
        <v>1437</v>
      </c>
      <c r="C226" s="5" t="s">
        <v>1435</v>
      </c>
    </row>
    <row r="227" spans="1:3" x14ac:dyDescent="0.2">
      <c r="C227" s="5" t="s">
        <v>1436</v>
      </c>
    </row>
    <row r="228" spans="1:3" x14ac:dyDescent="0.2">
      <c r="C228" s="5"/>
    </row>
    <row r="229" spans="1:3" x14ac:dyDescent="0.2">
      <c r="A229" s="7" t="s">
        <v>1437</v>
      </c>
      <c r="C229" s="5" t="s">
        <v>1438</v>
      </c>
    </row>
    <row r="230" spans="1:3" x14ac:dyDescent="0.2">
      <c r="C230" s="5" t="s">
        <v>1439</v>
      </c>
    </row>
    <row r="231" spans="1:3" x14ac:dyDescent="0.2">
      <c r="C231" s="5"/>
    </row>
    <row r="232" spans="1:3" x14ac:dyDescent="0.2">
      <c r="A232" s="7" t="s">
        <v>1437</v>
      </c>
      <c r="C232" s="5" t="s">
        <v>1440</v>
      </c>
    </row>
    <row r="233" spans="1:3" x14ac:dyDescent="0.2">
      <c r="C233" s="5" t="s">
        <v>1441</v>
      </c>
    </row>
    <row r="234" spans="1:3" x14ac:dyDescent="0.2">
      <c r="C234" s="5"/>
    </row>
    <row r="235" spans="1:3" x14ac:dyDescent="0.2">
      <c r="A235" s="7" t="s">
        <v>1437</v>
      </c>
      <c r="C235" s="5" t="s">
        <v>1442</v>
      </c>
    </row>
    <row r="236" spans="1:3" x14ac:dyDescent="0.2">
      <c r="C236" s="5" t="s">
        <v>1443</v>
      </c>
    </row>
    <row r="237" spans="1:3" x14ac:dyDescent="0.2">
      <c r="C237" s="5"/>
    </row>
    <row r="238" spans="1:3" x14ac:dyDescent="0.2">
      <c r="A238" s="7" t="s">
        <v>1437</v>
      </c>
      <c r="C238" s="5" t="s">
        <v>1448</v>
      </c>
    </row>
    <row r="239" spans="1:3" x14ac:dyDescent="0.2">
      <c r="C239" s="5" t="s">
        <v>1449</v>
      </c>
    </row>
    <row r="240" spans="1:3" x14ac:dyDescent="0.2">
      <c r="C240" s="5"/>
    </row>
    <row r="241" spans="1:3" x14ac:dyDescent="0.2">
      <c r="A241" s="7" t="s">
        <v>1437</v>
      </c>
      <c r="C241" s="5" t="s">
        <v>1450</v>
      </c>
    </row>
    <row r="242" spans="1:3" x14ac:dyDescent="0.2">
      <c r="C242" s="5" t="s">
        <v>1369</v>
      </c>
    </row>
    <row r="243" spans="1:3" x14ac:dyDescent="0.2">
      <c r="C243" s="5"/>
    </row>
    <row r="244" spans="1:3" x14ac:dyDescent="0.2">
      <c r="A244" s="7" t="s">
        <v>1437</v>
      </c>
      <c r="C244" s="5" t="s">
        <v>1370</v>
      </c>
    </row>
    <row r="245" spans="1:3" x14ac:dyDescent="0.2">
      <c r="C245" s="5" t="s">
        <v>1373</v>
      </c>
    </row>
    <row r="246" spans="1:3" x14ac:dyDescent="0.2">
      <c r="C246" s="5"/>
    </row>
    <row r="247" spans="1:3" x14ac:dyDescent="0.2">
      <c r="A247" s="7" t="s">
        <v>1374</v>
      </c>
      <c r="C247" s="5" t="s">
        <v>1375</v>
      </c>
    </row>
    <row r="248" spans="1:3" x14ac:dyDescent="0.2">
      <c r="C248" s="5" t="s">
        <v>1376</v>
      </c>
    </row>
    <row r="249" spans="1:3" x14ac:dyDescent="0.2">
      <c r="C249" s="5"/>
    </row>
    <row r="250" spans="1:3" x14ac:dyDescent="0.2">
      <c r="A250" s="7" t="s">
        <v>1437</v>
      </c>
      <c r="C250" s="5" t="s">
        <v>1377</v>
      </c>
    </row>
    <row r="251" spans="1:3" x14ac:dyDescent="0.2">
      <c r="C251" s="5" t="s">
        <v>1378</v>
      </c>
    </row>
    <row r="252" spans="1:3" x14ac:dyDescent="0.2">
      <c r="C252" s="5"/>
    </row>
    <row r="253" spans="1:3" x14ac:dyDescent="0.2">
      <c r="A253" s="7">
        <v>39504</v>
      </c>
      <c r="C253" s="5" t="s">
        <v>1430</v>
      </c>
    </row>
    <row r="254" spans="1:3" x14ac:dyDescent="0.2">
      <c r="C254" s="5" t="s">
        <v>1429</v>
      </c>
    </row>
    <row r="255" spans="1:3" x14ac:dyDescent="0.2">
      <c r="C255" s="5"/>
    </row>
    <row r="256" spans="1:3" x14ac:dyDescent="0.2">
      <c r="A256" s="7" t="s">
        <v>1437</v>
      </c>
      <c r="C256" s="5" t="s">
        <v>1433</v>
      </c>
    </row>
    <row r="257" spans="1:3" x14ac:dyDescent="0.2">
      <c r="C257" s="5" t="s">
        <v>1434</v>
      </c>
    </row>
    <row r="258" spans="1:3" x14ac:dyDescent="0.2">
      <c r="C258" s="5"/>
    </row>
    <row r="259" spans="1:3" x14ac:dyDescent="0.2">
      <c r="A259" s="7" t="s">
        <v>1437</v>
      </c>
      <c r="C259" s="5" t="s">
        <v>1379</v>
      </c>
    </row>
    <row r="260" spans="1:3" x14ac:dyDescent="0.2">
      <c r="C260" s="5" t="s">
        <v>1380</v>
      </c>
    </row>
    <row r="261" spans="1:3" x14ac:dyDescent="0.2">
      <c r="C261" s="5"/>
    </row>
    <row r="262" spans="1:3" x14ac:dyDescent="0.2">
      <c r="A262" s="7">
        <v>39525</v>
      </c>
      <c r="C262" s="5" t="s">
        <v>1428</v>
      </c>
    </row>
    <row r="263" spans="1:3" x14ac:dyDescent="0.2">
      <c r="C263" s="5" t="s">
        <v>1418</v>
      </c>
    </row>
    <row r="264" spans="1:3" x14ac:dyDescent="0.2">
      <c r="C264" s="5"/>
    </row>
    <row r="265" spans="1:3" x14ac:dyDescent="0.2">
      <c r="A265" s="7">
        <v>39530</v>
      </c>
      <c r="C265" s="5" t="s">
        <v>1381</v>
      </c>
    </row>
    <row r="266" spans="1:3" x14ac:dyDescent="0.2">
      <c r="C266" s="5" t="s">
        <v>1384</v>
      </c>
    </row>
    <row r="267" spans="1:3" x14ac:dyDescent="0.2">
      <c r="C267" s="5"/>
    </row>
    <row r="268" spans="1:3" x14ac:dyDescent="0.2">
      <c r="A268" s="7">
        <v>39530</v>
      </c>
      <c r="C268" s="5" t="s">
        <v>1383</v>
      </c>
    </row>
    <row r="270" spans="1:3" x14ac:dyDescent="0.2">
      <c r="A270" s="7">
        <v>39541</v>
      </c>
      <c r="C270" s="5" t="s">
        <v>1386</v>
      </c>
    </row>
    <row r="271" spans="1:3" x14ac:dyDescent="0.2">
      <c r="C271" s="5" t="s">
        <v>1387</v>
      </c>
    </row>
    <row r="273" spans="1:3" x14ac:dyDescent="0.2">
      <c r="A273" s="10">
        <v>39550</v>
      </c>
      <c r="B273" s="46"/>
      <c r="C273" s="11" t="s">
        <v>582</v>
      </c>
    </row>
    <row r="275" spans="1:3" x14ac:dyDescent="0.2">
      <c r="A275" s="7">
        <v>39550</v>
      </c>
      <c r="C275" s="89" t="s">
        <v>1388</v>
      </c>
    </row>
    <row r="276" spans="1:3" x14ac:dyDescent="0.2">
      <c r="C276" s="89" t="s">
        <v>1389</v>
      </c>
    </row>
    <row r="277" spans="1:3" x14ac:dyDescent="0.2">
      <c r="C277" s="89"/>
    </row>
    <row r="278" spans="1:3" x14ac:dyDescent="0.2">
      <c r="A278" s="7">
        <v>39550</v>
      </c>
      <c r="C278" s="89" t="s">
        <v>1391</v>
      </c>
    </row>
    <row r="279" spans="1:3" x14ac:dyDescent="0.2">
      <c r="C279" s="89" t="s">
        <v>1390</v>
      </c>
    </row>
    <row r="280" spans="1:3" x14ac:dyDescent="0.2">
      <c r="C280" s="89"/>
    </row>
    <row r="281" spans="1:3" x14ac:dyDescent="0.2">
      <c r="A281" s="7">
        <v>39550</v>
      </c>
      <c r="C281" s="89" t="s">
        <v>1210</v>
      </c>
    </row>
    <row r="282" spans="1:3" x14ac:dyDescent="0.2">
      <c r="C282" s="89" t="s">
        <v>1392</v>
      </c>
    </row>
    <row r="283" spans="1:3" x14ac:dyDescent="0.2">
      <c r="C283" s="89"/>
    </row>
    <row r="284" spans="1:3" x14ac:dyDescent="0.2">
      <c r="A284" s="7">
        <v>39555</v>
      </c>
      <c r="C284" s="89" t="s">
        <v>1209</v>
      </c>
    </row>
    <row r="285" spans="1:3" x14ac:dyDescent="0.2">
      <c r="C285" s="89"/>
    </row>
    <row r="286" spans="1:3" x14ac:dyDescent="0.2">
      <c r="A286" s="7">
        <v>39558</v>
      </c>
      <c r="C286" s="89" t="s">
        <v>1212</v>
      </c>
    </row>
    <row r="287" spans="1:3" x14ac:dyDescent="0.2">
      <c r="C287" s="89" t="s">
        <v>1211</v>
      </c>
    </row>
    <row r="288" spans="1:3" x14ac:dyDescent="0.2">
      <c r="C288" s="89"/>
    </row>
    <row r="289" spans="1:3" x14ac:dyDescent="0.2">
      <c r="A289" s="7">
        <v>39584</v>
      </c>
      <c r="C289" s="89" t="s">
        <v>1217</v>
      </c>
    </row>
    <row r="290" spans="1:3" x14ac:dyDescent="0.2">
      <c r="C290" s="89" t="s">
        <v>1218</v>
      </c>
    </row>
    <row r="291" spans="1:3" x14ac:dyDescent="0.2">
      <c r="C291" s="89"/>
    </row>
    <row r="292" spans="1:3" x14ac:dyDescent="0.2">
      <c r="A292" s="7">
        <v>39585</v>
      </c>
      <c r="C292" s="89" t="s">
        <v>1220</v>
      </c>
    </row>
    <row r="293" spans="1:3" x14ac:dyDescent="0.2">
      <c r="C293" s="89" t="s">
        <v>1221</v>
      </c>
    </row>
    <row r="294" spans="1:3" x14ac:dyDescent="0.2">
      <c r="C294" s="89"/>
    </row>
    <row r="295" spans="1:3" x14ac:dyDescent="0.2">
      <c r="A295" s="7">
        <v>39590</v>
      </c>
      <c r="C295" s="89" t="s">
        <v>1223</v>
      </c>
    </row>
    <row r="296" spans="1:3" x14ac:dyDescent="0.2">
      <c r="C296" s="89" t="s">
        <v>1222</v>
      </c>
    </row>
    <row r="297" spans="1:3" x14ac:dyDescent="0.2">
      <c r="C297" s="89"/>
    </row>
    <row r="298" spans="1:3" x14ac:dyDescent="0.2">
      <c r="A298" s="7">
        <v>39607</v>
      </c>
      <c r="C298" s="89" t="s">
        <v>1225</v>
      </c>
    </row>
    <row r="299" spans="1:3" x14ac:dyDescent="0.2">
      <c r="C299" s="89" t="s">
        <v>1224</v>
      </c>
    </row>
    <row r="300" spans="1:3" x14ac:dyDescent="0.2">
      <c r="C300" s="89"/>
    </row>
    <row r="301" spans="1:3" x14ac:dyDescent="0.2">
      <c r="A301" s="7">
        <v>39622</v>
      </c>
      <c r="C301" s="89" t="s">
        <v>1226</v>
      </c>
    </row>
    <row r="302" spans="1:3" x14ac:dyDescent="0.2">
      <c r="C302" s="89" t="s">
        <v>1227</v>
      </c>
    </row>
    <row r="303" spans="1:3" x14ac:dyDescent="0.2">
      <c r="C303" s="89"/>
    </row>
    <row r="304" spans="1:3" x14ac:dyDescent="0.2">
      <c r="A304" s="7">
        <v>39666</v>
      </c>
      <c r="C304" s="89" t="s">
        <v>1241</v>
      </c>
    </row>
    <row r="305" spans="1:3" x14ac:dyDescent="0.2">
      <c r="C305" s="89" t="s">
        <v>1242</v>
      </c>
    </row>
    <row r="306" spans="1:3" x14ac:dyDescent="0.2">
      <c r="C306" s="89"/>
    </row>
    <row r="307" spans="1:3" x14ac:dyDescent="0.2">
      <c r="A307" s="7">
        <v>39669</v>
      </c>
      <c r="C307" s="89" t="s">
        <v>1243</v>
      </c>
    </row>
    <row r="308" spans="1:3" x14ac:dyDescent="0.2">
      <c r="C308" s="89" t="s">
        <v>1244</v>
      </c>
    </row>
    <row r="309" spans="1:3" x14ac:dyDescent="0.2">
      <c r="C309" s="89"/>
    </row>
    <row r="310" spans="1:3" x14ac:dyDescent="0.2">
      <c r="A310" s="7">
        <v>39672</v>
      </c>
      <c r="C310" s="89" t="s">
        <v>1245</v>
      </c>
    </row>
    <row r="311" spans="1:3" x14ac:dyDescent="0.2">
      <c r="C311" s="89" t="s">
        <v>1246</v>
      </c>
    </row>
    <row r="312" spans="1:3" x14ac:dyDescent="0.2">
      <c r="C312" s="89"/>
    </row>
    <row r="313" spans="1:3" x14ac:dyDescent="0.2">
      <c r="A313" s="7">
        <v>39692</v>
      </c>
      <c r="C313" s="89" t="s">
        <v>1116</v>
      </c>
    </row>
    <row r="314" spans="1:3" x14ac:dyDescent="0.2">
      <c r="C314" s="89" t="s">
        <v>1113</v>
      </c>
    </row>
    <row r="315" spans="1:3" x14ac:dyDescent="0.2">
      <c r="C315" s="89"/>
    </row>
    <row r="316" spans="1:3" x14ac:dyDescent="0.2">
      <c r="A316" s="7">
        <v>39693</v>
      </c>
      <c r="C316" s="89" t="s">
        <v>1114</v>
      </c>
    </row>
    <row r="317" spans="1:3" x14ac:dyDescent="0.2">
      <c r="C317" s="89" t="s">
        <v>1115</v>
      </c>
    </row>
    <row r="318" spans="1:3" x14ac:dyDescent="0.2">
      <c r="C318" s="89"/>
    </row>
    <row r="319" spans="1:3" x14ac:dyDescent="0.2">
      <c r="A319" s="7">
        <v>39696</v>
      </c>
      <c r="C319" s="89" t="s">
        <v>1117</v>
      </c>
    </row>
    <row r="320" spans="1:3" x14ac:dyDescent="0.2">
      <c r="C320" s="89" t="s">
        <v>1118</v>
      </c>
    </row>
    <row r="321" spans="1:3" x14ac:dyDescent="0.2">
      <c r="C321" s="89"/>
    </row>
    <row r="322" spans="1:3" x14ac:dyDescent="0.2">
      <c r="A322" s="7">
        <v>39725</v>
      </c>
      <c r="C322" s="89" t="s">
        <v>1120</v>
      </c>
    </row>
    <row r="323" spans="1:3" x14ac:dyDescent="0.2">
      <c r="C323" s="89" t="s">
        <v>1121</v>
      </c>
    </row>
    <row r="324" spans="1:3" x14ac:dyDescent="0.2">
      <c r="C324" s="89"/>
    </row>
    <row r="325" spans="1:3" x14ac:dyDescent="0.2">
      <c r="A325" s="7">
        <v>39736</v>
      </c>
      <c r="C325" s="89" t="s">
        <v>1122</v>
      </c>
    </row>
    <row r="326" spans="1:3" x14ac:dyDescent="0.2">
      <c r="C326" s="89" t="s">
        <v>1123</v>
      </c>
    </row>
    <row r="327" spans="1:3" x14ac:dyDescent="0.2">
      <c r="C327" s="93"/>
    </row>
    <row r="328" spans="1:3" x14ac:dyDescent="0.2">
      <c r="A328" s="7">
        <v>39845</v>
      </c>
      <c r="C328" s="89" t="s">
        <v>1127</v>
      </c>
    </row>
    <row r="329" spans="1:3" x14ac:dyDescent="0.2">
      <c r="C329" s="89" t="s">
        <v>1128</v>
      </c>
    </row>
    <row r="330" spans="1:3" x14ac:dyDescent="0.2">
      <c r="C330" s="89"/>
    </row>
    <row r="331" spans="1:3" x14ac:dyDescent="0.2">
      <c r="A331" s="7">
        <v>39845</v>
      </c>
      <c r="C331" s="89" t="s">
        <v>1129</v>
      </c>
    </row>
    <row r="332" spans="1:3" x14ac:dyDescent="0.2">
      <c r="C332" s="89" t="s">
        <v>1134</v>
      </c>
    </row>
    <row r="333" spans="1:3" x14ac:dyDescent="0.2">
      <c r="C333" s="89"/>
    </row>
    <row r="334" spans="1:3" x14ac:dyDescent="0.2">
      <c r="A334" s="7">
        <v>39845</v>
      </c>
      <c r="C334" s="89" t="s">
        <v>1130</v>
      </c>
    </row>
    <row r="335" spans="1:3" x14ac:dyDescent="0.2">
      <c r="C335" s="89" t="s">
        <v>1148</v>
      </c>
    </row>
    <row r="336" spans="1:3" x14ac:dyDescent="0.2">
      <c r="C336" s="89"/>
    </row>
    <row r="337" spans="1:3" x14ac:dyDescent="0.2">
      <c r="A337" s="103">
        <v>39845</v>
      </c>
      <c r="B337" s="85"/>
      <c r="C337" s="104" t="s">
        <v>1149</v>
      </c>
    </row>
    <row r="338" spans="1:3" x14ac:dyDescent="0.2">
      <c r="A338" s="103"/>
      <c r="B338" s="85"/>
      <c r="C338" s="104" t="s">
        <v>1132</v>
      </c>
    </row>
    <row r="339" spans="1:3" x14ac:dyDescent="0.2">
      <c r="A339" s="105"/>
      <c r="B339" s="106"/>
      <c r="C339" s="107"/>
    </row>
    <row r="340" spans="1:3" x14ac:dyDescent="0.2">
      <c r="A340" s="103">
        <v>39845</v>
      </c>
      <c r="B340" s="85"/>
      <c r="C340" s="104" t="s">
        <v>1145</v>
      </c>
    </row>
    <row r="341" spans="1:3" x14ac:dyDescent="0.2">
      <c r="A341" s="103"/>
      <c r="B341" s="85"/>
      <c r="C341" s="104" t="s">
        <v>1133</v>
      </c>
    </row>
    <row r="342" spans="1:3" x14ac:dyDescent="0.2">
      <c r="A342" s="103"/>
      <c r="B342" s="85"/>
      <c r="C342" s="104"/>
    </row>
    <row r="343" spans="1:3" x14ac:dyDescent="0.2">
      <c r="A343" s="103">
        <v>39845</v>
      </c>
      <c r="B343" s="85"/>
      <c r="C343" s="104" t="s">
        <v>1143</v>
      </c>
    </row>
    <row r="344" spans="1:3" x14ac:dyDescent="0.2">
      <c r="A344" s="103"/>
      <c r="B344" s="85"/>
      <c r="C344" s="104" t="s">
        <v>1144</v>
      </c>
    </row>
    <row r="345" spans="1:3" x14ac:dyDescent="0.2">
      <c r="C345" s="89"/>
    </row>
    <row r="346" spans="1:3" x14ac:dyDescent="0.2">
      <c r="A346" s="7">
        <v>39845</v>
      </c>
      <c r="C346" s="89" t="s">
        <v>1147</v>
      </c>
    </row>
    <row r="347" spans="1:3" x14ac:dyDescent="0.2">
      <c r="C347" s="89" t="s">
        <v>1146</v>
      </c>
    </row>
    <row r="348" spans="1:3" x14ac:dyDescent="0.2">
      <c r="C348" s="89"/>
    </row>
    <row r="349" spans="1:3" x14ac:dyDescent="0.2">
      <c r="A349" s="7">
        <v>39847</v>
      </c>
      <c r="C349" s="89" t="s">
        <v>1150</v>
      </c>
    </row>
    <row r="350" spans="1:3" x14ac:dyDescent="0.2">
      <c r="C350" s="89" t="s">
        <v>1151</v>
      </c>
    </row>
    <row r="351" spans="1:3" x14ac:dyDescent="0.2">
      <c r="C351" s="89"/>
    </row>
    <row r="352" spans="1:3" x14ac:dyDescent="0.2">
      <c r="A352" s="7">
        <v>39848</v>
      </c>
      <c r="C352" s="89" t="s">
        <v>1372</v>
      </c>
    </row>
    <row r="353" spans="1:3" x14ac:dyDescent="0.2">
      <c r="C353" s="89" t="s">
        <v>1152</v>
      </c>
    </row>
    <row r="354" spans="1:3" x14ac:dyDescent="0.2">
      <c r="C354" s="89"/>
    </row>
    <row r="355" spans="1:3" x14ac:dyDescent="0.2">
      <c r="A355" s="7">
        <v>39848</v>
      </c>
      <c r="C355" s="89" t="s">
        <v>1153</v>
      </c>
    </row>
    <row r="356" spans="1:3" x14ac:dyDescent="0.2">
      <c r="C356" s="89" t="s">
        <v>1371</v>
      </c>
    </row>
    <row r="357" spans="1:3" x14ac:dyDescent="0.2">
      <c r="C357" s="89"/>
    </row>
    <row r="358" spans="1:3" x14ac:dyDescent="0.2">
      <c r="A358" s="7">
        <v>39848</v>
      </c>
      <c r="C358" s="89" t="s">
        <v>1164</v>
      </c>
    </row>
    <row r="359" spans="1:3" x14ac:dyDescent="0.2">
      <c r="C359" s="89" t="s">
        <v>1165</v>
      </c>
    </row>
    <row r="360" spans="1:3" x14ac:dyDescent="0.2">
      <c r="C360" s="89"/>
    </row>
    <row r="361" spans="1:3" x14ac:dyDescent="0.2">
      <c r="A361" s="7">
        <v>39850</v>
      </c>
      <c r="C361" s="89" t="s">
        <v>1501</v>
      </c>
    </row>
    <row r="362" spans="1:3" x14ac:dyDescent="0.2">
      <c r="C362" s="89" t="s">
        <v>1502</v>
      </c>
    </row>
    <row r="363" spans="1:3" x14ac:dyDescent="0.2">
      <c r="C363" s="89"/>
    </row>
    <row r="364" spans="1:3" x14ac:dyDescent="0.2">
      <c r="A364" s="7">
        <v>39850</v>
      </c>
      <c r="C364" s="89" t="s">
        <v>1466</v>
      </c>
    </row>
    <row r="365" spans="1:3" x14ac:dyDescent="0.2">
      <c r="C365" s="89" t="s">
        <v>1467</v>
      </c>
    </row>
    <row r="366" spans="1:3" x14ac:dyDescent="0.2">
      <c r="C366" s="89"/>
    </row>
    <row r="367" spans="1:3" x14ac:dyDescent="0.2">
      <c r="A367" s="7">
        <v>39858</v>
      </c>
      <c r="C367" s="89" t="s">
        <v>515</v>
      </c>
    </row>
    <row r="368" spans="1:3" x14ac:dyDescent="0.2">
      <c r="C368" s="89" t="s">
        <v>516</v>
      </c>
    </row>
    <row r="369" spans="1:5" x14ac:dyDescent="0.2">
      <c r="C369" s="89"/>
    </row>
    <row r="370" spans="1:5" x14ac:dyDescent="0.2">
      <c r="A370" s="7">
        <v>39858</v>
      </c>
      <c r="C370" s="89" t="s">
        <v>517</v>
      </c>
    </row>
    <row r="371" spans="1:5" x14ac:dyDescent="0.2">
      <c r="C371" s="89" t="s">
        <v>518</v>
      </c>
    </row>
    <row r="372" spans="1:5" x14ac:dyDescent="0.2">
      <c r="C372" s="89"/>
    </row>
    <row r="373" spans="1:5" x14ac:dyDescent="0.2">
      <c r="A373" s="7">
        <v>39861</v>
      </c>
      <c r="C373" s="89" t="s">
        <v>1295</v>
      </c>
      <c r="E373" s="93"/>
    </row>
    <row r="374" spans="1:5" x14ac:dyDescent="0.2">
      <c r="C374" s="89" t="s">
        <v>1296</v>
      </c>
      <c r="E374" s="93"/>
    </row>
    <row r="375" spans="1:5" x14ac:dyDescent="0.2">
      <c r="C375" s="89"/>
      <c r="E375" s="93"/>
    </row>
    <row r="376" spans="1:5" x14ac:dyDescent="0.2">
      <c r="A376" s="7">
        <v>39863</v>
      </c>
      <c r="C376" s="89" t="s">
        <v>274</v>
      </c>
      <c r="E376" s="93"/>
    </row>
    <row r="377" spans="1:5" x14ac:dyDescent="0.2">
      <c r="C377" s="89" t="s">
        <v>275</v>
      </c>
    </row>
    <row r="378" spans="1:5" x14ac:dyDescent="0.2">
      <c r="C378" s="89"/>
    </row>
    <row r="379" spans="1:5" x14ac:dyDescent="0.2">
      <c r="A379" s="7">
        <v>39871</v>
      </c>
      <c r="C379" s="89" t="s">
        <v>824</v>
      </c>
    </row>
    <row r="380" spans="1:5" x14ac:dyDescent="0.2">
      <c r="C380" s="89" t="s">
        <v>658</v>
      </c>
    </row>
    <row r="381" spans="1:5" x14ac:dyDescent="0.2">
      <c r="C381" s="89"/>
    </row>
    <row r="382" spans="1:5" x14ac:dyDescent="0.2">
      <c r="A382" s="7">
        <v>39872</v>
      </c>
      <c r="C382" s="89" t="s">
        <v>740</v>
      </c>
    </row>
    <row r="383" spans="1:5" x14ac:dyDescent="0.2">
      <c r="C383" s="89" t="s">
        <v>741</v>
      </c>
    </row>
    <row r="384" spans="1:5" x14ac:dyDescent="0.2">
      <c r="C384" s="89"/>
    </row>
    <row r="385" spans="1:3" x14ac:dyDescent="0.2">
      <c r="A385" s="7">
        <v>39889</v>
      </c>
      <c r="C385" s="89" t="s">
        <v>1432</v>
      </c>
    </row>
    <row r="386" spans="1:3" x14ac:dyDescent="0.2">
      <c r="C386" s="89"/>
    </row>
    <row r="387" spans="1:3" x14ac:dyDescent="0.2">
      <c r="A387" s="7">
        <v>39900</v>
      </c>
      <c r="C387" s="89" t="s">
        <v>234</v>
      </c>
    </row>
    <row r="388" spans="1:3" x14ac:dyDescent="0.2">
      <c r="C388" s="89" t="s">
        <v>235</v>
      </c>
    </row>
    <row r="389" spans="1:3" x14ac:dyDescent="0.2">
      <c r="C389" s="89"/>
    </row>
    <row r="390" spans="1:3" x14ac:dyDescent="0.2">
      <c r="A390" s="10">
        <v>39900</v>
      </c>
      <c r="B390" s="46"/>
      <c r="C390" s="11" t="s">
        <v>582</v>
      </c>
    </row>
    <row r="391" spans="1:3" x14ac:dyDescent="0.2">
      <c r="C391" s="89"/>
    </row>
    <row r="392" spans="1:3" x14ac:dyDescent="0.2">
      <c r="A392" s="7">
        <v>39900</v>
      </c>
      <c r="C392" s="89" t="s">
        <v>236</v>
      </c>
    </row>
    <row r="393" spans="1:3" x14ac:dyDescent="0.2">
      <c r="C393" s="89" t="s">
        <v>237</v>
      </c>
    </row>
    <row r="394" spans="1:3" x14ac:dyDescent="0.2">
      <c r="C394" s="89"/>
    </row>
    <row r="395" spans="1:3" x14ac:dyDescent="0.2">
      <c r="A395" s="7">
        <v>39900</v>
      </c>
      <c r="C395" s="89" t="s">
        <v>239</v>
      </c>
    </row>
    <row r="396" spans="1:3" x14ac:dyDescent="0.2">
      <c r="C396" s="89" t="s">
        <v>238</v>
      </c>
    </row>
    <row r="397" spans="1:3" x14ac:dyDescent="0.2">
      <c r="C397" s="89"/>
    </row>
    <row r="398" spans="1:3" x14ac:dyDescent="0.2">
      <c r="A398" s="7">
        <v>39903</v>
      </c>
      <c r="C398" s="89" t="s">
        <v>1550</v>
      </c>
    </row>
    <row r="399" spans="1:3" x14ac:dyDescent="0.2">
      <c r="C399" s="89" t="s">
        <v>1551</v>
      </c>
    </row>
    <row r="400" spans="1:3" x14ac:dyDescent="0.2">
      <c r="C400" s="89"/>
    </row>
    <row r="401" spans="1:3" x14ac:dyDescent="0.2">
      <c r="A401" s="7">
        <v>39904</v>
      </c>
      <c r="C401" s="89" t="s">
        <v>203</v>
      </c>
    </row>
    <row r="402" spans="1:3" x14ac:dyDescent="0.2">
      <c r="C402" s="89" t="s">
        <v>202</v>
      </c>
    </row>
    <row r="403" spans="1:3" x14ac:dyDescent="0.2">
      <c r="C403" s="89"/>
    </row>
    <row r="404" spans="1:3" x14ac:dyDescent="0.2">
      <c r="A404" s="7">
        <v>39912</v>
      </c>
      <c r="C404" s="89" t="s">
        <v>91</v>
      </c>
    </row>
    <row r="405" spans="1:3" x14ac:dyDescent="0.2">
      <c r="C405" s="89" t="s">
        <v>92</v>
      </c>
    </row>
    <row r="406" spans="1:3" x14ac:dyDescent="0.2">
      <c r="C406" s="89"/>
    </row>
    <row r="407" spans="1:3" x14ac:dyDescent="0.2">
      <c r="A407" s="7">
        <v>40026</v>
      </c>
      <c r="C407" s="89" t="s">
        <v>585</v>
      </c>
    </row>
    <row r="408" spans="1:3" x14ac:dyDescent="0.2">
      <c r="C408" s="89"/>
    </row>
    <row r="409" spans="1:3" x14ac:dyDescent="0.2">
      <c r="A409" s="7">
        <v>40057</v>
      </c>
      <c r="C409" s="89" t="s">
        <v>584</v>
      </c>
    </row>
    <row r="410" spans="1:3" x14ac:dyDescent="0.2">
      <c r="C410" s="89"/>
    </row>
    <row r="411" spans="1:3" x14ac:dyDescent="0.2">
      <c r="A411" s="7">
        <v>40061</v>
      </c>
      <c r="C411" s="89" t="s">
        <v>1168</v>
      </c>
    </row>
    <row r="412" spans="1:3" x14ac:dyDescent="0.2">
      <c r="C412" s="89" t="s">
        <v>268</v>
      </c>
    </row>
    <row r="413" spans="1:3" x14ac:dyDescent="0.2">
      <c r="C413" s="89"/>
    </row>
    <row r="414" spans="1:3" x14ac:dyDescent="0.2">
      <c r="A414" s="7">
        <v>40196</v>
      </c>
      <c r="C414" s="89" t="s">
        <v>306</v>
      </c>
    </row>
    <row r="415" spans="1:3" x14ac:dyDescent="0.2">
      <c r="C415" s="89" t="s">
        <v>307</v>
      </c>
    </row>
    <row r="416" spans="1:3" x14ac:dyDescent="0.2">
      <c r="C416" s="89"/>
    </row>
    <row r="417" spans="1:3" x14ac:dyDescent="0.2">
      <c r="A417" s="7">
        <v>40206</v>
      </c>
      <c r="C417" s="89" t="s">
        <v>752</v>
      </c>
    </row>
    <row r="418" spans="1:3" x14ac:dyDescent="0.2">
      <c r="C418" s="89" t="s">
        <v>753</v>
      </c>
    </row>
    <row r="420" spans="1:3" x14ac:dyDescent="0.2">
      <c r="A420" s="7">
        <v>40214</v>
      </c>
      <c r="C420" s="134" t="s">
        <v>1446</v>
      </c>
    </row>
    <row r="421" spans="1:3" x14ac:dyDescent="0.2">
      <c r="C421" s="134" t="s">
        <v>1447</v>
      </c>
    </row>
    <row r="422" spans="1:3" x14ac:dyDescent="0.2">
      <c r="C422" s="134"/>
    </row>
    <row r="423" spans="1:3" x14ac:dyDescent="0.2">
      <c r="A423" s="7">
        <v>40214</v>
      </c>
      <c r="C423" s="134" t="s">
        <v>1444</v>
      </c>
    </row>
    <row r="424" spans="1:3" x14ac:dyDescent="0.2">
      <c r="C424" s="134" t="s">
        <v>1445</v>
      </c>
    </row>
    <row r="425" spans="1:3" x14ac:dyDescent="0.2">
      <c r="C425" s="134"/>
    </row>
    <row r="426" spans="1:3" x14ac:dyDescent="0.2">
      <c r="A426" s="7">
        <v>40216</v>
      </c>
      <c r="C426" s="134" t="s">
        <v>79</v>
      </c>
    </row>
    <row r="427" spans="1:3" x14ac:dyDescent="0.2">
      <c r="C427" s="134" t="s">
        <v>80</v>
      </c>
    </row>
    <row r="428" spans="1:3" x14ac:dyDescent="0.2">
      <c r="C428" s="134"/>
    </row>
    <row r="429" spans="1:3" x14ac:dyDescent="0.2">
      <c r="A429" s="7">
        <v>40218</v>
      </c>
      <c r="C429" s="134" t="s">
        <v>1255</v>
      </c>
    </row>
    <row r="430" spans="1:3" x14ac:dyDescent="0.2">
      <c r="C430" s="134" t="s">
        <v>1256</v>
      </c>
    </row>
    <row r="431" spans="1:3" x14ac:dyDescent="0.2">
      <c r="C431" s="134"/>
    </row>
    <row r="432" spans="1:3" x14ac:dyDescent="0.2">
      <c r="A432" s="7">
        <v>40219</v>
      </c>
      <c r="C432" s="134" t="s">
        <v>1259</v>
      </c>
    </row>
    <row r="433" spans="1:3" x14ac:dyDescent="0.2">
      <c r="C433" s="134" t="s">
        <v>1260</v>
      </c>
    </row>
    <row r="434" spans="1:3" x14ac:dyDescent="0.2">
      <c r="C434" s="134"/>
    </row>
    <row r="435" spans="1:3" x14ac:dyDescent="0.2">
      <c r="A435" s="7">
        <v>40222</v>
      </c>
      <c r="C435" s="134" t="s">
        <v>1533</v>
      </c>
    </row>
    <row r="436" spans="1:3" x14ac:dyDescent="0.2">
      <c r="C436" s="134" t="s">
        <v>1532</v>
      </c>
    </row>
    <row r="437" spans="1:3" x14ac:dyDescent="0.2">
      <c r="C437" s="134"/>
    </row>
    <row r="438" spans="1:3" x14ac:dyDescent="0.2">
      <c r="A438" s="7">
        <v>40223</v>
      </c>
      <c r="C438" s="134" t="s">
        <v>623</v>
      </c>
    </row>
    <row r="439" spans="1:3" x14ac:dyDescent="0.2">
      <c r="C439" s="134" t="s">
        <v>624</v>
      </c>
    </row>
    <row r="440" spans="1:3" x14ac:dyDescent="0.2">
      <c r="C440" s="134"/>
    </row>
    <row r="441" spans="1:3" x14ac:dyDescent="0.2">
      <c r="A441" s="7" t="s">
        <v>625</v>
      </c>
      <c r="C441" s="134" t="s">
        <v>627</v>
      </c>
    </row>
    <row r="442" spans="1:3" x14ac:dyDescent="0.2">
      <c r="C442" s="134" t="s">
        <v>626</v>
      </c>
    </row>
    <row r="443" spans="1:3" x14ac:dyDescent="0.2">
      <c r="C443" s="134"/>
    </row>
    <row r="444" spans="1:3" x14ac:dyDescent="0.2">
      <c r="A444" s="7">
        <v>40223</v>
      </c>
      <c r="C444" s="134" t="s">
        <v>1000</v>
      </c>
    </row>
    <row r="445" spans="1:3" x14ac:dyDescent="0.2">
      <c r="C445" s="134" t="s">
        <v>1001</v>
      </c>
    </row>
    <row r="446" spans="1:3" x14ac:dyDescent="0.2">
      <c r="C446" s="134"/>
    </row>
    <row r="447" spans="1:3" x14ac:dyDescent="0.2">
      <c r="A447" s="7">
        <v>40262</v>
      </c>
      <c r="C447" s="5" t="s">
        <v>541</v>
      </c>
    </row>
    <row r="448" spans="1:3" x14ac:dyDescent="0.2">
      <c r="C448" s="5" t="s">
        <v>542</v>
      </c>
    </row>
    <row r="449" spans="1:3" x14ac:dyDescent="0.2">
      <c r="C449" s="134"/>
    </row>
    <row r="450" spans="1:3" x14ac:dyDescent="0.2">
      <c r="A450" s="7">
        <v>40262</v>
      </c>
      <c r="C450" s="5" t="s">
        <v>543</v>
      </c>
    </row>
    <row r="451" spans="1:3" x14ac:dyDescent="0.2">
      <c r="C451" s="5" t="s">
        <v>544</v>
      </c>
    </row>
    <row r="452" spans="1:3" x14ac:dyDescent="0.2">
      <c r="C452" s="134"/>
    </row>
    <row r="453" spans="1:3" x14ac:dyDescent="0.2">
      <c r="A453" s="7">
        <v>40264</v>
      </c>
      <c r="C453" s="134" t="s">
        <v>802</v>
      </c>
    </row>
    <row r="454" spans="1:3" x14ac:dyDescent="0.2">
      <c r="C454" s="134"/>
    </row>
    <row r="455" spans="1:3" x14ac:dyDescent="0.2">
      <c r="A455" s="7">
        <v>40264</v>
      </c>
      <c r="C455" s="134" t="s">
        <v>1053</v>
      </c>
    </row>
    <row r="456" spans="1:3" x14ac:dyDescent="0.2">
      <c r="C456" s="134" t="s">
        <v>1054</v>
      </c>
    </row>
    <row r="457" spans="1:3" x14ac:dyDescent="0.2">
      <c r="C457" s="134"/>
    </row>
    <row r="458" spans="1:3" x14ac:dyDescent="0.2">
      <c r="A458" s="7">
        <v>40264</v>
      </c>
      <c r="C458" s="134" t="s">
        <v>803</v>
      </c>
    </row>
    <row r="459" spans="1:3" x14ac:dyDescent="0.2">
      <c r="C459" s="134" t="s">
        <v>643</v>
      </c>
    </row>
    <row r="460" spans="1:3" x14ac:dyDescent="0.2">
      <c r="C460" s="134"/>
    </row>
    <row r="461" spans="1:3" x14ac:dyDescent="0.2">
      <c r="A461" s="7">
        <v>40266</v>
      </c>
      <c r="C461" s="134" t="s">
        <v>1257</v>
      </c>
    </row>
    <row r="462" spans="1:3" x14ac:dyDescent="0.2">
      <c r="C462" s="134" t="s">
        <v>1258</v>
      </c>
    </row>
    <row r="463" spans="1:3" x14ac:dyDescent="0.2">
      <c r="C463" s="134"/>
    </row>
    <row r="464" spans="1:3" x14ac:dyDescent="0.2">
      <c r="A464" s="7">
        <v>40438</v>
      </c>
      <c r="C464" s="134" t="s">
        <v>33</v>
      </c>
    </row>
    <row r="465" spans="1:3" x14ac:dyDescent="0.2">
      <c r="C465" s="134" t="s">
        <v>34</v>
      </c>
    </row>
    <row r="466" spans="1:3" x14ac:dyDescent="0.2">
      <c r="C466" s="134"/>
    </row>
    <row r="467" spans="1:3" x14ac:dyDescent="0.2">
      <c r="A467" s="7">
        <v>40479</v>
      </c>
      <c r="C467" s="5" t="s">
        <v>1670</v>
      </c>
    </row>
    <row r="468" spans="1:3" x14ac:dyDescent="0.2">
      <c r="C468" s="5" t="s">
        <v>1671</v>
      </c>
    </row>
    <row r="469" spans="1:3" x14ac:dyDescent="0.2">
      <c r="C469" s="134"/>
    </row>
    <row r="470" spans="1:3" x14ac:dyDescent="0.2">
      <c r="A470" s="7">
        <v>40484</v>
      </c>
      <c r="C470" s="5" t="s">
        <v>1673</v>
      </c>
    </row>
    <row r="471" spans="1:3" x14ac:dyDescent="0.2">
      <c r="C471" s="5" t="s">
        <v>1672</v>
      </c>
    </row>
    <row r="472" spans="1:3" x14ac:dyDescent="0.2">
      <c r="C472" s="5"/>
    </row>
    <row r="473" spans="1:3" x14ac:dyDescent="0.2">
      <c r="A473" s="7">
        <v>40496</v>
      </c>
      <c r="C473" s="5" t="s">
        <v>1680</v>
      </c>
    </row>
    <row r="474" spans="1:3" x14ac:dyDescent="0.2">
      <c r="C474" s="5" t="s">
        <v>1681</v>
      </c>
    </row>
    <row r="475" spans="1:3" x14ac:dyDescent="0.2">
      <c r="C475" s="134"/>
    </row>
    <row r="476" spans="1:3" x14ac:dyDescent="0.2">
      <c r="A476" s="7">
        <v>40502</v>
      </c>
      <c r="C476" s="5" t="s">
        <v>1674</v>
      </c>
    </row>
    <row r="477" spans="1:3" x14ac:dyDescent="0.2">
      <c r="C477" s="5" t="s">
        <v>1675</v>
      </c>
    </row>
    <row r="478" spans="1:3" x14ac:dyDescent="0.2">
      <c r="C478" s="134"/>
    </row>
    <row r="479" spans="1:3" x14ac:dyDescent="0.2">
      <c r="A479" s="7">
        <v>40559</v>
      </c>
      <c r="C479" s="5" t="s">
        <v>1676</v>
      </c>
    </row>
    <row r="480" spans="1:3" x14ac:dyDescent="0.2">
      <c r="C480" s="5" t="s">
        <v>1677</v>
      </c>
    </row>
    <row r="481" spans="1:3" x14ac:dyDescent="0.2">
      <c r="C481" s="134"/>
    </row>
    <row r="482" spans="1:3" x14ac:dyDescent="0.2">
      <c r="A482" s="7">
        <v>40561</v>
      </c>
      <c r="C482" s="5" t="s">
        <v>1678</v>
      </c>
    </row>
    <row r="483" spans="1:3" x14ac:dyDescent="0.2">
      <c r="C483" s="5" t="s">
        <v>1679</v>
      </c>
    </row>
    <row r="484" spans="1:3" x14ac:dyDescent="0.2">
      <c r="C484" s="134"/>
    </row>
    <row r="485" spans="1:3" x14ac:dyDescent="0.2">
      <c r="A485" s="7">
        <v>40579</v>
      </c>
      <c r="C485" s="5" t="s">
        <v>1683</v>
      </c>
    </row>
    <row r="486" spans="1:3" x14ac:dyDescent="0.2">
      <c r="C486" s="5" t="s">
        <v>1682</v>
      </c>
    </row>
    <row r="487" spans="1:3" x14ac:dyDescent="0.2">
      <c r="C487" s="134"/>
    </row>
    <row r="488" spans="1:3" x14ac:dyDescent="0.2">
      <c r="A488" s="7">
        <v>40579</v>
      </c>
      <c r="C488" s="5" t="s">
        <v>1684</v>
      </c>
    </row>
    <row r="489" spans="1:3" x14ac:dyDescent="0.2">
      <c r="C489" s="5" t="s">
        <v>1685</v>
      </c>
    </row>
    <row r="490" spans="1:3" x14ac:dyDescent="0.2">
      <c r="C490" s="134"/>
    </row>
    <row r="491" spans="1:3" x14ac:dyDescent="0.2">
      <c r="A491" s="7">
        <v>40580</v>
      </c>
      <c r="C491" s="5" t="s">
        <v>1687</v>
      </c>
    </row>
    <row r="492" spans="1:3" x14ac:dyDescent="0.2">
      <c r="C492" s="5" t="s">
        <v>1686</v>
      </c>
    </row>
    <row r="493" spans="1:3" x14ac:dyDescent="0.2">
      <c r="C493" s="134"/>
    </row>
    <row r="494" spans="1:3" x14ac:dyDescent="0.2">
      <c r="A494" s="7">
        <v>40582</v>
      </c>
      <c r="C494" s="5" t="s">
        <v>1689</v>
      </c>
    </row>
    <row r="495" spans="1:3" x14ac:dyDescent="0.2">
      <c r="C495" s="5" t="s">
        <v>1688</v>
      </c>
    </row>
    <row r="496" spans="1:3" x14ac:dyDescent="0.2">
      <c r="C496" s="134"/>
    </row>
    <row r="497" spans="1:3" x14ac:dyDescent="0.2">
      <c r="A497" s="7">
        <v>40585</v>
      </c>
      <c r="C497" s="5" t="s">
        <v>1690</v>
      </c>
    </row>
    <row r="498" spans="1:3" x14ac:dyDescent="0.2">
      <c r="C498" s="5" t="s">
        <v>1691</v>
      </c>
    </row>
    <row r="499" spans="1:3" x14ac:dyDescent="0.2">
      <c r="C499" s="134"/>
    </row>
    <row r="500" spans="1:3" x14ac:dyDescent="0.2">
      <c r="A500" s="7">
        <v>40587</v>
      </c>
      <c r="C500" s="5" t="s">
        <v>1692</v>
      </c>
    </row>
    <row r="501" spans="1:3" x14ac:dyDescent="0.2">
      <c r="C501" s="5" t="s">
        <v>1693</v>
      </c>
    </row>
    <row r="502" spans="1:3" x14ac:dyDescent="0.2">
      <c r="C502" s="134"/>
    </row>
    <row r="503" spans="1:3" x14ac:dyDescent="0.2">
      <c r="A503" s="7">
        <v>40587</v>
      </c>
      <c r="C503" s="5" t="s">
        <v>1695</v>
      </c>
    </row>
    <row r="504" spans="1:3" x14ac:dyDescent="0.2">
      <c r="C504" s="5" t="s">
        <v>1694</v>
      </c>
    </row>
    <row r="505" spans="1:3" x14ac:dyDescent="0.2">
      <c r="C505" s="134"/>
    </row>
    <row r="506" spans="1:3" x14ac:dyDescent="0.2">
      <c r="A506" s="7">
        <v>40588</v>
      </c>
      <c r="C506" s="5" t="s">
        <v>1696</v>
      </c>
    </row>
    <row r="507" spans="1:3" x14ac:dyDescent="0.2">
      <c r="C507" s="5" t="s">
        <v>1697</v>
      </c>
    </row>
    <row r="508" spans="1:3" x14ac:dyDescent="0.2">
      <c r="C508" s="134"/>
    </row>
    <row r="509" spans="1:3" x14ac:dyDescent="0.2">
      <c r="A509" s="7">
        <v>40589</v>
      </c>
      <c r="C509" s="5" t="s">
        <v>1698</v>
      </c>
    </row>
    <row r="510" spans="1:3" x14ac:dyDescent="0.2">
      <c r="C510" s="5" t="s">
        <v>1699</v>
      </c>
    </row>
    <row r="511" spans="1:3" x14ac:dyDescent="0.2">
      <c r="C511" s="134"/>
    </row>
    <row r="512" spans="1:3" x14ac:dyDescent="0.2">
      <c r="A512" s="7">
        <v>40589</v>
      </c>
      <c r="C512" s="5" t="s">
        <v>1700</v>
      </c>
    </row>
    <row r="513" spans="1:3" x14ac:dyDescent="0.2">
      <c r="C513" s="5" t="s">
        <v>1701</v>
      </c>
    </row>
    <row r="514" spans="1:3" x14ac:dyDescent="0.2">
      <c r="C514" s="134"/>
    </row>
    <row r="515" spans="1:3" x14ac:dyDescent="0.2">
      <c r="C515" s="5" t="s">
        <v>1702</v>
      </c>
    </row>
    <row r="516" spans="1:3" x14ac:dyDescent="0.2">
      <c r="C516" s="134"/>
    </row>
    <row r="517" spans="1:3" x14ac:dyDescent="0.2">
      <c r="A517" s="7">
        <v>40590</v>
      </c>
      <c r="C517" s="5" t="s">
        <v>1703</v>
      </c>
    </row>
    <row r="518" spans="1:3" x14ac:dyDescent="0.2">
      <c r="C518" s="5" t="s">
        <v>1704</v>
      </c>
    </row>
    <row r="519" spans="1:3" x14ac:dyDescent="0.2">
      <c r="C519" s="134"/>
    </row>
    <row r="520" spans="1:3" x14ac:dyDescent="0.2">
      <c r="A520" s="7">
        <v>40593</v>
      </c>
      <c r="C520" s="5" t="s">
        <v>1706</v>
      </c>
    </row>
    <row r="521" spans="1:3" x14ac:dyDescent="0.2">
      <c r="C521" s="5" t="s">
        <v>1705</v>
      </c>
    </row>
    <row r="522" spans="1:3" x14ac:dyDescent="0.2">
      <c r="C522" s="134"/>
    </row>
    <row r="523" spans="1:3" x14ac:dyDescent="0.2">
      <c r="A523" s="7">
        <v>40600</v>
      </c>
      <c r="C523" s="5" t="s">
        <v>1707</v>
      </c>
    </row>
    <row r="524" spans="1:3" x14ac:dyDescent="0.2">
      <c r="C524" s="5" t="s">
        <v>1708</v>
      </c>
    </row>
    <row r="525" spans="1:3" x14ac:dyDescent="0.2">
      <c r="C525" s="134"/>
    </row>
    <row r="526" spans="1:3" x14ac:dyDescent="0.2">
      <c r="A526" s="7">
        <v>40602</v>
      </c>
      <c r="C526" s="5" t="s">
        <v>1709</v>
      </c>
    </row>
    <row r="527" spans="1:3" x14ac:dyDescent="0.2">
      <c r="C527" s="5" t="s">
        <v>1710</v>
      </c>
    </row>
    <row r="528" spans="1:3" x14ac:dyDescent="0.2">
      <c r="C528" s="134"/>
    </row>
    <row r="529" spans="1:3" x14ac:dyDescent="0.2">
      <c r="A529" s="7">
        <v>40635</v>
      </c>
      <c r="C529" s="5" t="s">
        <v>1711</v>
      </c>
    </row>
    <row r="530" spans="1:3" x14ac:dyDescent="0.2">
      <c r="C530" s="5" t="s">
        <v>1712</v>
      </c>
    </row>
    <row r="531" spans="1:3" x14ac:dyDescent="0.2">
      <c r="C531" s="134"/>
    </row>
    <row r="532" spans="1:3" x14ac:dyDescent="0.2">
      <c r="A532" s="7">
        <v>40635</v>
      </c>
      <c r="C532" s="5" t="s">
        <v>1713</v>
      </c>
    </row>
    <row r="533" spans="1:3" x14ac:dyDescent="0.2">
      <c r="C533" s="5" t="s">
        <v>1714</v>
      </c>
    </row>
    <row r="534" spans="1:3" x14ac:dyDescent="0.2">
      <c r="C534" s="134"/>
    </row>
    <row r="535" spans="1:3" x14ac:dyDescent="0.2">
      <c r="A535" s="7">
        <v>40635</v>
      </c>
      <c r="C535" s="5" t="s">
        <v>1716</v>
      </c>
    </row>
    <row r="536" spans="1:3" x14ac:dyDescent="0.2">
      <c r="C536" s="5" t="s">
        <v>1717</v>
      </c>
    </row>
    <row r="537" spans="1:3" x14ac:dyDescent="0.2">
      <c r="C537" s="5"/>
    </row>
    <row r="538" spans="1:3" x14ac:dyDescent="0.2">
      <c r="A538" s="7">
        <v>40635</v>
      </c>
      <c r="C538" s="5" t="s">
        <v>1720</v>
      </c>
    </row>
    <row r="539" spans="1:3" x14ac:dyDescent="0.2">
      <c r="C539" s="5"/>
    </row>
    <row r="540" spans="1:3" x14ac:dyDescent="0.2">
      <c r="A540" s="7">
        <v>40642</v>
      </c>
      <c r="C540" s="5" t="s">
        <v>1718</v>
      </c>
    </row>
    <row r="541" spans="1:3" x14ac:dyDescent="0.2">
      <c r="C541" s="5" t="s">
        <v>1719</v>
      </c>
    </row>
    <row r="542" spans="1:3" x14ac:dyDescent="0.2">
      <c r="C542" s="134"/>
    </row>
    <row r="543" spans="1:3" x14ac:dyDescent="0.2">
      <c r="A543" s="7">
        <v>40642</v>
      </c>
      <c r="C543" s="5" t="s">
        <v>1721</v>
      </c>
    </row>
    <row r="544" spans="1:3" x14ac:dyDescent="0.2">
      <c r="C544" s="5" t="s">
        <v>1722</v>
      </c>
    </row>
    <row r="545" spans="1:3" x14ac:dyDescent="0.2">
      <c r="C545" s="134"/>
    </row>
    <row r="546" spans="1:3" x14ac:dyDescent="0.2">
      <c r="A546" s="7">
        <v>40648</v>
      </c>
      <c r="C546" s="5" t="s">
        <v>1724</v>
      </c>
    </row>
    <row r="547" spans="1:3" x14ac:dyDescent="0.2">
      <c r="C547" s="134"/>
    </row>
    <row r="548" spans="1:3" x14ac:dyDescent="0.2">
      <c r="A548" s="7">
        <v>40659</v>
      </c>
      <c r="C548" s="5" t="s">
        <v>1727</v>
      </c>
    </row>
    <row r="549" spans="1:3" x14ac:dyDescent="0.2">
      <c r="C549" s="5" t="s">
        <v>1728</v>
      </c>
    </row>
    <row r="551" spans="1:3" x14ac:dyDescent="0.2">
      <c r="A551" s="7">
        <v>40684</v>
      </c>
      <c r="C551" s="5" t="s">
        <v>1738</v>
      </c>
    </row>
    <row r="552" spans="1:3" x14ac:dyDescent="0.2">
      <c r="C552" s="5"/>
    </row>
    <row r="553" spans="1:3" x14ac:dyDescent="0.2">
      <c r="A553" s="7">
        <v>40714</v>
      </c>
      <c r="C553" s="5" t="s">
        <v>1739</v>
      </c>
    </row>
    <row r="555" spans="1:3" x14ac:dyDescent="0.2">
      <c r="A555" s="7">
        <v>40744</v>
      </c>
      <c r="C555" s="5" t="s">
        <v>1740</v>
      </c>
    </row>
    <row r="557" spans="1:3" x14ac:dyDescent="0.2">
      <c r="A557" s="7">
        <v>40750</v>
      </c>
      <c r="C557" s="5" t="s">
        <v>1736</v>
      </c>
    </row>
    <row r="558" spans="1:3" x14ac:dyDescent="0.2">
      <c r="C558" s="5" t="s">
        <v>1737</v>
      </c>
    </row>
    <row r="560" spans="1:3" x14ac:dyDescent="0.2">
      <c r="A560" s="7">
        <v>40751</v>
      </c>
      <c r="C560" s="5" t="s">
        <v>1741</v>
      </c>
    </row>
    <row r="561" spans="1:3" x14ac:dyDescent="0.2">
      <c r="C561" s="5" t="s">
        <v>1742</v>
      </c>
    </row>
    <row r="563" spans="1:3" x14ac:dyDescent="0.2">
      <c r="A563" s="7">
        <v>40940</v>
      </c>
      <c r="C563" s="5" t="s">
        <v>1847</v>
      </c>
    </row>
    <row r="564" spans="1:3" x14ac:dyDescent="0.2">
      <c r="C564" s="5" t="s">
        <v>1848</v>
      </c>
    </row>
    <row r="566" spans="1:3" x14ac:dyDescent="0.2">
      <c r="A566" s="7">
        <v>40940</v>
      </c>
      <c r="C566" s="5" t="s">
        <v>1849</v>
      </c>
    </row>
    <row r="567" spans="1:3" x14ac:dyDescent="0.2">
      <c r="C567" s="5" t="s">
        <v>1850</v>
      </c>
    </row>
    <row r="568" spans="1:3" x14ac:dyDescent="0.2">
      <c r="C568" s="5"/>
    </row>
    <row r="569" spans="1:3" x14ac:dyDescent="0.2">
      <c r="A569" s="7">
        <v>40948</v>
      </c>
      <c r="C569" s="5" t="s">
        <v>1853</v>
      </c>
    </row>
    <row r="570" spans="1:3" x14ac:dyDescent="0.2">
      <c r="C570" s="5" t="s">
        <v>1854</v>
      </c>
    </row>
    <row r="572" spans="1:3" x14ac:dyDescent="0.2">
      <c r="A572" s="7">
        <v>40949</v>
      </c>
      <c r="C572" s="5" t="s">
        <v>1855</v>
      </c>
    </row>
    <row r="573" spans="1:3" x14ac:dyDescent="0.2">
      <c r="C573" s="5" t="s">
        <v>1856</v>
      </c>
    </row>
    <row r="575" spans="1:3" x14ac:dyDescent="0.2">
      <c r="A575" s="7">
        <v>40951</v>
      </c>
      <c r="C575" s="5" t="s">
        <v>1857</v>
      </c>
    </row>
    <row r="576" spans="1:3" x14ac:dyDescent="0.2">
      <c r="C576" s="5" t="s">
        <v>1866</v>
      </c>
    </row>
    <row r="578" spans="1:3" x14ac:dyDescent="0.2">
      <c r="A578" s="7">
        <v>40985</v>
      </c>
      <c r="C578" s="5" t="s">
        <v>1865</v>
      </c>
    </row>
    <row r="579" spans="1:3" x14ac:dyDescent="0.2">
      <c r="C579" s="5" t="s">
        <v>1867</v>
      </c>
    </row>
    <row r="581" spans="1:3" x14ac:dyDescent="0.2">
      <c r="A581" s="7">
        <v>40985</v>
      </c>
      <c r="C581" s="5" t="s">
        <v>1870</v>
      </c>
    </row>
    <row r="582" spans="1:3" x14ac:dyDescent="0.2">
      <c r="C582" s="5" t="s">
        <v>1871</v>
      </c>
    </row>
    <row r="584" spans="1:3" x14ac:dyDescent="0.2">
      <c r="A584" s="7">
        <v>40985</v>
      </c>
      <c r="C584" s="5" t="s">
        <v>1868</v>
      </c>
    </row>
    <row r="585" spans="1:3" x14ac:dyDescent="0.2">
      <c r="C585" s="5" t="s">
        <v>1869</v>
      </c>
    </row>
    <row r="587" spans="1:3" x14ac:dyDescent="0.2">
      <c r="A587" s="7">
        <v>40993</v>
      </c>
      <c r="C587" s="5" t="s">
        <v>1873</v>
      </c>
    </row>
    <row r="588" spans="1:3" x14ac:dyDescent="0.2">
      <c r="C588" s="5" t="s">
        <v>1872</v>
      </c>
    </row>
    <row r="590" spans="1:3" x14ac:dyDescent="0.2">
      <c r="A590" s="7">
        <v>40999</v>
      </c>
      <c r="C590" s="5" t="s">
        <v>2027</v>
      </c>
    </row>
    <row r="592" spans="1:3" x14ac:dyDescent="0.2">
      <c r="A592" s="7">
        <v>41000</v>
      </c>
      <c r="C592" s="5" t="s">
        <v>2029</v>
      </c>
    </row>
    <row r="593" spans="1:5" x14ac:dyDescent="0.2">
      <c r="C593" s="5" t="s">
        <v>2028</v>
      </c>
    </row>
    <row r="595" spans="1:5" x14ac:dyDescent="0.2">
      <c r="A595" s="7">
        <v>41001</v>
      </c>
      <c r="C595" s="5" t="s">
        <v>2030</v>
      </c>
    </row>
    <row r="597" spans="1:5" x14ac:dyDescent="0.2">
      <c r="A597" s="7">
        <v>41001</v>
      </c>
      <c r="C597" s="5" t="s">
        <v>2031</v>
      </c>
    </row>
    <row r="599" spans="1:5" x14ac:dyDescent="0.2">
      <c r="A599" s="7">
        <v>41003</v>
      </c>
      <c r="C599" s="5" t="s">
        <v>2032</v>
      </c>
    </row>
    <row r="601" spans="1:5" x14ac:dyDescent="0.2">
      <c r="A601" s="7">
        <v>41008</v>
      </c>
      <c r="C601" s="5" t="s">
        <v>2033</v>
      </c>
    </row>
    <row r="602" spans="1:5" x14ac:dyDescent="0.2">
      <c r="C602" s="184" t="s">
        <v>2038</v>
      </c>
      <c r="D602" s="183"/>
      <c r="E602" s="32"/>
    </row>
    <row r="603" spans="1:5" x14ac:dyDescent="0.2">
      <c r="C603" s="5"/>
    </row>
    <row r="604" spans="1:5" x14ac:dyDescent="0.2">
      <c r="A604" s="7">
        <v>41008</v>
      </c>
      <c r="C604" s="5" t="s">
        <v>2035</v>
      </c>
    </row>
    <row r="605" spans="1:5" x14ac:dyDescent="0.2">
      <c r="C605" s="5" t="s">
        <v>2034</v>
      </c>
    </row>
    <row r="606" spans="1:5" x14ac:dyDescent="0.2">
      <c r="C606" s="5"/>
    </row>
    <row r="607" spans="1:5" x14ac:dyDescent="0.2">
      <c r="A607" s="7">
        <v>41008</v>
      </c>
      <c r="C607" s="5" t="s">
        <v>2036</v>
      </c>
    </row>
    <row r="608" spans="1:5" x14ac:dyDescent="0.2">
      <c r="C608" s="5" t="s">
        <v>2037</v>
      </c>
    </row>
    <row r="609" spans="1:4" x14ac:dyDescent="0.2">
      <c r="C609" s="5"/>
    </row>
    <row r="610" spans="1:4" x14ac:dyDescent="0.2">
      <c r="A610" s="7">
        <v>41010</v>
      </c>
      <c r="C610" s="5" t="s">
        <v>2039</v>
      </c>
    </row>
    <row r="611" spans="1:4" x14ac:dyDescent="0.2">
      <c r="C611" s="5" t="s">
        <v>2040</v>
      </c>
    </row>
    <row r="612" spans="1:4" x14ac:dyDescent="0.2">
      <c r="C612" s="5"/>
    </row>
    <row r="613" spans="1:4" x14ac:dyDescent="0.2">
      <c r="A613" s="7">
        <v>41061</v>
      </c>
      <c r="C613" s="5" t="s">
        <v>2044</v>
      </c>
    </row>
    <row r="614" spans="1:4" x14ac:dyDescent="0.2">
      <c r="C614" s="5" t="s">
        <v>2045</v>
      </c>
    </row>
    <row r="615" spans="1:4" x14ac:dyDescent="0.2">
      <c r="C615" s="5"/>
    </row>
    <row r="616" spans="1:4" x14ac:dyDescent="0.2">
      <c r="A616" s="7">
        <v>41061</v>
      </c>
      <c r="C616" s="5" t="s">
        <v>2046</v>
      </c>
    </row>
    <row r="617" spans="1:4" x14ac:dyDescent="0.2">
      <c r="C617" s="5" t="s">
        <v>2047</v>
      </c>
    </row>
    <row r="618" spans="1:4" ht="13.5" customHeight="1" x14ac:dyDescent="0.2">
      <c r="C618" s="5"/>
    </row>
    <row r="619" spans="1:4" ht="14.25" customHeight="1" x14ac:dyDescent="0.2">
      <c r="A619" s="7">
        <v>41086</v>
      </c>
      <c r="C619" s="186" t="s">
        <v>2051</v>
      </c>
      <c r="D619" s="167"/>
    </row>
    <row r="620" spans="1:4" x14ac:dyDescent="0.2">
      <c r="C620" s="186" t="s">
        <v>2048</v>
      </c>
    </row>
    <row r="621" spans="1:4" x14ac:dyDescent="0.2">
      <c r="C621" s="5"/>
    </row>
    <row r="622" spans="1:4" x14ac:dyDescent="0.2">
      <c r="A622" s="7">
        <v>41122</v>
      </c>
      <c r="C622" s="5" t="s">
        <v>2050</v>
      </c>
    </row>
    <row r="623" spans="1:4" x14ac:dyDescent="0.2">
      <c r="C623" s="5" t="s">
        <v>2049</v>
      </c>
    </row>
    <row r="624" spans="1:4" x14ac:dyDescent="0.2">
      <c r="C624" s="5"/>
    </row>
    <row r="625" spans="1:4" x14ac:dyDescent="0.2">
      <c r="A625" s="7">
        <v>41149</v>
      </c>
      <c r="C625" s="5" t="s">
        <v>2052</v>
      </c>
    </row>
    <row r="626" spans="1:4" x14ac:dyDescent="0.2">
      <c r="C626" s="5" t="s">
        <v>2053</v>
      </c>
    </row>
    <row r="627" spans="1:4" x14ac:dyDescent="0.2">
      <c r="C627" s="5"/>
    </row>
    <row r="628" spans="1:4" x14ac:dyDescent="0.2">
      <c r="A628" s="7">
        <v>41301</v>
      </c>
      <c r="C628" s="5" t="s">
        <v>2214</v>
      </c>
    </row>
    <row r="629" spans="1:4" x14ac:dyDescent="0.2">
      <c r="C629" s="5" t="s">
        <v>2215</v>
      </c>
    </row>
    <row r="630" spans="1:4" x14ac:dyDescent="0.2">
      <c r="C630" s="5"/>
    </row>
    <row r="631" spans="1:4" x14ac:dyDescent="0.2">
      <c r="A631" s="7">
        <v>41315</v>
      </c>
      <c r="C631" s="5" t="s">
        <v>2217</v>
      </c>
    </row>
    <row r="632" spans="1:4" x14ac:dyDescent="0.2">
      <c r="C632" s="5" t="s">
        <v>2218</v>
      </c>
    </row>
    <row r="633" spans="1:4" x14ac:dyDescent="0.2">
      <c r="C633" s="5"/>
      <c r="D633" s="197"/>
    </row>
    <row r="634" spans="1:4" x14ac:dyDescent="0.2">
      <c r="A634" s="7">
        <v>41319</v>
      </c>
      <c r="C634" s="5" t="s">
        <v>2228</v>
      </c>
      <c r="D634" s="197"/>
    </row>
    <row r="635" spans="1:4" x14ac:dyDescent="0.2">
      <c r="C635" s="5"/>
    </row>
    <row r="636" spans="1:4" x14ac:dyDescent="0.2">
      <c r="A636" s="7">
        <v>41320</v>
      </c>
      <c r="C636" s="5" t="s">
        <v>2223</v>
      </c>
    </row>
    <row r="637" spans="1:4" x14ac:dyDescent="0.2">
      <c r="C637" s="5" t="s">
        <v>2220</v>
      </c>
    </row>
    <row r="638" spans="1:4" x14ac:dyDescent="0.2">
      <c r="C638" s="5"/>
    </row>
    <row r="639" spans="1:4" x14ac:dyDescent="0.2">
      <c r="A639" s="7">
        <v>41320</v>
      </c>
      <c r="C639" s="5" t="s">
        <v>2221</v>
      </c>
    </row>
    <row r="640" spans="1:4" x14ac:dyDescent="0.2">
      <c r="C640" s="5" t="s">
        <v>2222</v>
      </c>
    </row>
    <row r="641" spans="1:3" x14ac:dyDescent="0.2">
      <c r="C641" s="5"/>
    </row>
    <row r="642" spans="1:3" x14ac:dyDescent="0.2">
      <c r="A642" s="7">
        <v>41320</v>
      </c>
      <c r="C642" s="5" t="s">
        <v>2224</v>
      </c>
    </row>
    <row r="643" spans="1:3" x14ac:dyDescent="0.2">
      <c r="C643" s="5" t="s">
        <v>2225</v>
      </c>
    </row>
    <row r="644" spans="1:3" x14ac:dyDescent="0.2">
      <c r="C644" s="5"/>
    </row>
    <row r="645" spans="1:3" x14ac:dyDescent="0.2">
      <c r="A645" s="7">
        <v>41320</v>
      </c>
      <c r="C645" s="5" t="s">
        <v>2227</v>
      </c>
    </row>
    <row r="646" spans="1:3" x14ac:dyDescent="0.2">
      <c r="C646" s="5" t="s">
        <v>2226</v>
      </c>
    </row>
    <row r="647" spans="1:3" x14ac:dyDescent="0.2">
      <c r="C647" s="5"/>
    </row>
    <row r="648" spans="1:3" x14ac:dyDescent="0.2">
      <c r="A648" s="7">
        <v>41325</v>
      </c>
      <c r="C648" s="5" t="s">
        <v>2229</v>
      </c>
    </row>
    <row r="649" spans="1:3" x14ac:dyDescent="0.2">
      <c r="C649" s="5" t="s">
        <v>2230</v>
      </c>
    </row>
    <row r="650" spans="1:3" x14ac:dyDescent="0.2">
      <c r="C650" s="5"/>
    </row>
    <row r="651" spans="1:3" x14ac:dyDescent="0.2">
      <c r="A651" s="7">
        <v>41335</v>
      </c>
      <c r="C651" s="5" t="s">
        <v>2249</v>
      </c>
    </row>
    <row r="652" spans="1:3" x14ac:dyDescent="0.2">
      <c r="C652" s="5" t="s">
        <v>2248</v>
      </c>
    </row>
    <row r="653" spans="1:3" x14ac:dyDescent="0.2">
      <c r="C653" s="5"/>
    </row>
    <row r="654" spans="1:3" x14ac:dyDescent="0.2">
      <c r="A654" s="7">
        <v>41364</v>
      </c>
      <c r="C654" s="5" t="s">
        <v>2269</v>
      </c>
    </row>
    <row r="655" spans="1:3" x14ac:dyDescent="0.2">
      <c r="C655" s="5" t="s">
        <v>2270</v>
      </c>
    </row>
    <row r="656" spans="1:3" x14ac:dyDescent="0.2">
      <c r="C656" s="5"/>
    </row>
    <row r="657" spans="1:3" x14ac:dyDescent="0.2">
      <c r="A657" s="7">
        <v>41365</v>
      </c>
      <c r="C657" s="5" t="s">
        <v>2271</v>
      </c>
    </row>
    <row r="658" spans="1:3" x14ac:dyDescent="0.2">
      <c r="C658" s="5" t="s">
        <v>2272</v>
      </c>
    </row>
    <row r="659" spans="1:3" x14ac:dyDescent="0.2">
      <c r="C659" s="5"/>
    </row>
    <row r="660" spans="1:3" x14ac:dyDescent="0.2">
      <c r="A660" s="7">
        <v>41365</v>
      </c>
      <c r="C660" s="5" t="s">
        <v>2273</v>
      </c>
    </row>
    <row r="661" spans="1:3" x14ac:dyDescent="0.2">
      <c r="C661" s="5" t="s">
        <v>2274</v>
      </c>
    </row>
    <row r="662" spans="1:3" x14ac:dyDescent="0.2">
      <c r="C662" s="5"/>
    </row>
    <row r="663" spans="1:3" x14ac:dyDescent="0.2">
      <c r="A663" s="7">
        <v>41365</v>
      </c>
      <c r="C663" s="5" t="s">
        <v>2275</v>
      </c>
    </row>
    <row r="664" spans="1:3" x14ac:dyDescent="0.2">
      <c r="C664" s="5" t="s">
        <v>2276</v>
      </c>
    </row>
    <row r="665" spans="1:3" x14ac:dyDescent="0.2">
      <c r="C665" s="5"/>
    </row>
    <row r="666" spans="1:3" x14ac:dyDescent="0.2">
      <c r="A666" s="7">
        <v>41368</v>
      </c>
      <c r="C666" s="5" t="s">
        <v>2277</v>
      </c>
    </row>
    <row r="667" spans="1:3" x14ac:dyDescent="0.2">
      <c r="C667" s="5" t="s">
        <v>2278</v>
      </c>
    </row>
    <row r="668" spans="1:3" x14ac:dyDescent="0.2">
      <c r="C668" s="5"/>
    </row>
    <row r="669" spans="1:3" x14ac:dyDescent="0.2">
      <c r="A669" s="7">
        <v>41368</v>
      </c>
      <c r="C669" s="5" t="s">
        <v>2279</v>
      </c>
    </row>
    <row r="670" spans="1:3" x14ac:dyDescent="0.2">
      <c r="C670" s="5" t="s">
        <v>2280</v>
      </c>
    </row>
    <row r="671" spans="1:3" x14ac:dyDescent="0.2">
      <c r="C671" s="5"/>
    </row>
    <row r="672" spans="1:3" x14ac:dyDescent="0.2">
      <c r="A672" s="7">
        <v>41368</v>
      </c>
      <c r="C672" s="5" t="s">
        <v>2281</v>
      </c>
    </row>
    <row r="673" spans="1:4" x14ac:dyDescent="0.2">
      <c r="C673" s="5" t="s">
        <v>2282</v>
      </c>
    </row>
    <row r="674" spans="1:4" x14ac:dyDescent="0.2">
      <c r="C674" s="5"/>
    </row>
    <row r="675" spans="1:4" x14ac:dyDescent="0.2">
      <c r="A675" s="7">
        <v>41370</v>
      </c>
      <c r="C675" s="5" t="s">
        <v>2027</v>
      </c>
    </row>
    <row r="676" spans="1:4" x14ac:dyDescent="0.2">
      <c r="C676" s="5"/>
    </row>
    <row r="677" spans="1:4" x14ac:dyDescent="0.2">
      <c r="A677" s="7">
        <v>41376</v>
      </c>
      <c r="C677" s="5" t="s">
        <v>2434</v>
      </c>
    </row>
    <row r="678" spans="1:4" x14ac:dyDescent="0.2">
      <c r="C678" s="5"/>
      <c r="D678" s="216"/>
    </row>
    <row r="679" spans="1:4" x14ac:dyDescent="0.2">
      <c r="A679" s="7">
        <v>41376</v>
      </c>
      <c r="C679" s="5" t="s">
        <v>2438</v>
      </c>
      <c r="D679" s="216"/>
    </row>
    <row r="680" spans="1:4" x14ac:dyDescent="0.2">
      <c r="C680" s="5"/>
      <c r="D680" s="216"/>
    </row>
    <row r="681" spans="1:4" x14ac:dyDescent="0.2">
      <c r="A681" s="7">
        <v>41376</v>
      </c>
      <c r="C681" s="5" t="s">
        <v>2439</v>
      </c>
      <c r="D681" s="216"/>
    </row>
    <row r="682" spans="1:4" x14ac:dyDescent="0.2">
      <c r="C682" s="5"/>
    </row>
    <row r="683" spans="1:4" x14ac:dyDescent="0.2">
      <c r="A683" s="7">
        <v>41378</v>
      </c>
      <c r="C683" s="5" t="s">
        <v>2435</v>
      </c>
    </row>
    <row r="684" spans="1:4" x14ac:dyDescent="0.2">
      <c r="C684" s="5"/>
    </row>
    <row r="685" spans="1:4" x14ac:dyDescent="0.2">
      <c r="A685" s="7">
        <v>41378</v>
      </c>
      <c r="C685" s="5" t="s">
        <v>2436</v>
      </c>
    </row>
    <row r="686" spans="1:4" x14ac:dyDescent="0.2">
      <c r="C686" s="5"/>
    </row>
    <row r="687" spans="1:4" x14ac:dyDescent="0.2">
      <c r="A687" s="7">
        <v>41384</v>
      </c>
      <c r="C687" s="5" t="s">
        <v>2444</v>
      </c>
    </row>
    <row r="688" spans="1:4" x14ac:dyDescent="0.2">
      <c r="C688" s="5" t="s">
        <v>2437</v>
      </c>
    </row>
    <row r="689" spans="1:3" x14ac:dyDescent="0.2">
      <c r="C689" s="5" t="s">
        <v>1228</v>
      </c>
    </row>
    <row r="690" spans="1:3" x14ac:dyDescent="0.2">
      <c r="A690" s="7">
        <v>41395</v>
      </c>
      <c r="C690" s="5" t="s">
        <v>2442</v>
      </c>
    </row>
    <row r="691" spans="1:3" x14ac:dyDescent="0.2">
      <c r="C691" s="5"/>
    </row>
    <row r="692" spans="1:3" x14ac:dyDescent="0.2">
      <c r="A692" s="7">
        <v>41446</v>
      </c>
      <c r="C692" s="5" t="s">
        <v>2446</v>
      </c>
    </row>
    <row r="693" spans="1:3" x14ac:dyDescent="0.2">
      <c r="C693" s="5" t="s">
        <v>2447</v>
      </c>
    </row>
    <row r="694" spans="1:3" x14ac:dyDescent="0.2">
      <c r="C694" s="5"/>
    </row>
    <row r="695" spans="1:3" x14ac:dyDescent="0.2">
      <c r="A695" s="7">
        <v>41446</v>
      </c>
      <c r="C695" s="5" t="s">
        <v>2449</v>
      </c>
    </row>
    <row r="696" spans="1:3" x14ac:dyDescent="0.2">
      <c r="C696" s="5" t="s">
        <v>2448</v>
      </c>
    </row>
    <row r="697" spans="1:3" x14ac:dyDescent="0.2">
      <c r="C697" s="5"/>
    </row>
    <row r="698" spans="1:3" x14ac:dyDescent="0.2">
      <c r="A698" s="7">
        <v>41446</v>
      </c>
      <c r="C698" s="5" t="s">
        <v>2450</v>
      </c>
    </row>
    <row r="699" spans="1:3" x14ac:dyDescent="0.2">
      <c r="C699" s="5"/>
    </row>
    <row r="700" spans="1:3" x14ac:dyDescent="0.2">
      <c r="A700" s="7">
        <v>41462</v>
      </c>
      <c r="C700" s="5" t="s">
        <v>2452</v>
      </c>
    </row>
    <row r="701" spans="1:3" x14ac:dyDescent="0.2">
      <c r="C701" s="5" t="s">
        <v>2453</v>
      </c>
    </row>
    <row r="702" spans="1:3" x14ac:dyDescent="0.2">
      <c r="C702" s="5"/>
    </row>
    <row r="703" spans="1:3" x14ac:dyDescent="0.2">
      <c r="A703" s="7">
        <v>41471</v>
      </c>
      <c r="C703" s="5" t="s">
        <v>2454</v>
      </c>
    </row>
    <row r="704" spans="1:3" x14ac:dyDescent="0.2">
      <c r="C704" s="5" t="s">
        <v>2455</v>
      </c>
    </row>
    <row r="705" spans="1:4" x14ac:dyDescent="0.2">
      <c r="C705" s="5"/>
    </row>
    <row r="706" spans="1:4" x14ac:dyDescent="0.2">
      <c r="A706" s="7">
        <v>41667</v>
      </c>
      <c r="C706" s="5" t="s">
        <v>2635</v>
      </c>
    </row>
    <row r="707" spans="1:4" x14ac:dyDescent="0.2">
      <c r="C707" s="5" t="s">
        <v>2636</v>
      </c>
    </row>
    <row r="708" spans="1:4" x14ac:dyDescent="0.2">
      <c r="C708" s="5"/>
      <c r="D708" s="239"/>
    </row>
    <row r="709" spans="1:4" x14ac:dyDescent="0.2">
      <c r="A709" s="7">
        <v>41671</v>
      </c>
      <c r="C709" s="5" t="s">
        <v>2652</v>
      </c>
      <c r="D709" s="239"/>
    </row>
    <row r="710" spans="1:4" x14ac:dyDescent="0.2">
      <c r="C710" s="5"/>
      <c r="D710" s="239"/>
    </row>
    <row r="711" spans="1:4" x14ac:dyDescent="0.2">
      <c r="A711" s="7">
        <v>41671</v>
      </c>
      <c r="C711" s="5" t="s">
        <v>2653</v>
      </c>
      <c r="D711" s="239"/>
    </row>
    <row r="712" spans="1:4" x14ac:dyDescent="0.2">
      <c r="C712" s="5"/>
    </row>
    <row r="713" spans="1:4" x14ac:dyDescent="0.2">
      <c r="A713" s="7">
        <v>41671</v>
      </c>
      <c r="C713" s="5" t="s">
        <v>2638</v>
      </c>
    </row>
    <row r="714" spans="1:4" x14ac:dyDescent="0.2">
      <c r="C714" s="5" t="s">
        <v>2637</v>
      </c>
    </row>
    <row r="715" spans="1:4" x14ac:dyDescent="0.2">
      <c r="C715" s="5"/>
    </row>
    <row r="716" spans="1:4" x14ac:dyDescent="0.2">
      <c r="A716" s="7">
        <v>41671</v>
      </c>
      <c r="C716" s="5" t="s">
        <v>2640</v>
      </c>
    </row>
    <row r="717" spans="1:4" x14ac:dyDescent="0.2">
      <c r="C717" s="5" t="s">
        <v>2639</v>
      </c>
    </row>
    <row r="718" spans="1:4" x14ac:dyDescent="0.2">
      <c r="C718" s="5"/>
    </row>
    <row r="719" spans="1:4" x14ac:dyDescent="0.2">
      <c r="A719" s="7">
        <v>41678</v>
      </c>
      <c r="C719" s="5" t="s">
        <v>2654</v>
      </c>
    </row>
    <row r="720" spans="1:4" x14ac:dyDescent="0.2">
      <c r="C720" s="5" t="s">
        <v>2655</v>
      </c>
    </row>
    <row r="721" spans="1:3" x14ac:dyDescent="0.2">
      <c r="C721" s="5"/>
    </row>
    <row r="722" spans="1:3" x14ac:dyDescent="0.2">
      <c r="A722" s="7">
        <v>41679</v>
      </c>
      <c r="C722" s="5" t="s">
        <v>2659</v>
      </c>
    </row>
    <row r="723" spans="1:3" x14ac:dyDescent="0.2">
      <c r="C723" s="5" t="s">
        <v>2660</v>
      </c>
    </row>
    <row r="724" spans="1:3" x14ac:dyDescent="0.2">
      <c r="C724" s="5"/>
    </row>
    <row r="725" spans="1:3" x14ac:dyDescent="0.2">
      <c r="A725" s="7">
        <v>41679</v>
      </c>
      <c r="C725" s="5" t="s">
        <v>2664</v>
      </c>
    </row>
    <row r="726" spans="1:3" x14ac:dyDescent="0.2">
      <c r="C726" s="5" t="s">
        <v>2665</v>
      </c>
    </row>
    <row r="727" spans="1:3" x14ac:dyDescent="0.2">
      <c r="C727" s="5"/>
    </row>
    <row r="728" spans="1:3" x14ac:dyDescent="0.2">
      <c r="A728" s="7">
        <v>41684</v>
      </c>
      <c r="C728" s="5" t="s">
        <v>2667</v>
      </c>
    </row>
    <row r="729" spans="1:3" x14ac:dyDescent="0.2">
      <c r="C729" s="5" t="s">
        <v>2666</v>
      </c>
    </row>
    <row r="730" spans="1:3" x14ac:dyDescent="0.2">
      <c r="C730" s="5"/>
    </row>
    <row r="731" spans="1:3" x14ac:dyDescent="0.2">
      <c r="A731" s="7">
        <v>41685</v>
      </c>
      <c r="C731" s="5" t="s">
        <v>2668</v>
      </c>
    </row>
    <row r="732" spans="1:3" x14ac:dyDescent="0.2">
      <c r="C732" s="5" t="s">
        <v>2669</v>
      </c>
    </row>
    <row r="734" spans="1:3" x14ac:dyDescent="0.2">
      <c r="A734" s="7">
        <v>41693</v>
      </c>
      <c r="C734" s="5" t="s">
        <v>2671</v>
      </c>
    </row>
    <row r="735" spans="1:3" x14ac:dyDescent="0.2">
      <c r="C735" s="5" t="s">
        <v>2672</v>
      </c>
    </row>
    <row r="737" spans="1:4" x14ac:dyDescent="0.2">
      <c r="A737" s="7">
        <v>41710</v>
      </c>
      <c r="C737" s="5" t="s">
        <v>2674</v>
      </c>
    </row>
    <row r="738" spans="1:4" x14ac:dyDescent="0.2">
      <c r="C738" s="5" t="s">
        <v>2675</v>
      </c>
    </row>
    <row r="740" spans="1:4" x14ac:dyDescent="0.2">
      <c r="A740" s="7">
        <v>41711</v>
      </c>
      <c r="C740" s="5" t="s">
        <v>2676</v>
      </c>
    </row>
    <row r="741" spans="1:4" x14ac:dyDescent="0.2">
      <c r="C741" s="5" t="s">
        <v>2677</v>
      </c>
    </row>
    <row r="743" spans="1:4" x14ac:dyDescent="0.2">
      <c r="A743" s="7">
        <v>41712</v>
      </c>
      <c r="C743" s="5" t="s">
        <v>2679</v>
      </c>
    </row>
    <row r="744" spans="1:4" x14ac:dyDescent="0.2">
      <c r="C744" s="5" t="s">
        <v>2678</v>
      </c>
    </row>
    <row r="745" spans="1:4" x14ac:dyDescent="0.2">
      <c r="C745" s="5"/>
      <c r="D745" s="244"/>
    </row>
    <row r="746" spans="1:4" x14ac:dyDescent="0.2">
      <c r="A746" s="7">
        <v>41713</v>
      </c>
      <c r="C746" s="5" t="s">
        <v>2823</v>
      </c>
      <c r="D746" s="244"/>
    </row>
    <row r="748" spans="1:4" x14ac:dyDescent="0.2">
      <c r="A748" s="7">
        <v>41719</v>
      </c>
      <c r="C748" s="5" t="s">
        <v>2822</v>
      </c>
    </row>
    <row r="749" spans="1:4" x14ac:dyDescent="0.2">
      <c r="C749" s="5" t="s">
        <v>2821</v>
      </c>
    </row>
    <row r="751" spans="1:4" x14ac:dyDescent="0.2">
      <c r="A751" s="7">
        <v>41720</v>
      </c>
      <c r="C751" s="5" t="s">
        <v>2824</v>
      </c>
    </row>
    <row r="752" spans="1:4" x14ac:dyDescent="0.2">
      <c r="C752" s="5" t="s">
        <v>2825</v>
      </c>
    </row>
    <row r="754" spans="1:3" x14ac:dyDescent="0.2">
      <c r="A754" s="7">
        <v>41733</v>
      </c>
      <c r="C754" s="5" t="s">
        <v>2834</v>
      </c>
    </row>
    <row r="755" spans="1:3" x14ac:dyDescent="0.2">
      <c r="C755" s="5" t="s">
        <v>2835</v>
      </c>
    </row>
    <row r="757" spans="1:3" x14ac:dyDescent="0.2">
      <c r="A757" s="7">
        <v>41734</v>
      </c>
      <c r="C757" s="5" t="s">
        <v>2836</v>
      </c>
    </row>
    <row r="759" spans="1:3" x14ac:dyDescent="0.2">
      <c r="A759" s="7">
        <v>41744</v>
      </c>
      <c r="C759" s="5" t="s">
        <v>2838</v>
      </c>
    </row>
    <row r="760" spans="1:3" x14ac:dyDescent="0.2">
      <c r="C760" s="5"/>
    </row>
    <row r="761" spans="1:3" x14ac:dyDescent="0.2">
      <c r="A761" s="7">
        <v>41744</v>
      </c>
      <c r="C761" s="5" t="s">
        <v>2839</v>
      </c>
    </row>
    <row r="762" spans="1:3" x14ac:dyDescent="0.2">
      <c r="C762" s="5"/>
    </row>
    <row r="763" spans="1:3" x14ac:dyDescent="0.2">
      <c r="A763" s="7">
        <v>41744</v>
      </c>
      <c r="C763" s="5" t="s">
        <v>2840</v>
      </c>
    </row>
    <row r="764" spans="1:3" x14ac:dyDescent="0.2">
      <c r="C764" s="5"/>
    </row>
    <row r="765" spans="1:3" x14ac:dyDescent="0.2">
      <c r="A765" s="7">
        <v>41744</v>
      </c>
      <c r="C765" s="5" t="s">
        <v>2845</v>
      </c>
    </row>
    <row r="766" spans="1:3" x14ac:dyDescent="0.2">
      <c r="C766" s="5"/>
    </row>
    <row r="767" spans="1:3" x14ac:dyDescent="0.2">
      <c r="A767" s="7">
        <v>41744</v>
      </c>
      <c r="C767" s="5" t="s">
        <v>2842</v>
      </c>
    </row>
    <row r="768" spans="1:3" x14ac:dyDescent="0.2">
      <c r="C768" s="5" t="s">
        <v>2841</v>
      </c>
    </row>
    <row r="769" spans="1:3" x14ac:dyDescent="0.2">
      <c r="C769" s="5"/>
    </row>
    <row r="770" spans="1:3" x14ac:dyDescent="0.2">
      <c r="A770" s="7">
        <v>41746</v>
      </c>
      <c r="C770" s="5" t="s">
        <v>2843</v>
      </c>
    </row>
    <row r="771" spans="1:3" x14ac:dyDescent="0.2">
      <c r="C771" s="5" t="s">
        <v>2844</v>
      </c>
    </row>
    <row r="772" spans="1:3" x14ac:dyDescent="0.2">
      <c r="C772" s="5"/>
    </row>
    <row r="773" spans="1:3" x14ac:dyDescent="0.2">
      <c r="A773" s="7">
        <v>41757</v>
      </c>
      <c r="C773" s="5" t="s">
        <v>2846</v>
      </c>
    </row>
    <row r="774" spans="1:3" x14ac:dyDescent="0.2">
      <c r="C774" s="5" t="s">
        <v>2847</v>
      </c>
    </row>
    <row r="775" spans="1:3" x14ac:dyDescent="0.2">
      <c r="C775" s="5"/>
    </row>
    <row r="776" spans="1:3" x14ac:dyDescent="0.2">
      <c r="A776" s="7">
        <v>41757</v>
      </c>
      <c r="C776" s="5" t="s">
        <v>2848</v>
      </c>
    </row>
    <row r="777" spans="1:3" x14ac:dyDescent="0.2">
      <c r="C777" s="5"/>
    </row>
    <row r="778" spans="1:3" x14ac:dyDescent="0.2">
      <c r="A778" s="7">
        <v>41760</v>
      </c>
      <c r="C778" s="5" t="s">
        <v>2850</v>
      </c>
    </row>
    <row r="779" spans="1:3" x14ac:dyDescent="0.2">
      <c r="C779" s="5" t="s">
        <v>2849</v>
      </c>
    </row>
    <row r="780" spans="1:3" x14ac:dyDescent="0.2">
      <c r="C780" s="5"/>
    </row>
    <row r="781" spans="1:3" x14ac:dyDescent="0.2">
      <c r="A781" s="7">
        <v>41762</v>
      </c>
      <c r="C781" s="5" t="s">
        <v>2851</v>
      </c>
    </row>
    <row r="782" spans="1:3" x14ac:dyDescent="0.2">
      <c r="C782" s="5" t="s">
        <v>2852</v>
      </c>
    </row>
    <row r="783" spans="1:3" x14ac:dyDescent="0.2">
      <c r="C783" s="5"/>
    </row>
    <row r="784" spans="1:3" x14ac:dyDescent="0.2">
      <c r="A784" s="7">
        <v>41780</v>
      </c>
      <c r="C784" s="5" t="s">
        <v>2854</v>
      </c>
    </row>
    <row r="785" spans="1:4" x14ac:dyDescent="0.2">
      <c r="C785" s="5"/>
    </row>
    <row r="786" spans="1:4" x14ac:dyDescent="0.2">
      <c r="A786" s="7">
        <v>41883</v>
      </c>
      <c r="C786" s="5" t="s">
        <v>2857</v>
      </c>
    </row>
    <row r="787" spans="1:4" x14ac:dyDescent="0.2">
      <c r="C787" s="5" t="s">
        <v>2858</v>
      </c>
    </row>
    <row r="788" spans="1:4" x14ac:dyDescent="0.2">
      <c r="C788" s="5" t="s">
        <v>2863</v>
      </c>
      <c r="D788" s="250"/>
    </row>
    <row r="789" spans="1:4" x14ac:dyDescent="0.2">
      <c r="C789" s="5"/>
    </row>
    <row r="790" spans="1:4" x14ac:dyDescent="0.2">
      <c r="A790" s="7">
        <v>41883</v>
      </c>
      <c r="C790" s="5" t="s">
        <v>2855</v>
      </c>
    </row>
    <row r="791" spans="1:4" x14ac:dyDescent="0.2">
      <c r="C791" s="5" t="s">
        <v>2856</v>
      </c>
    </row>
    <row r="792" spans="1:4" x14ac:dyDescent="0.2">
      <c r="C792" s="5"/>
    </row>
    <row r="793" spans="1:4" x14ac:dyDescent="0.2">
      <c r="A793" s="7">
        <v>41883</v>
      </c>
      <c r="C793" s="5" t="s">
        <v>2859</v>
      </c>
    </row>
    <row r="794" spans="1:4" x14ac:dyDescent="0.2">
      <c r="C794" s="5" t="s">
        <v>2860</v>
      </c>
    </row>
    <row r="795" spans="1:4" x14ac:dyDescent="0.2">
      <c r="C795" s="5"/>
    </row>
    <row r="796" spans="1:4" x14ac:dyDescent="0.2">
      <c r="A796" s="7">
        <v>41883</v>
      </c>
      <c r="C796" s="5" t="s">
        <v>2861</v>
      </c>
    </row>
    <row r="797" spans="1:4" x14ac:dyDescent="0.2">
      <c r="C797" s="5" t="s">
        <v>2862</v>
      </c>
    </row>
    <row r="798" spans="1:4" x14ac:dyDescent="0.2">
      <c r="C798" s="5"/>
    </row>
    <row r="799" spans="1:4" x14ac:dyDescent="0.2">
      <c r="A799" s="7">
        <v>41895</v>
      </c>
      <c r="C799" s="5" t="s">
        <v>2864</v>
      </c>
    </row>
    <row r="800" spans="1:4" x14ac:dyDescent="0.2">
      <c r="C800" s="5" t="s">
        <v>2865</v>
      </c>
    </row>
    <row r="801" spans="1:3" x14ac:dyDescent="0.2">
      <c r="C801" s="5"/>
    </row>
    <row r="802" spans="1:3" x14ac:dyDescent="0.2">
      <c r="A802" s="7">
        <v>41910</v>
      </c>
      <c r="C802" s="5" t="s">
        <v>2866</v>
      </c>
    </row>
    <row r="803" spans="1:3" x14ac:dyDescent="0.2">
      <c r="C803" s="5" t="s">
        <v>2867</v>
      </c>
    </row>
    <row r="804" spans="1:3" x14ac:dyDescent="0.2">
      <c r="C804" s="5"/>
    </row>
    <row r="805" spans="1:3" x14ac:dyDescent="0.2">
      <c r="A805" s="7">
        <v>41910</v>
      </c>
      <c r="C805" s="5" t="s">
        <v>2868</v>
      </c>
    </row>
    <row r="806" spans="1:3" x14ac:dyDescent="0.2">
      <c r="C806" s="5" t="s">
        <v>2869</v>
      </c>
    </row>
    <row r="807" spans="1:3" x14ac:dyDescent="0.2">
      <c r="C807" s="5"/>
    </row>
    <row r="808" spans="1:3" x14ac:dyDescent="0.2">
      <c r="A808" s="7">
        <v>41928</v>
      </c>
      <c r="C808" s="5" t="s">
        <v>2871</v>
      </c>
    </row>
    <row r="809" spans="1:3" x14ac:dyDescent="0.2">
      <c r="C809" s="5" t="s">
        <v>2870</v>
      </c>
    </row>
    <row r="810" spans="1:3" x14ac:dyDescent="0.2">
      <c r="C810" s="5"/>
    </row>
    <row r="811" spans="1:3" x14ac:dyDescent="0.2">
      <c r="A811" s="7">
        <v>42044</v>
      </c>
      <c r="C811" s="5" t="s">
        <v>3057</v>
      </c>
    </row>
    <row r="812" spans="1:3" x14ac:dyDescent="0.2">
      <c r="C812" s="5" t="s">
        <v>3056</v>
      </c>
    </row>
    <row r="813" spans="1:3" x14ac:dyDescent="0.2">
      <c r="C813" s="5"/>
    </row>
    <row r="814" spans="1:3" x14ac:dyDescent="0.2">
      <c r="A814" s="7">
        <v>42048</v>
      </c>
      <c r="C814" s="5" t="s">
        <v>3072</v>
      </c>
    </row>
    <row r="815" spans="1:3" x14ac:dyDescent="0.2">
      <c r="C815" s="5" t="s">
        <v>3073</v>
      </c>
    </row>
    <row r="816" spans="1:3" x14ac:dyDescent="0.2">
      <c r="C816" s="5"/>
    </row>
    <row r="817" spans="1:3" x14ac:dyDescent="0.2">
      <c r="A817" s="7">
        <v>42048</v>
      </c>
      <c r="C817" s="5" t="s">
        <v>3074</v>
      </c>
    </row>
    <row r="818" spans="1:3" x14ac:dyDescent="0.2">
      <c r="C818" s="5" t="s">
        <v>3075</v>
      </c>
    </row>
    <row r="819" spans="1:3" x14ac:dyDescent="0.2">
      <c r="C819" s="5"/>
    </row>
    <row r="820" spans="1:3" x14ac:dyDescent="0.2">
      <c r="A820" s="7">
        <v>42049</v>
      </c>
      <c r="C820" s="5" t="s">
        <v>3076</v>
      </c>
    </row>
    <row r="821" spans="1:3" x14ac:dyDescent="0.2">
      <c r="C821" s="5" t="s">
        <v>3077</v>
      </c>
    </row>
    <row r="822" spans="1:3" x14ac:dyDescent="0.2">
      <c r="C822" s="5"/>
    </row>
    <row r="823" spans="1:3" x14ac:dyDescent="0.2">
      <c r="A823" s="7">
        <v>42050</v>
      </c>
      <c r="C823" s="5" t="s">
        <v>3078</v>
      </c>
    </row>
    <row r="824" spans="1:3" x14ac:dyDescent="0.2">
      <c r="C824" s="5" t="s">
        <v>3079</v>
      </c>
    </row>
    <row r="825" spans="1:3" x14ac:dyDescent="0.2">
      <c r="C825" s="5"/>
    </row>
    <row r="826" spans="1:3" x14ac:dyDescent="0.2">
      <c r="A826" s="7">
        <v>42055</v>
      </c>
      <c r="C826" s="5" t="s">
        <v>3090</v>
      </c>
    </row>
    <row r="827" spans="1:3" x14ac:dyDescent="0.2">
      <c r="C827" s="5" t="s">
        <v>3091</v>
      </c>
    </row>
    <row r="828" spans="1:3" x14ac:dyDescent="0.2">
      <c r="C828" s="5"/>
    </row>
    <row r="829" spans="1:3" x14ac:dyDescent="0.2">
      <c r="A829" s="7">
        <v>42056</v>
      </c>
      <c r="C829" s="5" t="s">
        <v>3092</v>
      </c>
    </row>
    <row r="830" spans="1:3" x14ac:dyDescent="0.2">
      <c r="C830" s="5" t="s">
        <v>3093</v>
      </c>
    </row>
    <row r="831" spans="1:3" x14ac:dyDescent="0.2">
      <c r="C831" s="5"/>
    </row>
    <row r="832" spans="1:3" x14ac:dyDescent="0.2">
      <c r="A832" s="7">
        <v>42057</v>
      </c>
      <c r="C832" s="5" t="s">
        <v>3094</v>
      </c>
    </row>
    <row r="833" spans="1:4" x14ac:dyDescent="0.2">
      <c r="C833" s="5" t="s">
        <v>3095</v>
      </c>
    </row>
    <row r="834" spans="1:4" x14ac:dyDescent="0.2">
      <c r="C834" s="5"/>
    </row>
    <row r="835" spans="1:4" x14ac:dyDescent="0.2">
      <c r="A835" s="7">
        <v>42057</v>
      </c>
      <c r="C835" s="5" t="s">
        <v>3096</v>
      </c>
    </row>
    <row r="836" spans="1:4" x14ac:dyDescent="0.2">
      <c r="C836" s="5" t="s">
        <v>3097</v>
      </c>
    </row>
    <row r="837" spans="1:4" x14ac:dyDescent="0.2">
      <c r="C837" s="5"/>
    </row>
    <row r="838" spans="1:4" x14ac:dyDescent="0.2">
      <c r="A838" s="7">
        <v>42057</v>
      </c>
      <c r="C838" s="5" t="s">
        <v>3099</v>
      </c>
    </row>
    <row r="839" spans="1:4" x14ac:dyDescent="0.2">
      <c r="C839" s="5" t="s">
        <v>3098</v>
      </c>
    </row>
    <row r="840" spans="1:4" x14ac:dyDescent="0.2">
      <c r="C840" s="5"/>
    </row>
    <row r="841" spans="1:4" x14ac:dyDescent="0.2">
      <c r="A841" s="7">
        <v>42063</v>
      </c>
      <c r="C841" s="5" t="s">
        <v>3100</v>
      </c>
    </row>
    <row r="842" spans="1:4" x14ac:dyDescent="0.2">
      <c r="C842" s="5" t="s">
        <v>3101</v>
      </c>
    </row>
    <row r="843" spans="1:4" x14ac:dyDescent="0.2">
      <c r="C843" s="5"/>
      <c r="D843" s="283"/>
    </row>
    <row r="844" spans="1:4" x14ac:dyDescent="0.2">
      <c r="A844" s="7">
        <v>42070</v>
      </c>
      <c r="C844" s="5" t="s">
        <v>3105</v>
      </c>
      <c r="D844" s="283"/>
    </row>
    <row r="845" spans="1:4" x14ac:dyDescent="0.2">
      <c r="C845" s="5" t="s">
        <v>3104</v>
      </c>
      <c r="D845" s="283"/>
    </row>
    <row r="846" spans="1:4" x14ac:dyDescent="0.2">
      <c r="C846" s="5"/>
    </row>
    <row r="847" spans="1:4" x14ac:dyDescent="0.2">
      <c r="A847" s="7">
        <v>42070</v>
      </c>
      <c r="C847" s="5" t="s">
        <v>3102</v>
      </c>
    </row>
    <row r="848" spans="1:4" x14ac:dyDescent="0.2">
      <c r="C848" s="5" t="s">
        <v>3103</v>
      </c>
    </row>
    <row r="849" spans="1:4" x14ac:dyDescent="0.2">
      <c r="C849" s="5"/>
    </row>
    <row r="850" spans="1:4" x14ac:dyDescent="0.2">
      <c r="A850" s="7">
        <v>42079</v>
      </c>
      <c r="C850" s="5" t="s">
        <v>3107</v>
      </c>
    </row>
    <row r="851" spans="1:4" x14ac:dyDescent="0.2">
      <c r="C851" s="5" t="s">
        <v>3106</v>
      </c>
    </row>
    <row r="852" spans="1:4" x14ac:dyDescent="0.2">
      <c r="C852" s="5"/>
    </row>
    <row r="853" spans="1:4" x14ac:dyDescent="0.2">
      <c r="A853" s="7">
        <v>42095</v>
      </c>
      <c r="C853" s="5" t="s">
        <v>3110</v>
      </c>
    </row>
    <row r="854" spans="1:4" x14ac:dyDescent="0.2">
      <c r="C854" s="5" t="s">
        <v>3109</v>
      </c>
    </row>
    <row r="855" spans="1:4" x14ac:dyDescent="0.2">
      <c r="C855" s="5"/>
    </row>
    <row r="856" spans="1:4" x14ac:dyDescent="0.2">
      <c r="A856" s="7">
        <v>42101</v>
      </c>
      <c r="C856" s="5" t="s">
        <v>3112</v>
      </c>
    </row>
    <row r="857" spans="1:4" x14ac:dyDescent="0.2">
      <c r="C857" s="5" t="s">
        <v>3113</v>
      </c>
    </row>
    <row r="858" spans="1:4" x14ac:dyDescent="0.2">
      <c r="C858" s="5"/>
      <c r="D858" s="310"/>
    </row>
    <row r="859" spans="1:4" x14ac:dyDescent="0.2">
      <c r="A859" s="7">
        <v>42105</v>
      </c>
      <c r="C859" s="5" t="s">
        <v>802</v>
      </c>
      <c r="D859" s="310"/>
    </row>
    <row r="860" spans="1:4" x14ac:dyDescent="0.2">
      <c r="C860" s="284" t="s">
        <v>3111</v>
      </c>
    </row>
    <row r="861" spans="1:4" x14ac:dyDescent="0.2">
      <c r="A861" s="7">
        <v>42109</v>
      </c>
      <c r="C861" s="5" t="s">
        <v>3269</v>
      </c>
    </row>
    <row r="862" spans="1:4" x14ac:dyDescent="0.2">
      <c r="C862" s="5" t="s">
        <v>3280</v>
      </c>
    </row>
    <row r="863" spans="1:4" x14ac:dyDescent="0.2">
      <c r="C863" s="5" t="s">
        <v>3270</v>
      </c>
    </row>
    <row r="864" spans="1:4" x14ac:dyDescent="0.2">
      <c r="C864" s="5" t="s">
        <v>3275</v>
      </c>
    </row>
    <row r="865" spans="1:4" x14ac:dyDescent="0.2">
      <c r="C865" s="5" t="s">
        <v>3276</v>
      </c>
      <c r="D865" s="297"/>
    </row>
    <row r="866" spans="1:4" x14ac:dyDescent="0.2">
      <c r="C866" s="5" t="s">
        <v>3286</v>
      </c>
      <c r="D866" s="297"/>
    </row>
    <row r="867" spans="1:4" x14ac:dyDescent="0.2">
      <c r="C867" s="5" t="s">
        <v>3281</v>
      </c>
      <c r="D867" s="297"/>
    </row>
    <row r="868" spans="1:4" x14ac:dyDescent="0.2">
      <c r="C868" s="5"/>
    </row>
    <row r="869" spans="1:4" x14ac:dyDescent="0.2">
      <c r="A869" s="7">
        <v>42109</v>
      </c>
      <c r="C869" s="5" t="s">
        <v>3272</v>
      </c>
    </row>
    <row r="870" spans="1:4" x14ac:dyDescent="0.2">
      <c r="C870" s="5" t="s">
        <v>3271</v>
      </c>
    </row>
    <row r="871" spans="1:4" x14ac:dyDescent="0.2">
      <c r="C871" s="5"/>
    </row>
    <row r="872" spans="1:4" x14ac:dyDescent="0.2">
      <c r="A872" s="7">
        <v>42109</v>
      </c>
      <c r="C872" s="162" t="s">
        <v>3273</v>
      </c>
    </row>
    <row r="873" spans="1:4" x14ac:dyDescent="0.2">
      <c r="C873" s="5" t="s">
        <v>3274</v>
      </c>
    </row>
    <row r="874" spans="1:4" x14ac:dyDescent="0.2">
      <c r="C874" s="5"/>
    </row>
    <row r="875" spans="1:4" x14ac:dyDescent="0.2">
      <c r="A875" s="7">
        <v>42121</v>
      </c>
      <c r="C875" s="5" t="s">
        <v>3295</v>
      </c>
    </row>
    <row r="876" spans="1:4" x14ac:dyDescent="0.2">
      <c r="C876" s="5"/>
    </row>
    <row r="877" spans="1:4" x14ac:dyDescent="0.2">
      <c r="A877" s="7">
        <v>42127</v>
      </c>
      <c r="C877" s="5" t="s">
        <v>3312</v>
      </c>
    </row>
    <row r="878" spans="1:4" x14ac:dyDescent="0.2">
      <c r="C878" s="5" t="s">
        <v>3313</v>
      </c>
    </row>
    <row r="879" spans="1:4" x14ac:dyDescent="0.2">
      <c r="C879" s="5"/>
    </row>
    <row r="880" spans="1:4" x14ac:dyDescent="0.2">
      <c r="A880" s="7">
        <v>42134</v>
      </c>
      <c r="C880" s="5" t="s">
        <v>3308</v>
      </c>
    </row>
    <row r="881" spans="1:7" x14ac:dyDescent="0.2">
      <c r="C881" s="5" t="s">
        <v>3309</v>
      </c>
    </row>
    <row r="882" spans="1:7" x14ac:dyDescent="0.2">
      <c r="C882" s="5"/>
      <c r="G882" s="19" t="s">
        <v>3359</v>
      </c>
    </row>
    <row r="883" spans="1:7" x14ac:dyDescent="0.2">
      <c r="A883" s="7">
        <v>42134</v>
      </c>
      <c r="C883" s="5" t="s">
        <v>3310</v>
      </c>
    </row>
    <row r="884" spans="1:7" x14ac:dyDescent="0.2">
      <c r="C884" s="5" t="s">
        <v>3311</v>
      </c>
    </row>
    <row r="885" spans="1:7" x14ac:dyDescent="0.2">
      <c r="C885" s="5"/>
    </row>
    <row r="886" spans="1:7" x14ac:dyDescent="0.2">
      <c r="A886" s="7">
        <v>42134</v>
      </c>
      <c r="C886" s="5" t="s">
        <v>3314</v>
      </c>
    </row>
    <row r="887" spans="1:7" x14ac:dyDescent="0.2">
      <c r="C887" s="5"/>
    </row>
    <row r="888" spans="1:7" x14ac:dyDescent="0.2">
      <c r="A888" s="7">
        <v>42159</v>
      </c>
      <c r="C888" s="5" t="s">
        <v>3364</v>
      </c>
    </row>
    <row r="889" spans="1:7" x14ac:dyDescent="0.2">
      <c r="C889" s="5" t="s">
        <v>3363</v>
      </c>
    </row>
    <row r="890" spans="1:7" x14ac:dyDescent="0.2">
      <c r="C890" s="5"/>
    </row>
    <row r="891" spans="1:7" x14ac:dyDescent="0.2">
      <c r="A891" s="7">
        <v>42165</v>
      </c>
      <c r="C891" s="5" t="s">
        <v>3365</v>
      </c>
    </row>
    <row r="892" spans="1:7" x14ac:dyDescent="0.2">
      <c r="C892" s="5" t="s">
        <v>3362</v>
      </c>
    </row>
    <row r="893" spans="1:7" x14ac:dyDescent="0.2">
      <c r="C893" s="5"/>
    </row>
    <row r="894" spans="1:7" x14ac:dyDescent="0.2">
      <c r="A894" s="7">
        <v>42165</v>
      </c>
      <c r="C894" s="5" t="s">
        <v>3366</v>
      </c>
    </row>
    <row r="895" spans="1:7" x14ac:dyDescent="0.2">
      <c r="C895" s="5"/>
    </row>
    <row r="896" spans="1:7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  <row r="992" spans="3:3" x14ac:dyDescent="0.2">
      <c r="C992" s="5"/>
    </row>
    <row r="993" spans="3:3" x14ac:dyDescent="0.2">
      <c r="C993" s="5"/>
    </row>
    <row r="994" spans="3:3" x14ac:dyDescent="0.2">
      <c r="C994" s="5"/>
    </row>
    <row r="995" spans="3:3" x14ac:dyDescent="0.2">
      <c r="C995" s="5"/>
    </row>
    <row r="996" spans="3:3" x14ac:dyDescent="0.2">
      <c r="C996" s="5"/>
    </row>
    <row r="997" spans="3:3" x14ac:dyDescent="0.2">
      <c r="C997" s="5"/>
    </row>
    <row r="998" spans="3:3" x14ac:dyDescent="0.2">
      <c r="C998" s="5"/>
    </row>
    <row r="999" spans="3:3" x14ac:dyDescent="0.2">
      <c r="C999" s="5"/>
    </row>
    <row r="1000" spans="3:3" x14ac:dyDescent="0.2">
      <c r="C1000" s="5"/>
    </row>
    <row r="1001" spans="3:3" x14ac:dyDescent="0.2">
      <c r="C1001" s="5"/>
    </row>
    <row r="1002" spans="3:3" x14ac:dyDescent="0.2">
      <c r="C1002" s="5"/>
    </row>
    <row r="1003" spans="3:3" x14ac:dyDescent="0.2">
      <c r="C1003" s="5"/>
    </row>
    <row r="1004" spans="3:3" x14ac:dyDescent="0.2">
      <c r="C1004" s="5"/>
    </row>
    <row r="1005" spans="3:3" x14ac:dyDescent="0.2">
      <c r="C1005" s="5"/>
    </row>
    <row r="1006" spans="3:3" x14ac:dyDescent="0.2">
      <c r="C1006" s="5"/>
    </row>
    <row r="1007" spans="3:3" x14ac:dyDescent="0.2">
      <c r="C1007" s="5"/>
    </row>
    <row r="1008" spans="3:3" x14ac:dyDescent="0.2">
      <c r="C1008" s="5"/>
    </row>
    <row r="1009" spans="3:3" x14ac:dyDescent="0.2">
      <c r="C1009" s="5"/>
    </row>
    <row r="1010" spans="3:3" x14ac:dyDescent="0.2">
      <c r="C1010" s="5"/>
    </row>
    <row r="1011" spans="3:3" x14ac:dyDescent="0.2">
      <c r="C1011" s="5"/>
    </row>
    <row r="1012" spans="3:3" x14ac:dyDescent="0.2">
      <c r="C1012" s="5"/>
    </row>
    <row r="1013" spans="3:3" x14ac:dyDescent="0.2">
      <c r="C1013" s="5"/>
    </row>
    <row r="1014" spans="3:3" x14ac:dyDescent="0.2">
      <c r="C1014" s="5"/>
    </row>
    <row r="1015" spans="3:3" x14ac:dyDescent="0.2">
      <c r="C1015" s="5"/>
    </row>
    <row r="1016" spans="3:3" x14ac:dyDescent="0.2">
      <c r="C1016" s="5"/>
    </row>
    <row r="1017" spans="3:3" x14ac:dyDescent="0.2">
      <c r="C1017" s="5"/>
    </row>
    <row r="1018" spans="3:3" x14ac:dyDescent="0.2">
      <c r="C1018" s="5"/>
    </row>
    <row r="1019" spans="3:3" x14ac:dyDescent="0.2">
      <c r="C1019" s="5"/>
    </row>
    <row r="1020" spans="3:3" x14ac:dyDescent="0.2">
      <c r="C1020" s="5"/>
    </row>
    <row r="1021" spans="3:3" x14ac:dyDescent="0.2">
      <c r="C1021" s="5"/>
    </row>
    <row r="1022" spans="3:3" x14ac:dyDescent="0.2">
      <c r="C1022" s="5"/>
    </row>
    <row r="1023" spans="3:3" x14ac:dyDescent="0.2">
      <c r="C1023" s="5"/>
    </row>
    <row r="1024" spans="3:3" x14ac:dyDescent="0.2">
      <c r="C1024" s="5"/>
    </row>
    <row r="1025" spans="3:3" x14ac:dyDescent="0.2">
      <c r="C1025" s="5"/>
    </row>
    <row r="1026" spans="3:3" x14ac:dyDescent="0.2">
      <c r="C1026" s="5"/>
    </row>
    <row r="1027" spans="3:3" x14ac:dyDescent="0.2">
      <c r="C1027" s="5"/>
    </row>
    <row r="1028" spans="3:3" x14ac:dyDescent="0.2">
      <c r="C1028" s="5"/>
    </row>
    <row r="1029" spans="3:3" x14ac:dyDescent="0.2">
      <c r="C1029" s="5"/>
    </row>
    <row r="1030" spans="3:3" x14ac:dyDescent="0.2">
      <c r="C1030" s="5"/>
    </row>
    <row r="1031" spans="3:3" x14ac:dyDescent="0.2">
      <c r="C1031" s="5"/>
    </row>
    <row r="1032" spans="3:3" x14ac:dyDescent="0.2">
      <c r="C1032" s="5"/>
    </row>
    <row r="1033" spans="3:3" x14ac:dyDescent="0.2">
      <c r="C1033" s="5"/>
    </row>
    <row r="1034" spans="3:3" x14ac:dyDescent="0.2">
      <c r="C1034" s="5"/>
    </row>
    <row r="1035" spans="3:3" x14ac:dyDescent="0.2">
      <c r="C1035" s="5"/>
    </row>
    <row r="1036" spans="3:3" x14ac:dyDescent="0.2">
      <c r="C1036" s="5"/>
    </row>
    <row r="1037" spans="3:3" x14ac:dyDescent="0.2">
      <c r="C1037" s="5"/>
    </row>
    <row r="1038" spans="3:3" x14ac:dyDescent="0.2">
      <c r="C1038" s="5"/>
    </row>
    <row r="1039" spans="3:3" x14ac:dyDescent="0.2">
      <c r="C1039" s="5"/>
    </row>
    <row r="1040" spans="3:3" x14ac:dyDescent="0.2">
      <c r="C1040" s="5"/>
    </row>
    <row r="1041" spans="3:3" x14ac:dyDescent="0.2">
      <c r="C1041" s="5"/>
    </row>
    <row r="1042" spans="3:3" x14ac:dyDescent="0.2">
      <c r="C1042" s="5"/>
    </row>
    <row r="1043" spans="3:3" x14ac:dyDescent="0.2">
      <c r="C1043" s="5"/>
    </row>
    <row r="1044" spans="3:3" x14ac:dyDescent="0.2">
      <c r="C1044" s="5"/>
    </row>
    <row r="1045" spans="3:3" x14ac:dyDescent="0.2">
      <c r="C1045" s="5"/>
    </row>
    <row r="1046" spans="3:3" x14ac:dyDescent="0.2">
      <c r="C1046" s="5"/>
    </row>
    <row r="1047" spans="3:3" x14ac:dyDescent="0.2">
      <c r="C1047" s="5"/>
    </row>
    <row r="1048" spans="3:3" x14ac:dyDescent="0.2">
      <c r="C1048" s="5"/>
    </row>
    <row r="1049" spans="3:3" x14ac:dyDescent="0.2">
      <c r="C1049" s="5"/>
    </row>
    <row r="1050" spans="3:3" x14ac:dyDescent="0.2">
      <c r="C1050" s="5"/>
    </row>
    <row r="1051" spans="3:3" x14ac:dyDescent="0.2">
      <c r="C1051" s="5"/>
    </row>
    <row r="1052" spans="3:3" x14ac:dyDescent="0.2">
      <c r="C1052" s="5"/>
    </row>
    <row r="1053" spans="3:3" x14ac:dyDescent="0.2">
      <c r="C1053" s="5"/>
    </row>
    <row r="1054" spans="3:3" x14ac:dyDescent="0.2">
      <c r="C1054" s="5"/>
    </row>
    <row r="1055" spans="3:3" x14ac:dyDescent="0.2">
      <c r="C1055" s="5"/>
    </row>
    <row r="1056" spans="3:3" x14ac:dyDescent="0.2">
      <c r="C1056" s="5"/>
    </row>
    <row r="1057" spans="3:3" x14ac:dyDescent="0.2">
      <c r="C1057" s="5"/>
    </row>
    <row r="1058" spans="3:3" x14ac:dyDescent="0.2">
      <c r="C1058" s="5"/>
    </row>
    <row r="1059" spans="3:3" x14ac:dyDescent="0.2">
      <c r="C1059" s="5"/>
    </row>
    <row r="1060" spans="3:3" x14ac:dyDescent="0.2">
      <c r="C1060" s="5"/>
    </row>
    <row r="1061" spans="3:3" x14ac:dyDescent="0.2">
      <c r="C1061" s="5"/>
    </row>
    <row r="1062" spans="3:3" x14ac:dyDescent="0.2">
      <c r="C1062" s="5"/>
    </row>
    <row r="1063" spans="3:3" x14ac:dyDescent="0.2">
      <c r="C1063" s="5"/>
    </row>
    <row r="1064" spans="3:3" x14ac:dyDescent="0.2">
      <c r="C1064" s="5"/>
    </row>
    <row r="1065" spans="3:3" x14ac:dyDescent="0.2">
      <c r="C1065" s="5"/>
    </row>
    <row r="1066" spans="3:3" x14ac:dyDescent="0.2">
      <c r="C1066" s="5"/>
    </row>
    <row r="1067" spans="3:3" x14ac:dyDescent="0.2">
      <c r="C1067" s="5"/>
    </row>
    <row r="1068" spans="3:3" x14ac:dyDescent="0.2">
      <c r="C1068" s="5"/>
    </row>
    <row r="1069" spans="3:3" x14ac:dyDescent="0.2">
      <c r="C1069" s="5"/>
    </row>
    <row r="1070" spans="3:3" x14ac:dyDescent="0.2">
      <c r="C1070" s="5"/>
    </row>
    <row r="1071" spans="3:3" x14ac:dyDescent="0.2">
      <c r="C1071" s="5"/>
    </row>
    <row r="1072" spans="3:3" x14ac:dyDescent="0.2">
      <c r="C1072" s="5"/>
    </row>
    <row r="1073" spans="3:3" x14ac:dyDescent="0.2">
      <c r="C1073" s="5"/>
    </row>
    <row r="1074" spans="3:3" x14ac:dyDescent="0.2">
      <c r="C1074" s="5"/>
    </row>
    <row r="1075" spans="3:3" x14ac:dyDescent="0.2">
      <c r="C1075" s="5"/>
    </row>
    <row r="1076" spans="3:3" x14ac:dyDescent="0.2">
      <c r="C1076" s="5"/>
    </row>
    <row r="1077" spans="3:3" x14ac:dyDescent="0.2">
      <c r="C1077" s="5"/>
    </row>
    <row r="1078" spans="3:3" x14ac:dyDescent="0.2">
      <c r="C1078" s="5"/>
    </row>
    <row r="1079" spans="3:3" x14ac:dyDescent="0.2">
      <c r="C1079" s="5"/>
    </row>
    <row r="1080" spans="3:3" x14ac:dyDescent="0.2">
      <c r="C1080" s="5"/>
    </row>
    <row r="1081" spans="3:3" x14ac:dyDescent="0.2">
      <c r="C1081" s="5"/>
    </row>
    <row r="1082" spans="3:3" x14ac:dyDescent="0.2">
      <c r="C1082" s="5"/>
    </row>
    <row r="1083" spans="3:3" x14ac:dyDescent="0.2">
      <c r="C1083" s="5"/>
    </row>
    <row r="1084" spans="3:3" x14ac:dyDescent="0.2">
      <c r="C1084" s="5"/>
    </row>
    <row r="1085" spans="3:3" x14ac:dyDescent="0.2">
      <c r="C1085" s="5"/>
    </row>
    <row r="1086" spans="3:3" x14ac:dyDescent="0.2">
      <c r="C1086" s="5"/>
    </row>
    <row r="1087" spans="3:3" x14ac:dyDescent="0.2">
      <c r="C1087" s="5"/>
    </row>
    <row r="1088" spans="3:3" x14ac:dyDescent="0.2">
      <c r="C1088" s="5"/>
    </row>
    <row r="1089" spans="3:3" x14ac:dyDescent="0.2">
      <c r="C1089" s="5"/>
    </row>
    <row r="1090" spans="3:3" x14ac:dyDescent="0.2">
      <c r="C1090" s="5"/>
    </row>
    <row r="1091" spans="3:3" x14ac:dyDescent="0.2">
      <c r="C1091" s="5"/>
    </row>
    <row r="1092" spans="3:3" x14ac:dyDescent="0.2">
      <c r="C1092" s="5"/>
    </row>
    <row r="1093" spans="3:3" x14ac:dyDescent="0.2">
      <c r="C1093" s="5"/>
    </row>
    <row r="1094" spans="3:3" x14ac:dyDescent="0.2">
      <c r="C1094" s="5"/>
    </row>
    <row r="1095" spans="3:3" x14ac:dyDescent="0.2">
      <c r="C1095" s="5"/>
    </row>
    <row r="1096" spans="3:3" x14ac:dyDescent="0.2">
      <c r="C1096" s="5"/>
    </row>
    <row r="1097" spans="3:3" x14ac:dyDescent="0.2">
      <c r="C1097" s="5"/>
    </row>
    <row r="1098" spans="3:3" x14ac:dyDescent="0.2">
      <c r="C1098" s="5"/>
    </row>
    <row r="1099" spans="3:3" x14ac:dyDescent="0.2">
      <c r="C1099" s="5"/>
    </row>
    <row r="1100" spans="3:3" x14ac:dyDescent="0.2">
      <c r="C1100" s="5"/>
    </row>
    <row r="1101" spans="3:3" x14ac:dyDescent="0.2">
      <c r="C1101" s="5"/>
    </row>
    <row r="1102" spans="3:3" x14ac:dyDescent="0.2">
      <c r="C1102" s="5"/>
    </row>
    <row r="1103" spans="3:3" x14ac:dyDescent="0.2">
      <c r="C1103" s="5"/>
    </row>
    <row r="1104" spans="3:3" x14ac:dyDescent="0.2">
      <c r="C1104" s="5"/>
    </row>
    <row r="1105" spans="3:3" x14ac:dyDescent="0.2">
      <c r="C1105" s="5"/>
    </row>
    <row r="1106" spans="3:3" x14ac:dyDescent="0.2">
      <c r="C1106" s="5"/>
    </row>
    <row r="1107" spans="3:3" x14ac:dyDescent="0.2">
      <c r="C1107" s="5"/>
    </row>
    <row r="1108" spans="3:3" x14ac:dyDescent="0.2">
      <c r="C1108" s="5"/>
    </row>
    <row r="1109" spans="3:3" x14ac:dyDescent="0.2">
      <c r="C1109" s="5"/>
    </row>
    <row r="1110" spans="3:3" x14ac:dyDescent="0.2">
      <c r="C1110" s="5"/>
    </row>
    <row r="1111" spans="3:3" x14ac:dyDescent="0.2">
      <c r="C1111" s="5"/>
    </row>
    <row r="1112" spans="3:3" x14ac:dyDescent="0.2">
      <c r="C1112" s="5"/>
    </row>
    <row r="1113" spans="3:3" x14ac:dyDescent="0.2">
      <c r="C1113" s="5"/>
    </row>
    <row r="1114" spans="3:3" x14ac:dyDescent="0.2">
      <c r="C1114" s="5"/>
    </row>
    <row r="1115" spans="3:3" x14ac:dyDescent="0.2">
      <c r="C1115" s="5"/>
    </row>
    <row r="1116" spans="3:3" x14ac:dyDescent="0.2">
      <c r="C1116" s="5"/>
    </row>
    <row r="1117" spans="3:3" x14ac:dyDescent="0.2">
      <c r="C1117" s="5"/>
    </row>
    <row r="1118" spans="3:3" x14ac:dyDescent="0.2">
      <c r="C1118" s="5"/>
    </row>
    <row r="1119" spans="3:3" x14ac:dyDescent="0.2">
      <c r="C1119" s="5"/>
    </row>
    <row r="1120" spans="3:3" x14ac:dyDescent="0.2">
      <c r="C1120" s="5"/>
    </row>
    <row r="1121" spans="3:3" x14ac:dyDescent="0.2">
      <c r="C1121" s="5"/>
    </row>
    <row r="1122" spans="3:3" x14ac:dyDescent="0.2">
      <c r="C1122" s="5"/>
    </row>
    <row r="1123" spans="3:3" x14ac:dyDescent="0.2">
      <c r="C1123" s="5"/>
    </row>
    <row r="1124" spans="3:3" x14ac:dyDescent="0.2">
      <c r="C1124" s="5"/>
    </row>
    <row r="1125" spans="3:3" x14ac:dyDescent="0.2">
      <c r="C1125" s="5"/>
    </row>
    <row r="1126" spans="3:3" x14ac:dyDescent="0.2">
      <c r="C1126" s="5"/>
    </row>
    <row r="1127" spans="3:3" x14ac:dyDescent="0.2">
      <c r="C1127" s="5"/>
    </row>
    <row r="1128" spans="3:3" x14ac:dyDescent="0.2">
      <c r="C1128" s="5"/>
    </row>
    <row r="1129" spans="3:3" x14ac:dyDescent="0.2">
      <c r="C1129" s="5"/>
    </row>
    <row r="1130" spans="3:3" x14ac:dyDescent="0.2">
      <c r="C1130" s="5"/>
    </row>
    <row r="1131" spans="3:3" x14ac:dyDescent="0.2">
      <c r="C1131" s="5"/>
    </row>
    <row r="1132" spans="3:3" x14ac:dyDescent="0.2">
      <c r="C1132" s="5"/>
    </row>
    <row r="1133" spans="3:3" x14ac:dyDescent="0.2">
      <c r="C1133" s="5"/>
    </row>
    <row r="1134" spans="3:3" x14ac:dyDescent="0.2">
      <c r="C1134" s="5"/>
    </row>
    <row r="1135" spans="3:3" x14ac:dyDescent="0.2">
      <c r="C1135" s="5"/>
    </row>
    <row r="1136" spans="3:3" x14ac:dyDescent="0.2">
      <c r="C1136" s="5"/>
    </row>
    <row r="1137" spans="3:3" x14ac:dyDescent="0.2">
      <c r="C1137" s="5"/>
    </row>
    <row r="1138" spans="3:3" x14ac:dyDescent="0.2">
      <c r="C1138" s="5"/>
    </row>
    <row r="1139" spans="3:3" x14ac:dyDescent="0.2">
      <c r="C1139" s="5"/>
    </row>
    <row r="1140" spans="3:3" x14ac:dyDescent="0.2">
      <c r="C1140" s="5"/>
    </row>
    <row r="1141" spans="3:3" x14ac:dyDescent="0.2">
      <c r="C1141" s="5"/>
    </row>
    <row r="1142" spans="3:3" x14ac:dyDescent="0.2">
      <c r="C1142" s="5"/>
    </row>
    <row r="1143" spans="3:3" x14ac:dyDescent="0.2">
      <c r="C1143" s="5"/>
    </row>
    <row r="1144" spans="3:3" x14ac:dyDescent="0.2">
      <c r="C1144" s="5"/>
    </row>
    <row r="1145" spans="3:3" x14ac:dyDescent="0.2">
      <c r="C1145" s="5"/>
    </row>
    <row r="1146" spans="3:3" x14ac:dyDescent="0.2">
      <c r="C1146" s="5"/>
    </row>
    <row r="1147" spans="3:3" x14ac:dyDescent="0.2">
      <c r="C1147" s="5"/>
    </row>
    <row r="1148" spans="3:3" x14ac:dyDescent="0.2">
      <c r="C1148" s="5"/>
    </row>
    <row r="1149" spans="3:3" x14ac:dyDescent="0.2">
      <c r="C1149" s="5"/>
    </row>
    <row r="1150" spans="3:3" x14ac:dyDescent="0.2">
      <c r="C1150" s="5"/>
    </row>
    <row r="1151" spans="3:3" x14ac:dyDescent="0.2">
      <c r="C1151" s="5"/>
    </row>
    <row r="1152" spans="3:3" x14ac:dyDescent="0.2">
      <c r="C1152" s="5"/>
    </row>
    <row r="1153" spans="3:3" x14ac:dyDescent="0.2">
      <c r="C1153" s="5"/>
    </row>
    <row r="1154" spans="3:3" x14ac:dyDescent="0.2">
      <c r="C1154" s="5"/>
    </row>
    <row r="1155" spans="3:3" x14ac:dyDescent="0.2">
      <c r="C1155" s="5"/>
    </row>
    <row r="1156" spans="3:3" x14ac:dyDescent="0.2">
      <c r="C1156" s="5"/>
    </row>
    <row r="1157" spans="3:3" x14ac:dyDescent="0.2">
      <c r="C1157" s="5"/>
    </row>
    <row r="1158" spans="3:3" x14ac:dyDescent="0.2">
      <c r="C1158" s="5"/>
    </row>
    <row r="1159" spans="3:3" x14ac:dyDescent="0.2">
      <c r="C1159" s="5"/>
    </row>
    <row r="1160" spans="3:3" x14ac:dyDescent="0.2">
      <c r="C1160" s="5"/>
    </row>
    <row r="1161" spans="3:3" x14ac:dyDescent="0.2">
      <c r="C1161" s="5"/>
    </row>
  </sheetData>
  <phoneticPr fontId="11" type="noConversion"/>
  <pageMargins left="0.75" right="0.75" top="1" bottom="1" header="0.5" footer="0.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00"/>
  <sheetViews>
    <sheetView topLeftCell="E1" workbookViewId="0">
      <pane ySplit="2" topLeftCell="A11" activePane="bottomLeft" state="frozen"/>
      <selection pane="bottomLeft" activeCell="M17" sqref="M17:M18"/>
    </sheetView>
  </sheetViews>
  <sheetFormatPr defaultColWidth="8.85546875" defaultRowHeight="12.75" x14ac:dyDescent="0.2"/>
  <cols>
    <col min="1" max="1" width="17.28515625" style="4" hidden="1" customWidth="1"/>
    <col min="2" max="2" width="15.7109375" style="4" hidden="1" customWidth="1"/>
    <col min="3" max="3" width="7.7109375" style="3" hidden="1" customWidth="1"/>
    <col min="4" max="4" width="5" style="2" hidden="1" customWidth="1"/>
    <col min="5" max="6" width="4" style="20" customWidth="1"/>
    <col min="7" max="7" width="12.42578125" customWidth="1"/>
    <col min="8" max="8" width="7.140625" customWidth="1"/>
    <col min="9" max="10" width="20.7109375" style="69" customWidth="1"/>
    <col min="11" max="11" width="12.42578125" customWidth="1"/>
    <col min="12" max="12" width="7.140625" customWidth="1"/>
    <col min="13" max="13" width="20.7109375" style="69" customWidth="1"/>
    <col min="14" max="14" width="22.28515625" style="69" customWidth="1"/>
    <col min="15" max="15" width="13.42578125" style="69" customWidth="1"/>
    <col min="16" max="16" width="7.42578125" style="69" customWidth="1"/>
    <col min="17" max="18" width="22.28515625" style="69" customWidth="1"/>
    <col min="19" max="19" width="3.7109375" style="19" customWidth="1"/>
    <col min="20" max="20" width="13.28515625" style="19" customWidth="1"/>
    <col min="21" max="77" width="9.140625" style="19" customWidth="1"/>
  </cols>
  <sheetData>
    <row r="1" spans="1:21" ht="18" x14ac:dyDescent="0.25">
      <c r="A1" s="326" t="s">
        <v>1184</v>
      </c>
      <c r="B1" s="326"/>
      <c r="C1" s="326"/>
      <c r="D1" s="326"/>
      <c r="G1" s="29" t="s">
        <v>1228</v>
      </c>
      <c r="H1" s="29"/>
      <c r="I1" s="64"/>
      <c r="J1" s="64"/>
      <c r="K1" s="29"/>
      <c r="L1" s="29"/>
      <c r="M1" s="64"/>
      <c r="N1" s="64"/>
      <c r="O1" s="64"/>
      <c r="P1" s="64"/>
      <c r="Q1" s="64"/>
      <c r="R1" s="64"/>
    </row>
    <row r="2" spans="1:21" ht="22.5" x14ac:dyDescent="0.2">
      <c r="A2" s="48" t="s">
        <v>917</v>
      </c>
      <c r="B2" s="48" t="s">
        <v>918</v>
      </c>
      <c r="C2" s="48" t="s">
        <v>919</v>
      </c>
      <c r="D2" s="48" t="s">
        <v>921</v>
      </c>
      <c r="E2" s="36"/>
      <c r="F2" s="36"/>
      <c r="G2" s="49" t="s">
        <v>579</v>
      </c>
      <c r="H2" s="50" t="s">
        <v>636</v>
      </c>
      <c r="I2" s="185" t="s">
        <v>302</v>
      </c>
      <c r="J2" s="77" t="s">
        <v>305</v>
      </c>
      <c r="K2" s="49" t="s">
        <v>579</v>
      </c>
      <c r="L2" s="50" t="s">
        <v>636</v>
      </c>
      <c r="M2" s="65" t="s">
        <v>304</v>
      </c>
      <c r="N2" s="65" t="s">
        <v>303</v>
      </c>
      <c r="O2" s="49" t="s">
        <v>579</v>
      </c>
      <c r="P2" s="50" t="s">
        <v>636</v>
      </c>
      <c r="Q2" s="166" t="s">
        <v>1725</v>
      </c>
      <c r="R2" s="166" t="s">
        <v>1726</v>
      </c>
    </row>
    <row r="3" spans="1:21" x14ac:dyDescent="0.2">
      <c r="A3" s="48"/>
      <c r="B3" s="48"/>
      <c r="C3" s="48"/>
      <c r="D3" s="48"/>
      <c r="E3" s="36"/>
      <c r="F3" s="36"/>
      <c r="G3" s="129"/>
      <c r="H3" s="130"/>
      <c r="I3" s="163"/>
      <c r="J3" s="163"/>
      <c r="K3" s="129"/>
      <c r="L3" s="130"/>
      <c r="M3" s="131"/>
      <c r="N3" s="131"/>
      <c r="O3" s="129"/>
      <c r="P3" s="130"/>
      <c r="Q3" s="131"/>
      <c r="R3" s="131"/>
    </row>
    <row r="4" spans="1:21" x14ac:dyDescent="0.2">
      <c r="A4" s="38"/>
      <c r="B4" s="42"/>
      <c r="C4" s="39"/>
      <c r="D4" s="39"/>
      <c r="G4" s="18" t="s">
        <v>638</v>
      </c>
      <c r="I4" s="75"/>
      <c r="J4" s="75"/>
      <c r="K4" s="18" t="s">
        <v>638</v>
      </c>
      <c r="M4" s="66"/>
      <c r="N4" s="66" t="s">
        <v>1228</v>
      </c>
      <c r="O4" s="18" t="s">
        <v>638</v>
      </c>
      <c r="P4"/>
      <c r="Q4" s="66"/>
      <c r="R4" s="66" t="s">
        <v>1228</v>
      </c>
    </row>
    <row r="5" spans="1:21" x14ac:dyDescent="0.2">
      <c r="A5" s="38"/>
      <c r="B5" s="42"/>
      <c r="C5" s="39"/>
      <c r="D5" s="41"/>
      <c r="G5" s="278" t="s">
        <v>318</v>
      </c>
      <c r="H5" s="71"/>
      <c r="I5" s="164"/>
      <c r="J5" s="168"/>
      <c r="K5" s="278" t="s">
        <v>318</v>
      </c>
      <c r="L5" s="71"/>
      <c r="M5" s="142"/>
      <c r="N5" s="146"/>
      <c r="O5" s="278" t="s">
        <v>318</v>
      </c>
      <c r="P5" s="71"/>
      <c r="Q5" s="142"/>
      <c r="R5" s="146"/>
    </row>
    <row r="6" spans="1:21" x14ac:dyDescent="0.2">
      <c r="A6" s="38"/>
      <c r="B6" s="42"/>
      <c r="C6" s="39"/>
      <c r="D6" s="39"/>
      <c r="G6" s="279" t="s">
        <v>2651</v>
      </c>
      <c r="H6" s="71"/>
      <c r="I6" s="142"/>
      <c r="J6" s="147"/>
      <c r="K6" s="279" t="s">
        <v>2651</v>
      </c>
      <c r="L6" s="71"/>
      <c r="M6" s="144"/>
      <c r="N6" s="147"/>
      <c r="O6" s="279" t="s">
        <v>2651</v>
      </c>
      <c r="P6" s="71"/>
      <c r="Q6" s="144"/>
      <c r="R6" s="147"/>
      <c r="T6" s="19" t="str">
        <f>'Rosters and available players'!K4</f>
        <v>Bay</v>
      </c>
      <c r="U6" s="19">
        <f>'Rosters and available players'!L4</f>
        <v>40</v>
      </c>
    </row>
    <row r="7" spans="1:21" x14ac:dyDescent="0.2">
      <c r="A7" s="38"/>
      <c r="B7" s="42"/>
      <c r="C7" s="39"/>
      <c r="D7" s="39"/>
      <c r="G7" s="278" t="s">
        <v>326</v>
      </c>
      <c r="H7" s="71"/>
      <c r="I7" s="144"/>
      <c r="J7" s="146"/>
      <c r="K7" s="278" t="s">
        <v>326</v>
      </c>
      <c r="L7" s="71"/>
      <c r="M7" s="144"/>
      <c r="N7" s="146"/>
      <c r="O7" s="278" t="s">
        <v>326</v>
      </c>
      <c r="P7" s="71" t="s">
        <v>1228</v>
      </c>
      <c r="Q7" s="144"/>
      <c r="R7" s="145"/>
      <c r="T7" s="19" t="str">
        <f>'Rosters and available players'!K5</f>
        <v>Boca Raton</v>
      </c>
      <c r="U7" s="19">
        <f>'Rosters and available players'!L5</f>
        <v>40</v>
      </c>
    </row>
    <row r="8" spans="1:21" x14ac:dyDescent="0.2">
      <c r="A8" s="38"/>
      <c r="B8" s="42"/>
      <c r="C8" s="39"/>
      <c r="D8" s="41"/>
      <c r="G8" s="279" t="s">
        <v>810</v>
      </c>
      <c r="H8" s="71"/>
      <c r="I8" s="142" t="s">
        <v>3315</v>
      </c>
      <c r="J8" s="146" t="s">
        <v>3338</v>
      </c>
      <c r="K8" s="279" t="s">
        <v>810</v>
      </c>
      <c r="L8" s="71"/>
      <c r="M8" s="144"/>
      <c r="N8" s="146"/>
      <c r="O8" s="279" t="s">
        <v>810</v>
      </c>
      <c r="P8" s="71"/>
      <c r="Q8" s="144"/>
      <c r="R8" s="146"/>
      <c r="T8" s="19" t="str">
        <f>'Rosters and available players'!K6</f>
        <v>Capistrano</v>
      </c>
      <c r="U8" s="19">
        <f>'Rosters and available players'!L6</f>
        <v>40</v>
      </c>
    </row>
    <row r="9" spans="1:21" x14ac:dyDescent="0.2">
      <c r="A9" s="38"/>
      <c r="B9" s="42"/>
      <c r="C9" s="39"/>
      <c r="D9" s="41"/>
      <c r="G9" s="278" t="s">
        <v>922</v>
      </c>
      <c r="H9" s="71"/>
      <c r="I9" s="142" t="s">
        <v>3316</v>
      </c>
      <c r="J9" s="146" t="s">
        <v>3338</v>
      </c>
      <c r="K9" s="278" t="s">
        <v>922</v>
      </c>
      <c r="L9" s="71"/>
      <c r="M9" s="142"/>
      <c r="N9" s="146"/>
      <c r="O9" s="278" t="s">
        <v>922</v>
      </c>
      <c r="P9" s="71"/>
      <c r="Q9" s="142"/>
      <c r="R9" s="146"/>
      <c r="T9" s="19" t="str">
        <f>'Rosters and available players'!K7</f>
        <v>Cazadero</v>
      </c>
      <c r="U9" s="19">
        <f>'Rosters and available players'!L7</f>
        <v>40</v>
      </c>
    </row>
    <row r="10" spans="1:21" x14ac:dyDescent="0.2">
      <c r="A10" s="38"/>
      <c r="B10" s="42"/>
      <c r="C10" s="39"/>
      <c r="D10" s="39"/>
      <c r="G10" s="278" t="s">
        <v>1239</v>
      </c>
      <c r="H10" s="71"/>
      <c r="I10" s="144" t="s">
        <v>3318</v>
      </c>
      <c r="J10" s="146" t="s">
        <v>3360</v>
      </c>
      <c r="K10" s="278" t="s">
        <v>1239</v>
      </c>
      <c r="L10" s="71"/>
      <c r="M10" s="142"/>
      <c r="N10" s="146"/>
      <c r="O10" s="278" t="s">
        <v>1239</v>
      </c>
      <c r="P10" s="71"/>
      <c r="Q10" s="142"/>
      <c r="R10" s="146"/>
      <c r="T10" s="19" t="str">
        <f>'Rosters and available players'!K8</f>
        <v>East Reading</v>
      </c>
      <c r="U10" s="19">
        <f>'Rosters and available players'!L8</f>
        <v>40</v>
      </c>
    </row>
    <row r="11" spans="1:21" x14ac:dyDescent="0.2">
      <c r="A11" s="38"/>
      <c r="B11" s="42"/>
      <c r="C11" s="39"/>
      <c r="D11" s="39"/>
      <c r="G11" s="279" t="s">
        <v>1382</v>
      </c>
      <c r="H11" s="71"/>
      <c r="I11" s="144" t="s">
        <v>3317</v>
      </c>
      <c r="J11" s="146" t="s">
        <v>3338</v>
      </c>
      <c r="K11" s="279" t="s">
        <v>1382</v>
      </c>
      <c r="L11" s="71"/>
      <c r="M11" s="142" t="s">
        <v>3367</v>
      </c>
      <c r="N11" s="146" t="s">
        <v>3368</v>
      </c>
      <c r="O11" s="279" t="s">
        <v>1382</v>
      </c>
      <c r="P11" s="71"/>
      <c r="Q11" s="142"/>
      <c r="R11" s="146"/>
      <c r="T11" s="19" t="str">
        <f>'Rosters and available players'!K9</f>
        <v>Groton</v>
      </c>
      <c r="U11" s="19">
        <f>'Rosters and available players'!L9</f>
        <v>40</v>
      </c>
    </row>
    <row r="12" spans="1:21" x14ac:dyDescent="0.2">
      <c r="A12" s="38"/>
      <c r="B12" s="42"/>
      <c r="C12" s="39"/>
      <c r="D12" s="39"/>
      <c r="G12" s="279" t="s">
        <v>2641</v>
      </c>
      <c r="H12" s="71"/>
      <c r="I12" s="142"/>
      <c r="J12" s="146"/>
      <c r="K12" s="279" t="s">
        <v>2641</v>
      </c>
      <c r="L12" s="71"/>
      <c r="M12" s="142"/>
      <c r="N12" s="146"/>
      <c r="O12" s="279" t="s">
        <v>2641</v>
      </c>
      <c r="P12" s="71"/>
      <c r="Q12" s="142"/>
      <c r="R12" s="146"/>
      <c r="T12" s="19" t="str">
        <f>'Rosters and available players'!K10</f>
        <v>Fort Collins</v>
      </c>
      <c r="U12" s="19">
        <f>'Rosters and available players'!L10</f>
        <v>35</v>
      </c>
    </row>
    <row r="13" spans="1:21" x14ac:dyDescent="0.2">
      <c r="A13" s="38"/>
      <c r="B13" s="42"/>
      <c r="C13" s="39"/>
      <c r="D13" s="41"/>
      <c r="G13" s="278" t="s">
        <v>63</v>
      </c>
      <c r="H13" s="71"/>
      <c r="I13" s="142" t="s">
        <v>3319</v>
      </c>
      <c r="J13" s="146" t="s">
        <v>3338</v>
      </c>
      <c r="K13" s="278" t="s">
        <v>63</v>
      </c>
      <c r="L13" s="71"/>
      <c r="M13" s="142" t="s">
        <v>3369</v>
      </c>
      <c r="N13" s="146" t="s">
        <v>3370</v>
      </c>
      <c r="O13" s="278" t="s">
        <v>63</v>
      </c>
      <c r="P13" s="71"/>
      <c r="Q13" s="142"/>
      <c r="R13" s="146"/>
      <c r="T13" s="19" t="str">
        <f>'Rosters and available players'!K11</f>
        <v>Iron City</v>
      </c>
      <c r="U13" s="19">
        <f>'Rosters and available players'!L11</f>
        <v>40</v>
      </c>
    </row>
    <row r="14" spans="1:21" x14ac:dyDescent="0.2">
      <c r="A14" s="38"/>
      <c r="B14" s="42"/>
      <c r="C14" s="39"/>
      <c r="D14" s="39"/>
      <c r="G14" s="278" t="s">
        <v>714</v>
      </c>
      <c r="H14" s="71"/>
      <c r="I14" s="142" t="s">
        <v>3320</v>
      </c>
      <c r="J14" s="146" t="s">
        <v>3353</v>
      </c>
      <c r="K14" s="278" t="s">
        <v>714</v>
      </c>
      <c r="L14" s="71"/>
      <c r="M14" s="142" t="s">
        <v>3301</v>
      </c>
      <c r="N14" s="146" t="s">
        <v>3390</v>
      </c>
      <c r="O14" s="278" t="s">
        <v>714</v>
      </c>
      <c r="P14" s="71"/>
      <c r="Q14" s="142"/>
      <c r="R14" s="146"/>
      <c r="T14" s="19" t="str">
        <f>'Rosters and available players'!K12</f>
        <v>Northwest</v>
      </c>
      <c r="U14" s="19">
        <f>'Rosters and available players'!L12</f>
        <v>40</v>
      </c>
    </row>
    <row r="15" spans="1:21" x14ac:dyDescent="0.2">
      <c r="A15" s="38"/>
      <c r="B15" s="42"/>
      <c r="C15" s="39"/>
      <c r="D15" s="39"/>
      <c r="G15" s="278" t="s">
        <v>747</v>
      </c>
      <c r="H15" s="71"/>
      <c r="I15" s="142"/>
      <c r="J15" s="147"/>
      <c r="K15" s="278" t="s">
        <v>747</v>
      </c>
      <c r="L15" s="71"/>
      <c r="M15" s="142" t="s">
        <v>3357</v>
      </c>
      <c r="N15" s="146" t="s">
        <v>3371</v>
      </c>
      <c r="O15" s="278" t="s">
        <v>747</v>
      </c>
      <c r="P15" s="71"/>
      <c r="Q15" s="142"/>
      <c r="R15" s="146"/>
      <c r="T15" s="19" t="str">
        <f>'Rosters and available players'!K13</f>
        <v>Metroplex</v>
      </c>
      <c r="U15" s="19">
        <f>'Rosters and available players'!L13</f>
        <v>40</v>
      </c>
    </row>
    <row r="16" spans="1:21" x14ac:dyDescent="0.2">
      <c r="A16" s="38"/>
      <c r="B16" s="42"/>
      <c r="C16" s="39"/>
      <c r="D16" s="39"/>
      <c r="G16" s="279" t="s">
        <v>780</v>
      </c>
      <c r="H16" s="71"/>
      <c r="I16" s="144" t="s">
        <v>3321</v>
      </c>
      <c r="J16" s="146" t="s">
        <v>3339</v>
      </c>
      <c r="K16" s="279" t="s">
        <v>780</v>
      </c>
      <c r="L16" s="71"/>
      <c r="M16" s="142"/>
      <c r="N16" s="146"/>
      <c r="O16" s="279" t="s">
        <v>780</v>
      </c>
      <c r="P16" s="71"/>
      <c r="Q16" s="142"/>
      <c r="R16" s="146"/>
      <c r="T16" s="19" t="str">
        <f>'Rosters and available players'!K14</f>
        <v>New England</v>
      </c>
      <c r="U16" s="19">
        <f>'Rosters and available players'!L14</f>
        <v>40</v>
      </c>
    </row>
    <row r="17" spans="1:21" x14ac:dyDescent="0.2">
      <c r="A17" s="38"/>
      <c r="B17" s="42"/>
      <c r="C17" s="39"/>
      <c r="D17" s="41"/>
      <c r="G17" s="278" t="s">
        <v>3081</v>
      </c>
      <c r="H17" s="71"/>
      <c r="I17" s="144"/>
      <c r="J17" s="147"/>
      <c r="K17" s="278" t="s">
        <v>3081</v>
      </c>
      <c r="L17" s="71"/>
      <c r="M17" s="142" t="s">
        <v>3352</v>
      </c>
      <c r="N17" s="146" t="s">
        <v>3372</v>
      </c>
      <c r="O17" s="278" t="s">
        <v>3081</v>
      </c>
      <c r="P17" s="71"/>
      <c r="Q17" s="142"/>
      <c r="R17" s="146"/>
      <c r="T17" s="19" t="str">
        <f>'Rosters and available players'!K14</f>
        <v>New England</v>
      </c>
      <c r="U17" s="19">
        <f>'Rosters and available players'!L14</f>
        <v>40</v>
      </c>
    </row>
    <row r="18" spans="1:21" x14ac:dyDescent="0.2">
      <c r="A18" s="38"/>
      <c r="B18" s="42"/>
      <c r="C18" s="39"/>
      <c r="D18" s="41"/>
      <c r="G18" s="278" t="s">
        <v>3080</v>
      </c>
      <c r="H18" s="71"/>
      <c r="I18" s="144" t="s">
        <v>3322</v>
      </c>
      <c r="J18" s="146" t="s">
        <v>3340</v>
      </c>
      <c r="K18" s="278" t="s">
        <v>3080</v>
      </c>
      <c r="L18" s="71"/>
      <c r="M18" s="142"/>
      <c r="N18" s="146"/>
      <c r="O18" s="278" t="s">
        <v>3080</v>
      </c>
      <c r="P18" s="71"/>
      <c r="Q18" s="142"/>
      <c r="R18" s="146"/>
      <c r="T18" s="19" t="str">
        <f>'Rosters and available players'!K15</f>
        <v>Stillwater</v>
      </c>
      <c r="U18" s="19">
        <f>'Rosters and available players'!L15</f>
        <v>40</v>
      </c>
    </row>
    <row r="19" spans="1:21" x14ac:dyDescent="0.2">
      <c r="A19" s="38"/>
      <c r="B19" s="42"/>
      <c r="C19" s="39"/>
      <c r="D19" s="39"/>
      <c r="G19" s="278" t="s">
        <v>1119</v>
      </c>
      <c r="H19" s="71"/>
      <c r="I19" s="142" t="s">
        <v>3323</v>
      </c>
      <c r="J19" s="146" t="s">
        <v>3341</v>
      </c>
      <c r="K19" s="278" t="s">
        <v>1119</v>
      </c>
      <c r="L19" s="71"/>
      <c r="M19" s="142"/>
      <c r="N19" s="146"/>
      <c r="O19" s="278" t="s">
        <v>1119</v>
      </c>
      <c r="P19" s="71"/>
      <c r="Q19" s="142"/>
      <c r="R19" s="146"/>
      <c r="T19" s="19" t="str">
        <f>'Rosters and available players'!K16</f>
        <v>Orlando</v>
      </c>
      <c r="U19" s="19">
        <f>'Rosters and available players'!L16</f>
        <v>40</v>
      </c>
    </row>
    <row r="20" spans="1:21" x14ac:dyDescent="0.2">
      <c r="A20" s="38"/>
      <c r="B20" s="42"/>
      <c r="C20" s="39"/>
      <c r="D20" s="39"/>
      <c r="G20" s="279" t="s">
        <v>1472</v>
      </c>
      <c r="H20" s="71"/>
      <c r="I20" s="142" t="s">
        <v>3324</v>
      </c>
      <c r="J20" s="146" t="s">
        <v>3354</v>
      </c>
      <c r="K20" s="279" t="s">
        <v>1472</v>
      </c>
      <c r="L20" s="71"/>
      <c r="M20" s="142" t="s">
        <v>3349</v>
      </c>
      <c r="N20" s="146" t="s">
        <v>3324</v>
      </c>
      <c r="O20" s="279" t="s">
        <v>1472</v>
      </c>
      <c r="P20" s="71"/>
      <c r="Q20" s="142"/>
      <c r="R20" s="146"/>
      <c r="T20" s="19" t="str">
        <f>'Rosters and available players'!K17</f>
        <v>Red Arrow</v>
      </c>
      <c r="U20" s="19">
        <f>'Rosters and available players'!L17</f>
        <v>40</v>
      </c>
    </row>
    <row r="21" spans="1:21" x14ac:dyDescent="0.2">
      <c r="A21" s="38"/>
      <c r="B21" s="42"/>
      <c r="C21" s="39"/>
      <c r="D21" s="39"/>
      <c r="G21" s="278" t="s">
        <v>965</v>
      </c>
      <c r="H21" s="71"/>
      <c r="I21" s="142"/>
      <c r="J21" s="146"/>
      <c r="K21" s="278" t="s">
        <v>965</v>
      </c>
      <c r="L21" s="71"/>
      <c r="M21" s="144" t="s">
        <v>3373</v>
      </c>
      <c r="N21" s="147" t="s">
        <v>3374</v>
      </c>
      <c r="O21" s="278" t="s">
        <v>965</v>
      </c>
      <c r="P21" s="71"/>
      <c r="Q21" s="144"/>
      <c r="R21" s="147"/>
      <c r="T21" s="19" t="str">
        <f>'Rosters and available players'!K18</f>
        <v>Ruppert</v>
      </c>
      <c r="U21" s="19">
        <f>'Rosters and available players'!L18</f>
        <v>40</v>
      </c>
    </row>
    <row r="22" spans="1:21" x14ac:dyDescent="0.2">
      <c r="A22" s="38"/>
      <c r="B22" s="42"/>
      <c r="C22" s="39"/>
      <c r="D22" s="43"/>
      <c r="G22" s="279" t="s">
        <v>858</v>
      </c>
      <c r="H22" s="71"/>
      <c r="I22" s="144" t="s">
        <v>3325</v>
      </c>
      <c r="J22" s="146" t="s">
        <v>3342</v>
      </c>
      <c r="K22" s="279" t="s">
        <v>858</v>
      </c>
      <c r="L22" s="71"/>
      <c r="M22" s="142" t="s">
        <v>3375</v>
      </c>
      <c r="N22" s="147" t="s">
        <v>3338</v>
      </c>
      <c r="O22" s="279" t="s">
        <v>858</v>
      </c>
      <c r="P22" s="71"/>
      <c r="Q22" s="142"/>
      <c r="R22" s="147"/>
      <c r="T22" s="19" t="str">
        <f>'Rosters and available players'!K19</f>
        <v>Shizuoka</v>
      </c>
      <c r="U22" s="19">
        <f>'Rosters and available players'!L19</f>
        <v>40</v>
      </c>
    </row>
    <row r="23" spans="1:21" x14ac:dyDescent="0.2">
      <c r="A23" s="38"/>
      <c r="B23" s="42"/>
      <c r="C23" s="39"/>
      <c r="D23" s="39"/>
      <c r="G23" s="73"/>
      <c r="H23" s="73"/>
      <c r="I23" s="149"/>
      <c r="J23" s="165"/>
      <c r="K23" s="73"/>
      <c r="L23" s="73"/>
      <c r="M23" s="67"/>
      <c r="N23" s="68"/>
      <c r="O23" s="73"/>
      <c r="P23" s="73"/>
      <c r="Q23" s="67"/>
      <c r="R23" s="68"/>
      <c r="T23" s="19" t="str">
        <f>'Rosters and available players'!K20</f>
        <v>Terrapin</v>
      </c>
      <c r="U23" s="19">
        <f>'Rosters and available players'!L20</f>
        <v>40</v>
      </c>
    </row>
    <row r="24" spans="1:21" x14ac:dyDescent="0.2">
      <c r="A24" s="38"/>
      <c r="B24" s="42"/>
      <c r="C24" s="39"/>
      <c r="D24" s="39"/>
      <c r="G24" s="74" t="s">
        <v>637</v>
      </c>
      <c r="H24" s="73"/>
      <c r="I24" s="149"/>
      <c r="J24" s="165"/>
      <c r="K24" s="74" t="s">
        <v>637</v>
      </c>
      <c r="L24" s="73"/>
      <c r="M24" s="67"/>
      <c r="N24" s="68"/>
      <c r="O24" s="74" t="s">
        <v>637</v>
      </c>
      <c r="P24" s="73"/>
      <c r="Q24" s="67"/>
      <c r="R24" s="68"/>
    </row>
    <row r="25" spans="1:21" x14ac:dyDescent="0.2">
      <c r="A25" s="38"/>
      <c r="B25" s="42"/>
      <c r="C25" s="39"/>
      <c r="D25" s="39"/>
      <c r="G25" s="278" t="s">
        <v>318</v>
      </c>
      <c r="H25" s="71"/>
      <c r="I25" s="164"/>
      <c r="J25" s="168"/>
      <c r="K25" s="278" t="s">
        <v>318</v>
      </c>
      <c r="L25" s="71"/>
      <c r="M25" s="142"/>
      <c r="N25" s="146"/>
      <c r="O25" s="278" t="s">
        <v>318</v>
      </c>
      <c r="P25" s="148"/>
      <c r="Q25" s="142"/>
      <c r="R25" s="146"/>
    </row>
    <row r="26" spans="1:21" x14ac:dyDescent="0.2">
      <c r="A26" s="38"/>
      <c r="B26" s="42"/>
      <c r="C26" s="39"/>
      <c r="D26" s="39"/>
      <c r="G26" s="279" t="s">
        <v>2651</v>
      </c>
      <c r="H26" s="71"/>
      <c r="I26" s="142"/>
      <c r="J26" s="147"/>
      <c r="K26" s="279" t="s">
        <v>2651</v>
      </c>
      <c r="L26" s="71"/>
      <c r="M26" s="144"/>
      <c r="N26" s="147"/>
      <c r="O26" s="279" t="s">
        <v>2651</v>
      </c>
      <c r="P26" s="148"/>
      <c r="Q26" s="142"/>
      <c r="R26" s="143"/>
    </row>
    <row r="27" spans="1:21" x14ac:dyDescent="0.2">
      <c r="A27" s="38"/>
      <c r="B27" s="42"/>
      <c r="C27" s="39"/>
      <c r="D27" s="41"/>
      <c r="G27" s="278" t="s">
        <v>326</v>
      </c>
      <c r="H27" s="71"/>
      <c r="I27" s="144"/>
      <c r="J27" s="146"/>
      <c r="K27" s="278" t="s">
        <v>326</v>
      </c>
      <c r="L27" s="71"/>
      <c r="M27" s="144"/>
      <c r="N27" s="146"/>
      <c r="O27" s="278" t="s">
        <v>326</v>
      </c>
      <c r="P27" s="148"/>
      <c r="Q27" s="144"/>
      <c r="R27" s="145"/>
      <c r="T27" s="45"/>
      <c r="U27" s="45"/>
    </row>
    <row r="28" spans="1:21" x14ac:dyDescent="0.2">
      <c r="A28" s="38"/>
      <c r="B28" s="42"/>
      <c r="C28" s="39"/>
      <c r="D28" s="39"/>
      <c r="G28" s="279" t="s">
        <v>810</v>
      </c>
      <c r="H28" s="71"/>
      <c r="I28" s="142" t="s">
        <v>3326</v>
      </c>
      <c r="J28" s="146" t="s">
        <v>3343</v>
      </c>
      <c r="K28" s="279" t="s">
        <v>810</v>
      </c>
      <c r="L28" s="71"/>
      <c r="M28" s="144"/>
      <c r="N28" s="146"/>
      <c r="O28" s="279" t="s">
        <v>810</v>
      </c>
      <c r="P28" s="148"/>
      <c r="Q28" s="144"/>
      <c r="R28" s="146"/>
      <c r="T28" s="45"/>
      <c r="U28" s="45"/>
    </row>
    <row r="29" spans="1:21" x14ac:dyDescent="0.2">
      <c r="A29" s="38"/>
      <c r="B29" s="42"/>
      <c r="C29" s="39"/>
      <c r="D29" s="41"/>
      <c r="G29" s="278" t="s">
        <v>922</v>
      </c>
      <c r="H29" s="71"/>
      <c r="I29" s="142" t="s">
        <v>3327</v>
      </c>
      <c r="J29" s="146" t="s">
        <v>3338</v>
      </c>
      <c r="K29" s="278" t="s">
        <v>922</v>
      </c>
      <c r="L29" s="71"/>
      <c r="M29" s="142"/>
      <c r="N29" s="146"/>
      <c r="O29" s="278" t="s">
        <v>922</v>
      </c>
      <c r="P29" s="148"/>
      <c r="Q29" s="142"/>
      <c r="R29" s="146"/>
      <c r="T29" s="45"/>
      <c r="U29" s="45"/>
    </row>
    <row r="30" spans="1:21" x14ac:dyDescent="0.2">
      <c r="A30" s="38"/>
      <c r="B30" s="42"/>
      <c r="C30" s="39"/>
      <c r="D30" s="41"/>
      <c r="E30" s="227" t="s">
        <v>1228</v>
      </c>
      <c r="G30" s="278" t="s">
        <v>1239</v>
      </c>
      <c r="H30" s="71"/>
      <c r="I30" s="144"/>
      <c r="J30" s="146"/>
      <c r="K30" s="278" t="s">
        <v>1239</v>
      </c>
      <c r="L30" s="71"/>
      <c r="M30" s="142"/>
      <c r="N30" s="146"/>
      <c r="O30" s="278" t="s">
        <v>1239</v>
      </c>
      <c r="P30" s="148"/>
      <c r="Q30" s="144"/>
      <c r="R30" s="146"/>
      <c r="T30" s="45"/>
      <c r="U30" s="45"/>
    </row>
    <row r="31" spans="1:21" x14ac:dyDescent="0.2">
      <c r="A31" s="38"/>
      <c r="B31" s="42"/>
      <c r="C31" s="39"/>
      <c r="D31" s="41"/>
      <c r="G31" s="279" t="s">
        <v>1382</v>
      </c>
      <c r="H31" s="71"/>
      <c r="I31" s="144" t="s">
        <v>3328</v>
      </c>
      <c r="J31" s="146" t="s">
        <v>3338</v>
      </c>
      <c r="K31" s="279" t="s">
        <v>1382</v>
      </c>
      <c r="L31" s="71"/>
      <c r="M31" s="142" t="s">
        <v>3376</v>
      </c>
      <c r="N31" s="146" t="s">
        <v>3377</v>
      </c>
      <c r="O31" s="279" t="s">
        <v>1382</v>
      </c>
      <c r="P31" s="148"/>
      <c r="Q31" s="144"/>
      <c r="R31" s="146"/>
      <c r="T31" s="45"/>
      <c r="U31" s="45"/>
    </row>
    <row r="32" spans="1:21" x14ac:dyDescent="0.2">
      <c r="A32" s="38"/>
      <c r="B32" s="42"/>
      <c r="C32" s="39"/>
      <c r="D32" s="39"/>
      <c r="G32" s="279" t="s">
        <v>2641</v>
      </c>
      <c r="H32" s="71"/>
      <c r="I32" s="142"/>
      <c r="J32" s="146"/>
      <c r="K32" s="279" t="s">
        <v>2641</v>
      </c>
      <c r="L32" s="71"/>
      <c r="M32" s="142"/>
      <c r="N32" s="146"/>
      <c r="O32" s="279" t="s">
        <v>2641</v>
      </c>
      <c r="P32" s="148"/>
      <c r="Q32" s="142"/>
      <c r="R32" s="146"/>
      <c r="T32" s="45"/>
      <c r="U32" s="45"/>
    </row>
    <row r="33" spans="1:21" x14ac:dyDescent="0.2">
      <c r="A33" s="38"/>
      <c r="B33" s="42"/>
      <c r="C33" s="39"/>
      <c r="D33" s="39"/>
      <c r="G33" s="278" t="s">
        <v>63</v>
      </c>
      <c r="H33" s="71"/>
      <c r="I33" s="142"/>
      <c r="J33" s="146"/>
      <c r="K33" s="278" t="s">
        <v>63</v>
      </c>
      <c r="L33" s="71"/>
      <c r="M33" s="142"/>
      <c r="N33" s="146"/>
      <c r="O33" s="278" t="s">
        <v>63</v>
      </c>
      <c r="P33" s="148"/>
      <c r="Q33" s="142"/>
      <c r="R33" s="146"/>
      <c r="T33" s="45"/>
      <c r="U33" s="45"/>
    </row>
    <row r="34" spans="1:21" x14ac:dyDescent="0.2">
      <c r="A34" s="38"/>
      <c r="B34" s="42"/>
      <c r="C34" s="39"/>
      <c r="D34" s="39"/>
      <c r="G34" s="278" t="s">
        <v>714</v>
      </c>
      <c r="H34" s="71"/>
      <c r="I34" s="142" t="s">
        <v>3329</v>
      </c>
      <c r="J34" s="146" t="s">
        <v>3344</v>
      </c>
      <c r="K34" s="278" t="s">
        <v>714</v>
      </c>
      <c r="L34" s="71"/>
      <c r="M34" s="142" t="s">
        <v>3378</v>
      </c>
      <c r="N34" s="146" t="s">
        <v>3379</v>
      </c>
      <c r="O34" s="278" t="s">
        <v>714</v>
      </c>
      <c r="P34" s="148"/>
      <c r="Q34" s="142"/>
      <c r="R34" s="146"/>
      <c r="T34" s="45"/>
      <c r="U34" s="45"/>
    </row>
    <row r="35" spans="1:21" x14ac:dyDescent="0.2">
      <c r="A35" s="38"/>
      <c r="B35" s="42"/>
      <c r="C35" s="39"/>
      <c r="D35" s="41"/>
      <c r="G35" s="278" t="s">
        <v>747</v>
      </c>
      <c r="H35" s="71"/>
      <c r="I35" s="142"/>
      <c r="J35" s="147"/>
      <c r="K35" s="278" t="s">
        <v>747</v>
      </c>
      <c r="L35" s="71"/>
      <c r="M35" s="142" t="s">
        <v>3380</v>
      </c>
      <c r="N35" s="146" t="s">
        <v>3381</v>
      </c>
      <c r="O35" s="278" t="s">
        <v>747</v>
      </c>
      <c r="P35" s="148"/>
      <c r="Q35" s="142"/>
      <c r="R35" s="146"/>
      <c r="T35" s="45"/>
      <c r="U35" s="45"/>
    </row>
    <row r="36" spans="1:21" x14ac:dyDescent="0.2">
      <c r="A36" s="38"/>
      <c r="B36" s="42"/>
      <c r="C36" s="39"/>
      <c r="D36" s="39"/>
      <c r="G36" s="279" t="s">
        <v>780</v>
      </c>
      <c r="H36" s="71"/>
      <c r="I36" s="144" t="s">
        <v>3330</v>
      </c>
      <c r="J36" s="147" t="s">
        <v>3357</v>
      </c>
      <c r="K36" s="279" t="s">
        <v>780</v>
      </c>
      <c r="L36" s="71"/>
      <c r="M36" s="142"/>
      <c r="N36" s="146"/>
      <c r="O36" s="279" t="s">
        <v>780</v>
      </c>
      <c r="P36" s="148"/>
      <c r="Q36" s="144"/>
      <c r="R36" s="146"/>
      <c r="T36" s="45"/>
      <c r="U36" s="45"/>
    </row>
    <row r="37" spans="1:21" x14ac:dyDescent="0.2">
      <c r="A37" s="38"/>
      <c r="B37" s="42"/>
      <c r="C37" s="39"/>
      <c r="D37" s="39"/>
      <c r="G37" s="278" t="s">
        <v>3081</v>
      </c>
      <c r="H37" s="71"/>
      <c r="I37" s="144"/>
      <c r="J37" s="156"/>
      <c r="K37" s="278" t="s">
        <v>3081</v>
      </c>
      <c r="L37" s="71"/>
      <c r="M37" s="142" t="s">
        <v>3382</v>
      </c>
      <c r="N37" s="146" t="s">
        <v>3383</v>
      </c>
      <c r="O37" s="278" t="s">
        <v>3081</v>
      </c>
      <c r="P37" s="148"/>
      <c r="Q37" s="142"/>
      <c r="R37" s="146"/>
      <c r="T37" s="45"/>
      <c r="U37" s="45"/>
    </row>
    <row r="38" spans="1:21" x14ac:dyDescent="0.2">
      <c r="A38" s="38"/>
      <c r="B38" s="42"/>
      <c r="C38" s="39"/>
      <c r="D38" s="41"/>
      <c r="G38" s="278" t="s">
        <v>3080</v>
      </c>
      <c r="H38" s="71"/>
      <c r="I38" s="142" t="s">
        <v>3331</v>
      </c>
      <c r="J38" s="146" t="s">
        <v>3345</v>
      </c>
      <c r="K38" s="278" t="s">
        <v>3080</v>
      </c>
      <c r="L38" s="71"/>
      <c r="M38" s="142"/>
      <c r="N38" s="146"/>
      <c r="O38" s="278" t="s">
        <v>3080</v>
      </c>
      <c r="P38" s="148"/>
      <c r="Q38" s="142"/>
      <c r="R38" s="145"/>
      <c r="T38" s="45"/>
      <c r="U38" s="45"/>
    </row>
    <row r="39" spans="1:21" x14ac:dyDescent="0.2">
      <c r="A39" s="38"/>
      <c r="B39" s="42"/>
      <c r="C39" s="39"/>
      <c r="D39" s="39"/>
      <c r="G39" s="278" t="s">
        <v>1119</v>
      </c>
      <c r="H39" s="71"/>
      <c r="I39" s="144" t="s">
        <v>3332</v>
      </c>
      <c r="J39" s="147" t="s">
        <v>3346</v>
      </c>
      <c r="K39" s="278" t="s">
        <v>1119</v>
      </c>
      <c r="L39" s="71"/>
      <c r="M39" s="142"/>
      <c r="N39" s="146"/>
      <c r="O39" s="278" t="s">
        <v>1119</v>
      </c>
      <c r="P39" s="148"/>
      <c r="Q39" s="142"/>
      <c r="R39" s="146"/>
      <c r="T39" s="45"/>
      <c r="U39" s="45"/>
    </row>
    <row r="40" spans="1:21" x14ac:dyDescent="0.2">
      <c r="A40" s="38"/>
      <c r="B40" s="42"/>
      <c r="C40" s="39"/>
      <c r="D40" s="41"/>
      <c r="G40" s="279" t="s">
        <v>1472</v>
      </c>
      <c r="H40" s="71"/>
      <c r="I40" s="144" t="s">
        <v>3333</v>
      </c>
      <c r="J40" s="146" t="s">
        <v>3358</v>
      </c>
      <c r="K40" s="279" t="s">
        <v>1472</v>
      </c>
      <c r="L40" s="71"/>
      <c r="M40" s="142"/>
      <c r="N40" s="146"/>
      <c r="O40" s="279" t="s">
        <v>1472</v>
      </c>
      <c r="P40" s="148"/>
      <c r="Q40" s="142"/>
      <c r="R40" s="146"/>
      <c r="T40" s="45"/>
      <c r="U40" s="45"/>
    </row>
    <row r="41" spans="1:21" x14ac:dyDescent="0.2">
      <c r="A41" s="38"/>
      <c r="B41" s="42"/>
      <c r="C41" s="39"/>
      <c r="D41" s="39"/>
      <c r="G41" s="278" t="s">
        <v>965</v>
      </c>
      <c r="H41" s="71"/>
      <c r="I41" s="142"/>
      <c r="J41" s="146"/>
      <c r="K41" s="278" t="s">
        <v>965</v>
      </c>
      <c r="L41" s="71"/>
      <c r="M41" s="144"/>
      <c r="N41" s="147"/>
      <c r="O41" s="278" t="s">
        <v>965</v>
      </c>
      <c r="P41" s="148"/>
      <c r="Q41" s="144"/>
      <c r="R41" s="147"/>
      <c r="T41" s="45"/>
      <c r="U41" s="45"/>
    </row>
    <row r="42" spans="1:21" x14ac:dyDescent="0.2">
      <c r="A42" s="38"/>
      <c r="B42" s="42"/>
      <c r="C42" s="39"/>
      <c r="D42" s="39"/>
      <c r="G42" s="279" t="s">
        <v>858</v>
      </c>
      <c r="H42" s="71"/>
      <c r="I42" s="144" t="s">
        <v>3334</v>
      </c>
      <c r="J42" s="146" t="s">
        <v>3347</v>
      </c>
      <c r="K42" s="279" t="s">
        <v>858</v>
      </c>
      <c r="L42" s="71"/>
      <c r="M42" s="142"/>
      <c r="N42" s="147"/>
      <c r="O42" s="279" t="s">
        <v>858</v>
      </c>
      <c r="P42" s="148"/>
      <c r="Q42" s="144"/>
      <c r="R42" s="147"/>
      <c r="T42" s="45"/>
      <c r="U42" s="45"/>
    </row>
    <row r="43" spans="1:21" x14ac:dyDescent="0.2">
      <c r="A43" s="38"/>
      <c r="B43" s="42"/>
      <c r="C43" s="39"/>
      <c r="D43" s="39"/>
      <c r="G43" s="73"/>
      <c r="H43" s="73"/>
      <c r="I43" s="149"/>
      <c r="J43" s="150"/>
      <c r="K43" s="73"/>
      <c r="L43" s="151"/>
      <c r="M43" s="149"/>
      <c r="N43" s="152"/>
      <c r="O43" s="73"/>
      <c r="P43" s="151"/>
      <c r="Q43" s="149"/>
      <c r="R43" s="152"/>
      <c r="T43" s="45"/>
      <c r="U43" s="45"/>
    </row>
    <row r="44" spans="1:21" x14ac:dyDescent="0.2">
      <c r="A44" s="38"/>
      <c r="B44" s="42"/>
      <c r="C44" s="39"/>
      <c r="D44" s="41"/>
      <c r="G44" s="74" t="s">
        <v>477</v>
      </c>
      <c r="H44" s="73"/>
      <c r="I44" s="149"/>
      <c r="J44" s="150"/>
      <c r="K44" s="74" t="s">
        <v>477</v>
      </c>
      <c r="L44" s="151"/>
      <c r="M44" s="149"/>
      <c r="N44" s="152"/>
      <c r="O44" s="74" t="s">
        <v>477</v>
      </c>
      <c r="P44" s="151"/>
      <c r="Q44" s="149"/>
      <c r="R44" s="152"/>
      <c r="T44" s="45"/>
      <c r="U44" s="45"/>
    </row>
    <row r="45" spans="1:21" x14ac:dyDescent="0.2">
      <c r="A45" s="38"/>
      <c r="B45" s="42"/>
      <c r="C45" s="39"/>
      <c r="D45" s="43"/>
      <c r="G45" s="278" t="s">
        <v>318</v>
      </c>
      <c r="H45" s="71"/>
      <c r="I45" s="164"/>
      <c r="J45" s="168"/>
      <c r="K45" s="278" t="s">
        <v>318</v>
      </c>
      <c r="L45" s="71"/>
      <c r="M45" s="142"/>
      <c r="N45" s="146"/>
      <c r="O45" s="278" t="s">
        <v>318</v>
      </c>
      <c r="P45" s="148"/>
      <c r="Q45" s="142"/>
      <c r="R45" s="146"/>
      <c r="T45" s="45"/>
      <c r="U45" s="45"/>
    </row>
    <row r="46" spans="1:21" x14ac:dyDescent="0.2">
      <c r="A46" s="38"/>
      <c r="B46" s="42"/>
      <c r="C46" s="39"/>
      <c r="D46" s="41"/>
      <c r="G46" s="279" t="s">
        <v>2651</v>
      </c>
      <c r="H46" s="71"/>
      <c r="I46" s="142"/>
      <c r="J46" s="147"/>
      <c r="K46" s="279" t="s">
        <v>2651</v>
      </c>
      <c r="L46" s="71"/>
      <c r="M46" s="144"/>
      <c r="N46" s="147"/>
      <c r="O46" s="279" t="s">
        <v>2651</v>
      </c>
      <c r="P46" s="148"/>
      <c r="Q46" s="144"/>
      <c r="R46" s="146"/>
      <c r="T46" s="45"/>
      <c r="U46" s="45"/>
    </row>
    <row r="47" spans="1:21" x14ac:dyDescent="0.2">
      <c r="A47" s="38"/>
      <c r="B47" s="42"/>
      <c r="C47" s="39"/>
      <c r="D47" s="41"/>
      <c r="G47" s="278" t="s">
        <v>326</v>
      </c>
      <c r="H47" s="71"/>
      <c r="I47" s="144"/>
      <c r="J47" s="146"/>
      <c r="K47" s="278" t="s">
        <v>326</v>
      </c>
      <c r="L47" s="71"/>
      <c r="M47" s="144"/>
      <c r="N47" s="146"/>
      <c r="O47" s="278" t="s">
        <v>326</v>
      </c>
      <c r="P47" s="148"/>
      <c r="Q47" s="142"/>
      <c r="R47" s="146"/>
      <c r="T47" s="45"/>
      <c r="U47" s="45"/>
    </row>
    <row r="48" spans="1:21" x14ac:dyDescent="0.2">
      <c r="A48" s="38"/>
      <c r="B48" s="42"/>
      <c r="C48" s="39"/>
      <c r="D48" s="41"/>
      <c r="G48" s="279" t="s">
        <v>810</v>
      </c>
      <c r="H48" s="71"/>
      <c r="I48" s="142" t="s">
        <v>3355</v>
      </c>
      <c r="J48" s="146" t="s">
        <v>3348</v>
      </c>
      <c r="K48" s="279" t="s">
        <v>810</v>
      </c>
      <c r="L48" s="71"/>
      <c r="M48" s="144"/>
      <c r="N48" s="146"/>
      <c r="O48" s="279" t="s">
        <v>810</v>
      </c>
      <c r="P48" s="148"/>
      <c r="Q48" s="142"/>
      <c r="R48" s="145"/>
      <c r="T48" s="45"/>
      <c r="U48" s="45"/>
    </row>
    <row r="49" spans="1:21" x14ac:dyDescent="0.2">
      <c r="A49" s="38"/>
      <c r="B49" s="42"/>
      <c r="C49" s="39"/>
      <c r="D49" s="39"/>
      <c r="G49" s="278" t="s">
        <v>922</v>
      </c>
      <c r="H49" s="71"/>
      <c r="I49" s="142"/>
      <c r="J49" s="146"/>
      <c r="K49" s="278" t="s">
        <v>922</v>
      </c>
      <c r="L49" s="71"/>
      <c r="M49" s="142"/>
      <c r="N49" s="146"/>
      <c r="O49" s="278" t="s">
        <v>922</v>
      </c>
      <c r="P49" s="148"/>
      <c r="Q49" s="142"/>
      <c r="R49" s="146"/>
      <c r="T49" s="45"/>
      <c r="U49" s="45"/>
    </row>
    <row r="50" spans="1:21" x14ac:dyDescent="0.2">
      <c r="A50" s="38"/>
      <c r="B50" s="42"/>
      <c r="C50" s="39"/>
      <c r="D50" s="39"/>
      <c r="G50" s="278" t="s">
        <v>1239</v>
      </c>
      <c r="H50" s="71"/>
      <c r="I50" s="144"/>
      <c r="J50" s="146"/>
      <c r="K50" s="278" t="s">
        <v>1239</v>
      </c>
      <c r="L50" s="71"/>
      <c r="M50" s="142"/>
      <c r="N50" s="146"/>
      <c r="O50" s="278" t="s">
        <v>1239</v>
      </c>
      <c r="P50" s="148"/>
      <c r="Q50" s="144"/>
      <c r="R50" s="146"/>
      <c r="T50" s="45"/>
      <c r="U50" s="45"/>
    </row>
    <row r="51" spans="1:21" x14ac:dyDescent="0.2">
      <c r="A51" s="38"/>
      <c r="B51" s="42"/>
      <c r="C51" s="39"/>
      <c r="D51" s="39"/>
      <c r="G51" s="279" t="s">
        <v>1382</v>
      </c>
      <c r="H51" s="71"/>
      <c r="I51" s="142"/>
      <c r="J51" s="146"/>
      <c r="K51" s="279" t="s">
        <v>1382</v>
      </c>
      <c r="L51" s="71"/>
      <c r="M51" s="142" t="s">
        <v>3384</v>
      </c>
      <c r="N51" s="146" t="s">
        <v>3385</v>
      </c>
      <c r="O51" s="279" t="s">
        <v>1382</v>
      </c>
      <c r="P51" s="148"/>
      <c r="Q51" s="142"/>
      <c r="R51" s="146"/>
      <c r="T51" s="45"/>
      <c r="U51" s="45"/>
    </row>
    <row r="52" spans="1:21" x14ac:dyDescent="0.2">
      <c r="A52" s="38"/>
      <c r="B52" s="42"/>
      <c r="C52" s="39"/>
      <c r="D52" s="39"/>
      <c r="G52" s="279" t="s">
        <v>2641</v>
      </c>
      <c r="H52" s="71"/>
      <c r="I52" s="142"/>
      <c r="J52" s="146"/>
      <c r="K52" s="279" t="s">
        <v>2641</v>
      </c>
      <c r="L52" s="71"/>
      <c r="M52" s="142"/>
      <c r="N52" s="146"/>
      <c r="O52" s="279" t="s">
        <v>2641</v>
      </c>
      <c r="P52" s="148"/>
      <c r="Q52" s="142"/>
      <c r="R52" s="146"/>
      <c r="T52" s="45"/>
      <c r="U52" s="45"/>
    </row>
    <row r="53" spans="1:21" x14ac:dyDescent="0.2">
      <c r="A53" s="38"/>
      <c r="B53" s="42"/>
      <c r="C53" s="39"/>
      <c r="D53" s="39"/>
      <c r="G53" s="278" t="s">
        <v>63</v>
      </c>
      <c r="H53" s="71"/>
      <c r="I53" s="142"/>
      <c r="J53" s="146"/>
      <c r="K53" s="278" t="s">
        <v>63</v>
      </c>
      <c r="L53" s="71"/>
      <c r="M53" s="142"/>
      <c r="N53" s="146"/>
      <c r="O53" s="278" t="s">
        <v>63</v>
      </c>
      <c r="P53" s="148"/>
      <c r="Q53" s="142"/>
      <c r="R53" s="146"/>
      <c r="T53" s="45"/>
      <c r="U53" s="45"/>
    </row>
    <row r="54" spans="1:21" x14ac:dyDescent="0.2">
      <c r="A54" s="38"/>
      <c r="B54" s="42"/>
      <c r="C54" s="39"/>
      <c r="D54" s="39"/>
      <c r="G54" s="278" t="s">
        <v>714</v>
      </c>
      <c r="H54" s="71"/>
      <c r="I54" s="142"/>
      <c r="J54" s="146"/>
      <c r="K54" s="278" t="s">
        <v>714</v>
      </c>
      <c r="L54" s="71"/>
      <c r="M54" s="142" t="s">
        <v>3386</v>
      </c>
      <c r="N54" s="146" t="s">
        <v>3387</v>
      </c>
      <c r="O54" s="278" t="s">
        <v>714</v>
      </c>
      <c r="P54" s="148"/>
      <c r="Q54" s="142"/>
      <c r="R54" s="146"/>
      <c r="T54" s="45"/>
      <c r="U54" s="45"/>
    </row>
    <row r="55" spans="1:21" x14ac:dyDescent="0.2">
      <c r="A55" s="38"/>
      <c r="B55" s="42"/>
      <c r="C55" s="39"/>
      <c r="D55" s="39"/>
      <c r="G55" s="278" t="s">
        <v>747</v>
      </c>
      <c r="H55" s="71"/>
      <c r="I55" s="142"/>
      <c r="J55" s="147"/>
      <c r="K55" s="278" t="s">
        <v>747</v>
      </c>
      <c r="L55" s="71"/>
      <c r="M55" s="142"/>
      <c r="N55" s="146"/>
      <c r="O55" s="278" t="s">
        <v>747</v>
      </c>
      <c r="P55" s="148"/>
      <c r="Q55" s="142"/>
      <c r="R55" s="146"/>
      <c r="T55" s="45"/>
      <c r="U55" s="45"/>
    </row>
    <row r="56" spans="1:21" x14ac:dyDescent="0.2">
      <c r="A56" s="38"/>
      <c r="B56" s="42"/>
      <c r="C56" s="39"/>
      <c r="D56" s="41"/>
      <c r="G56" s="279" t="s">
        <v>780</v>
      </c>
      <c r="H56" s="71"/>
      <c r="I56" s="144"/>
      <c r="J56" s="147"/>
      <c r="K56" s="279" t="s">
        <v>780</v>
      </c>
      <c r="L56" s="71"/>
      <c r="M56" s="142"/>
      <c r="N56" s="146"/>
      <c r="O56" s="279" t="s">
        <v>780</v>
      </c>
      <c r="P56" s="148"/>
      <c r="Q56" s="142"/>
      <c r="R56" s="146"/>
      <c r="T56" s="45"/>
      <c r="U56" s="45"/>
    </row>
    <row r="57" spans="1:21" x14ac:dyDescent="0.2">
      <c r="A57" s="38"/>
      <c r="B57" s="42"/>
      <c r="C57" s="39"/>
      <c r="D57" s="39"/>
      <c r="G57" s="278" t="s">
        <v>3081</v>
      </c>
      <c r="H57" s="71"/>
      <c r="I57" s="144"/>
      <c r="J57" s="156"/>
      <c r="K57" s="278" t="s">
        <v>3081</v>
      </c>
      <c r="L57" s="71"/>
      <c r="M57" s="142"/>
      <c r="N57" s="146"/>
      <c r="O57" s="278" t="s">
        <v>3081</v>
      </c>
      <c r="P57" s="148"/>
      <c r="Q57" s="142"/>
      <c r="R57" s="146"/>
      <c r="T57" s="45"/>
      <c r="U57" s="45"/>
    </row>
    <row r="58" spans="1:21" x14ac:dyDescent="0.2">
      <c r="A58" s="38"/>
      <c r="B58" s="42"/>
      <c r="C58" s="39"/>
      <c r="D58" s="39"/>
      <c r="G58" s="278" t="s">
        <v>3080</v>
      </c>
      <c r="H58" s="71"/>
      <c r="I58" s="142"/>
      <c r="J58" s="155"/>
      <c r="K58" s="278" t="s">
        <v>3080</v>
      </c>
      <c r="L58" s="71"/>
      <c r="M58" s="142"/>
      <c r="N58" s="146"/>
      <c r="O58" s="278" t="s">
        <v>3080</v>
      </c>
      <c r="P58" s="148"/>
      <c r="Q58" s="144"/>
      <c r="R58" s="146"/>
      <c r="T58" s="45"/>
      <c r="U58" s="45"/>
    </row>
    <row r="59" spans="1:21" x14ac:dyDescent="0.2">
      <c r="A59" s="38"/>
      <c r="B59" s="42"/>
      <c r="C59" s="39"/>
      <c r="D59" s="39"/>
      <c r="G59" s="278" t="s">
        <v>1119</v>
      </c>
      <c r="H59" s="71"/>
      <c r="I59" s="144"/>
      <c r="J59" s="147"/>
      <c r="K59" s="278" t="s">
        <v>1119</v>
      </c>
      <c r="L59" s="71"/>
      <c r="M59" s="142"/>
      <c r="N59" s="146"/>
      <c r="O59" s="278" t="s">
        <v>1119</v>
      </c>
      <c r="P59" s="148"/>
      <c r="Q59" s="142"/>
      <c r="R59" s="146"/>
      <c r="T59" s="45"/>
      <c r="U59" s="45"/>
    </row>
    <row r="60" spans="1:21" x14ac:dyDescent="0.2">
      <c r="A60" s="38"/>
      <c r="B60" s="42"/>
      <c r="C60" s="39"/>
      <c r="D60" s="39"/>
      <c r="G60" s="279" t="s">
        <v>1472</v>
      </c>
      <c r="H60" s="71"/>
      <c r="I60" s="144"/>
      <c r="J60" s="146"/>
      <c r="K60" s="279" t="s">
        <v>1472</v>
      </c>
      <c r="L60" s="71"/>
      <c r="M60" s="142"/>
      <c r="N60" s="146"/>
      <c r="O60" s="279" t="s">
        <v>1472</v>
      </c>
      <c r="P60" s="148"/>
      <c r="Q60" s="144"/>
      <c r="R60" s="146"/>
      <c r="T60" s="45"/>
      <c r="U60" s="45"/>
    </row>
    <row r="61" spans="1:21" x14ac:dyDescent="0.2">
      <c r="A61" s="38"/>
      <c r="B61" s="42"/>
      <c r="C61" s="39"/>
      <c r="D61" s="39"/>
      <c r="G61" s="278" t="s">
        <v>965</v>
      </c>
      <c r="H61" s="71"/>
      <c r="I61" s="142"/>
      <c r="J61" s="146"/>
      <c r="K61" s="278" t="s">
        <v>965</v>
      </c>
      <c r="L61" s="71"/>
      <c r="M61" s="144"/>
      <c r="N61" s="147"/>
      <c r="O61" s="278" t="s">
        <v>965</v>
      </c>
      <c r="P61" s="148"/>
      <c r="Q61" s="144"/>
      <c r="R61" s="147"/>
      <c r="T61" s="45"/>
      <c r="U61" s="45"/>
    </row>
    <row r="62" spans="1:21" x14ac:dyDescent="0.2">
      <c r="A62" s="38"/>
      <c r="B62" s="42"/>
      <c r="C62" s="39"/>
      <c r="D62" s="39"/>
      <c r="G62" s="279" t="s">
        <v>858</v>
      </c>
      <c r="H62" s="71"/>
      <c r="I62" s="144"/>
      <c r="J62" s="146"/>
      <c r="K62" s="279" t="s">
        <v>858</v>
      </c>
      <c r="L62" s="71"/>
      <c r="M62" s="142"/>
      <c r="N62" s="147"/>
      <c r="O62" s="279" t="s">
        <v>858</v>
      </c>
      <c r="P62" s="148"/>
      <c r="Q62" s="144"/>
      <c r="R62" s="147"/>
      <c r="T62" s="45"/>
      <c r="U62" s="45"/>
    </row>
    <row r="63" spans="1:21" ht="108" customHeight="1" x14ac:dyDescent="0.2">
      <c r="A63" s="42"/>
      <c r="B63" s="38"/>
      <c r="C63" s="39"/>
      <c r="D63" s="39"/>
      <c r="G63" s="73"/>
      <c r="H63" s="73"/>
      <c r="I63" s="149"/>
      <c r="J63" s="150"/>
      <c r="K63" s="73"/>
      <c r="L63" s="151"/>
      <c r="M63" s="149"/>
      <c r="N63" s="152"/>
      <c r="O63" s="73"/>
      <c r="P63" s="151"/>
      <c r="Q63" s="149"/>
      <c r="R63" s="152"/>
      <c r="T63" s="218"/>
      <c r="U63" s="45"/>
    </row>
    <row r="64" spans="1:21" x14ac:dyDescent="0.2">
      <c r="A64" s="38"/>
      <c r="B64" s="42"/>
      <c r="C64" s="39"/>
      <c r="D64" s="39"/>
      <c r="G64" s="74" t="s">
        <v>642</v>
      </c>
      <c r="H64" s="73"/>
      <c r="I64" s="149"/>
      <c r="J64" s="150"/>
      <c r="K64" s="74"/>
      <c r="L64" s="151"/>
      <c r="M64" s="248"/>
      <c r="N64" s="152"/>
      <c r="O64" s="74" t="s">
        <v>642</v>
      </c>
      <c r="P64" s="151"/>
      <c r="Q64" s="149"/>
      <c r="R64" s="152"/>
    </row>
    <row r="65" spans="1:18" x14ac:dyDescent="0.2">
      <c r="A65" s="38"/>
      <c r="B65" s="42"/>
      <c r="C65" s="39"/>
      <c r="D65" s="39"/>
      <c r="G65" s="278" t="s">
        <v>318</v>
      </c>
      <c r="H65" s="71"/>
      <c r="I65" s="164"/>
      <c r="J65" s="168"/>
      <c r="K65" s="278" t="s">
        <v>318</v>
      </c>
      <c r="L65" s="71"/>
      <c r="M65" s="142"/>
      <c r="N65" s="146"/>
      <c r="O65" s="278" t="s">
        <v>318</v>
      </c>
      <c r="P65" s="148"/>
      <c r="Q65" s="142"/>
      <c r="R65" s="146"/>
    </row>
    <row r="66" spans="1:18" x14ac:dyDescent="0.2">
      <c r="A66" s="38"/>
      <c r="B66" s="42"/>
      <c r="C66" s="39"/>
      <c r="D66" s="39"/>
      <c r="G66" s="279" t="s">
        <v>2651</v>
      </c>
      <c r="H66" s="71"/>
      <c r="I66" s="142"/>
      <c r="J66" s="143"/>
      <c r="K66" s="279" t="s">
        <v>2651</v>
      </c>
      <c r="L66" s="71"/>
      <c r="M66" s="144"/>
      <c r="N66" s="147"/>
      <c r="O66" s="279" t="s">
        <v>2651</v>
      </c>
      <c r="P66" s="148"/>
      <c r="Q66" s="142"/>
      <c r="R66" s="146"/>
    </row>
    <row r="67" spans="1:18" x14ac:dyDescent="0.2">
      <c r="A67" s="38"/>
      <c r="B67" s="42"/>
      <c r="C67" s="39"/>
      <c r="D67" s="41"/>
      <c r="G67" s="278" t="s">
        <v>326</v>
      </c>
      <c r="H67" s="71"/>
      <c r="I67" s="144"/>
      <c r="J67" s="146"/>
      <c r="K67" s="278" t="s">
        <v>326</v>
      </c>
      <c r="L67" s="71"/>
      <c r="M67" s="144"/>
      <c r="N67" s="146"/>
      <c r="O67" s="278" t="s">
        <v>326</v>
      </c>
      <c r="P67" s="148"/>
      <c r="Q67" s="142"/>
      <c r="R67" s="146"/>
    </row>
    <row r="68" spans="1:18" x14ac:dyDescent="0.2">
      <c r="A68" s="38"/>
      <c r="B68" s="42"/>
      <c r="C68" s="39"/>
      <c r="D68" s="39"/>
      <c r="G68" s="279" t="s">
        <v>810</v>
      </c>
      <c r="H68" s="71"/>
      <c r="I68" s="142" t="s">
        <v>3335</v>
      </c>
      <c r="J68" s="146" t="s">
        <v>3349</v>
      </c>
      <c r="K68" s="279" t="s">
        <v>810</v>
      </c>
      <c r="L68" s="71"/>
      <c r="M68" s="144"/>
      <c r="N68" s="146"/>
      <c r="O68" s="279" t="s">
        <v>810</v>
      </c>
      <c r="P68" s="148"/>
      <c r="Q68" s="144"/>
      <c r="R68" s="145"/>
    </row>
    <row r="69" spans="1:18" x14ac:dyDescent="0.2">
      <c r="A69" s="38"/>
      <c r="B69" s="42"/>
      <c r="C69" s="39"/>
      <c r="D69" s="43"/>
      <c r="G69" s="278" t="s">
        <v>922</v>
      </c>
      <c r="H69" s="71"/>
      <c r="I69" s="142"/>
      <c r="J69" s="155"/>
      <c r="K69" s="278" t="s">
        <v>922</v>
      </c>
      <c r="L69" s="71"/>
      <c r="M69" s="142"/>
      <c r="N69" s="146"/>
      <c r="O69" s="278" t="s">
        <v>922</v>
      </c>
      <c r="P69" s="148"/>
      <c r="Q69" s="142"/>
      <c r="R69" s="146"/>
    </row>
    <row r="70" spans="1:18" x14ac:dyDescent="0.2">
      <c r="A70" s="38"/>
      <c r="B70" s="42"/>
      <c r="C70" s="39"/>
      <c r="D70" s="39"/>
      <c r="G70" s="278" t="s">
        <v>1239</v>
      </c>
      <c r="H70" s="71"/>
      <c r="I70" s="144"/>
      <c r="J70" s="155"/>
      <c r="K70" s="278" t="s">
        <v>1239</v>
      </c>
      <c r="L70" s="71"/>
      <c r="M70" s="142"/>
      <c r="N70" s="146"/>
      <c r="O70" s="278" t="s">
        <v>1239</v>
      </c>
      <c r="P70" s="148"/>
      <c r="Q70" s="144"/>
      <c r="R70" s="146"/>
    </row>
    <row r="71" spans="1:18" x14ac:dyDescent="0.2">
      <c r="A71" s="38"/>
      <c r="B71" s="42"/>
      <c r="C71" s="39"/>
      <c r="D71" s="39"/>
      <c r="G71" s="279" t="s">
        <v>1382</v>
      </c>
      <c r="H71" s="71"/>
      <c r="I71" s="142"/>
      <c r="J71" s="146"/>
      <c r="K71" s="279" t="s">
        <v>1382</v>
      </c>
      <c r="L71" s="71"/>
      <c r="M71" s="142" t="s">
        <v>3388</v>
      </c>
      <c r="N71" s="146" t="s">
        <v>3389</v>
      </c>
      <c r="O71" s="279" t="s">
        <v>1382</v>
      </c>
      <c r="P71" s="148"/>
      <c r="Q71" s="142"/>
      <c r="R71" s="146"/>
    </row>
    <row r="72" spans="1:18" x14ac:dyDescent="0.2">
      <c r="A72" s="38"/>
      <c r="B72" s="42"/>
      <c r="C72" s="39"/>
      <c r="D72" s="41"/>
      <c r="G72" s="279" t="s">
        <v>2641</v>
      </c>
      <c r="H72" s="71"/>
      <c r="I72" s="142"/>
      <c r="J72" s="155"/>
      <c r="K72" s="279" t="s">
        <v>2641</v>
      </c>
      <c r="L72" s="71"/>
      <c r="M72" s="142"/>
      <c r="N72" s="146"/>
      <c r="O72" s="279" t="s">
        <v>2641</v>
      </c>
      <c r="P72" s="148"/>
      <c r="Q72" s="142"/>
      <c r="R72" s="146"/>
    </row>
    <row r="73" spans="1:18" x14ac:dyDescent="0.2">
      <c r="A73" s="38"/>
      <c r="B73" s="42"/>
      <c r="C73" s="39"/>
      <c r="D73" s="41"/>
      <c r="G73" s="278" t="s">
        <v>63</v>
      </c>
      <c r="H73" s="71"/>
      <c r="I73" s="142"/>
      <c r="J73" s="146"/>
      <c r="K73" s="278" t="s">
        <v>63</v>
      </c>
      <c r="L73" s="71"/>
      <c r="M73" s="142"/>
      <c r="N73" s="146"/>
      <c r="O73" s="278" t="s">
        <v>63</v>
      </c>
      <c r="P73" s="148"/>
      <c r="Q73" s="142"/>
      <c r="R73" s="146"/>
    </row>
    <row r="74" spans="1:18" x14ac:dyDescent="0.2">
      <c r="A74" s="38"/>
      <c r="B74" s="42"/>
      <c r="C74" s="39"/>
      <c r="D74" s="39"/>
      <c r="G74" s="278" t="s">
        <v>714</v>
      </c>
      <c r="H74" s="71"/>
      <c r="I74" s="142"/>
      <c r="J74" s="155"/>
      <c r="K74" s="278" t="s">
        <v>714</v>
      </c>
      <c r="L74" s="71"/>
      <c r="M74" s="142"/>
      <c r="N74" s="146"/>
      <c r="O74" s="278" t="s">
        <v>714</v>
      </c>
      <c r="P74" s="148"/>
      <c r="Q74" s="142"/>
      <c r="R74" s="146"/>
    </row>
    <row r="75" spans="1:18" x14ac:dyDescent="0.2">
      <c r="A75" s="38"/>
      <c r="B75" s="42"/>
      <c r="C75" s="39"/>
      <c r="D75" s="41"/>
      <c r="G75" s="278" t="s">
        <v>747</v>
      </c>
      <c r="H75" s="71"/>
      <c r="I75" s="142"/>
      <c r="J75" s="147"/>
      <c r="K75" s="278" t="s">
        <v>747</v>
      </c>
      <c r="L75" s="71"/>
      <c r="M75" s="142"/>
      <c r="N75" s="146"/>
      <c r="O75" s="278" t="s">
        <v>747</v>
      </c>
      <c r="P75" s="148"/>
      <c r="Q75" s="142"/>
      <c r="R75" s="146"/>
    </row>
    <row r="76" spans="1:18" x14ac:dyDescent="0.2">
      <c r="A76" s="38"/>
      <c r="B76" s="42"/>
      <c r="C76" s="39"/>
      <c r="D76" s="39"/>
      <c r="G76" s="279" t="s">
        <v>780</v>
      </c>
      <c r="H76" s="71"/>
      <c r="I76" s="144"/>
      <c r="J76" s="147"/>
      <c r="K76" s="279" t="s">
        <v>780</v>
      </c>
      <c r="L76" s="71"/>
      <c r="M76" s="142"/>
      <c r="N76" s="146"/>
      <c r="O76" s="279" t="s">
        <v>780</v>
      </c>
      <c r="P76" s="148"/>
      <c r="Q76" s="142"/>
      <c r="R76" s="146"/>
    </row>
    <row r="77" spans="1:18" x14ac:dyDescent="0.2">
      <c r="A77" s="38"/>
      <c r="B77" s="42"/>
      <c r="C77" s="39"/>
      <c r="D77" s="39"/>
      <c r="G77" s="278" t="s">
        <v>3081</v>
      </c>
      <c r="H77" s="71"/>
      <c r="I77" s="144"/>
      <c r="J77" s="156"/>
      <c r="K77" s="278" t="s">
        <v>3081</v>
      </c>
      <c r="L77" s="71"/>
      <c r="M77" s="142"/>
      <c r="N77" s="146"/>
      <c r="O77" s="278" t="s">
        <v>3081</v>
      </c>
      <c r="P77" s="148"/>
      <c r="Q77" s="142"/>
      <c r="R77" s="146"/>
    </row>
    <row r="78" spans="1:18" x14ac:dyDescent="0.2">
      <c r="A78" s="38"/>
      <c r="B78" s="42"/>
      <c r="C78" s="39"/>
      <c r="D78" s="41"/>
      <c r="G78" s="278" t="s">
        <v>3080</v>
      </c>
      <c r="H78" s="71"/>
      <c r="I78" s="142"/>
      <c r="J78" s="155"/>
      <c r="K78" s="278" t="s">
        <v>3080</v>
      </c>
      <c r="L78" s="71"/>
      <c r="M78" s="142"/>
      <c r="N78" s="146"/>
      <c r="O78" s="278" t="s">
        <v>3080</v>
      </c>
      <c r="P78" s="148"/>
      <c r="Q78" s="144"/>
      <c r="R78" s="146"/>
    </row>
    <row r="79" spans="1:18" x14ac:dyDescent="0.2">
      <c r="A79" s="38"/>
      <c r="B79" s="42"/>
      <c r="C79" s="39"/>
      <c r="D79" s="39"/>
      <c r="G79" s="278" t="s">
        <v>1119</v>
      </c>
      <c r="H79" s="71"/>
      <c r="I79" s="144"/>
      <c r="J79" s="147"/>
      <c r="K79" s="278" t="s">
        <v>1119</v>
      </c>
      <c r="L79" s="71"/>
      <c r="M79" s="142"/>
      <c r="N79" s="146"/>
      <c r="O79" s="278" t="s">
        <v>1119</v>
      </c>
      <c r="P79" s="148"/>
      <c r="Q79" s="142"/>
      <c r="R79" s="146"/>
    </row>
    <row r="80" spans="1:18" x14ac:dyDescent="0.2">
      <c r="A80" s="38"/>
      <c r="B80" s="42"/>
      <c r="C80" s="39"/>
      <c r="D80" s="39"/>
      <c r="G80" s="279" t="s">
        <v>1472</v>
      </c>
      <c r="H80" s="71"/>
      <c r="I80" s="144"/>
      <c r="J80" s="146"/>
      <c r="K80" s="279" t="s">
        <v>1472</v>
      </c>
      <c r="L80" s="71"/>
      <c r="M80" s="142"/>
      <c r="N80" s="146"/>
      <c r="O80" s="279" t="s">
        <v>1472</v>
      </c>
      <c r="P80" s="148"/>
      <c r="Q80" s="144"/>
      <c r="R80" s="146"/>
    </row>
    <row r="81" spans="1:18" x14ac:dyDescent="0.2">
      <c r="A81" s="38"/>
      <c r="B81" s="42"/>
      <c r="C81" s="39"/>
      <c r="D81" s="41"/>
      <c r="G81" s="278" t="s">
        <v>965</v>
      </c>
      <c r="H81" s="71"/>
      <c r="I81" s="142"/>
      <c r="J81" s="146"/>
      <c r="K81" s="278" t="s">
        <v>965</v>
      </c>
      <c r="L81" s="71"/>
      <c r="M81" s="144"/>
      <c r="N81" s="147"/>
      <c r="O81" s="278" t="s">
        <v>965</v>
      </c>
      <c r="P81" s="148"/>
      <c r="Q81" s="144"/>
      <c r="R81" s="147"/>
    </row>
    <row r="82" spans="1:18" x14ac:dyDescent="0.2">
      <c r="A82" s="38"/>
      <c r="B82" s="42"/>
      <c r="C82" s="39"/>
      <c r="D82" s="43"/>
      <c r="G82" s="279" t="s">
        <v>858</v>
      </c>
      <c r="H82" s="71"/>
      <c r="I82" s="144"/>
      <c r="J82" s="146"/>
      <c r="K82" s="279" t="s">
        <v>858</v>
      </c>
      <c r="L82" s="71"/>
      <c r="M82" s="142"/>
      <c r="N82" s="147"/>
      <c r="O82" s="279" t="s">
        <v>858</v>
      </c>
      <c r="P82" s="148"/>
      <c r="Q82" s="144"/>
      <c r="R82" s="147"/>
    </row>
    <row r="83" spans="1:18" x14ac:dyDescent="0.2">
      <c r="A83" s="38"/>
      <c r="B83" s="42"/>
      <c r="C83" s="39"/>
      <c r="D83" s="41"/>
      <c r="G83" s="73"/>
      <c r="H83" s="73"/>
      <c r="I83" s="149"/>
      <c r="J83" s="150"/>
      <c r="K83" s="73"/>
      <c r="L83" s="151"/>
      <c r="M83" s="149"/>
      <c r="N83" s="152"/>
      <c r="O83" s="73"/>
      <c r="P83" s="151"/>
      <c r="Q83" s="149"/>
      <c r="R83" s="152"/>
    </row>
    <row r="84" spans="1:18" x14ac:dyDescent="0.2">
      <c r="A84" s="38"/>
      <c r="B84" s="42"/>
      <c r="C84" s="39"/>
      <c r="D84" s="39"/>
      <c r="G84" s="74" t="s">
        <v>641</v>
      </c>
      <c r="H84" s="73"/>
      <c r="I84" s="149"/>
      <c r="J84" s="150"/>
      <c r="K84" s="74" t="s">
        <v>641</v>
      </c>
      <c r="L84" s="151"/>
      <c r="M84" s="149"/>
      <c r="N84" s="152"/>
      <c r="O84" s="74" t="s">
        <v>641</v>
      </c>
      <c r="P84" s="151"/>
      <c r="Q84" s="149"/>
      <c r="R84" s="152"/>
    </row>
    <row r="85" spans="1:18" x14ac:dyDescent="0.2">
      <c r="A85" s="38"/>
      <c r="B85" s="42"/>
      <c r="C85" s="39"/>
      <c r="D85" s="39"/>
      <c r="G85" s="278" t="s">
        <v>318</v>
      </c>
      <c r="H85" s="71"/>
      <c r="I85" s="164"/>
      <c r="J85" s="168"/>
      <c r="K85" s="278" t="s">
        <v>318</v>
      </c>
      <c r="L85" s="71"/>
      <c r="M85" s="142"/>
      <c r="N85" s="146"/>
      <c r="O85" s="278" t="s">
        <v>318</v>
      </c>
      <c r="P85" s="148"/>
      <c r="Q85" s="142"/>
      <c r="R85" s="146"/>
    </row>
    <row r="86" spans="1:18" x14ac:dyDescent="0.2">
      <c r="A86" s="38"/>
      <c r="B86" s="42"/>
      <c r="C86" s="39"/>
      <c r="D86" s="39"/>
      <c r="G86" s="279" t="s">
        <v>2651</v>
      </c>
      <c r="H86" s="71"/>
      <c r="I86" s="142"/>
      <c r="J86" s="143"/>
      <c r="K86" s="279" t="s">
        <v>2651</v>
      </c>
      <c r="L86" s="71"/>
      <c r="M86" s="144"/>
      <c r="N86" s="147"/>
      <c r="O86" s="279" t="s">
        <v>2651</v>
      </c>
      <c r="P86" s="148"/>
      <c r="Q86" s="142"/>
      <c r="R86" s="146"/>
    </row>
    <row r="87" spans="1:18" x14ac:dyDescent="0.2">
      <c r="A87" s="38"/>
      <c r="B87" s="42"/>
      <c r="C87" s="39"/>
      <c r="D87" s="41"/>
      <c r="G87" s="278" t="s">
        <v>326</v>
      </c>
      <c r="H87" s="71"/>
      <c r="I87" s="144"/>
      <c r="J87" s="146"/>
      <c r="K87" s="278" t="s">
        <v>326</v>
      </c>
      <c r="L87" s="71"/>
      <c r="M87" s="144"/>
      <c r="N87" s="146"/>
      <c r="O87" s="278" t="s">
        <v>326</v>
      </c>
      <c r="P87" s="148"/>
      <c r="Q87" s="142"/>
      <c r="R87" s="146"/>
    </row>
    <row r="88" spans="1:18" x14ac:dyDescent="0.2">
      <c r="A88" s="38"/>
      <c r="B88" s="42"/>
      <c r="C88" s="39"/>
      <c r="D88" s="41"/>
      <c r="G88" s="279" t="s">
        <v>810</v>
      </c>
      <c r="H88" s="71"/>
      <c r="I88" s="142" t="s">
        <v>3336</v>
      </c>
      <c r="J88" s="146" t="s">
        <v>3356</v>
      </c>
      <c r="K88" s="279" t="s">
        <v>810</v>
      </c>
      <c r="L88" s="71"/>
      <c r="M88" s="144"/>
      <c r="N88" s="146"/>
      <c r="O88" s="279" t="s">
        <v>810</v>
      </c>
      <c r="P88" s="148"/>
      <c r="Q88" s="142"/>
      <c r="R88" s="146"/>
    </row>
    <row r="89" spans="1:18" x14ac:dyDescent="0.2">
      <c r="A89" s="38"/>
      <c r="B89" s="42"/>
      <c r="C89" s="39"/>
      <c r="D89" s="41"/>
      <c r="G89" s="278" t="s">
        <v>922</v>
      </c>
      <c r="H89" s="71"/>
      <c r="I89" s="142"/>
      <c r="J89" s="155"/>
      <c r="K89" s="278" t="s">
        <v>922</v>
      </c>
      <c r="L89" s="71"/>
      <c r="M89" s="142"/>
      <c r="N89" s="146"/>
      <c r="O89" s="278" t="s">
        <v>922</v>
      </c>
      <c r="P89" s="148"/>
      <c r="Q89" s="142"/>
      <c r="R89" s="146"/>
    </row>
    <row r="90" spans="1:18" x14ac:dyDescent="0.2">
      <c r="A90" s="38"/>
      <c r="B90" s="42"/>
      <c r="C90" s="39"/>
      <c r="D90" s="41"/>
      <c r="G90" s="278" t="s">
        <v>1239</v>
      </c>
      <c r="H90" s="71"/>
      <c r="I90" s="144"/>
      <c r="J90" s="155"/>
      <c r="K90" s="278" t="s">
        <v>1239</v>
      </c>
      <c r="L90" s="71"/>
      <c r="M90" s="142"/>
      <c r="N90" s="146"/>
      <c r="O90" s="278" t="s">
        <v>1239</v>
      </c>
      <c r="P90" s="148"/>
      <c r="Q90" s="144"/>
      <c r="R90" s="146"/>
    </row>
    <row r="91" spans="1:18" x14ac:dyDescent="0.2">
      <c r="A91" s="38"/>
      <c r="B91" s="42"/>
      <c r="C91" s="39"/>
      <c r="D91" s="41"/>
      <c r="G91" s="279" t="s">
        <v>1382</v>
      </c>
      <c r="H91" s="71"/>
      <c r="I91" s="142"/>
      <c r="J91" s="146"/>
      <c r="K91" s="279" t="s">
        <v>1382</v>
      </c>
      <c r="L91" s="71"/>
      <c r="M91" s="142"/>
      <c r="N91" s="146"/>
      <c r="O91" s="279" t="s">
        <v>1382</v>
      </c>
      <c r="P91" s="148"/>
      <c r="Q91" s="142"/>
      <c r="R91" s="146"/>
    </row>
    <row r="92" spans="1:18" x14ac:dyDescent="0.2">
      <c r="A92" s="38"/>
      <c r="B92" s="42"/>
      <c r="C92" s="39"/>
      <c r="D92" s="39"/>
      <c r="G92" s="279" t="s">
        <v>2641</v>
      </c>
      <c r="H92" s="71"/>
      <c r="I92" s="142"/>
      <c r="J92" s="155"/>
      <c r="K92" s="279" t="s">
        <v>2641</v>
      </c>
      <c r="L92" s="71"/>
      <c r="M92" s="142"/>
      <c r="N92" s="146"/>
      <c r="O92" s="279" t="s">
        <v>2641</v>
      </c>
      <c r="P92" s="148"/>
      <c r="Q92" s="142"/>
      <c r="R92" s="146"/>
    </row>
    <row r="93" spans="1:18" x14ac:dyDescent="0.2">
      <c r="A93" s="38"/>
      <c r="B93" s="42"/>
      <c r="C93" s="39"/>
      <c r="D93" s="41"/>
      <c r="G93" s="278" t="s">
        <v>63</v>
      </c>
      <c r="H93" s="71"/>
      <c r="I93" s="142"/>
      <c r="J93" s="146"/>
      <c r="K93" s="278" t="s">
        <v>63</v>
      </c>
      <c r="L93" s="71"/>
      <c r="M93" s="142"/>
      <c r="N93" s="146"/>
      <c r="O93" s="278" t="s">
        <v>63</v>
      </c>
      <c r="P93" s="148"/>
      <c r="Q93" s="142"/>
      <c r="R93" s="146"/>
    </row>
    <row r="94" spans="1:18" x14ac:dyDescent="0.2">
      <c r="A94" s="38"/>
      <c r="B94" s="42"/>
      <c r="C94" s="39"/>
      <c r="D94" s="41"/>
      <c r="G94" s="278" t="s">
        <v>714</v>
      </c>
      <c r="H94" s="71"/>
      <c r="I94" s="142"/>
      <c r="J94" s="155"/>
      <c r="K94" s="278" t="s">
        <v>714</v>
      </c>
      <c r="L94" s="71"/>
      <c r="M94" s="142"/>
      <c r="N94" s="146"/>
      <c r="O94" s="278" t="s">
        <v>714</v>
      </c>
      <c r="P94" s="148"/>
      <c r="Q94" s="142"/>
      <c r="R94" s="146"/>
    </row>
    <row r="95" spans="1:18" x14ac:dyDescent="0.2">
      <c r="A95" s="38"/>
      <c r="B95" s="42"/>
      <c r="C95" s="39"/>
      <c r="D95" s="43"/>
      <c r="G95" s="278" t="s">
        <v>747</v>
      </c>
      <c r="H95" s="71"/>
      <c r="I95" s="142"/>
      <c r="J95" s="147"/>
      <c r="K95" s="278" t="s">
        <v>747</v>
      </c>
      <c r="L95" s="71"/>
      <c r="M95" s="142"/>
      <c r="N95" s="146"/>
      <c r="O95" s="278" t="s">
        <v>747</v>
      </c>
      <c r="P95" s="148"/>
      <c r="Q95" s="142"/>
      <c r="R95" s="146"/>
    </row>
    <row r="96" spans="1:18" x14ac:dyDescent="0.2">
      <c r="A96" s="38"/>
      <c r="B96" s="42"/>
      <c r="C96" s="39"/>
      <c r="D96" s="39"/>
      <c r="G96" s="279" t="s">
        <v>780</v>
      </c>
      <c r="H96" s="71"/>
      <c r="I96" s="144"/>
      <c r="J96" s="147"/>
      <c r="K96" s="279" t="s">
        <v>780</v>
      </c>
      <c r="L96" s="71"/>
      <c r="M96" s="142"/>
      <c r="N96" s="146"/>
      <c r="O96" s="279" t="s">
        <v>780</v>
      </c>
      <c r="P96" s="148"/>
      <c r="Q96" s="142"/>
      <c r="R96" s="146"/>
    </row>
    <row r="97" spans="1:18" x14ac:dyDescent="0.2">
      <c r="A97" s="38"/>
      <c r="B97" s="42"/>
      <c r="C97" s="39"/>
      <c r="D97" s="41"/>
      <c r="G97" s="278" t="s">
        <v>3081</v>
      </c>
      <c r="H97" s="71"/>
      <c r="I97" s="144"/>
      <c r="J97" s="156"/>
      <c r="K97" s="278" t="s">
        <v>3081</v>
      </c>
      <c r="L97" s="71"/>
      <c r="M97" s="142"/>
      <c r="N97" s="146"/>
      <c r="O97" s="278" t="s">
        <v>3081</v>
      </c>
      <c r="P97" s="148"/>
      <c r="Q97" s="142"/>
      <c r="R97" s="146"/>
    </row>
    <row r="98" spans="1:18" x14ac:dyDescent="0.2">
      <c r="A98" s="38"/>
      <c r="B98" s="42"/>
      <c r="C98" s="39"/>
      <c r="D98" s="43"/>
      <c r="G98" s="278" t="s">
        <v>3080</v>
      </c>
      <c r="H98" s="71"/>
      <c r="I98" s="142"/>
      <c r="J98" s="155"/>
      <c r="K98" s="278" t="s">
        <v>3080</v>
      </c>
      <c r="L98" s="71"/>
      <c r="M98" s="142"/>
      <c r="N98" s="146"/>
      <c r="O98" s="278" t="s">
        <v>3080</v>
      </c>
      <c r="P98" s="148"/>
      <c r="Q98" s="144"/>
      <c r="R98" s="146"/>
    </row>
    <row r="99" spans="1:18" x14ac:dyDescent="0.2">
      <c r="A99" s="38"/>
      <c r="B99" s="42"/>
      <c r="C99" s="39"/>
      <c r="D99" s="41"/>
      <c r="G99" s="278" t="s">
        <v>1119</v>
      </c>
      <c r="H99" s="71"/>
      <c r="I99" s="144"/>
      <c r="J99" s="147"/>
      <c r="K99" s="278" t="s">
        <v>1119</v>
      </c>
      <c r="L99" s="71"/>
      <c r="M99" s="142"/>
      <c r="N99" s="146"/>
      <c r="O99" s="278" t="s">
        <v>1119</v>
      </c>
      <c r="P99" s="148"/>
      <c r="Q99" s="142"/>
      <c r="R99" s="146"/>
    </row>
    <row r="100" spans="1:18" x14ac:dyDescent="0.2">
      <c r="A100" s="38"/>
      <c r="B100" s="42"/>
      <c r="C100" s="39"/>
      <c r="D100" s="39"/>
      <c r="G100" s="279" t="s">
        <v>1472</v>
      </c>
      <c r="H100" s="71"/>
      <c r="I100" s="144"/>
      <c r="J100" s="146"/>
      <c r="K100" s="279" t="s">
        <v>1472</v>
      </c>
      <c r="L100" s="71"/>
      <c r="M100" s="142"/>
      <c r="N100" s="146"/>
      <c r="O100" s="279" t="s">
        <v>1472</v>
      </c>
      <c r="P100" s="148"/>
      <c r="Q100" s="142"/>
      <c r="R100" s="146"/>
    </row>
    <row r="101" spans="1:18" x14ac:dyDescent="0.2">
      <c r="A101" s="38"/>
      <c r="B101" s="42"/>
      <c r="C101" s="39"/>
      <c r="D101" s="39"/>
      <c r="G101" s="278" t="s">
        <v>965</v>
      </c>
      <c r="H101" s="71"/>
      <c r="I101" s="142"/>
      <c r="J101" s="146"/>
      <c r="K101" s="278" t="s">
        <v>965</v>
      </c>
      <c r="L101" s="71"/>
      <c r="M101" s="144"/>
      <c r="N101" s="147"/>
      <c r="O101" s="278" t="s">
        <v>965</v>
      </c>
      <c r="P101" s="148"/>
      <c r="Q101" s="144"/>
      <c r="R101" s="147"/>
    </row>
    <row r="102" spans="1:18" x14ac:dyDescent="0.2">
      <c r="A102" s="38"/>
      <c r="B102" s="42"/>
      <c r="C102" s="39"/>
      <c r="D102" s="41"/>
      <c r="G102" s="279" t="s">
        <v>858</v>
      </c>
      <c r="H102" s="71"/>
      <c r="I102" s="144"/>
      <c r="J102" s="146"/>
      <c r="K102" s="279" t="s">
        <v>858</v>
      </c>
      <c r="L102" s="71"/>
      <c r="M102" s="142"/>
      <c r="N102" s="147"/>
      <c r="O102" s="279" t="s">
        <v>858</v>
      </c>
      <c r="P102" s="148"/>
      <c r="Q102" s="144"/>
      <c r="R102" s="147"/>
    </row>
    <row r="103" spans="1:18" x14ac:dyDescent="0.2">
      <c r="A103" s="38"/>
      <c r="B103" s="42"/>
      <c r="C103" s="39"/>
      <c r="D103" s="39"/>
      <c r="G103" s="73"/>
      <c r="H103" s="73"/>
      <c r="I103" s="149"/>
      <c r="J103" s="150"/>
      <c r="K103" s="73"/>
      <c r="L103" s="151"/>
      <c r="M103" s="153"/>
      <c r="N103" s="153"/>
      <c r="O103" s="73"/>
      <c r="P103" s="151"/>
      <c r="Q103" s="153"/>
      <c r="R103" s="153"/>
    </row>
    <row r="104" spans="1:18" x14ac:dyDescent="0.2">
      <c r="A104" s="38"/>
      <c r="B104" s="42"/>
      <c r="C104" s="39"/>
      <c r="D104" s="41"/>
      <c r="G104" s="73"/>
      <c r="H104" s="73"/>
      <c r="I104" s="149"/>
      <c r="J104" s="150"/>
      <c r="K104" s="73"/>
      <c r="L104" s="151"/>
      <c r="M104" s="153"/>
      <c r="N104" s="153"/>
      <c r="O104" s="73"/>
      <c r="P104" s="151"/>
      <c r="Q104" s="153"/>
      <c r="R104" s="153"/>
    </row>
    <row r="105" spans="1:18" x14ac:dyDescent="0.2">
      <c r="A105" s="38"/>
      <c r="B105" s="42"/>
      <c r="C105" s="39"/>
      <c r="D105" s="41"/>
      <c r="G105" s="74" t="s">
        <v>640</v>
      </c>
      <c r="H105" s="73"/>
      <c r="I105" s="149"/>
      <c r="J105" s="150"/>
      <c r="K105" s="74"/>
      <c r="L105" s="151"/>
      <c r="M105" s="153"/>
      <c r="N105" s="153"/>
      <c r="O105" s="74" t="s">
        <v>640</v>
      </c>
      <c r="P105" s="151"/>
      <c r="Q105" s="153"/>
      <c r="R105" s="153"/>
    </row>
    <row r="106" spans="1:18" x14ac:dyDescent="0.2">
      <c r="A106" s="38"/>
      <c r="B106" s="42"/>
      <c r="C106" s="39"/>
      <c r="D106" s="41"/>
      <c r="G106" s="72" t="s">
        <v>810</v>
      </c>
      <c r="H106" s="71"/>
      <c r="I106" s="144" t="s">
        <v>3350</v>
      </c>
      <c r="J106" s="146" t="s">
        <v>3351</v>
      </c>
      <c r="K106" s="72"/>
      <c r="L106" s="151"/>
      <c r="M106" s="153"/>
      <c r="N106" s="153"/>
      <c r="O106" s="72"/>
      <c r="P106" s="151"/>
      <c r="Q106" s="153"/>
      <c r="R106" s="153"/>
    </row>
    <row r="107" spans="1:18" x14ac:dyDescent="0.2">
      <c r="A107" s="38"/>
      <c r="B107" s="42"/>
      <c r="C107" s="39"/>
      <c r="D107" s="39"/>
      <c r="G107" s="70"/>
      <c r="H107" s="71"/>
      <c r="I107" s="144"/>
      <c r="J107" s="146"/>
      <c r="K107" s="70"/>
      <c r="L107" s="151"/>
      <c r="M107" s="153"/>
      <c r="N107" s="153"/>
      <c r="O107" s="70"/>
      <c r="P107" s="151"/>
      <c r="Q107" s="153"/>
      <c r="R107" s="153"/>
    </row>
    <row r="108" spans="1:18" x14ac:dyDescent="0.2">
      <c r="A108" s="38"/>
      <c r="B108" s="42"/>
      <c r="C108" s="39"/>
      <c r="D108" s="39"/>
      <c r="G108" s="73"/>
      <c r="H108" s="73"/>
      <c r="I108" s="149"/>
      <c r="J108" s="150"/>
      <c r="K108" s="73"/>
      <c r="L108" s="151"/>
      <c r="M108" s="153"/>
      <c r="N108" s="153"/>
      <c r="O108" s="73"/>
      <c r="P108" s="151"/>
      <c r="Q108" s="153"/>
      <c r="R108" s="153"/>
    </row>
    <row r="109" spans="1:18" x14ac:dyDescent="0.2">
      <c r="A109" s="38"/>
      <c r="B109" s="42"/>
      <c r="C109" s="39"/>
      <c r="D109" s="39"/>
      <c r="G109" s="74" t="s">
        <v>639</v>
      </c>
      <c r="H109" s="73"/>
      <c r="I109" s="149"/>
      <c r="J109" s="150"/>
      <c r="K109" s="74"/>
      <c r="L109" s="151"/>
      <c r="M109" s="153"/>
      <c r="N109" s="153"/>
      <c r="O109" s="74" t="s">
        <v>639</v>
      </c>
      <c r="P109" s="151"/>
      <c r="Q109" s="153"/>
      <c r="R109" s="153"/>
    </row>
    <row r="110" spans="1:18" x14ac:dyDescent="0.2">
      <c r="A110" s="38"/>
      <c r="B110" s="42"/>
      <c r="C110" s="39"/>
      <c r="D110" s="39"/>
      <c r="G110" s="70" t="s">
        <v>810</v>
      </c>
      <c r="H110" s="71"/>
      <c r="I110" s="144" t="s">
        <v>3337</v>
      </c>
      <c r="J110" s="146" t="s">
        <v>3352</v>
      </c>
      <c r="K110" s="70"/>
      <c r="L110" s="151"/>
      <c r="M110" s="153"/>
      <c r="N110" s="153"/>
      <c r="O110" s="70"/>
      <c r="P110" s="151"/>
      <c r="Q110" s="153"/>
      <c r="R110" s="153"/>
    </row>
    <row r="111" spans="1:18" x14ac:dyDescent="0.2">
      <c r="A111" s="38"/>
      <c r="B111" s="42"/>
      <c r="C111" s="39"/>
      <c r="D111" s="41"/>
      <c r="G111" s="73"/>
      <c r="H111" s="73"/>
      <c r="I111" s="149"/>
      <c r="J111" s="150"/>
      <c r="K111" s="73"/>
      <c r="L111" s="73"/>
      <c r="M111" s="64"/>
      <c r="N111" s="64"/>
      <c r="O111" s="73"/>
      <c r="P111" s="73"/>
      <c r="Q111" s="64"/>
      <c r="R111" s="64"/>
    </row>
    <row r="112" spans="1:18" x14ac:dyDescent="0.2">
      <c r="A112" s="38"/>
      <c r="B112" s="42"/>
      <c r="C112" s="39"/>
      <c r="D112" s="39"/>
      <c r="G112" s="74" t="s">
        <v>479</v>
      </c>
      <c r="H112" s="73"/>
      <c r="I112" s="149"/>
      <c r="J112" s="150"/>
      <c r="K112" s="73"/>
      <c r="L112" s="73"/>
      <c r="M112" s="64"/>
      <c r="N112" s="64"/>
      <c r="O112" s="73"/>
      <c r="P112" s="73"/>
      <c r="Q112" s="64"/>
      <c r="R112" s="64"/>
    </row>
    <row r="113" spans="1:18" x14ac:dyDescent="0.2">
      <c r="A113" s="38"/>
      <c r="B113" s="42"/>
      <c r="C113" s="39"/>
      <c r="D113" s="39"/>
      <c r="G113" s="70" t="s">
        <v>2853</v>
      </c>
      <c r="H113" s="71"/>
      <c r="I113" s="144"/>
      <c r="J113" s="146"/>
      <c r="K113" s="73"/>
      <c r="L113" s="73"/>
      <c r="M113" s="64"/>
      <c r="N113" s="64"/>
      <c r="O113" s="73"/>
      <c r="P113" s="73"/>
      <c r="Q113" s="64"/>
      <c r="R113" s="64"/>
    </row>
    <row r="114" spans="1:18" x14ac:dyDescent="0.2">
      <c r="A114" s="38"/>
      <c r="B114" s="42"/>
      <c r="C114" s="39"/>
      <c r="D114" s="39"/>
      <c r="G114" s="73"/>
      <c r="H114" s="73"/>
      <c r="I114" s="149"/>
      <c r="J114" s="150"/>
      <c r="K114" s="73"/>
      <c r="L114" s="73"/>
      <c r="M114" s="64"/>
      <c r="N114" s="64"/>
      <c r="O114" s="73"/>
      <c r="P114" s="73"/>
      <c r="Q114" s="64"/>
      <c r="R114" s="64"/>
    </row>
    <row r="115" spans="1:18" x14ac:dyDescent="0.2">
      <c r="A115" s="38"/>
      <c r="B115" s="42"/>
      <c r="C115" s="39"/>
      <c r="D115" s="41"/>
      <c r="G115" s="74" t="s">
        <v>1461</v>
      </c>
      <c r="H115" s="73"/>
      <c r="I115" s="149"/>
      <c r="J115" s="150"/>
      <c r="K115" s="73"/>
      <c r="L115" s="73"/>
      <c r="M115" s="64"/>
      <c r="N115" s="64"/>
      <c r="O115" s="73"/>
      <c r="P115" s="73"/>
      <c r="Q115" s="64"/>
      <c r="R115" s="64"/>
    </row>
    <row r="116" spans="1:18" x14ac:dyDescent="0.2">
      <c r="A116" s="38"/>
      <c r="B116" s="42"/>
      <c r="C116" s="39"/>
      <c r="D116" s="43"/>
      <c r="G116" s="70" t="s">
        <v>810</v>
      </c>
      <c r="H116" s="71"/>
      <c r="I116" s="144"/>
      <c r="J116" s="146"/>
      <c r="K116" s="73"/>
      <c r="L116" s="73"/>
      <c r="M116" s="64"/>
      <c r="N116" s="64"/>
      <c r="O116" s="73"/>
      <c r="P116" s="73"/>
      <c r="Q116" s="64"/>
      <c r="R116" s="64"/>
    </row>
    <row r="117" spans="1:18" x14ac:dyDescent="0.2">
      <c r="A117" s="38"/>
      <c r="B117" s="42"/>
      <c r="C117" s="39"/>
      <c r="D117" s="39"/>
      <c r="G117" s="73"/>
      <c r="H117" s="73"/>
      <c r="I117" s="67"/>
      <c r="J117" s="76"/>
      <c r="K117" s="73"/>
      <c r="L117" s="73"/>
      <c r="M117" s="64"/>
      <c r="N117" s="64"/>
      <c r="O117" s="73"/>
      <c r="P117" s="73"/>
      <c r="Q117" s="64"/>
      <c r="R117" s="64"/>
    </row>
    <row r="118" spans="1:18" x14ac:dyDescent="0.2">
      <c r="A118" s="38"/>
      <c r="B118" s="42"/>
      <c r="C118" s="39"/>
      <c r="D118" s="39"/>
      <c r="G118" s="73"/>
      <c r="H118" s="73"/>
      <c r="I118" s="67"/>
      <c r="J118" s="76"/>
      <c r="K118" s="73"/>
      <c r="L118" s="73"/>
      <c r="M118" s="64"/>
      <c r="N118" s="64"/>
      <c r="O118" s="73"/>
      <c r="P118" s="73"/>
      <c r="Q118" s="64"/>
      <c r="R118" s="64"/>
    </row>
    <row r="119" spans="1:18" x14ac:dyDescent="0.2">
      <c r="A119" s="38"/>
      <c r="B119" s="42"/>
      <c r="C119" s="39"/>
      <c r="D119" s="41"/>
      <c r="G119" s="73"/>
      <c r="H119" s="73"/>
      <c r="I119" s="67"/>
      <c r="J119" s="76"/>
      <c r="K119" s="73"/>
      <c r="L119" s="73"/>
      <c r="M119" s="64"/>
      <c r="N119" s="64"/>
      <c r="O119" s="73"/>
      <c r="P119" s="73"/>
      <c r="Q119" s="64"/>
      <c r="R119" s="64"/>
    </row>
    <row r="120" spans="1:18" x14ac:dyDescent="0.2">
      <c r="A120" s="38"/>
      <c r="B120" s="42"/>
      <c r="C120" s="39"/>
      <c r="D120" s="39"/>
      <c r="G120" s="73"/>
      <c r="H120" s="73"/>
      <c r="I120" s="64"/>
      <c r="J120" s="64"/>
      <c r="K120" s="73"/>
      <c r="L120" s="73"/>
      <c r="M120" s="64"/>
      <c r="N120" s="64"/>
      <c r="O120" s="73"/>
      <c r="P120" s="73"/>
      <c r="Q120" s="64"/>
      <c r="R120" s="64"/>
    </row>
    <row r="121" spans="1:18" x14ac:dyDescent="0.2">
      <c r="A121" s="38"/>
      <c r="B121" s="42"/>
      <c r="C121" s="39"/>
      <c r="D121" s="43"/>
      <c r="G121" s="73"/>
      <c r="H121" s="73"/>
      <c r="I121" s="64"/>
      <c r="J121" s="64"/>
      <c r="K121" s="73"/>
      <c r="L121" s="73"/>
      <c r="M121" s="64"/>
      <c r="N121" s="64"/>
      <c r="O121" s="73"/>
      <c r="P121" s="73"/>
      <c r="Q121" s="64"/>
      <c r="R121" s="64"/>
    </row>
    <row r="122" spans="1:18" x14ac:dyDescent="0.2">
      <c r="A122" s="38"/>
      <c r="B122" s="42"/>
      <c r="C122" s="39"/>
      <c r="D122" s="39"/>
      <c r="G122" s="73"/>
      <c r="H122" s="73"/>
      <c r="I122" s="64"/>
      <c r="J122" s="64"/>
      <c r="K122" s="73"/>
      <c r="L122" s="73"/>
      <c r="M122" s="64"/>
      <c r="N122" s="64"/>
      <c r="O122" s="73"/>
      <c r="P122" s="73"/>
      <c r="Q122" s="64"/>
      <c r="R122" s="64"/>
    </row>
    <row r="123" spans="1:18" x14ac:dyDescent="0.2">
      <c r="A123" s="38"/>
      <c r="B123" s="42"/>
      <c r="C123" s="39"/>
      <c r="D123" s="39"/>
      <c r="G123" s="73"/>
      <c r="H123" s="73"/>
      <c r="I123" s="64"/>
      <c r="J123" s="64"/>
      <c r="K123" s="73"/>
      <c r="L123" s="73"/>
      <c r="M123" s="64"/>
      <c r="N123" s="64"/>
      <c r="O123" s="73"/>
      <c r="P123" s="73"/>
      <c r="Q123" s="64"/>
      <c r="R123" s="64"/>
    </row>
    <row r="124" spans="1:18" x14ac:dyDescent="0.2">
      <c r="A124" s="38"/>
      <c r="B124" s="42"/>
      <c r="C124" s="39"/>
      <c r="D124" s="41"/>
      <c r="G124" s="73"/>
      <c r="H124" s="73"/>
      <c r="I124" s="64"/>
      <c r="J124" s="64"/>
      <c r="K124" s="73"/>
      <c r="L124" s="73"/>
      <c r="M124" s="64"/>
      <c r="N124" s="64"/>
      <c r="O124" s="73"/>
      <c r="P124" s="73"/>
      <c r="Q124" s="64"/>
      <c r="R124" s="64"/>
    </row>
    <row r="125" spans="1:18" x14ac:dyDescent="0.2">
      <c r="A125" s="38"/>
      <c r="B125" s="42"/>
      <c r="C125" s="39"/>
      <c r="D125" s="39"/>
      <c r="G125" s="73"/>
      <c r="H125" s="73"/>
      <c r="I125" s="64"/>
      <c r="J125" s="64"/>
      <c r="K125" s="73"/>
      <c r="L125" s="73"/>
      <c r="M125" s="64"/>
      <c r="N125" s="64"/>
      <c r="O125" s="73"/>
      <c r="P125" s="73"/>
      <c r="Q125" s="64"/>
      <c r="R125" s="64"/>
    </row>
    <row r="126" spans="1:18" x14ac:dyDescent="0.2">
      <c r="A126" s="38"/>
      <c r="B126" s="42"/>
      <c r="C126" s="39"/>
      <c r="D126" s="43"/>
      <c r="G126" s="73"/>
      <c r="H126" s="73"/>
      <c r="I126" s="64"/>
      <c r="J126" s="64"/>
      <c r="K126" s="73"/>
      <c r="L126" s="73"/>
      <c r="M126" s="64"/>
      <c r="N126" s="64"/>
      <c r="O126" s="73"/>
      <c r="P126" s="73"/>
      <c r="Q126" s="64"/>
      <c r="R126" s="64"/>
    </row>
    <row r="127" spans="1:18" x14ac:dyDescent="0.2">
      <c r="A127" s="38"/>
      <c r="B127" s="42"/>
      <c r="C127" s="39"/>
      <c r="D127" s="39"/>
      <c r="G127" s="73"/>
      <c r="H127" s="73"/>
      <c r="I127" s="64"/>
      <c r="J127" s="64"/>
      <c r="K127" s="73"/>
      <c r="L127" s="73"/>
      <c r="M127" s="64"/>
      <c r="N127" s="64"/>
      <c r="O127" s="73"/>
      <c r="P127" s="73"/>
      <c r="Q127" s="64"/>
      <c r="R127" s="64"/>
    </row>
    <row r="128" spans="1:18" x14ac:dyDescent="0.2">
      <c r="A128" s="38"/>
      <c r="B128" s="42"/>
      <c r="C128" s="39"/>
      <c r="D128" s="39"/>
      <c r="G128" s="73"/>
      <c r="H128" s="73"/>
      <c r="I128" s="64"/>
      <c r="J128" s="64"/>
      <c r="K128" s="73"/>
      <c r="L128" s="73"/>
      <c r="M128" s="64"/>
      <c r="N128" s="64"/>
      <c r="O128" s="73"/>
      <c r="P128" s="73"/>
      <c r="Q128" s="64"/>
      <c r="R128" s="64"/>
    </row>
    <row r="129" spans="1:18" x14ac:dyDescent="0.2">
      <c r="A129" s="38"/>
      <c r="B129" s="42"/>
      <c r="C129" s="39"/>
      <c r="D129" s="41"/>
      <c r="G129" s="73"/>
      <c r="H129" s="73"/>
      <c r="I129" s="64"/>
      <c r="J129" s="64"/>
      <c r="K129" s="73"/>
      <c r="L129" s="73"/>
      <c r="M129" s="64"/>
      <c r="N129" s="64"/>
      <c r="O129" s="73"/>
      <c r="P129" s="73"/>
      <c r="Q129" s="64"/>
      <c r="R129" s="64"/>
    </row>
    <row r="130" spans="1:18" x14ac:dyDescent="0.2">
      <c r="A130" s="38"/>
      <c r="B130" s="42"/>
      <c r="C130" s="39"/>
      <c r="D130" s="39"/>
      <c r="G130" s="73"/>
      <c r="H130" s="73"/>
      <c r="I130" s="64"/>
      <c r="J130" s="64"/>
      <c r="K130" s="73"/>
      <c r="L130" s="73"/>
      <c r="M130" s="64"/>
      <c r="N130" s="64"/>
      <c r="O130" s="73"/>
      <c r="P130" s="73"/>
      <c r="Q130" s="64"/>
      <c r="R130" s="64"/>
    </row>
    <row r="131" spans="1:18" x14ac:dyDescent="0.2">
      <c r="A131" s="38"/>
      <c r="B131" s="42"/>
      <c r="C131" s="39"/>
      <c r="D131" s="39"/>
      <c r="G131" s="73"/>
      <c r="H131" s="73"/>
      <c r="I131" s="64"/>
      <c r="J131" s="64"/>
      <c r="K131" s="73"/>
      <c r="L131" s="73"/>
      <c r="M131" s="64"/>
      <c r="N131" s="64"/>
      <c r="O131" s="73"/>
      <c r="P131" s="73"/>
      <c r="Q131" s="64"/>
      <c r="R131" s="64"/>
    </row>
    <row r="132" spans="1:18" x14ac:dyDescent="0.2">
      <c r="A132" s="38"/>
      <c r="B132" s="42"/>
      <c r="C132" s="39"/>
      <c r="D132" s="39"/>
      <c r="G132" s="73"/>
      <c r="H132" s="73"/>
      <c r="I132" s="64"/>
      <c r="J132" s="64"/>
      <c r="K132" s="73"/>
      <c r="L132" s="73"/>
      <c r="M132" s="64"/>
      <c r="N132" s="64"/>
      <c r="O132" s="73"/>
      <c r="P132" s="73"/>
      <c r="Q132" s="64"/>
      <c r="R132" s="64"/>
    </row>
    <row r="133" spans="1:18" x14ac:dyDescent="0.2">
      <c r="A133" s="38"/>
      <c r="B133" s="42"/>
      <c r="C133" s="39"/>
      <c r="D133" s="39"/>
      <c r="G133" s="73"/>
      <c r="H133" s="73"/>
      <c r="I133" s="64"/>
      <c r="J133" s="64"/>
      <c r="K133" s="73"/>
      <c r="L133" s="73"/>
      <c r="M133" s="64"/>
      <c r="N133" s="64"/>
      <c r="O133" s="73"/>
      <c r="P133" s="73"/>
      <c r="Q133" s="64"/>
      <c r="R133" s="64"/>
    </row>
    <row r="134" spans="1:18" x14ac:dyDescent="0.2">
      <c r="A134" s="38"/>
      <c r="B134" s="42"/>
      <c r="C134" s="39"/>
      <c r="D134" s="39"/>
      <c r="G134" s="73"/>
      <c r="H134" s="73"/>
      <c r="I134" s="64"/>
      <c r="J134" s="64"/>
      <c r="K134" s="73"/>
      <c r="L134" s="73"/>
      <c r="M134" s="64"/>
      <c r="N134" s="64"/>
      <c r="O134" s="73"/>
      <c r="P134" s="73"/>
      <c r="Q134" s="64"/>
      <c r="R134" s="64"/>
    </row>
    <row r="135" spans="1:18" x14ac:dyDescent="0.2">
      <c r="A135" s="38"/>
      <c r="B135" s="42"/>
      <c r="C135" s="39"/>
      <c r="D135" s="41"/>
      <c r="G135" s="73"/>
      <c r="H135" s="73"/>
      <c r="I135" s="64"/>
      <c r="J135" s="64"/>
      <c r="K135" s="73"/>
      <c r="L135" s="73"/>
      <c r="M135" s="64"/>
      <c r="N135" s="64"/>
      <c r="O135" s="73"/>
      <c r="P135" s="73"/>
      <c r="Q135" s="64"/>
      <c r="R135" s="64"/>
    </row>
    <row r="136" spans="1:18" x14ac:dyDescent="0.2">
      <c r="A136" s="38"/>
      <c r="B136" s="42"/>
      <c r="C136" s="39"/>
      <c r="D136" s="41"/>
      <c r="G136" s="73"/>
      <c r="H136" s="73"/>
      <c r="I136" s="64"/>
      <c r="J136" s="64"/>
      <c r="K136" s="73"/>
      <c r="L136" s="73"/>
      <c r="M136" s="64"/>
      <c r="N136" s="64"/>
      <c r="O136" s="73"/>
      <c r="P136" s="73"/>
      <c r="Q136" s="64"/>
      <c r="R136" s="64"/>
    </row>
    <row r="137" spans="1:18" x14ac:dyDescent="0.2">
      <c r="A137" s="38"/>
      <c r="B137" s="42"/>
      <c r="C137" s="39"/>
      <c r="D137" s="41"/>
      <c r="G137" s="73"/>
      <c r="H137" s="73"/>
      <c r="I137" s="64"/>
      <c r="J137" s="64"/>
      <c r="K137" s="73"/>
      <c r="L137" s="73"/>
      <c r="M137" s="64"/>
      <c r="N137" s="64"/>
      <c r="O137" s="73"/>
      <c r="P137" s="73"/>
      <c r="Q137" s="64"/>
      <c r="R137" s="64"/>
    </row>
    <row r="138" spans="1:18" x14ac:dyDescent="0.2">
      <c r="A138" s="38"/>
      <c r="B138" s="42"/>
      <c r="C138" s="39"/>
      <c r="D138" s="39"/>
      <c r="G138" s="73"/>
      <c r="H138" s="73"/>
      <c r="I138" s="64"/>
      <c r="J138" s="64"/>
      <c r="K138" s="73"/>
      <c r="L138" s="73"/>
      <c r="M138" s="64"/>
      <c r="N138" s="64"/>
      <c r="O138" s="73"/>
      <c r="P138" s="73"/>
      <c r="Q138" s="64"/>
      <c r="R138" s="64"/>
    </row>
    <row r="139" spans="1:18" x14ac:dyDescent="0.2">
      <c r="A139" s="38"/>
      <c r="B139" s="42"/>
      <c r="C139" s="39"/>
      <c r="D139" s="43"/>
      <c r="G139" s="73"/>
      <c r="H139" s="73"/>
      <c r="I139" s="64"/>
      <c r="J139" s="64"/>
      <c r="K139" s="73"/>
      <c r="L139" s="73"/>
      <c r="M139" s="64"/>
      <c r="N139" s="64"/>
      <c r="O139" s="73"/>
      <c r="P139" s="73"/>
      <c r="Q139" s="64"/>
      <c r="R139" s="64"/>
    </row>
    <row r="140" spans="1:18" x14ac:dyDescent="0.2">
      <c r="A140" s="38"/>
      <c r="B140" s="42"/>
      <c r="C140" s="39"/>
      <c r="D140" s="39"/>
      <c r="G140" s="73"/>
      <c r="H140" s="73"/>
      <c r="I140" s="64"/>
      <c r="J140" s="64"/>
      <c r="K140" s="73"/>
      <c r="L140" s="73"/>
      <c r="M140" s="64"/>
      <c r="N140" s="64"/>
      <c r="O140" s="73"/>
      <c r="P140" s="73"/>
      <c r="Q140" s="64"/>
      <c r="R140" s="64"/>
    </row>
    <row r="141" spans="1:18" x14ac:dyDescent="0.2">
      <c r="A141" s="38"/>
      <c r="B141" s="42"/>
      <c r="C141" s="39"/>
      <c r="D141" s="3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x14ac:dyDescent="0.2">
      <c r="A142" s="38"/>
      <c r="B142" s="42"/>
      <c r="C142" s="39"/>
      <c r="D142" s="3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x14ac:dyDescent="0.2">
      <c r="A143" s="38"/>
      <c r="B143" s="42"/>
      <c r="C143" s="39"/>
      <c r="D143" s="3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x14ac:dyDescent="0.2">
      <c r="A144" s="38"/>
      <c r="B144" s="42"/>
      <c r="C144" s="39"/>
      <c r="D144" s="4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x14ac:dyDescent="0.2">
      <c r="A145" s="38"/>
      <c r="B145" s="42"/>
      <c r="C145" s="39"/>
      <c r="D145" s="3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x14ac:dyDescent="0.2">
      <c r="A146" s="38"/>
      <c r="B146" s="42"/>
      <c r="C146" s="39"/>
      <c r="D146" s="4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x14ac:dyDescent="0.2">
      <c r="A147" s="38"/>
      <c r="B147" s="42"/>
      <c r="C147" s="39"/>
      <c r="D147" s="3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x14ac:dyDescent="0.2">
      <c r="A148" s="38"/>
      <c r="B148" s="42"/>
      <c r="C148" s="39"/>
      <c r="D148" s="4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x14ac:dyDescent="0.2">
      <c r="A149" s="38"/>
      <c r="B149" s="42"/>
      <c r="C149" s="39"/>
      <c r="D149" s="4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x14ac:dyDescent="0.2">
      <c r="A150" s="38"/>
      <c r="B150" s="42"/>
      <c r="C150" s="39"/>
      <c r="D150" s="3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x14ac:dyDescent="0.2">
      <c r="A151" s="38"/>
      <c r="B151" s="42"/>
      <c r="C151" s="39"/>
      <c r="D151" s="3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x14ac:dyDescent="0.2">
      <c r="A152" s="38"/>
      <c r="B152" s="42"/>
      <c r="C152" s="39"/>
      <c r="D152" s="4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x14ac:dyDescent="0.2">
      <c r="A153" s="38"/>
      <c r="B153" s="42"/>
      <c r="C153" s="39"/>
      <c r="D153" s="3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x14ac:dyDescent="0.2">
      <c r="A154" s="38"/>
      <c r="B154" s="42"/>
      <c r="C154" s="39"/>
      <c r="D154" s="3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x14ac:dyDescent="0.2">
      <c r="A155" s="38"/>
      <c r="B155" s="42"/>
      <c r="C155" s="39"/>
      <c r="D155" s="3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x14ac:dyDescent="0.2">
      <c r="A156" s="38"/>
      <c r="B156" s="42"/>
      <c r="C156" s="39"/>
      <c r="D156" s="3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x14ac:dyDescent="0.2">
      <c r="A157" s="38"/>
      <c r="B157" s="42"/>
      <c r="C157" s="39"/>
      <c r="D157" s="3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x14ac:dyDescent="0.2">
      <c r="A158" s="38"/>
      <c r="B158" s="42"/>
      <c r="C158" s="39"/>
      <c r="D158" s="39"/>
      <c r="G158" s="19"/>
      <c r="H158" s="19"/>
      <c r="I158" s="64"/>
      <c r="J158" s="64"/>
      <c r="K158" s="19"/>
      <c r="L158" s="19"/>
      <c r="M158" s="64"/>
      <c r="N158" s="64"/>
      <c r="O158" s="19"/>
      <c r="P158" s="19"/>
      <c r="Q158" s="64"/>
      <c r="R158" s="64"/>
    </row>
    <row r="159" spans="1:18" x14ac:dyDescent="0.2">
      <c r="A159" s="38"/>
      <c r="B159" s="42"/>
      <c r="C159" s="39"/>
      <c r="D159" s="39"/>
      <c r="G159" s="19"/>
      <c r="H159" s="19"/>
      <c r="I159" s="64"/>
      <c r="J159" s="64"/>
      <c r="K159" s="19"/>
      <c r="L159" s="19"/>
      <c r="M159" s="64"/>
      <c r="N159" s="64"/>
      <c r="O159" s="19"/>
      <c r="P159" s="19"/>
      <c r="Q159" s="64"/>
      <c r="R159" s="64"/>
    </row>
    <row r="160" spans="1:18" x14ac:dyDescent="0.2">
      <c r="A160" s="38"/>
      <c r="B160" s="42"/>
      <c r="C160" s="39"/>
      <c r="D160" s="39"/>
      <c r="G160" s="19"/>
      <c r="H160" s="19"/>
      <c r="I160" s="64"/>
      <c r="J160" s="64"/>
      <c r="K160" s="19"/>
      <c r="L160" s="19"/>
      <c r="M160" s="64"/>
      <c r="N160" s="64"/>
      <c r="O160" s="19"/>
      <c r="P160" s="19"/>
      <c r="Q160" s="64"/>
      <c r="R160" s="64"/>
    </row>
    <row r="161" spans="1:19" x14ac:dyDescent="0.2">
      <c r="A161" s="38"/>
      <c r="B161" s="42"/>
      <c r="C161" s="39"/>
      <c r="D161" s="39"/>
      <c r="G161" s="19"/>
      <c r="H161" s="19"/>
      <c r="I161" s="64"/>
      <c r="J161" s="64"/>
      <c r="K161" s="19"/>
      <c r="L161" s="19"/>
      <c r="M161" s="64"/>
      <c r="N161" s="64"/>
      <c r="O161" s="19"/>
      <c r="P161" s="19"/>
      <c r="Q161" s="64"/>
      <c r="R161" s="64"/>
    </row>
    <row r="162" spans="1:19" x14ac:dyDescent="0.2">
      <c r="A162" s="38"/>
      <c r="B162" s="42"/>
      <c r="C162" s="39"/>
      <c r="D162" s="41"/>
      <c r="G162" s="19"/>
      <c r="H162" s="19"/>
      <c r="I162" s="64"/>
      <c r="J162" s="64"/>
      <c r="K162" s="19"/>
      <c r="L162" s="19"/>
      <c r="M162" s="64"/>
      <c r="N162" s="64"/>
      <c r="O162" s="19"/>
      <c r="P162" s="19"/>
      <c r="Q162" s="64"/>
      <c r="R162" s="64"/>
    </row>
    <row r="163" spans="1:19" x14ac:dyDescent="0.2">
      <c r="A163" s="38"/>
      <c r="B163" s="42"/>
      <c r="C163" s="39"/>
      <c r="D163" s="39"/>
      <c r="G163" s="19"/>
      <c r="H163" s="19"/>
      <c r="I163" s="64"/>
      <c r="J163" s="64"/>
      <c r="K163" s="19"/>
      <c r="L163" s="19"/>
      <c r="M163" s="64"/>
      <c r="N163" s="64"/>
      <c r="O163" s="19"/>
      <c r="P163" s="19"/>
      <c r="Q163" s="64"/>
      <c r="R163" s="64"/>
    </row>
    <row r="164" spans="1:19" x14ac:dyDescent="0.2">
      <c r="A164" s="38"/>
      <c r="B164" s="42"/>
      <c r="C164" s="39"/>
      <c r="D164" s="43"/>
      <c r="G164" s="19"/>
      <c r="H164" s="19"/>
      <c r="I164" s="64"/>
      <c r="J164" s="64"/>
      <c r="K164" s="19"/>
      <c r="L164" s="19"/>
      <c r="M164" s="64"/>
      <c r="N164" s="64"/>
      <c r="O164" s="19"/>
      <c r="P164" s="19"/>
      <c r="Q164" s="64"/>
      <c r="R164" s="64"/>
    </row>
    <row r="165" spans="1:19" x14ac:dyDescent="0.2">
      <c r="A165" s="38"/>
      <c r="B165" s="42"/>
      <c r="C165" s="39"/>
      <c r="D165" s="39"/>
      <c r="G165" s="19"/>
      <c r="H165" s="19"/>
      <c r="I165" s="64"/>
      <c r="J165" s="64"/>
      <c r="K165" s="19"/>
      <c r="L165" s="19"/>
      <c r="M165" s="64"/>
      <c r="N165" s="64"/>
      <c r="O165" s="19"/>
      <c r="P165" s="19"/>
      <c r="Q165" s="64"/>
      <c r="R165" s="64"/>
    </row>
    <row r="166" spans="1:19" x14ac:dyDescent="0.2">
      <c r="A166" s="38"/>
      <c r="B166" s="42"/>
      <c r="C166" s="39"/>
      <c r="D166" s="41"/>
      <c r="G166" s="19"/>
      <c r="H166" s="19"/>
      <c r="I166" s="64"/>
      <c r="J166" s="64"/>
      <c r="K166" s="19"/>
      <c r="L166" s="19"/>
      <c r="M166" s="64"/>
      <c r="N166" s="64"/>
      <c r="O166" s="19"/>
      <c r="P166" s="19"/>
      <c r="Q166" s="64"/>
      <c r="R166" s="64"/>
    </row>
    <row r="167" spans="1:19" x14ac:dyDescent="0.2">
      <c r="A167" s="38"/>
      <c r="B167" s="42"/>
      <c r="C167" s="39"/>
      <c r="D167" s="39"/>
      <c r="G167" s="19"/>
      <c r="H167" s="19"/>
      <c r="I167" s="64"/>
      <c r="J167" s="64"/>
      <c r="K167" s="19"/>
      <c r="L167" s="19"/>
      <c r="M167" s="64"/>
      <c r="N167" s="64"/>
      <c r="O167" s="19"/>
      <c r="P167" s="19"/>
      <c r="Q167" s="64"/>
      <c r="R167" s="64"/>
    </row>
    <row r="168" spans="1:19" x14ac:dyDescent="0.2">
      <c r="A168" s="38"/>
      <c r="B168" s="42"/>
      <c r="C168" s="39"/>
      <c r="D168" s="39"/>
      <c r="G168" s="19"/>
      <c r="H168" s="19"/>
      <c r="I168" s="64"/>
      <c r="J168" s="64"/>
      <c r="K168" s="19"/>
      <c r="L168" s="19"/>
      <c r="M168" s="64"/>
      <c r="N168" s="64"/>
      <c r="O168" s="19"/>
      <c r="P168" s="19"/>
      <c r="Q168" s="64"/>
      <c r="R168" s="64"/>
      <c r="S168" s="277" t="s">
        <v>318</v>
      </c>
    </row>
    <row r="169" spans="1:19" x14ac:dyDescent="0.2">
      <c r="A169" s="38"/>
      <c r="B169" s="42"/>
      <c r="C169" s="39"/>
      <c r="D169" s="41"/>
      <c r="G169" s="19"/>
      <c r="H169" s="19"/>
      <c r="I169" s="64"/>
      <c r="J169" s="64"/>
      <c r="K169" s="19"/>
      <c r="L169" s="19"/>
      <c r="M169" s="64"/>
      <c r="N169" s="64"/>
      <c r="O169" s="19"/>
      <c r="P169" s="19"/>
      <c r="Q169" s="64"/>
      <c r="R169" s="64"/>
      <c r="S169" s="183" t="s">
        <v>2651</v>
      </c>
    </row>
    <row r="170" spans="1:19" x14ac:dyDescent="0.2">
      <c r="A170" s="38"/>
      <c r="B170" s="42"/>
      <c r="C170" s="39"/>
      <c r="D170" s="39"/>
      <c r="G170" s="19"/>
      <c r="H170" s="19"/>
      <c r="I170" s="64"/>
      <c r="J170" s="64"/>
      <c r="K170" s="19"/>
      <c r="L170" s="19"/>
      <c r="M170" s="64"/>
      <c r="N170" s="64"/>
      <c r="O170" s="19"/>
      <c r="P170" s="19"/>
      <c r="Q170" s="64"/>
      <c r="R170" s="64"/>
      <c r="S170" s="277" t="s">
        <v>326</v>
      </c>
    </row>
    <row r="171" spans="1:19" x14ac:dyDescent="0.2">
      <c r="A171" s="38"/>
      <c r="B171" s="42"/>
      <c r="C171" s="39"/>
      <c r="D171" s="39"/>
      <c r="G171" s="19"/>
      <c r="H171" s="19"/>
      <c r="I171" s="64"/>
      <c r="J171" s="64"/>
      <c r="K171" s="19"/>
      <c r="L171" s="19"/>
      <c r="M171" s="64"/>
      <c r="N171" s="64"/>
      <c r="O171" s="19"/>
      <c r="P171" s="19"/>
      <c r="Q171" s="64"/>
      <c r="R171" s="64"/>
      <c r="S171" s="183" t="s">
        <v>810</v>
      </c>
    </row>
    <row r="172" spans="1:19" x14ac:dyDescent="0.2">
      <c r="A172" s="38"/>
      <c r="B172" s="42"/>
      <c r="C172" s="39"/>
      <c r="D172" s="39"/>
      <c r="G172" s="19"/>
      <c r="H172" s="19"/>
      <c r="I172" s="64"/>
      <c r="J172" s="64"/>
      <c r="K172" s="19"/>
      <c r="L172" s="19"/>
      <c r="M172" s="64"/>
      <c r="N172" s="64"/>
      <c r="O172" s="19"/>
      <c r="P172" s="19"/>
      <c r="Q172" s="64"/>
      <c r="R172" s="64"/>
      <c r="S172" s="277" t="s">
        <v>922</v>
      </c>
    </row>
    <row r="173" spans="1:19" x14ac:dyDescent="0.2">
      <c r="A173" s="38"/>
      <c r="B173" s="42"/>
      <c r="C173" s="39"/>
      <c r="D173" s="41"/>
      <c r="G173" s="19"/>
      <c r="H173" s="19"/>
      <c r="I173" s="64"/>
      <c r="J173" s="64"/>
      <c r="K173" s="19"/>
      <c r="L173" s="19"/>
      <c r="M173" s="64"/>
      <c r="N173" s="64"/>
      <c r="O173" s="19"/>
      <c r="P173" s="19"/>
      <c r="Q173" s="64"/>
      <c r="R173" s="64"/>
      <c r="S173" s="277" t="s">
        <v>1239</v>
      </c>
    </row>
    <row r="174" spans="1:19" x14ac:dyDescent="0.2">
      <c r="A174" s="38"/>
      <c r="B174" s="42"/>
      <c r="C174" s="39"/>
      <c r="D174" s="39"/>
      <c r="G174" s="19"/>
      <c r="H174" s="19"/>
      <c r="I174" s="64"/>
      <c r="J174" s="64"/>
      <c r="K174" s="19"/>
      <c r="L174" s="19"/>
      <c r="M174" s="64"/>
      <c r="N174" s="64"/>
      <c r="O174" s="19"/>
      <c r="P174" s="19"/>
      <c r="Q174" s="64"/>
      <c r="R174" s="64"/>
      <c r="S174" s="183" t="s">
        <v>1382</v>
      </c>
    </row>
    <row r="175" spans="1:19" x14ac:dyDescent="0.2">
      <c r="A175" s="38"/>
      <c r="B175" s="42"/>
      <c r="C175" s="39"/>
      <c r="D175" s="39"/>
      <c r="G175" s="19"/>
      <c r="H175" s="19"/>
      <c r="I175" s="64"/>
      <c r="J175" s="64"/>
      <c r="K175" s="19"/>
      <c r="L175" s="19"/>
      <c r="M175" s="64"/>
      <c r="N175" s="64"/>
      <c r="O175" s="19"/>
      <c r="P175" s="19"/>
      <c r="Q175" s="64"/>
      <c r="R175" s="64"/>
      <c r="S175" s="106" t="s">
        <v>2641</v>
      </c>
    </row>
    <row r="176" spans="1:19" x14ac:dyDescent="0.2">
      <c r="A176" s="38"/>
      <c r="B176" s="42"/>
      <c r="C176" s="39"/>
      <c r="D176" s="39"/>
      <c r="G176" s="19"/>
      <c r="H176" s="19"/>
      <c r="I176" s="64"/>
      <c r="J176" s="64"/>
      <c r="K176" s="19"/>
      <c r="L176" s="19"/>
      <c r="M176" s="64"/>
      <c r="N176" s="64"/>
      <c r="O176" s="19"/>
      <c r="P176" s="19"/>
      <c r="Q176" s="64"/>
      <c r="R176" s="64"/>
      <c r="S176" s="277" t="s">
        <v>63</v>
      </c>
    </row>
    <row r="177" spans="1:19" x14ac:dyDescent="0.2">
      <c r="A177" s="38"/>
      <c r="B177" s="42"/>
      <c r="C177" s="39"/>
      <c r="D177" s="41"/>
      <c r="G177" s="19"/>
      <c r="H177" s="19"/>
      <c r="I177" s="64"/>
      <c r="J177" s="64"/>
      <c r="K177" s="19"/>
      <c r="L177" s="19"/>
      <c r="M177" s="64"/>
      <c r="N177" s="64"/>
      <c r="O177" s="19"/>
      <c r="P177" s="19"/>
      <c r="Q177" s="64"/>
      <c r="R177" s="64"/>
      <c r="S177" s="277" t="s">
        <v>714</v>
      </c>
    </row>
    <row r="178" spans="1:19" x14ac:dyDescent="0.2">
      <c r="A178" s="38"/>
      <c r="B178" s="42"/>
      <c r="C178" s="39"/>
      <c r="D178" s="41"/>
      <c r="G178" s="19"/>
      <c r="H178" s="19"/>
      <c r="I178" s="64"/>
      <c r="J178" s="64"/>
      <c r="K178" s="19"/>
      <c r="L178" s="19"/>
      <c r="M178" s="64"/>
      <c r="N178" s="64"/>
      <c r="O178" s="19"/>
      <c r="P178" s="19"/>
      <c r="Q178" s="64"/>
      <c r="R178" s="64"/>
      <c r="S178" s="277" t="s">
        <v>747</v>
      </c>
    </row>
    <row r="179" spans="1:19" x14ac:dyDescent="0.2">
      <c r="A179" s="38"/>
      <c r="B179" s="42"/>
      <c r="C179" s="39"/>
      <c r="D179" s="43"/>
      <c r="G179" s="19"/>
      <c r="H179" s="19"/>
      <c r="I179" s="64"/>
      <c r="J179" s="64"/>
      <c r="K179" s="19"/>
      <c r="L179" s="19"/>
      <c r="M179" s="64"/>
      <c r="N179" s="64"/>
      <c r="O179" s="19"/>
      <c r="P179" s="19"/>
      <c r="Q179" s="64"/>
      <c r="R179" s="64"/>
      <c r="S179" s="183" t="s">
        <v>780</v>
      </c>
    </row>
    <row r="180" spans="1:19" x14ac:dyDescent="0.2">
      <c r="A180" s="38"/>
      <c r="B180" s="42"/>
      <c r="C180" s="39"/>
      <c r="D180" s="39"/>
      <c r="G180" s="19"/>
      <c r="H180" s="19"/>
      <c r="I180" s="64"/>
      <c r="J180" s="64"/>
      <c r="K180" s="19"/>
      <c r="L180" s="19"/>
      <c r="M180" s="64"/>
      <c r="N180" s="64"/>
      <c r="O180" s="19"/>
      <c r="P180" s="19"/>
      <c r="Q180" s="64"/>
      <c r="R180" s="64"/>
      <c r="S180" s="277" t="s">
        <v>3081</v>
      </c>
    </row>
    <row r="181" spans="1:19" x14ac:dyDescent="0.2">
      <c r="A181" s="38"/>
      <c r="B181" s="42"/>
      <c r="C181" s="39"/>
      <c r="D181" s="41"/>
      <c r="G181" s="19"/>
      <c r="H181" s="19"/>
      <c r="I181" s="64"/>
      <c r="J181" s="64"/>
      <c r="K181" s="19"/>
      <c r="L181" s="19"/>
      <c r="M181" s="64"/>
      <c r="N181" s="64"/>
      <c r="O181" s="19"/>
      <c r="P181" s="19"/>
      <c r="Q181" s="64"/>
      <c r="R181" s="64"/>
      <c r="S181" s="277" t="s">
        <v>3080</v>
      </c>
    </row>
    <row r="182" spans="1:19" x14ac:dyDescent="0.2">
      <c r="A182" s="38"/>
      <c r="B182" s="42"/>
      <c r="C182" s="39"/>
      <c r="D182" s="41"/>
      <c r="G182" s="19"/>
      <c r="H182" s="19"/>
      <c r="I182" s="64"/>
      <c r="J182" s="64"/>
      <c r="K182" s="19"/>
      <c r="L182" s="19"/>
      <c r="M182" s="64"/>
      <c r="N182" s="64"/>
      <c r="O182" s="19"/>
      <c r="P182" s="19"/>
      <c r="Q182" s="64"/>
      <c r="R182" s="64"/>
      <c r="S182" s="277" t="s">
        <v>1119</v>
      </c>
    </row>
    <row r="183" spans="1:19" x14ac:dyDescent="0.2">
      <c r="A183" s="38"/>
      <c r="B183" s="42"/>
      <c r="C183" s="39"/>
      <c r="D183" s="41"/>
      <c r="G183" s="19"/>
      <c r="H183" s="19"/>
      <c r="I183" s="64"/>
      <c r="J183" s="64"/>
      <c r="K183" s="19"/>
      <c r="L183" s="19"/>
      <c r="M183" s="64"/>
      <c r="N183" s="64"/>
      <c r="O183" s="19"/>
      <c r="P183" s="19"/>
      <c r="Q183" s="64"/>
      <c r="R183" s="64"/>
      <c r="S183" s="106" t="s">
        <v>1472</v>
      </c>
    </row>
    <row r="184" spans="1:19" x14ac:dyDescent="0.2">
      <c r="A184" s="38"/>
      <c r="B184" s="42"/>
      <c r="C184" s="39"/>
      <c r="D184" s="41"/>
      <c r="G184" s="19"/>
      <c r="H184" s="19"/>
      <c r="I184" s="64"/>
      <c r="J184" s="64"/>
      <c r="K184" s="19"/>
      <c r="L184" s="19"/>
      <c r="M184" s="64"/>
      <c r="N184" s="64"/>
      <c r="O184" s="19"/>
      <c r="P184" s="19"/>
      <c r="Q184" s="64"/>
      <c r="R184" s="64"/>
      <c r="S184" s="277" t="s">
        <v>965</v>
      </c>
    </row>
    <row r="185" spans="1:19" x14ac:dyDescent="0.2">
      <c r="A185" s="38"/>
      <c r="B185" s="42"/>
      <c r="C185" s="39"/>
      <c r="D185" s="41"/>
      <c r="G185" s="19"/>
      <c r="H185" s="19"/>
      <c r="I185" s="64"/>
      <c r="J185" s="64"/>
      <c r="K185" s="19"/>
      <c r="L185" s="19"/>
      <c r="M185" s="64"/>
      <c r="N185" s="64"/>
      <c r="O185" s="19"/>
      <c r="P185" s="19"/>
      <c r="Q185" s="64"/>
      <c r="R185" s="64"/>
      <c r="S185" s="183" t="s">
        <v>858</v>
      </c>
    </row>
    <row r="186" spans="1:19" x14ac:dyDescent="0.2">
      <c r="A186" s="38"/>
      <c r="B186" s="42"/>
      <c r="C186" s="39"/>
      <c r="D186" s="39"/>
      <c r="G186" s="19"/>
      <c r="H186" s="19"/>
      <c r="I186" s="64"/>
      <c r="J186" s="64"/>
      <c r="K186" s="19"/>
      <c r="L186" s="19"/>
      <c r="M186" s="64"/>
      <c r="N186" s="64"/>
      <c r="O186" s="19"/>
      <c r="P186" s="19"/>
      <c r="Q186" s="64"/>
      <c r="R186" s="64"/>
      <c r="S186" s="45"/>
    </row>
    <row r="187" spans="1:19" x14ac:dyDescent="0.2">
      <c r="A187" s="38"/>
      <c r="B187" s="42"/>
      <c r="C187" s="39"/>
      <c r="D187" s="41"/>
      <c r="G187" s="19"/>
      <c r="H187" s="19"/>
      <c r="I187" s="64"/>
      <c r="J187" s="64"/>
      <c r="K187" s="19"/>
      <c r="L187" s="19"/>
      <c r="M187" s="64"/>
      <c r="N187" s="64"/>
      <c r="O187" s="19"/>
      <c r="P187" s="19"/>
      <c r="Q187" s="64"/>
      <c r="R187" s="64"/>
    </row>
    <row r="188" spans="1:19" x14ac:dyDescent="0.2">
      <c r="A188" s="38"/>
      <c r="B188" s="42"/>
      <c r="C188" s="39"/>
      <c r="D188" s="39"/>
      <c r="G188" s="19"/>
      <c r="H188" s="19"/>
      <c r="I188" s="64"/>
      <c r="J188" s="64"/>
      <c r="K188" s="19"/>
      <c r="L188" s="19"/>
      <c r="M188" s="64"/>
      <c r="N188" s="64"/>
      <c r="O188" s="19"/>
      <c r="P188" s="19"/>
      <c r="Q188" s="64"/>
      <c r="R188" s="64"/>
    </row>
    <row r="189" spans="1:19" x14ac:dyDescent="0.2">
      <c r="A189" s="25"/>
      <c r="B189" s="25"/>
      <c r="C189" s="47"/>
      <c r="D189" s="24"/>
      <c r="G189" s="19"/>
      <c r="H189" s="19"/>
      <c r="I189" s="64"/>
      <c r="J189" s="64"/>
      <c r="K189" s="19"/>
      <c r="L189" s="19"/>
      <c r="M189" s="64"/>
      <c r="N189" s="64"/>
      <c r="O189" s="19"/>
      <c r="P189" s="19"/>
      <c r="Q189" s="64"/>
      <c r="R189" s="64"/>
    </row>
    <row r="190" spans="1:19" x14ac:dyDescent="0.2">
      <c r="A190" s="25"/>
      <c r="B190" s="25"/>
      <c r="C190" s="47"/>
      <c r="D190" s="24"/>
      <c r="G190" s="19"/>
      <c r="H190" s="19"/>
      <c r="I190" s="64"/>
      <c r="J190" s="64"/>
      <c r="K190" s="19"/>
      <c r="L190" s="19"/>
      <c r="M190" s="64"/>
      <c r="N190" s="64"/>
      <c r="O190" s="19"/>
      <c r="P190" s="19"/>
      <c r="Q190" s="64"/>
      <c r="R190" s="64"/>
    </row>
    <row r="191" spans="1:19" x14ac:dyDescent="0.2">
      <c r="A191" s="25"/>
      <c r="B191" s="25"/>
      <c r="C191" s="47"/>
      <c r="D191" s="24"/>
      <c r="G191" s="19"/>
      <c r="H191" s="19"/>
      <c r="I191" s="64"/>
      <c r="J191" s="64"/>
      <c r="K191" s="19"/>
      <c r="L191" s="19"/>
      <c r="M191" s="64"/>
      <c r="N191" s="64"/>
      <c r="O191" s="19"/>
      <c r="P191" s="19"/>
      <c r="Q191" s="64"/>
      <c r="R191" s="64"/>
    </row>
    <row r="192" spans="1:19" x14ac:dyDescent="0.2">
      <c r="A192" s="25"/>
      <c r="B192" s="25"/>
      <c r="C192" s="47"/>
      <c r="D192" s="24"/>
      <c r="G192" s="19"/>
      <c r="H192" s="19"/>
      <c r="I192" s="64"/>
      <c r="J192" s="64"/>
      <c r="K192" s="19"/>
      <c r="L192" s="19"/>
      <c r="M192" s="64"/>
      <c r="N192" s="64"/>
      <c r="O192" s="19"/>
      <c r="P192" s="19"/>
      <c r="Q192" s="64"/>
      <c r="R192" s="64"/>
    </row>
    <row r="193" spans="1:18" x14ac:dyDescent="0.2">
      <c r="A193" s="25"/>
      <c r="B193" s="25"/>
      <c r="C193" s="47"/>
      <c r="D193" s="24"/>
      <c r="G193" s="19"/>
      <c r="H193" s="19"/>
      <c r="I193" s="64"/>
      <c r="J193" s="64"/>
      <c r="K193" s="19"/>
      <c r="L193" s="19"/>
      <c r="M193" s="64"/>
      <c r="N193" s="64"/>
      <c r="O193" s="19"/>
      <c r="P193" s="19"/>
      <c r="Q193" s="64"/>
      <c r="R193" s="64"/>
    </row>
    <row r="194" spans="1:18" x14ac:dyDescent="0.2">
      <c r="A194" s="25"/>
      <c r="B194" s="25"/>
      <c r="C194" s="47"/>
      <c r="D194" s="24"/>
      <c r="G194" s="19"/>
      <c r="H194" s="19"/>
      <c r="I194" s="64"/>
      <c r="J194" s="64"/>
      <c r="K194" s="19"/>
      <c r="L194" s="19"/>
      <c r="M194" s="64"/>
      <c r="N194" s="64"/>
      <c r="O194" s="19"/>
      <c r="P194" s="19"/>
      <c r="Q194" s="64"/>
      <c r="R194" s="64"/>
    </row>
    <row r="195" spans="1:18" x14ac:dyDescent="0.2">
      <c r="A195" s="25"/>
      <c r="B195" s="25"/>
      <c r="C195" s="47"/>
      <c r="D195" s="24"/>
      <c r="G195" s="19"/>
      <c r="H195" s="19"/>
      <c r="I195" s="64"/>
      <c r="J195" s="64"/>
      <c r="K195" s="19"/>
      <c r="L195" s="19"/>
      <c r="M195" s="64"/>
      <c r="N195" s="64"/>
      <c r="O195" s="19"/>
      <c r="P195" s="19"/>
      <c r="Q195" s="64"/>
      <c r="R195" s="64"/>
    </row>
    <row r="196" spans="1:18" x14ac:dyDescent="0.2">
      <c r="A196" s="25"/>
      <c r="B196" s="25"/>
      <c r="C196" s="47"/>
      <c r="D196" s="24"/>
      <c r="G196" s="19"/>
      <c r="H196" s="19"/>
      <c r="I196" s="64"/>
      <c r="J196" s="64"/>
      <c r="K196" s="19"/>
      <c r="L196" s="19"/>
      <c r="M196" s="64"/>
      <c r="N196" s="64"/>
      <c r="O196" s="19"/>
      <c r="P196" s="19"/>
      <c r="Q196" s="64"/>
      <c r="R196" s="64"/>
    </row>
    <row r="197" spans="1:18" x14ac:dyDescent="0.2">
      <c r="A197" s="25"/>
      <c r="B197" s="25"/>
      <c r="C197" s="47"/>
      <c r="D197" s="24"/>
      <c r="G197" s="19"/>
      <c r="H197" s="19"/>
      <c r="I197" s="64"/>
      <c r="J197" s="64"/>
      <c r="K197" s="19"/>
      <c r="L197" s="19"/>
      <c r="M197" s="64"/>
      <c r="N197" s="64"/>
      <c r="O197" s="19"/>
      <c r="P197" s="19"/>
      <c r="Q197" s="64"/>
      <c r="R197" s="64"/>
    </row>
    <row r="198" spans="1:18" x14ac:dyDescent="0.2">
      <c r="A198" s="25"/>
      <c r="B198" s="25"/>
      <c r="C198" s="47"/>
      <c r="D198" s="24"/>
      <c r="G198" s="19"/>
      <c r="H198" s="19"/>
      <c r="I198" s="64"/>
      <c r="J198" s="64"/>
      <c r="K198" s="19"/>
      <c r="L198" s="19"/>
      <c r="M198" s="64"/>
      <c r="N198" s="64"/>
      <c r="O198" s="19"/>
      <c r="P198" s="19"/>
      <c r="Q198" s="64"/>
      <c r="R198" s="64"/>
    </row>
    <row r="199" spans="1:18" x14ac:dyDescent="0.2">
      <c r="A199" s="25"/>
      <c r="B199" s="25"/>
      <c r="C199" s="47"/>
      <c r="D199" s="24"/>
      <c r="G199" s="19"/>
      <c r="H199" s="19"/>
      <c r="I199" s="64"/>
      <c r="J199" s="64"/>
      <c r="K199" s="19"/>
      <c r="L199" s="19"/>
      <c r="M199" s="64"/>
      <c r="N199" s="64"/>
      <c r="O199" s="19"/>
      <c r="P199" s="19"/>
      <c r="Q199" s="64"/>
      <c r="R199" s="64"/>
    </row>
    <row r="200" spans="1:18" x14ac:dyDescent="0.2">
      <c r="A200" s="25"/>
      <c r="B200" s="25"/>
      <c r="C200" s="47"/>
      <c r="D200" s="24"/>
      <c r="G200" s="19"/>
      <c r="H200" s="19"/>
      <c r="I200" s="64"/>
      <c r="J200" s="64"/>
      <c r="K200" s="19"/>
      <c r="L200" s="19"/>
      <c r="M200" s="64"/>
      <c r="N200" s="64"/>
      <c r="O200" s="19"/>
      <c r="P200" s="19"/>
      <c r="Q200" s="64"/>
      <c r="R200" s="64"/>
    </row>
    <row r="201" spans="1:18" x14ac:dyDescent="0.2">
      <c r="A201" s="25"/>
      <c r="B201" s="25"/>
      <c r="C201" s="47"/>
      <c r="D201" s="24"/>
      <c r="G201" s="19"/>
      <c r="H201" s="19"/>
      <c r="I201" s="64"/>
      <c r="J201" s="64"/>
      <c r="K201" s="19"/>
      <c r="L201" s="19"/>
      <c r="M201" s="64"/>
      <c r="N201" s="64"/>
      <c r="O201" s="19"/>
      <c r="P201" s="19"/>
      <c r="Q201" s="64"/>
      <c r="R201" s="64"/>
    </row>
    <row r="202" spans="1:18" x14ac:dyDescent="0.2">
      <c r="A202" s="25"/>
      <c r="B202" s="25"/>
      <c r="C202" s="47"/>
      <c r="D202" s="24"/>
      <c r="G202" s="19"/>
      <c r="H202" s="19"/>
      <c r="I202" s="64"/>
      <c r="J202" s="64"/>
      <c r="K202" s="19"/>
      <c r="L202" s="19"/>
      <c r="M202" s="64"/>
      <c r="N202" s="64"/>
      <c r="O202" s="19"/>
      <c r="P202" s="19"/>
      <c r="Q202" s="64"/>
      <c r="R202" s="64"/>
    </row>
    <row r="203" spans="1:18" x14ac:dyDescent="0.2">
      <c r="A203" s="25"/>
      <c r="B203" s="25"/>
      <c r="C203" s="47"/>
      <c r="D203" s="24"/>
      <c r="G203" s="19"/>
      <c r="H203" s="19"/>
      <c r="I203" s="64"/>
      <c r="J203" s="64"/>
      <c r="K203" s="19"/>
      <c r="L203" s="19"/>
      <c r="M203" s="64"/>
      <c r="N203" s="64"/>
      <c r="O203" s="19"/>
      <c r="P203" s="19"/>
      <c r="Q203" s="64"/>
      <c r="R203" s="64"/>
    </row>
    <row r="204" spans="1:18" x14ac:dyDescent="0.2">
      <c r="A204" s="25"/>
      <c r="B204" s="25"/>
      <c r="C204" s="47"/>
      <c r="D204" s="24"/>
      <c r="G204" s="19"/>
      <c r="H204" s="19"/>
      <c r="I204" s="64"/>
      <c r="J204" s="64"/>
      <c r="K204" s="19"/>
      <c r="L204" s="19"/>
      <c r="M204" s="64"/>
      <c r="N204" s="64"/>
      <c r="O204" s="19"/>
      <c r="P204" s="19"/>
      <c r="Q204" s="64"/>
      <c r="R204" s="64"/>
    </row>
    <row r="205" spans="1:18" x14ac:dyDescent="0.2">
      <c r="A205" s="25"/>
      <c r="B205" s="25"/>
      <c r="C205" s="47"/>
      <c r="D205" s="24"/>
      <c r="G205" s="19"/>
      <c r="H205" s="19"/>
      <c r="I205" s="64"/>
      <c r="J205" s="64"/>
      <c r="K205" s="19"/>
      <c r="L205" s="19"/>
      <c r="M205" s="64"/>
      <c r="N205" s="64"/>
      <c r="O205" s="19"/>
      <c r="P205" s="19"/>
      <c r="Q205" s="64"/>
      <c r="R205" s="64"/>
    </row>
    <row r="206" spans="1:18" x14ac:dyDescent="0.2">
      <c r="A206" s="25"/>
      <c r="B206" s="25"/>
      <c r="C206" s="47"/>
      <c r="D206" s="24"/>
      <c r="G206" s="19"/>
      <c r="H206" s="19"/>
      <c r="I206" s="64"/>
      <c r="J206" s="64"/>
      <c r="K206" s="19"/>
      <c r="L206" s="19"/>
      <c r="M206" s="64"/>
      <c r="N206" s="64"/>
      <c r="O206" s="19"/>
      <c r="P206" s="19"/>
      <c r="Q206" s="64"/>
      <c r="R206" s="64"/>
    </row>
    <row r="207" spans="1:18" x14ac:dyDescent="0.2">
      <c r="A207" s="25"/>
      <c r="B207" s="25"/>
      <c r="C207" s="47"/>
      <c r="D207" s="24"/>
      <c r="G207" s="19"/>
      <c r="H207" s="19"/>
      <c r="I207" s="64"/>
      <c r="J207" s="64"/>
      <c r="K207" s="19"/>
      <c r="L207" s="19"/>
      <c r="M207" s="64"/>
      <c r="N207" s="64"/>
      <c r="O207" s="19"/>
      <c r="P207" s="19"/>
      <c r="Q207" s="64"/>
      <c r="R207" s="64"/>
    </row>
    <row r="208" spans="1:18" x14ac:dyDescent="0.2">
      <c r="A208" s="25"/>
      <c r="B208" s="25"/>
      <c r="C208" s="47"/>
      <c r="D208" s="24"/>
      <c r="G208" s="19"/>
      <c r="H208" s="19"/>
      <c r="I208" s="64"/>
      <c r="J208" s="64"/>
      <c r="K208" s="19"/>
      <c r="L208" s="19"/>
      <c r="M208" s="64"/>
      <c r="N208" s="64"/>
      <c r="O208" s="19"/>
      <c r="P208" s="19"/>
      <c r="Q208" s="64"/>
      <c r="R208" s="64"/>
    </row>
    <row r="209" spans="1:18" x14ac:dyDescent="0.2">
      <c r="A209" s="25"/>
      <c r="B209" s="25"/>
      <c r="C209" s="47"/>
      <c r="D209" s="24"/>
      <c r="G209" s="19"/>
      <c r="H209" s="19"/>
      <c r="I209" s="64"/>
      <c r="J209" s="64"/>
      <c r="K209" s="19"/>
      <c r="L209" s="19"/>
      <c r="M209" s="64"/>
      <c r="N209" s="64"/>
      <c r="O209" s="19"/>
      <c r="P209" s="19"/>
      <c r="Q209" s="64"/>
      <c r="R209" s="64"/>
    </row>
    <row r="210" spans="1:18" x14ac:dyDescent="0.2">
      <c r="A210" s="25"/>
      <c r="B210" s="25"/>
      <c r="C210" s="47"/>
      <c r="D210" s="24"/>
      <c r="G210" s="19"/>
      <c r="H210" s="19"/>
      <c r="I210" s="64"/>
      <c r="J210" s="64"/>
      <c r="K210" s="19"/>
      <c r="L210" s="19"/>
      <c r="M210" s="64"/>
      <c r="N210" s="64"/>
      <c r="O210" s="19"/>
      <c r="P210" s="19"/>
      <c r="Q210" s="64"/>
      <c r="R210" s="64"/>
    </row>
    <row r="211" spans="1:18" x14ac:dyDescent="0.2">
      <c r="A211" s="25"/>
      <c r="B211" s="25"/>
      <c r="C211" s="47"/>
      <c r="D211" s="24"/>
      <c r="G211" s="19"/>
      <c r="H211" s="19"/>
      <c r="I211" s="64"/>
      <c r="J211" s="64"/>
      <c r="K211" s="19"/>
      <c r="L211" s="19"/>
      <c r="M211" s="64"/>
      <c r="N211" s="64"/>
      <c r="O211" s="19"/>
      <c r="P211" s="19"/>
      <c r="Q211" s="64"/>
      <c r="R211" s="64"/>
    </row>
    <row r="212" spans="1:18" x14ac:dyDescent="0.2">
      <c r="A212" s="25"/>
      <c r="B212" s="25"/>
      <c r="C212" s="47"/>
      <c r="D212" s="24"/>
      <c r="G212" s="19"/>
      <c r="H212" s="19"/>
      <c r="I212" s="64"/>
      <c r="J212" s="64"/>
      <c r="K212" s="19"/>
      <c r="L212" s="19"/>
      <c r="M212" s="64"/>
      <c r="N212" s="64"/>
      <c r="O212" s="19"/>
      <c r="P212" s="19"/>
      <c r="Q212" s="64"/>
      <c r="R212" s="64"/>
    </row>
    <row r="213" spans="1:18" x14ac:dyDescent="0.2">
      <c r="A213" s="25"/>
      <c r="B213" s="25"/>
      <c r="C213" s="47"/>
      <c r="D213" s="24"/>
      <c r="G213" s="19"/>
      <c r="H213" s="19"/>
      <c r="I213" s="64"/>
      <c r="J213" s="64"/>
      <c r="K213" s="19"/>
      <c r="L213" s="19"/>
      <c r="M213" s="64"/>
      <c r="N213" s="64"/>
      <c r="O213" s="19"/>
      <c r="P213" s="19"/>
      <c r="Q213" s="64"/>
      <c r="R213" s="64"/>
    </row>
    <row r="214" spans="1:18" x14ac:dyDescent="0.2">
      <c r="A214" s="25"/>
      <c r="B214" s="25"/>
      <c r="C214" s="47"/>
      <c r="D214" s="24"/>
      <c r="G214" s="19"/>
      <c r="H214" s="19"/>
      <c r="I214" s="64"/>
      <c r="J214" s="64"/>
      <c r="K214" s="19"/>
      <c r="L214" s="19"/>
      <c r="M214" s="64"/>
      <c r="N214" s="64"/>
      <c r="O214" s="19"/>
      <c r="P214" s="19"/>
      <c r="Q214" s="64"/>
      <c r="R214" s="64"/>
    </row>
    <row r="215" spans="1:18" x14ac:dyDescent="0.2">
      <c r="A215" s="25"/>
      <c r="B215" s="25"/>
      <c r="C215" s="47"/>
      <c r="D215" s="24"/>
      <c r="G215" s="19"/>
      <c r="H215" s="19"/>
      <c r="I215" s="64"/>
      <c r="J215" s="64"/>
      <c r="K215" s="19"/>
      <c r="L215" s="19"/>
      <c r="M215" s="64"/>
      <c r="N215" s="64"/>
      <c r="O215" s="19"/>
      <c r="P215" s="19"/>
      <c r="Q215" s="64"/>
      <c r="R215" s="64"/>
    </row>
    <row r="216" spans="1:18" x14ac:dyDescent="0.2">
      <c r="A216" s="25"/>
      <c r="B216" s="25"/>
      <c r="C216" s="47"/>
      <c r="D216" s="24"/>
      <c r="G216" s="19"/>
      <c r="H216" s="19"/>
      <c r="I216" s="64"/>
      <c r="J216" s="64"/>
      <c r="K216" s="19"/>
      <c r="L216" s="19"/>
      <c r="M216" s="64"/>
      <c r="N216" s="64"/>
      <c r="O216" s="19"/>
      <c r="P216" s="19"/>
      <c r="Q216" s="64"/>
      <c r="R216" s="64"/>
    </row>
    <row r="217" spans="1:18" x14ac:dyDescent="0.2">
      <c r="A217" s="25"/>
      <c r="B217" s="25"/>
      <c r="C217" s="47"/>
      <c r="D217" s="24"/>
      <c r="G217" s="19"/>
      <c r="H217" s="19"/>
      <c r="I217" s="64"/>
      <c r="J217" s="64"/>
      <c r="K217" s="19"/>
      <c r="L217" s="19"/>
      <c r="M217" s="64"/>
      <c r="N217" s="64"/>
      <c r="O217" s="19"/>
      <c r="P217" s="19"/>
      <c r="Q217" s="64"/>
      <c r="R217" s="64"/>
    </row>
    <row r="218" spans="1:18" x14ac:dyDescent="0.2">
      <c r="A218" s="25"/>
      <c r="B218" s="25"/>
      <c r="C218" s="47"/>
      <c r="D218" s="24"/>
      <c r="G218" s="19"/>
      <c r="H218" s="19"/>
      <c r="I218" s="64"/>
      <c r="J218" s="64"/>
      <c r="K218" s="19"/>
      <c r="L218" s="19"/>
      <c r="M218" s="64"/>
      <c r="N218" s="64"/>
      <c r="O218" s="19"/>
      <c r="P218" s="19"/>
      <c r="Q218" s="64"/>
      <c r="R218" s="64"/>
    </row>
    <row r="219" spans="1:18" x14ac:dyDescent="0.2">
      <c r="A219" s="25"/>
      <c r="B219" s="25"/>
      <c r="C219" s="47"/>
      <c r="D219" s="24"/>
      <c r="G219" s="19"/>
      <c r="H219" s="19"/>
      <c r="I219" s="64"/>
      <c r="J219" s="64"/>
      <c r="K219" s="19"/>
      <c r="L219" s="19"/>
      <c r="M219" s="64"/>
      <c r="N219" s="64"/>
      <c r="O219" s="19"/>
      <c r="P219" s="19"/>
      <c r="Q219" s="64"/>
      <c r="R219" s="64"/>
    </row>
    <row r="220" spans="1:18" x14ac:dyDescent="0.2">
      <c r="A220" s="25"/>
      <c r="B220" s="25"/>
      <c r="C220" s="47"/>
      <c r="D220" s="24"/>
      <c r="G220" s="19"/>
      <c r="H220" s="19"/>
      <c r="I220" s="64"/>
      <c r="J220" s="64"/>
      <c r="K220" s="19"/>
      <c r="L220" s="19"/>
      <c r="M220" s="64"/>
      <c r="N220" s="64"/>
      <c r="O220" s="19"/>
      <c r="P220" s="19"/>
      <c r="Q220" s="64"/>
      <c r="R220" s="64"/>
    </row>
    <row r="221" spans="1:18" x14ac:dyDescent="0.2">
      <c r="A221" s="25"/>
      <c r="B221" s="25"/>
      <c r="C221" s="47"/>
      <c r="D221" s="24"/>
      <c r="G221" s="19"/>
      <c r="H221" s="19"/>
      <c r="I221" s="64"/>
      <c r="J221" s="64"/>
      <c r="K221" s="19"/>
      <c r="L221" s="19"/>
      <c r="M221" s="64"/>
      <c r="N221" s="64"/>
      <c r="O221" s="19"/>
      <c r="P221" s="19"/>
      <c r="Q221" s="64"/>
      <c r="R221" s="64"/>
    </row>
    <row r="222" spans="1:18" x14ac:dyDescent="0.2">
      <c r="A222" s="25"/>
      <c r="B222" s="25"/>
      <c r="C222" s="47"/>
      <c r="D222" s="24"/>
      <c r="G222" s="19"/>
      <c r="H222" s="19"/>
      <c r="I222" s="64"/>
      <c r="J222" s="64"/>
      <c r="K222" s="19"/>
      <c r="L222" s="19"/>
      <c r="M222" s="64"/>
      <c r="N222" s="64"/>
      <c r="O222" s="19"/>
      <c r="P222" s="19"/>
      <c r="Q222" s="64"/>
      <c r="R222" s="64"/>
    </row>
    <row r="223" spans="1:18" x14ac:dyDescent="0.2">
      <c r="A223" s="25"/>
      <c r="B223" s="25"/>
      <c r="C223" s="47"/>
      <c r="D223" s="24"/>
      <c r="G223" s="19"/>
      <c r="H223" s="19"/>
      <c r="I223" s="64"/>
      <c r="J223" s="64"/>
      <c r="K223" s="19"/>
      <c r="L223" s="19"/>
      <c r="M223" s="64"/>
      <c r="N223" s="64"/>
      <c r="O223" s="19"/>
      <c r="P223" s="19"/>
      <c r="Q223" s="64"/>
      <c r="R223" s="64"/>
    </row>
    <row r="224" spans="1:18" x14ac:dyDescent="0.2">
      <c r="A224" s="25"/>
      <c r="B224" s="25"/>
      <c r="C224" s="47"/>
      <c r="D224" s="24"/>
      <c r="G224" s="19"/>
      <c r="H224" s="19"/>
      <c r="I224" s="64"/>
      <c r="J224" s="64"/>
      <c r="K224" s="19"/>
      <c r="L224" s="19"/>
      <c r="M224" s="64"/>
      <c r="N224" s="64"/>
      <c r="O224" s="19"/>
      <c r="P224" s="19"/>
      <c r="Q224" s="64"/>
      <c r="R224" s="64"/>
    </row>
    <row r="225" spans="1:18" x14ac:dyDescent="0.2">
      <c r="A225" s="25"/>
      <c r="B225" s="25"/>
      <c r="C225" s="47"/>
      <c r="D225" s="24"/>
      <c r="G225" s="19"/>
      <c r="H225" s="19"/>
      <c r="I225" s="64"/>
      <c r="J225" s="64"/>
      <c r="K225" s="19"/>
      <c r="L225" s="19"/>
      <c r="M225" s="64"/>
      <c r="N225" s="64"/>
      <c r="O225" s="19"/>
      <c r="P225" s="19"/>
      <c r="Q225" s="64"/>
      <c r="R225" s="64"/>
    </row>
    <row r="226" spans="1:18" x14ac:dyDescent="0.2">
      <c r="A226" s="25"/>
      <c r="B226" s="25"/>
      <c r="C226" s="47"/>
      <c r="D226" s="24"/>
      <c r="G226" s="19"/>
      <c r="H226" s="19"/>
      <c r="I226" s="64"/>
      <c r="J226" s="64"/>
      <c r="K226" s="19"/>
      <c r="L226" s="19"/>
      <c r="M226" s="64"/>
      <c r="N226" s="64"/>
      <c r="O226" s="19"/>
      <c r="P226" s="19"/>
      <c r="Q226" s="64"/>
      <c r="R226" s="64"/>
    </row>
    <row r="227" spans="1:18" x14ac:dyDescent="0.2">
      <c r="A227" s="25"/>
      <c r="B227" s="25"/>
      <c r="C227" s="47"/>
      <c r="D227" s="24"/>
      <c r="G227" s="19"/>
      <c r="H227" s="19"/>
      <c r="I227" s="64"/>
      <c r="J227" s="64"/>
      <c r="K227" s="19"/>
      <c r="L227" s="19"/>
      <c r="M227" s="64"/>
      <c r="N227" s="64"/>
      <c r="O227" s="19"/>
      <c r="P227" s="19"/>
      <c r="Q227" s="64"/>
      <c r="R227" s="64"/>
    </row>
    <row r="228" spans="1:18" x14ac:dyDescent="0.2">
      <c r="A228" s="25"/>
      <c r="B228" s="25"/>
      <c r="C228" s="47"/>
      <c r="D228" s="24"/>
      <c r="G228" s="19"/>
      <c r="H228" s="19"/>
      <c r="I228" s="64"/>
      <c r="J228" s="64"/>
      <c r="K228" s="19"/>
      <c r="L228" s="19"/>
      <c r="M228" s="64"/>
      <c r="N228" s="64"/>
      <c r="O228" s="19"/>
      <c r="P228" s="19"/>
      <c r="Q228" s="64"/>
      <c r="R228" s="64"/>
    </row>
    <row r="229" spans="1:18" x14ac:dyDescent="0.2">
      <c r="A229" s="25"/>
      <c r="B229" s="25"/>
      <c r="C229" s="47"/>
      <c r="D229" s="24"/>
      <c r="G229" s="19"/>
      <c r="H229" s="19"/>
      <c r="I229" s="64"/>
      <c r="J229" s="64"/>
      <c r="K229" s="19"/>
      <c r="L229" s="19"/>
      <c r="M229" s="64"/>
      <c r="N229" s="64"/>
      <c r="O229" s="19"/>
      <c r="P229" s="19"/>
      <c r="Q229" s="64"/>
      <c r="R229" s="64"/>
    </row>
    <row r="230" spans="1:18" x14ac:dyDescent="0.2">
      <c r="A230" s="25"/>
      <c r="B230" s="25"/>
      <c r="C230" s="47"/>
      <c r="D230" s="24"/>
      <c r="G230" s="19"/>
      <c r="H230" s="19"/>
      <c r="I230" s="64"/>
      <c r="J230" s="64"/>
      <c r="K230" s="19"/>
      <c r="L230" s="19"/>
      <c r="M230" s="64"/>
      <c r="N230" s="64"/>
      <c r="O230" s="19"/>
      <c r="P230" s="19"/>
      <c r="Q230" s="64"/>
      <c r="R230" s="64"/>
    </row>
    <row r="231" spans="1:18" x14ac:dyDescent="0.2">
      <c r="A231" s="25"/>
      <c r="B231" s="25"/>
      <c r="C231" s="47"/>
      <c r="D231" s="24"/>
      <c r="G231" s="19"/>
      <c r="H231" s="19"/>
      <c r="I231" s="64"/>
      <c r="J231" s="64"/>
      <c r="K231" s="19"/>
      <c r="L231" s="19"/>
      <c r="M231" s="64"/>
      <c r="N231" s="64"/>
      <c r="O231" s="19"/>
      <c r="P231" s="19"/>
      <c r="Q231" s="64"/>
      <c r="R231" s="64"/>
    </row>
    <row r="232" spans="1:18" x14ac:dyDescent="0.2">
      <c r="A232" s="25"/>
      <c r="B232" s="25"/>
      <c r="C232" s="47"/>
      <c r="D232" s="24"/>
      <c r="G232" s="19"/>
      <c r="H232" s="19"/>
      <c r="I232" s="64"/>
      <c r="J232" s="64"/>
      <c r="K232" s="19"/>
      <c r="L232" s="19"/>
      <c r="M232" s="64"/>
      <c r="N232" s="64"/>
      <c r="O232" s="19"/>
      <c r="P232" s="19"/>
      <c r="Q232" s="64"/>
      <c r="R232" s="64"/>
    </row>
    <row r="233" spans="1:18" x14ac:dyDescent="0.2">
      <c r="A233" s="25"/>
      <c r="B233" s="25"/>
      <c r="C233" s="47"/>
      <c r="D233" s="24"/>
      <c r="G233" s="19"/>
      <c r="H233" s="19"/>
      <c r="I233" s="64"/>
      <c r="J233" s="64"/>
      <c r="K233" s="19"/>
      <c r="L233" s="19"/>
      <c r="M233" s="64"/>
      <c r="N233" s="64"/>
      <c r="O233" s="19"/>
      <c r="P233" s="19"/>
      <c r="Q233" s="64"/>
      <c r="R233" s="64"/>
    </row>
    <row r="234" spans="1:18" x14ac:dyDescent="0.2">
      <c r="A234" s="25"/>
      <c r="B234" s="25"/>
      <c r="C234" s="47"/>
      <c r="D234" s="24"/>
      <c r="G234" s="19"/>
      <c r="H234" s="19"/>
      <c r="I234" s="64"/>
      <c r="J234" s="64"/>
      <c r="K234" s="19"/>
      <c r="L234" s="19"/>
      <c r="M234" s="64"/>
      <c r="N234" s="64"/>
      <c r="O234" s="19"/>
      <c r="P234" s="19"/>
      <c r="Q234" s="64"/>
      <c r="R234" s="64"/>
    </row>
    <row r="235" spans="1:18" x14ac:dyDescent="0.2">
      <c r="A235" s="25"/>
      <c r="B235" s="25"/>
      <c r="C235" s="47"/>
      <c r="D235" s="24"/>
      <c r="G235" s="19"/>
      <c r="H235" s="19"/>
      <c r="I235" s="64"/>
      <c r="J235" s="64"/>
      <c r="K235" s="19"/>
      <c r="L235" s="19"/>
      <c r="M235" s="64"/>
      <c r="N235" s="64"/>
      <c r="O235" s="19"/>
      <c r="P235" s="19"/>
      <c r="Q235" s="64"/>
      <c r="R235" s="64"/>
    </row>
    <row r="236" spans="1:18" x14ac:dyDescent="0.2">
      <c r="A236" s="25"/>
      <c r="B236" s="25"/>
      <c r="C236" s="47"/>
      <c r="D236" s="24"/>
      <c r="G236" s="19"/>
      <c r="H236" s="19"/>
      <c r="I236" s="64"/>
      <c r="J236" s="64"/>
      <c r="K236" s="19"/>
      <c r="L236" s="19"/>
      <c r="M236" s="64"/>
      <c r="N236" s="64"/>
      <c r="O236" s="19"/>
      <c r="P236" s="19"/>
      <c r="Q236" s="64"/>
      <c r="R236" s="64"/>
    </row>
    <row r="237" spans="1:18" x14ac:dyDescent="0.2">
      <c r="A237" s="25"/>
      <c r="B237" s="25"/>
      <c r="C237" s="47"/>
      <c r="D237" s="24"/>
      <c r="G237" s="19"/>
      <c r="H237" s="19"/>
      <c r="I237" s="64"/>
      <c r="J237" s="64"/>
      <c r="K237" s="19"/>
      <c r="L237" s="19"/>
      <c r="M237" s="64"/>
      <c r="N237" s="64"/>
      <c r="O237" s="19"/>
      <c r="P237" s="19"/>
      <c r="Q237" s="64"/>
      <c r="R237" s="64"/>
    </row>
    <row r="238" spans="1:18" x14ac:dyDescent="0.2">
      <c r="A238" s="25"/>
      <c r="B238" s="25"/>
      <c r="C238" s="47"/>
      <c r="D238" s="24"/>
      <c r="G238" s="19"/>
      <c r="H238" s="19"/>
      <c r="I238" s="64"/>
      <c r="J238" s="64"/>
      <c r="K238" s="19"/>
      <c r="L238" s="19"/>
      <c r="M238" s="64"/>
      <c r="N238" s="64"/>
      <c r="O238" s="19"/>
      <c r="P238" s="19"/>
      <c r="Q238" s="64"/>
      <c r="R238" s="64"/>
    </row>
    <row r="239" spans="1:18" x14ac:dyDescent="0.2">
      <c r="A239" s="25"/>
      <c r="B239" s="25"/>
      <c r="C239" s="47"/>
      <c r="D239" s="24"/>
      <c r="G239" s="19"/>
      <c r="H239" s="19"/>
      <c r="I239" s="64"/>
      <c r="J239" s="64"/>
      <c r="K239" s="19"/>
      <c r="L239" s="19"/>
      <c r="M239" s="64"/>
      <c r="N239" s="64"/>
      <c r="O239" s="19"/>
      <c r="P239" s="19"/>
      <c r="Q239" s="64"/>
      <c r="R239" s="64"/>
    </row>
    <row r="240" spans="1:18" x14ac:dyDescent="0.2">
      <c r="A240" s="25"/>
      <c r="B240" s="25"/>
      <c r="C240" s="47"/>
      <c r="D240" s="24"/>
      <c r="G240" s="19"/>
      <c r="H240" s="19"/>
      <c r="I240" s="64"/>
      <c r="J240" s="64"/>
      <c r="K240" s="19"/>
      <c r="L240" s="19"/>
      <c r="M240" s="64"/>
      <c r="N240" s="64"/>
      <c r="O240" s="19"/>
      <c r="P240" s="19"/>
      <c r="Q240" s="64"/>
      <c r="R240" s="64"/>
    </row>
    <row r="241" spans="1:18" x14ac:dyDescent="0.2">
      <c r="A241" s="25"/>
      <c r="B241" s="25"/>
      <c r="C241" s="47"/>
      <c r="D241" s="24"/>
      <c r="G241" s="19"/>
      <c r="H241" s="19"/>
      <c r="I241" s="64"/>
      <c r="J241" s="64"/>
      <c r="K241" s="19"/>
      <c r="L241" s="19"/>
      <c r="M241" s="64"/>
      <c r="N241" s="64"/>
      <c r="O241" s="19"/>
      <c r="P241" s="19"/>
      <c r="Q241" s="64"/>
      <c r="R241" s="64"/>
    </row>
    <row r="242" spans="1:18" x14ac:dyDescent="0.2">
      <c r="A242" s="25"/>
      <c r="B242" s="25"/>
      <c r="C242" s="47"/>
      <c r="D242" s="24"/>
      <c r="G242" s="19"/>
      <c r="H242" s="19"/>
      <c r="I242" s="64"/>
      <c r="J242" s="64"/>
      <c r="K242" s="19"/>
      <c r="L242" s="19"/>
      <c r="M242" s="64"/>
      <c r="N242" s="64"/>
      <c r="O242" s="19"/>
      <c r="P242" s="19"/>
      <c r="Q242" s="64"/>
      <c r="R242" s="64"/>
    </row>
    <row r="243" spans="1:18" x14ac:dyDescent="0.2">
      <c r="A243" s="25"/>
      <c r="B243" s="25"/>
      <c r="C243" s="47"/>
      <c r="D243" s="24"/>
      <c r="G243" s="19"/>
      <c r="H243" s="19"/>
      <c r="I243" s="64"/>
      <c r="J243" s="64"/>
      <c r="K243" s="19"/>
      <c r="L243" s="19"/>
      <c r="M243" s="64"/>
      <c r="N243" s="64"/>
      <c r="O243" s="19"/>
      <c r="P243" s="19"/>
      <c r="Q243" s="64"/>
      <c r="R243" s="64"/>
    </row>
    <row r="244" spans="1:18" x14ac:dyDescent="0.2">
      <c r="A244" s="25"/>
      <c r="B244" s="25"/>
      <c r="C244" s="47"/>
      <c r="D244" s="24"/>
      <c r="G244" s="19"/>
      <c r="H244" s="19"/>
      <c r="I244" s="64"/>
      <c r="J244" s="64"/>
      <c r="K244" s="19"/>
      <c r="L244" s="19"/>
      <c r="M244" s="64"/>
      <c r="N244" s="64"/>
      <c r="O244" s="19"/>
      <c r="P244" s="19"/>
      <c r="Q244" s="64"/>
      <c r="R244" s="64"/>
    </row>
    <row r="245" spans="1:18" x14ac:dyDescent="0.2">
      <c r="A245" s="25"/>
      <c r="B245" s="25"/>
      <c r="C245" s="47"/>
      <c r="D245" s="24"/>
      <c r="G245" s="19"/>
      <c r="H245" s="19"/>
      <c r="I245" s="64"/>
      <c r="J245" s="64"/>
      <c r="K245" s="19"/>
      <c r="L245" s="19"/>
      <c r="M245" s="64"/>
      <c r="N245" s="64"/>
      <c r="O245" s="19"/>
      <c r="P245" s="19"/>
      <c r="Q245" s="64"/>
      <c r="R245" s="64"/>
    </row>
    <row r="246" spans="1:18" x14ac:dyDescent="0.2">
      <c r="A246" s="25"/>
      <c r="B246" s="25"/>
      <c r="C246" s="47"/>
      <c r="D246" s="24"/>
      <c r="G246" s="19"/>
      <c r="H246" s="19"/>
      <c r="I246" s="64"/>
      <c r="J246" s="64"/>
      <c r="K246" s="19"/>
      <c r="L246" s="19"/>
      <c r="M246" s="64"/>
      <c r="N246" s="64"/>
      <c r="O246" s="19"/>
      <c r="P246" s="19"/>
      <c r="Q246" s="64"/>
      <c r="R246" s="64"/>
    </row>
    <row r="247" spans="1:18" x14ac:dyDescent="0.2">
      <c r="A247" s="25"/>
      <c r="B247" s="25"/>
      <c r="C247" s="47"/>
      <c r="D247" s="24"/>
      <c r="G247" s="19"/>
      <c r="H247" s="19"/>
      <c r="I247" s="64"/>
      <c r="J247" s="64"/>
      <c r="K247" s="19"/>
      <c r="L247" s="19"/>
      <c r="M247" s="64"/>
      <c r="N247" s="64"/>
      <c r="O247" s="19"/>
      <c r="P247" s="19"/>
      <c r="Q247" s="64"/>
      <c r="R247" s="64"/>
    </row>
    <row r="248" spans="1:18" x14ac:dyDescent="0.2">
      <c r="A248" s="25"/>
      <c r="B248" s="25"/>
      <c r="C248" s="47"/>
      <c r="D248" s="24"/>
      <c r="G248" s="19"/>
      <c r="H248" s="19"/>
      <c r="I248" s="64"/>
      <c r="J248" s="64"/>
      <c r="K248" s="19"/>
      <c r="L248" s="19"/>
      <c r="M248" s="64"/>
      <c r="N248" s="64"/>
      <c r="O248" s="19"/>
      <c r="P248" s="19"/>
      <c r="Q248" s="64"/>
      <c r="R248" s="64"/>
    </row>
    <row r="249" spans="1:18" x14ac:dyDescent="0.2">
      <c r="A249" s="25"/>
      <c r="B249" s="25"/>
      <c r="C249" s="47"/>
      <c r="D249" s="24"/>
      <c r="G249" s="19"/>
      <c r="H249" s="19"/>
      <c r="I249" s="64"/>
      <c r="J249" s="64"/>
      <c r="K249" s="19"/>
      <c r="L249" s="19"/>
      <c r="M249" s="64"/>
      <c r="N249" s="64"/>
      <c r="O249" s="19"/>
      <c r="P249" s="19"/>
      <c r="Q249" s="64"/>
      <c r="R249" s="64"/>
    </row>
    <row r="250" spans="1:18" x14ac:dyDescent="0.2">
      <c r="A250" s="25"/>
      <c r="B250" s="25"/>
      <c r="C250" s="47"/>
      <c r="D250" s="24"/>
      <c r="G250" s="19"/>
      <c r="H250" s="19"/>
      <c r="I250" s="64"/>
      <c r="J250" s="64"/>
      <c r="K250" s="19"/>
      <c r="L250" s="19"/>
      <c r="M250" s="64"/>
      <c r="N250" s="64"/>
      <c r="O250" s="19"/>
      <c r="P250" s="19"/>
      <c r="Q250" s="64"/>
      <c r="R250" s="64"/>
    </row>
    <row r="251" spans="1:18" x14ac:dyDescent="0.2">
      <c r="A251" s="25"/>
      <c r="B251" s="25"/>
      <c r="C251" s="47"/>
      <c r="D251" s="24"/>
      <c r="G251" s="19"/>
      <c r="H251" s="19"/>
      <c r="I251" s="64"/>
      <c r="J251" s="64"/>
      <c r="K251" s="19"/>
      <c r="L251" s="19"/>
      <c r="M251" s="64"/>
      <c r="N251" s="64"/>
      <c r="O251" s="19"/>
      <c r="P251" s="19"/>
      <c r="Q251" s="64"/>
      <c r="R251" s="64"/>
    </row>
    <row r="252" spans="1:18" x14ac:dyDescent="0.2">
      <c r="A252" s="25"/>
      <c r="B252" s="25"/>
      <c r="C252" s="47"/>
      <c r="D252" s="24"/>
      <c r="G252" s="19"/>
      <c r="H252" s="19"/>
      <c r="I252" s="64"/>
      <c r="J252" s="64"/>
      <c r="K252" s="19"/>
      <c r="L252" s="19"/>
      <c r="M252" s="64"/>
      <c r="N252" s="64"/>
      <c r="O252" s="19"/>
      <c r="P252" s="19"/>
      <c r="Q252" s="64"/>
      <c r="R252" s="64"/>
    </row>
    <row r="253" spans="1:18" x14ac:dyDescent="0.2">
      <c r="A253" s="25"/>
      <c r="B253" s="25"/>
      <c r="C253" s="47"/>
      <c r="D253" s="24"/>
      <c r="G253" s="19"/>
      <c r="H253" s="19"/>
      <c r="I253" s="64"/>
      <c r="J253" s="64"/>
      <c r="K253" s="19"/>
      <c r="L253" s="19"/>
      <c r="M253" s="64"/>
      <c r="N253" s="64"/>
      <c r="O253" s="19"/>
      <c r="P253" s="19"/>
      <c r="Q253" s="64"/>
      <c r="R253" s="64"/>
    </row>
    <row r="254" spans="1:18" x14ac:dyDescent="0.2">
      <c r="A254" s="25"/>
      <c r="B254" s="25"/>
      <c r="C254" s="47"/>
      <c r="D254" s="24"/>
      <c r="G254" s="19"/>
      <c r="H254" s="19"/>
      <c r="I254" s="64"/>
      <c r="J254" s="64"/>
      <c r="K254" s="19"/>
      <c r="L254" s="19"/>
      <c r="M254" s="64"/>
      <c r="N254" s="64"/>
      <c r="O254" s="19"/>
      <c r="P254" s="19"/>
      <c r="Q254" s="64"/>
      <c r="R254" s="64"/>
    </row>
    <row r="255" spans="1:18" x14ac:dyDescent="0.2">
      <c r="A255" s="25"/>
      <c r="B255" s="25"/>
      <c r="C255" s="47"/>
      <c r="D255" s="24"/>
      <c r="G255" s="19"/>
      <c r="H255" s="19"/>
      <c r="I255" s="64"/>
      <c r="J255" s="64"/>
      <c r="K255" s="19"/>
      <c r="L255" s="19"/>
      <c r="M255" s="64"/>
      <c r="N255" s="64"/>
      <c r="O255" s="19"/>
      <c r="P255" s="19"/>
      <c r="Q255" s="64"/>
      <c r="R255" s="64"/>
    </row>
    <row r="256" spans="1:18" x14ac:dyDescent="0.2">
      <c r="A256" s="25"/>
      <c r="B256" s="25"/>
      <c r="C256" s="47"/>
      <c r="D256" s="24"/>
      <c r="G256" s="19"/>
      <c r="H256" s="19"/>
      <c r="I256" s="64"/>
      <c r="J256" s="64"/>
      <c r="K256" s="19"/>
      <c r="L256" s="19"/>
      <c r="M256" s="64"/>
      <c r="N256" s="64"/>
      <c r="O256" s="19"/>
      <c r="P256" s="19"/>
      <c r="Q256" s="64"/>
      <c r="R256" s="64"/>
    </row>
    <row r="257" spans="1:18" x14ac:dyDescent="0.2">
      <c r="A257" s="25"/>
      <c r="B257" s="25"/>
      <c r="C257" s="47"/>
      <c r="D257" s="24"/>
      <c r="G257" s="19"/>
      <c r="H257" s="19"/>
      <c r="I257" s="64"/>
      <c r="J257" s="64"/>
      <c r="K257" s="19"/>
      <c r="L257" s="19"/>
      <c r="M257" s="64"/>
      <c r="N257" s="64"/>
      <c r="O257" s="19"/>
      <c r="P257" s="19"/>
      <c r="Q257" s="64"/>
      <c r="R257" s="64"/>
    </row>
    <row r="258" spans="1:18" x14ac:dyDescent="0.2">
      <c r="A258" s="25"/>
      <c r="B258" s="25"/>
      <c r="C258" s="47"/>
      <c r="D258" s="24"/>
      <c r="G258" s="19"/>
      <c r="H258" s="19"/>
      <c r="I258" s="64"/>
      <c r="J258" s="64"/>
      <c r="K258" s="19"/>
      <c r="L258" s="19"/>
      <c r="M258" s="64"/>
      <c r="N258" s="64"/>
      <c r="O258" s="19"/>
      <c r="P258" s="19"/>
      <c r="Q258" s="64"/>
      <c r="R258" s="64"/>
    </row>
    <row r="259" spans="1:18" x14ac:dyDescent="0.2">
      <c r="A259" s="25"/>
      <c r="B259" s="25"/>
      <c r="C259" s="47"/>
      <c r="D259" s="24"/>
      <c r="G259" s="19"/>
      <c r="H259" s="19"/>
      <c r="I259" s="64"/>
      <c r="J259" s="64"/>
      <c r="K259" s="19"/>
      <c r="L259" s="19"/>
      <c r="M259" s="64"/>
      <c r="N259" s="64"/>
      <c r="O259" s="19"/>
      <c r="P259" s="19"/>
      <c r="Q259" s="64"/>
      <c r="R259" s="64"/>
    </row>
    <row r="260" spans="1:18" x14ac:dyDescent="0.2">
      <c r="A260" s="25"/>
      <c r="B260" s="25"/>
      <c r="C260" s="47"/>
      <c r="D260" s="24"/>
      <c r="G260" s="19"/>
      <c r="H260" s="19"/>
      <c r="I260" s="64"/>
      <c r="J260" s="64"/>
      <c r="K260" s="19"/>
      <c r="L260" s="19"/>
      <c r="M260" s="64"/>
      <c r="N260" s="64"/>
      <c r="O260" s="19"/>
      <c r="P260" s="19"/>
      <c r="Q260" s="64"/>
      <c r="R260" s="64"/>
    </row>
    <row r="261" spans="1:18" x14ac:dyDescent="0.2">
      <c r="A261" s="25"/>
      <c r="B261" s="25"/>
      <c r="C261" s="47"/>
      <c r="D261" s="24"/>
      <c r="G261" s="19"/>
      <c r="H261" s="19"/>
      <c r="I261" s="64"/>
      <c r="J261" s="64"/>
      <c r="K261" s="19"/>
      <c r="L261" s="19"/>
      <c r="M261" s="64"/>
      <c r="N261" s="64"/>
      <c r="O261" s="19"/>
      <c r="P261" s="19"/>
      <c r="Q261" s="64"/>
      <c r="R261" s="64"/>
    </row>
    <row r="262" spans="1:18" x14ac:dyDescent="0.2">
      <c r="A262" s="25"/>
      <c r="B262" s="25"/>
      <c r="C262" s="47"/>
      <c r="D262" s="24"/>
      <c r="G262" s="19"/>
      <c r="H262" s="19"/>
      <c r="I262" s="64"/>
      <c r="J262" s="64"/>
      <c r="K262" s="19"/>
      <c r="L262" s="19"/>
      <c r="M262" s="64"/>
      <c r="N262" s="64"/>
      <c r="O262" s="19"/>
      <c r="P262" s="19"/>
      <c r="Q262" s="64"/>
      <c r="R262" s="64"/>
    </row>
    <row r="263" spans="1:18" x14ac:dyDescent="0.2">
      <c r="A263" s="25"/>
      <c r="B263" s="25"/>
      <c r="C263" s="47"/>
      <c r="D263" s="24"/>
      <c r="G263" s="19"/>
      <c r="H263" s="19"/>
      <c r="I263" s="64"/>
      <c r="J263" s="64"/>
      <c r="K263" s="19"/>
      <c r="L263" s="19"/>
      <c r="M263" s="64"/>
      <c r="N263" s="64"/>
      <c r="O263" s="19"/>
      <c r="P263" s="19"/>
      <c r="Q263" s="64"/>
      <c r="R263" s="64"/>
    </row>
    <row r="264" spans="1:18" x14ac:dyDescent="0.2">
      <c r="A264" s="25"/>
      <c r="B264" s="25"/>
      <c r="C264" s="47"/>
      <c r="D264" s="24"/>
      <c r="G264" s="19"/>
      <c r="H264" s="19"/>
      <c r="I264" s="64"/>
      <c r="J264" s="64"/>
      <c r="K264" s="19"/>
      <c r="L264" s="19"/>
      <c r="M264" s="64"/>
      <c r="N264" s="64"/>
      <c r="O264" s="19"/>
      <c r="P264" s="19"/>
      <c r="Q264" s="64"/>
      <c r="R264" s="64"/>
    </row>
    <row r="265" spans="1:18" x14ac:dyDescent="0.2">
      <c r="A265" s="25"/>
      <c r="B265" s="25"/>
      <c r="C265" s="47"/>
      <c r="D265" s="24"/>
      <c r="G265" s="19"/>
      <c r="H265" s="19"/>
      <c r="I265" s="64"/>
      <c r="J265" s="64"/>
      <c r="K265" s="19"/>
      <c r="L265" s="19"/>
      <c r="M265" s="64"/>
      <c r="N265" s="64"/>
      <c r="O265" s="19"/>
      <c r="P265" s="19"/>
      <c r="Q265" s="64"/>
      <c r="R265" s="64"/>
    </row>
    <row r="266" spans="1:18" x14ac:dyDescent="0.2">
      <c r="A266" s="25"/>
      <c r="B266" s="25"/>
      <c r="C266" s="47"/>
      <c r="D266" s="24"/>
      <c r="G266" s="19"/>
      <c r="H266" s="19"/>
      <c r="I266" s="64"/>
      <c r="J266" s="64"/>
      <c r="K266" s="19"/>
      <c r="L266" s="19"/>
      <c r="M266" s="64"/>
      <c r="N266" s="64"/>
      <c r="O266" s="19"/>
      <c r="P266" s="19"/>
      <c r="Q266" s="64"/>
      <c r="R266" s="64"/>
    </row>
    <row r="267" spans="1:18" x14ac:dyDescent="0.2">
      <c r="A267" s="25"/>
      <c r="B267" s="25"/>
      <c r="C267" s="47"/>
      <c r="D267" s="24"/>
      <c r="G267" s="19"/>
      <c r="H267" s="19"/>
      <c r="I267" s="64"/>
      <c r="J267" s="64"/>
      <c r="K267" s="19"/>
      <c r="L267" s="19"/>
      <c r="M267" s="64"/>
      <c r="N267" s="64"/>
      <c r="O267" s="19"/>
      <c r="P267" s="19"/>
      <c r="Q267" s="64"/>
      <c r="R267" s="64"/>
    </row>
    <row r="268" spans="1:18" x14ac:dyDescent="0.2">
      <c r="A268" s="25"/>
      <c r="B268" s="25"/>
      <c r="C268" s="47"/>
      <c r="D268" s="24"/>
      <c r="G268" s="19"/>
      <c r="H268" s="19"/>
      <c r="I268" s="64"/>
      <c r="J268" s="64"/>
      <c r="K268" s="19"/>
      <c r="L268" s="19"/>
      <c r="M268" s="64"/>
      <c r="N268" s="64"/>
      <c r="O268" s="19"/>
      <c r="P268" s="19"/>
      <c r="Q268" s="64"/>
      <c r="R268" s="64"/>
    </row>
    <row r="269" spans="1:18" x14ac:dyDescent="0.2">
      <c r="A269" s="25"/>
      <c r="B269" s="25"/>
      <c r="C269" s="47"/>
      <c r="D269" s="24"/>
      <c r="G269" s="19"/>
      <c r="H269" s="19"/>
      <c r="I269" s="64"/>
      <c r="J269" s="64"/>
      <c r="K269" s="19"/>
      <c r="L269" s="19"/>
      <c r="M269" s="64"/>
      <c r="N269" s="64"/>
      <c r="O269" s="19"/>
      <c r="P269" s="19"/>
      <c r="Q269" s="64"/>
      <c r="R269" s="64"/>
    </row>
    <row r="270" spans="1:18" x14ac:dyDescent="0.2">
      <c r="A270" s="25"/>
      <c r="B270" s="25"/>
      <c r="C270" s="47"/>
      <c r="D270" s="24"/>
      <c r="G270" s="19"/>
      <c r="H270" s="19"/>
      <c r="I270" s="64"/>
      <c r="J270" s="64"/>
      <c r="K270" s="19"/>
      <c r="L270" s="19"/>
      <c r="M270" s="64"/>
      <c r="N270" s="64"/>
      <c r="O270" s="19"/>
      <c r="P270" s="19"/>
      <c r="Q270" s="64"/>
      <c r="R270" s="64"/>
    </row>
    <row r="271" spans="1:18" x14ac:dyDescent="0.2">
      <c r="A271" s="25"/>
      <c r="B271" s="25"/>
      <c r="C271" s="47"/>
      <c r="D271" s="24"/>
      <c r="G271" s="19"/>
      <c r="H271" s="19"/>
      <c r="I271" s="64"/>
      <c r="J271" s="64"/>
      <c r="K271" s="19"/>
      <c r="L271" s="19"/>
      <c r="M271" s="64"/>
      <c r="N271" s="64"/>
      <c r="O271" s="19"/>
      <c r="P271" s="19"/>
      <c r="Q271" s="64"/>
      <c r="R271" s="64"/>
    </row>
    <row r="272" spans="1:18" x14ac:dyDescent="0.2">
      <c r="A272" s="25"/>
      <c r="B272" s="25"/>
      <c r="C272" s="47"/>
      <c r="D272" s="24"/>
      <c r="G272" s="19"/>
      <c r="H272" s="19"/>
      <c r="I272" s="64"/>
      <c r="J272" s="64"/>
      <c r="K272" s="19"/>
      <c r="L272" s="19"/>
      <c r="M272" s="64"/>
      <c r="N272" s="64"/>
      <c r="O272" s="19"/>
      <c r="P272" s="19"/>
      <c r="Q272" s="64"/>
      <c r="R272" s="64"/>
    </row>
    <row r="273" spans="1:18" x14ac:dyDescent="0.2">
      <c r="A273" s="25"/>
      <c r="B273" s="25"/>
      <c r="C273" s="47"/>
      <c r="D273" s="24"/>
      <c r="G273" s="19"/>
      <c r="H273" s="19"/>
      <c r="I273" s="64"/>
      <c r="J273" s="64"/>
      <c r="K273" s="19"/>
      <c r="L273" s="19"/>
      <c r="M273" s="64"/>
      <c r="N273" s="64"/>
      <c r="O273" s="19"/>
      <c r="P273" s="19"/>
      <c r="Q273" s="64"/>
      <c r="R273" s="64"/>
    </row>
    <row r="274" spans="1:18" x14ac:dyDescent="0.2">
      <c r="A274" s="25"/>
      <c r="B274" s="25"/>
      <c r="C274" s="47"/>
      <c r="D274" s="24"/>
      <c r="G274" s="19"/>
      <c r="H274" s="19"/>
      <c r="I274" s="64"/>
      <c r="J274" s="64"/>
      <c r="K274" s="19"/>
      <c r="L274" s="19"/>
      <c r="M274" s="64"/>
      <c r="N274" s="64"/>
      <c r="O274" s="19"/>
      <c r="P274" s="19"/>
      <c r="Q274" s="64"/>
      <c r="R274" s="64"/>
    </row>
    <row r="275" spans="1:18" x14ac:dyDescent="0.2">
      <c r="A275" s="25"/>
      <c r="B275" s="25"/>
      <c r="C275" s="47"/>
      <c r="D275" s="24"/>
      <c r="G275" s="19"/>
      <c r="H275" s="19"/>
      <c r="I275" s="64"/>
      <c r="J275" s="64"/>
      <c r="K275" s="19"/>
      <c r="L275" s="19"/>
      <c r="M275" s="64"/>
      <c r="N275" s="64"/>
      <c r="O275" s="19"/>
      <c r="P275" s="19"/>
      <c r="Q275" s="64"/>
      <c r="R275" s="64"/>
    </row>
    <row r="276" spans="1:18" x14ac:dyDescent="0.2">
      <c r="A276" s="25"/>
      <c r="B276" s="25"/>
      <c r="C276" s="47"/>
      <c r="D276" s="24"/>
      <c r="G276" s="19"/>
      <c r="H276" s="19"/>
      <c r="I276" s="64"/>
      <c r="J276" s="64"/>
      <c r="K276" s="19"/>
      <c r="L276" s="19"/>
      <c r="M276" s="64"/>
      <c r="N276" s="64"/>
      <c r="O276" s="19"/>
      <c r="P276" s="19"/>
      <c r="Q276" s="64"/>
      <c r="R276" s="64"/>
    </row>
    <row r="277" spans="1:18" x14ac:dyDescent="0.2">
      <c r="A277" s="25"/>
      <c r="B277" s="25"/>
      <c r="C277" s="47"/>
      <c r="D277" s="24"/>
      <c r="G277" s="19"/>
      <c r="H277" s="19"/>
      <c r="I277" s="64"/>
      <c r="J277" s="64"/>
      <c r="K277" s="19"/>
      <c r="L277" s="19"/>
      <c r="M277" s="64"/>
      <c r="N277" s="64"/>
      <c r="O277" s="19"/>
      <c r="P277" s="19"/>
      <c r="Q277" s="64"/>
      <c r="R277" s="64"/>
    </row>
    <row r="278" spans="1:18" x14ac:dyDescent="0.2">
      <c r="A278" s="25"/>
      <c r="B278" s="25"/>
      <c r="C278" s="47"/>
      <c r="D278" s="24"/>
      <c r="G278" s="19"/>
      <c r="H278" s="19"/>
      <c r="I278" s="64"/>
      <c r="J278" s="64"/>
      <c r="K278" s="19"/>
      <c r="L278" s="19"/>
      <c r="M278" s="64"/>
      <c r="N278" s="64"/>
      <c r="O278" s="19"/>
      <c r="P278" s="19"/>
      <c r="Q278" s="64"/>
      <c r="R278" s="64"/>
    </row>
    <row r="279" spans="1:18" x14ac:dyDescent="0.2">
      <c r="A279" s="25"/>
      <c r="B279" s="25"/>
      <c r="C279" s="47"/>
      <c r="D279" s="24"/>
      <c r="G279" s="19"/>
      <c r="H279" s="19"/>
      <c r="I279" s="64"/>
      <c r="J279" s="64"/>
      <c r="K279" s="19"/>
      <c r="L279" s="19"/>
      <c r="M279" s="64"/>
      <c r="N279" s="64"/>
      <c r="O279" s="19"/>
      <c r="P279" s="19"/>
      <c r="Q279" s="64"/>
      <c r="R279" s="64"/>
    </row>
    <row r="280" spans="1:18" x14ac:dyDescent="0.2">
      <c r="A280" s="25"/>
      <c r="B280" s="25"/>
      <c r="C280" s="47"/>
      <c r="D280" s="24"/>
      <c r="G280" s="19"/>
      <c r="H280" s="19"/>
      <c r="I280" s="64"/>
      <c r="J280" s="64"/>
      <c r="K280" s="19"/>
      <c r="L280" s="19"/>
      <c r="M280" s="64"/>
      <c r="N280" s="64"/>
      <c r="O280" s="19"/>
      <c r="P280" s="19"/>
      <c r="Q280" s="64"/>
      <c r="R280" s="64"/>
    </row>
    <row r="281" spans="1:18" x14ac:dyDescent="0.2">
      <c r="A281" s="25"/>
      <c r="B281" s="25"/>
      <c r="C281" s="47"/>
      <c r="D281" s="24"/>
      <c r="G281" s="19"/>
      <c r="H281" s="19"/>
      <c r="I281" s="64"/>
      <c r="J281" s="64"/>
      <c r="K281" s="19"/>
      <c r="L281" s="19"/>
      <c r="M281" s="64"/>
      <c r="N281" s="64"/>
      <c r="O281" s="19"/>
      <c r="P281" s="19"/>
      <c r="Q281" s="64"/>
      <c r="R281" s="64"/>
    </row>
    <row r="282" spans="1:18" x14ac:dyDescent="0.2">
      <c r="A282" s="25"/>
      <c r="B282" s="25"/>
      <c r="C282" s="47"/>
      <c r="D282" s="24"/>
      <c r="G282" s="19"/>
      <c r="H282" s="19"/>
      <c r="I282" s="64"/>
      <c r="J282" s="64"/>
      <c r="K282" s="19"/>
      <c r="L282" s="19"/>
      <c r="M282" s="64"/>
      <c r="N282" s="64"/>
      <c r="O282" s="19"/>
      <c r="P282" s="19"/>
      <c r="Q282" s="64"/>
      <c r="R282" s="64"/>
    </row>
    <row r="283" spans="1:18" x14ac:dyDescent="0.2">
      <c r="A283" s="25"/>
      <c r="B283" s="25"/>
      <c r="C283" s="47"/>
      <c r="D283" s="24"/>
      <c r="G283" s="19"/>
      <c r="H283" s="19"/>
      <c r="I283" s="64"/>
      <c r="J283" s="64"/>
      <c r="K283" s="19"/>
      <c r="L283" s="19"/>
      <c r="M283" s="64"/>
      <c r="N283" s="64"/>
      <c r="O283" s="19"/>
      <c r="P283" s="19"/>
      <c r="Q283" s="64"/>
      <c r="R283" s="64"/>
    </row>
    <row r="284" spans="1:18" x14ac:dyDescent="0.2">
      <c r="A284" s="25"/>
      <c r="B284" s="25"/>
      <c r="C284" s="47"/>
      <c r="D284" s="24"/>
      <c r="G284" s="19"/>
      <c r="H284" s="19"/>
      <c r="I284" s="64"/>
      <c r="J284" s="64"/>
      <c r="K284" s="19"/>
      <c r="L284" s="19"/>
      <c r="M284" s="64"/>
      <c r="N284" s="64"/>
      <c r="O284" s="19"/>
      <c r="P284" s="19"/>
      <c r="Q284" s="64"/>
      <c r="R284" s="64"/>
    </row>
    <row r="285" spans="1:18" x14ac:dyDescent="0.2">
      <c r="A285" s="25"/>
      <c r="B285" s="25"/>
      <c r="C285" s="47"/>
      <c r="D285" s="24"/>
      <c r="G285" s="19"/>
      <c r="H285" s="19"/>
      <c r="I285" s="64"/>
      <c r="J285" s="64"/>
      <c r="K285" s="19"/>
      <c r="L285" s="19"/>
      <c r="M285" s="64"/>
      <c r="N285" s="64"/>
      <c r="O285" s="19"/>
      <c r="P285" s="19"/>
      <c r="Q285" s="64"/>
      <c r="R285" s="64"/>
    </row>
    <row r="286" spans="1:18" x14ac:dyDescent="0.2">
      <c r="A286" s="25"/>
      <c r="B286" s="25"/>
      <c r="C286" s="47"/>
      <c r="D286" s="24"/>
      <c r="G286" s="19"/>
      <c r="H286" s="19"/>
      <c r="I286" s="64"/>
      <c r="J286" s="64"/>
      <c r="K286" s="19"/>
      <c r="L286" s="19"/>
      <c r="M286" s="64"/>
      <c r="N286" s="64"/>
      <c r="O286" s="19"/>
      <c r="P286" s="19"/>
      <c r="Q286" s="64"/>
      <c r="R286" s="64"/>
    </row>
    <row r="287" spans="1:18" x14ac:dyDescent="0.2">
      <c r="A287" s="25"/>
      <c r="B287" s="25"/>
      <c r="C287" s="47"/>
      <c r="D287" s="24"/>
      <c r="G287" s="19"/>
      <c r="H287" s="19"/>
      <c r="I287" s="64"/>
      <c r="J287" s="64"/>
      <c r="K287" s="19"/>
      <c r="L287" s="19"/>
      <c r="M287" s="64"/>
      <c r="N287" s="64"/>
      <c r="O287" s="19"/>
      <c r="P287" s="19"/>
      <c r="Q287" s="64"/>
      <c r="R287" s="64"/>
    </row>
    <row r="288" spans="1:18" x14ac:dyDescent="0.2">
      <c r="A288" s="25"/>
      <c r="B288" s="25"/>
      <c r="C288" s="47"/>
      <c r="D288" s="24"/>
      <c r="G288" s="19"/>
      <c r="H288" s="19"/>
      <c r="I288" s="64"/>
      <c r="J288" s="64"/>
      <c r="K288" s="19"/>
      <c r="L288" s="19"/>
      <c r="M288" s="64"/>
      <c r="N288" s="64"/>
      <c r="O288" s="19"/>
      <c r="P288" s="19"/>
      <c r="Q288" s="64"/>
      <c r="R288" s="64"/>
    </row>
    <row r="289" spans="1:18" x14ac:dyDescent="0.2">
      <c r="A289" s="25"/>
      <c r="B289" s="25"/>
      <c r="C289" s="47"/>
      <c r="D289" s="24"/>
      <c r="G289" s="19"/>
      <c r="H289" s="19"/>
      <c r="I289" s="64"/>
      <c r="J289" s="64"/>
      <c r="K289" s="19"/>
      <c r="L289" s="19"/>
      <c r="M289" s="64"/>
      <c r="N289" s="64"/>
      <c r="O289" s="19"/>
      <c r="P289" s="19"/>
      <c r="Q289" s="64"/>
      <c r="R289" s="64"/>
    </row>
    <row r="290" spans="1:18" x14ac:dyDescent="0.2">
      <c r="A290" s="25"/>
      <c r="B290" s="25"/>
      <c r="C290" s="47"/>
      <c r="D290" s="24"/>
      <c r="G290" s="19"/>
      <c r="H290" s="19"/>
      <c r="I290" s="64"/>
      <c r="J290" s="64"/>
      <c r="K290" s="19"/>
      <c r="L290" s="19"/>
      <c r="M290" s="64"/>
      <c r="N290" s="64"/>
      <c r="O290" s="19"/>
      <c r="P290" s="19"/>
      <c r="Q290" s="64"/>
      <c r="R290" s="64"/>
    </row>
    <row r="291" spans="1:18" x14ac:dyDescent="0.2">
      <c r="A291" s="25"/>
      <c r="B291" s="25"/>
      <c r="C291" s="47"/>
      <c r="D291" s="24"/>
      <c r="G291" s="19"/>
      <c r="H291" s="19"/>
      <c r="I291" s="64"/>
      <c r="J291" s="64"/>
      <c r="K291" s="19"/>
      <c r="L291" s="19"/>
      <c r="M291" s="64"/>
      <c r="N291" s="64"/>
      <c r="O291" s="19"/>
      <c r="P291" s="19"/>
      <c r="Q291" s="64"/>
      <c r="R291" s="64"/>
    </row>
    <row r="292" spans="1:18" x14ac:dyDescent="0.2">
      <c r="A292" s="25"/>
      <c r="B292" s="25"/>
      <c r="C292" s="47"/>
      <c r="D292" s="24"/>
      <c r="G292" s="19"/>
      <c r="H292" s="19"/>
      <c r="I292" s="64"/>
      <c r="J292" s="64"/>
      <c r="K292" s="19"/>
      <c r="L292" s="19"/>
      <c r="M292" s="64"/>
      <c r="N292" s="64"/>
      <c r="O292" s="19"/>
      <c r="P292" s="19"/>
      <c r="Q292" s="64"/>
      <c r="R292" s="64"/>
    </row>
    <row r="293" spans="1:18" x14ac:dyDescent="0.2">
      <c r="A293" s="25"/>
      <c r="B293" s="25"/>
      <c r="C293" s="47"/>
      <c r="D293" s="24"/>
      <c r="G293" s="19"/>
      <c r="H293" s="19"/>
      <c r="I293" s="64"/>
      <c r="J293" s="64"/>
      <c r="K293" s="19"/>
      <c r="L293" s="19"/>
      <c r="M293" s="64"/>
      <c r="N293" s="64"/>
      <c r="O293" s="19"/>
      <c r="P293" s="19"/>
      <c r="Q293" s="64"/>
      <c r="R293" s="64"/>
    </row>
    <row r="294" spans="1:18" x14ac:dyDescent="0.2">
      <c r="A294" s="25"/>
      <c r="B294" s="25"/>
      <c r="C294" s="47"/>
      <c r="D294" s="24"/>
      <c r="G294" s="19"/>
      <c r="H294" s="19"/>
      <c r="I294" s="64"/>
      <c r="J294" s="64"/>
      <c r="K294" s="19"/>
      <c r="L294" s="19"/>
      <c r="M294" s="64"/>
      <c r="N294" s="64"/>
      <c r="O294" s="19"/>
      <c r="P294" s="19"/>
      <c r="Q294" s="64"/>
      <c r="R294" s="64"/>
    </row>
    <row r="295" spans="1:18" x14ac:dyDescent="0.2">
      <c r="A295" s="25"/>
      <c r="B295" s="25"/>
      <c r="C295" s="47"/>
      <c r="D295" s="24"/>
      <c r="G295" s="19"/>
      <c r="H295" s="19"/>
      <c r="I295" s="64"/>
      <c r="J295" s="64"/>
      <c r="K295" s="19"/>
      <c r="L295" s="19"/>
      <c r="M295" s="64"/>
      <c r="N295" s="64"/>
      <c r="O295" s="19"/>
      <c r="P295" s="19"/>
      <c r="Q295" s="64"/>
      <c r="R295" s="64"/>
    </row>
    <row r="296" spans="1:18" x14ac:dyDescent="0.2">
      <c r="A296" s="25"/>
      <c r="B296" s="25"/>
      <c r="C296" s="47"/>
      <c r="D296" s="24"/>
      <c r="G296" s="19"/>
      <c r="H296" s="19"/>
      <c r="I296" s="64"/>
      <c r="J296" s="64"/>
      <c r="K296" s="19"/>
      <c r="L296" s="19"/>
      <c r="M296" s="64"/>
      <c r="N296" s="64"/>
      <c r="O296" s="19"/>
      <c r="P296" s="19"/>
      <c r="Q296" s="64"/>
      <c r="R296" s="64"/>
    </row>
    <row r="297" spans="1:18" x14ac:dyDescent="0.2">
      <c r="A297" s="25"/>
      <c r="B297" s="25"/>
      <c r="C297" s="47"/>
      <c r="D297" s="24"/>
      <c r="G297" s="19"/>
      <c r="H297" s="19"/>
      <c r="I297" s="64"/>
      <c r="J297" s="64"/>
      <c r="K297" s="19"/>
      <c r="L297" s="19"/>
      <c r="M297" s="64"/>
      <c r="N297" s="64"/>
      <c r="O297" s="19"/>
      <c r="P297" s="19"/>
      <c r="Q297" s="64"/>
      <c r="R297" s="64"/>
    </row>
    <row r="298" spans="1:18" x14ac:dyDescent="0.2">
      <c r="A298" s="25"/>
      <c r="B298" s="25"/>
      <c r="C298" s="47"/>
      <c r="D298" s="24"/>
      <c r="G298" s="19"/>
      <c r="H298" s="19"/>
      <c r="I298" s="64"/>
      <c r="J298" s="64"/>
      <c r="K298" s="19"/>
      <c r="L298" s="19"/>
      <c r="M298" s="64"/>
      <c r="N298" s="64"/>
      <c r="O298" s="19"/>
      <c r="P298" s="19"/>
      <c r="Q298" s="64"/>
      <c r="R298" s="64"/>
    </row>
    <row r="299" spans="1:18" x14ac:dyDescent="0.2">
      <c r="A299" s="25"/>
      <c r="B299" s="25"/>
      <c r="C299" s="47"/>
      <c r="D299" s="24"/>
      <c r="G299" s="19"/>
      <c r="H299" s="19"/>
      <c r="I299" s="64"/>
      <c r="J299" s="64"/>
      <c r="K299" s="19"/>
      <c r="L299" s="19"/>
      <c r="M299" s="64"/>
      <c r="N299" s="64"/>
      <c r="O299" s="19"/>
      <c r="P299" s="19"/>
      <c r="Q299" s="64"/>
      <c r="R299" s="64"/>
    </row>
    <row r="300" spans="1:18" x14ac:dyDescent="0.2">
      <c r="A300" s="25"/>
      <c r="B300" s="25"/>
      <c r="C300" s="47"/>
      <c r="D300" s="24"/>
      <c r="G300" s="19"/>
      <c r="H300" s="19"/>
      <c r="I300" s="64"/>
      <c r="J300" s="64"/>
      <c r="K300" s="19"/>
      <c r="L300" s="19"/>
      <c r="M300" s="64"/>
      <c r="N300" s="64"/>
      <c r="O300" s="19"/>
      <c r="P300" s="19"/>
      <c r="Q300" s="64"/>
      <c r="R300" s="64"/>
    </row>
    <row r="301" spans="1:18" x14ac:dyDescent="0.2">
      <c r="A301" s="25"/>
      <c r="B301" s="25"/>
      <c r="C301" s="47"/>
      <c r="D301" s="24"/>
      <c r="G301" s="19"/>
      <c r="H301" s="19"/>
      <c r="I301" s="64"/>
      <c r="J301" s="64"/>
      <c r="K301" s="19"/>
      <c r="L301" s="19"/>
      <c r="M301" s="64"/>
      <c r="N301" s="64"/>
      <c r="O301" s="19"/>
      <c r="P301" s="19"/>
      <c r="Q301" s="64"/>
      <c r="R301" s="64"/>
    </row>
    <row r="302" spans="1:18" x14ac:dyDescent="0.2">
      <c r="A302" s="25"/>
      <c r="B302" s="25"/>
      <c r="C302" s="47"/>
      <c r="D302" s="24"/>
      <c r="G302" s="19"/>
      <c r="H302" s="19"/>
      <c r="I302" s="64"/>
      <c r="J302" s="64"/>
      <c r="K302" s="19"/>
      <c r="L302" s="19"/>
      <c r="M302" s="64"/>
      <c r="N302" s="64"/>
      <c r="O302" s="19"/>
      <c r="P302" s="19"/>
      <c r="Q302" s="64"/>
      <c r="R302" s="64"/>
    </row>
    <row r="303" spans="1:18" x14ac:dyDescent="0.2">
      <c r="A303" s="25"/>
      <c r="B303" s="25"/>
      <c r="C303" s="47"/>
      <c r="D303" s="24"/>
      <c r="G303" s="19"/>
      <c r="H303" s="19"/>
      <c r="I303" s="64"/>
      <c r="J303" s="64"/>
      <c r="K303" s="19"/>
      <c r="L303" s="19"/>
      <c r="M303" s="64"/>
      <c r="N303" s="64"/>
      <c r="O303" s="19"/>
      <c r="P303" s="19"/>
      <c r="Q303" s="64"/>
      <c r="R303" s="64"/>
    </row>
    <row r="304" spans="1:18" x14ac:dyDescent="0.2">
      <c r="A304" s="25"/>
      <c r="B304" s="25"/>
      <c r="C304" s="47"/>
      <c r="D304" s="24"/>
      <c r="G304" s="19"/>
      <c r="H304" s="19"/>
      <c r="I304" s="64"/>
      <c r="J304" s="64"/>
      <c r="K304" s="19"/>
      <c r="L304" s="19"/>
      <c r="M304" s="64"/>
      <c r="N304" s="64"/>
      <c r="O304" s="19"/>
      <c r="P304" s="19"/>
      <c r="Q304" s="64"/>
      <c r="R304" s="64"/>
    </row>
    <row r="305" spans="1:18" x14ac:dyDescent="0.2">
      <c r="A305" s="25"/>
      <c r="B305" s="25"/>
      <c r="C305" s="47"/>
      <c r="D305" s="24"/>
      <c r="G305" s="19"/>
      <c r="H305" s="19"/>
      <c r="I305" s="64"/>
      <c r="J305" s="64"/>
      <c r="K305" s="19"/>
      <c r="L305" s="19"/>
      <c r="M305" s="64"/>
      <c r="N305" s="64"/>
      <c r="O305" s="19"/>
      <c r="P305" s="19"/>
      <c r="Q305" s="64"/>
      <c r="R305" s="64"/>
    </row>
    <row r="306" spans="1:18" x14ac:dyDescent="0.2">
      <c r="A306" s="25"/>
      <c r="B306" s="25"/>
      <c r="C306" s="47"/>
      <c r="D306" s="24"/>
      <c r="G306" s="19"/>
      <c r="H306" s="19"/>
      <c r="I306" s="64"/>
      <c r="J306" s="64"/>
      <c r="K306" s="19"/>
      <c r="L306" s="19"/>
      <c r="M306" s="64"/>
      <c r="N306" s="64"/>
      <c r="O306" s="19"/>
      <c r="P306" s="19"/>
      <c r="Q306" s="64"/>
      <c r="R306" s="64"/>
    </row>
    <row r="307" spans="1:18" x14ac:dyDescent="0.2">
      <c r="A307" s="25"/>
      <c r="B307" s="25"/>
      <c r="C307" s="47"/>
      <c r="D307" s="24"/>
      <c r="G307" s="19"/>
      <c r="H307" s="19"/>
      <c r="I307" s="64"/>
      <c r="J307" s="64"/>
      <c r="K307" s="19"/>
      <c r="L307" s="19"/>
      <c r="M307" s="64"/>
      <c r="N307" s="64"/>
      <c r="O307" s="19"/>
      <c r="P307" s="19"/>
      <c r="Q307" s="64"/>
      <c r="R307" s="64"/>
    </row>
    <row r="308" spans="1:18" x14ac:dyDescent="0.2">
      <c r="A308" s="25"/>
      <c r="B308" s="25"/>
      <c r="C308" s="47"/>
      <c r="D308" s="24"/>
      <c r="G308" s="19"/>
      <c r="H308" s="19"/>
      <c r="I308" s="64"/>
      <c r="J308" s="64"/>
      <c r="K308" s="19"/>
      <c r="L308" s="19"/>
      <c r="M308" s="64"/>
      <c r="N308" s="64"/>
      <c r="O308" s="19"/>
      <c r="P308" s="19"/>
      <c r="Q308" s="64"/>
      <c r="R308" s="64"/>
    </row>
    <row r="309" spans="1:18" x14ac:dyDescent="0.2">
      <c r="A309" s="25"/>
      <c r="B309" s="25"/>
      <c r="C309" s="47"/>
      <c r="D309" s="24"/>
      <c r="G309" s="19"/>
      <c r="H309" s="19"/>
      <c r="I309" s="64"/>
      <c r="J309" s="64"/>
      <c r="K309" s="19"/>
      <c r="L309" s="19"/>
      <c r="M309" s="64"/>
      <c r="N309" s="64"/>
      <c r="O309" s="19"/>
      <c r="P309" s="19"/>
      <c r="Q309" s="64"/>
      <c r="R309" s="64"/>
    </row>
    <row r="310" spans="1:18" x14ac:dyDescent="0.2">
      <c r="A310" s="25"/>
      <c r="B310" s="25"/>
      <c r="C310" s="47"/>
      <c r="D310" s="24"/>
      <c r="G310" s="19"/>
      <c r="H310" s="19"/>
      <c r="I310" s="64"/>
      <c r="J310" s="64"/>
      <c r="K310" s="19"/>
      <c r="L310" s="19"/>
      <c r="M310" s="64"/>
      <c r="N310" s="64"/>
      <c r="O310" s="19"/>
      <c r="P310" s="19"/>
      <c r="Q310" s="64"/>
      <c r="R310" s="64"/>
    </row>
    <row r="311" spans="1:18" x14ac:dyDescent="0.2">
      <c r="A311" s="25"/>
      <c r="B311" s="25"/>
      <c r="C311" s="47"/>
      <c r="D311" s="24"/>
      <c r="G311" s="19"/>
      <c r="H311" s="19"/>
      <c r="I311" s="64"/>
      <c r="J311" s="64"/>
      <c r="K311" s="19"/>
      <c r="L311" s="19"/>
      <c r="M311" s="64"/>
      <c r="N311" s="64"/>
      <c r="O311" s="19"/>
      <c r="P311" s="19"/>
      <c r="Q311" s="64"/>
      <c r="R311" s="64"/>
    </row>
    <row r="312" spans="1:18" x14ac:dyDescent="0.2">
      <c r="A312" s="25"/>
      <c r="B312" s="25"/>
      <c r="C312" s="47"/>
      <c r="D312" s="24"/>
      <c r="G312" s="19"/>
      <c r="H312" s="19"/>
      <c r="I312" s="64"/>
      <c r="J312" s="64"/>
      <c r="K312" s="19"/>
      <c r="L312" s="19"/>
      <c r="M312" s="64"/>
      <c r="N312" s="64"/>
      <c r="O312" s="19"/>
      <c r="P312" s="19"/>
      <c r="Q312" s="64"/>
      <c r="R312" s="64"/>
    </row>
    <row r="313" spans="1:18" x14ac:dyDescent="0.2">
      <c r="A313" s="25"/>
      <c r="B313" s="25"/>
      <c r="C313" s="47"/>
      <c r="D313" s="24"/>
      <c r="G313" s="19"/>
      <c r="H313" s="19"/>
      <c r="I313" s="64"/>
      <c r="J313" s="64"/>
      <c r="K313" s="19"/>
      <c r="L313" s="19"/>
      <c r="M313" s="64"/>
      <c r="N313" s="64"/>
      <c r="O313" s="19"/>
      <c r="P313" s="19"/>
      <c r="Q313" s="64"/>
      <c r="R313" s="64"/>
    </row>
    <row r="314" spans="1:18" x14ac:dyDescent="0.2">
      <c r="A314" s="25"/>
      <c r="B314" s="25"/>
      <c r="C314" s="47"/>
      <c r="D314" s="24"/>
      <c r="G314" s="19"/>
      <c r="H314" s="19"/>
      <c r="I314" s="64"/>
      <c r="J314" s="64"/>
      <c r="K314" s="19"/>
      <c r="L314" s="19"/>
      <c r="M314" s="64"/>
      <c r="N314" s="64"/>
      <c r="O314" s="19"/>
      <c r="P314" s="19"/>
      <c r="Q314" s="64"/>
      <c r="R314" s="64"/>
    </row>
    <row r="315" spans="1:18" x14ac:dyDescent="0.2">
      <c r="A315" s="25"/>
      <c r="B315" s="25"/>
      <c r="C315" s="47"/>
      <c r="D315" s="24"/>
      <c r="G315" s="19"/>
      <c r="H315" s="19"/>
      <c r="I315" s="64"/>
      <c r="J315" s="64"/>
      <c r="K315" s="19"/>
      <c r="L315" s="19"/>
      <c r="M315" s="64"/>
      <c r="N315" s="64"/>
      <c r="O315" s="19"/>
      <c r="P315" s="19"/>
      <c r="Q315" s="64"/>
      <c r="R315" s="64"/>
    </row>
    <row r="316" spans="1:18" x14ac:dyDescent="0.2">
      <c r="A316" s="25"/>
      <c r="B316" s="25"/>
      <c r="C316" s="47"/>
      <c r="D316" s="24"/>
      <c r="G316" s="19"/>
      <c r="H316" s="19"/>
      <c r="I316" s="64"/>
      <c r="J316" s="64"/>
      <c r="K316" s="19"/>
      <c r="L316" s="19"/>
      <c r="M316" s="64"/>
      <c r="N316" s="64"/>
      <c r="O316" s="19"/>
      <c r="P316" s="19"/>
      <c r="Q316" s="64"/>
      <c r="R316" s="64"/>
    </row>
    <row r="317" spans="1:18" x14ac:dyDescent="0.2">
      <c r="A317" s="25"/>
      <c r="B317" s="25"/>
      <c r="C317" s="47"/>
      <c r="D317" s="24"/>
      <c r="G317" s="19"/>
      <c r="H317" s="19"/>
      <c r="I317" s="64"/>
      <c r="J317" s="64"/>
      <c r="K317" s="19"/>
      <c r="L317" s="19"/>
      <c r="M317" s="64"/>
      <c r="N317" s="64"/>
      <c r="O317" s="19"/>
      <c r="P317" s="19"/>
      <c r="Q317" s="64"/>
      <c r="R317" s="64"/>
    </row>
    <row r="318" spans="1:18" x14ac:dyDescent="0.2">
      <c r="A318" s="25"/>
      <c r="B318" s="25"/>
      <c r="C318" s="47"/>
      <c r="D318" s="24"/>
      <c r="G318" s="19"/>
      <c r="H318" s="19"/>
      <c r="I318" s="64"/>
      <c r="J318" s="64"/>
      <c r="K318" s="19"/>
      <c r="L318" s="19"/>
      <c r="M318" s="64"/>
      <c r="N318" s="64"/>
      <c r="O318" s="19"/>
      <c r="P318" s="19"/>
      <c r="Q318" s="64"/>
      <c r="R318" s="64"/>
    </row>
    <row r="319" spans="1:18" x14ac:dyDescent="0.2">
      <c r="A319" s="25"/>
      <c r="B319" s="25"/>
      <c r="C319" s="47"/>
      <c r="D319" s="24"/>
      <c r="G319" s="19"/>
      <c r="H319" s="19"/>
      <c r="I319" s="64"/>
      <c r="J319" s="64"/>
      <c r="K319" s="19"/>
      <c r="L319" s="19"/>
      <c r="M319" s="64"/>
      <c r="N319" s="64"/>
      <c r="O319" s="19"/>
      <c r="P319" s="19"/>
      <c r="Q319" s="64"/>
      <c r="R319" s="64"/>
    </row>
    <row r="320" spans="1:18" x14ac:dyDescent="0.2">
      <c r="A320" s="25"/>
      <c r="B320" s="25"/>
      <c r="C320" s="47"/>
      <c r="D320" s="24"/>
      <c r="G320" s="19"/>
      <c r="H320" s="19"/>
      <c r="I320" s="64"/>
      <c r="J320" s="64"/>
      <c r="K320" s="19"/>
      <c r="L320" s="19"/>
      <c r="M320" s="64"/>
      <c r="N320" s="64"/>
      <c r="O320" s="19"/>
      <c r="P320" s="19"/>
      <c r="Q320" s="64"/>
      <c r="R320" s="64"/>
    </row>
    <row r="321" spans="1:18" x14ac:dyDescent="0.2">
      <c r="A321" s="25"/>
      <c r="B321" s="25"/>
      <c r="C321" s="47"/>
      <c r="D321" s="24"/>
      <c r="G321" s="19"/>
      <c r="H321" s="19"/>
      <c r="I321" s="64"/>
      <c r="J321" s="64"/>
      <c r="K321" s="19"/>
      <c r="L321" s="19"/>
      <c r="M321" s="64"/>
      <c r="N321" s="64"/>
      <c r="O321" s="19"/>
      <c r="P321" s="19"/>
      <c r="Q321" s="64"/>
      <c r="R321" s="64"/>
    </row>
    <row r="322" spans="1:18" x14ac:dyDescent="0.2">
      <c r="A322" s="25"/>
      <c r="B322" s="25"/>
      <c r="C322" s="47"/>
      <c r="D322" s="24"/>
      <c r="G322" s="19"/>
      <c r="H322" s="19"/>
      <c r="I322" s="64"/>
      <c r="J322" s="64"/>
      <c r="K322" s="19"/>
      <c r="L322" s="19"/>
      <c r="M322" s="64"/>
      <c r="N322" s="64"/>
      <c r="O322" s="19"/>
      <c r="P322" s="19"/>
      <c r="Q322" s="64"/>
      <c r="R322" s="64"/>
    </row>
    <row r="323" spans="1:18" x14ac:dyDescent="0.2">
      <c r="A323" s="25"/>
      <c r="B323" s="25"/>
      <c r="C323" s="47"/>
      <c r="D323" s="24"/>
      <c r="G323" s="19"/>
      <c r="H323" s="19"/>
      <c r="I323" s="64"/>
      <c r="J323" s="64"/>
      <c r="K323" s="19"/>
      <c r="L323" s="19"/>
      <c r="M323" s="64"/>
      <c r="N323" s="64"/>
      <c r="O323" s="19"/>
      <c r="P323" s="19"/>
      <c r="Q323" s="64"/>
      <c r="R323" s="64"/>
    </row>
    <row r="324" spans="1:18" x14ac:dyDescent="0.2">
      <c r="A324" s="25"/>
      <c r="B324" s="25"/>
      <c r="C324" s="47"/>
      <c r="D324" s="24"/>
      <c r="G324" s="19"/>
      <c r="H324" s="19"/>
      <c r="I324" s="64"/>
      <c r="J324" s="64"/>
      <c r="K324" s="19"/>
      <c r="L324" s="19"/>
      <c r="M324" s="64"/>
      <c r="N324" s="64"/>
      <c r="O324" s="19"/>
      <c r="P324" s="19"/>
      <c r="Q324" s="64"/>
      <c r="R324" s="64"/>
    </row>
    <row r="325" spans="1:18" x14ac:dyDescent="0.2">
      <c r="A325" s="25"/>
      <c r="B325" s="25"/>
      <c r="C325" s="47"/>
      <c r="D325" s="24"/>
      <c r="G325" s="19"/>
      <c r="H325" s="19"/>
      <c r="I325" s="64"/>
      <c r="J325" s="64"/>
      <c r="K325" s="19"/>
      <c r="L325" s="19"/>
      <c r="M325" s="64"/>
      <c r="N325" s="64"/>
      <c r="O325" s="19"/>
      <c r="P325" s="19"/>
      <c r="Q325" s="64"/>
      <c r="R325" s="64"/>
    </row>
    <row r="326" spans="1:18" x14ac:dyDescent="0.2">
      <c r="A326" s="25"/>
      <c r="B326" s="25"/>
      <c r="C326" s="47"/>
      <c r="D326" s="24"/>
      <c r="G326" s="19"/>
      <c r="H326" s="19"/>
      <c r="I326" s="64"/>
      <c r="J326" s="64"/>
      <c r="K326" s="19"/>
      <c r="L326" s="19"/>
      <c r="M326" s="64"/>
      <c r="N326" s="64"/>
      <c r="O326" s="19"/>
      <c r="P326" s="19"/>
      <c r="Q326" s="64"/>
      <c r="R326" s="64"/>
    </row>
    <row r="327" spans="1:18" x14ac:dyDescent="0.2">
      <c r="A327" s="25"/>
      <c r="B327" s="25"/>
      <c r="C327" s="47"/>
      <c r="D327" s="24"/>
      <c r="G327" s="19"/>
      <c r="H327" s="19"/>
      <c r="I327" s="64"/>
      <c r="J327" s="64"/>
      <c r="K327" s="19"/>
      <c r="L327" s="19"/>
      <c r="M327" s="64"/>
      <c r="N327" s="64"/>
      <c r="O327" s="19"/>
      <c r="P327" s="19"/>
      <c r="Q327" s="64"/>
      <c r="R327" s="64"/>
    </row>
    <row r="328" spans="1:18" x14ac:dyDescent="0.2">
      <c r="A328" s="25"/>
      <c r="B328" s="25"/>
      <c r="C328" s="47"/>
      <c r="D328" s="24"/>
      <c r="G328" s="19"/>
      <c r="H328" s="19"/>
      <c r="I328" s="64"/>
      <c r="J328" s="64"/>
      <c r="K328" s="19"/>
      <c r="L328" s="19"/>
      <c r="M328" s="64"/>
      <c r="N328" s="64"/>
      <c r="O328" s="19"/>
      <c r="P328" s="19"/>
      <c r="Q328" s="64"/>
      <c r="R328" s="64"/>
    </row>
    <row r="329" spans="1:18" x14ac:dyDescent="0.2">
      <c r="A329" s="25"/>
      <c r="B329" s="25"/>
      <c r="C329" s="47"/>
      <c r="D329" s="24"/>
      <c r="G329" s="19"/>
      <c r="H329" s="19"/>
      <c r="I329" s="64"/>
      <c r="J329" s="64"/>
      <c r="K329" s="19"/>
      <c r="L329" s="19"/>
      <c r="M329" s="64"/>
      <c r="N329" s="64"/>
      <c r="O329" s="19"/>
      <c r="P329" s="19"/>
      <c r="Q329" s="64"/>
      <c r="R329" s="64"/>
    </row>
    <row r="330" spans="1:18" x14ac:dyDescent="0.2">
      <c r="A330" s="25"/>
      <c r="B330" s="25"/>
      <c r="C330" s="47"/>
      <c r="D330" s="24"/>
      <c r="G330" s="19"/>
      <c r="H330" s="19"/>
      <c r="I330" s="64"/>
      <c r="J330" s="64"/>
      <c r="K330" s="19"/>
      <c r="L330" s="19"/>
      <c r="M330" s="64"/>
      <c r="N330" s="64"/>
      <c r="O330" s="19"/>
      <c r="P330" s="19"/>
      <c r="Q330" s="64"/>
      <c r="R330" s="64"/>
    </row>
    <row r="331" spans="1:18" x14ac:dyDescent="0.2">
      <c r="A331" s="25"/>
      <c r="B331" s="25"/>
      <c r="C331" s="47"/>
      <c r="D331" s="24"/>
      <c r="G331" s="19"/>
      <c r="H331" s="19"/>
      <c r="I331" s="64"/>
      <c r="J331" s="64"/>
      <c r="K331" s="19"/>
      <c r="L331" s="19"/>
      <c r="M331" s="64"/>
      <c r="N331" s="64"/>
      <c r="O331" s="19"/>
      <c r="P331" s="19"/>
      <c r="Q331" s="64"/>
      <c r="R331" s="64"/>
    </row>
    <row r="332" spans="1:18" x14ac:dyDescent="0.2">
      <c r="A332" s="25"/>
      <c r="B332" s="25"/>
      <c r="C332" s="47"/>
      <c r="D332" s="24"/>
      <c r="G332" s="19"/>
      <c r="H332" s="19"/>
      <c r="I332" s="64"/>
      <c r="J332" s="64"/>
      <c r="K332" s="19"/>
      <c r="L332" s="19"/>
      <c r="M332" s="64"/>
      <c r="N332" s="64"/>
      <c r="O332" s="19"/>
      <c r="P332" s="19"/>
      <c r="Q332" s="64"/>
      <c r="R332" s="64"/>
    </row>
    <row r="333" spans="1:18" x14ac:dyDescent="0.2">
      <c r="A333" s="25"/>
      <c r="B333" s="25"/>
      <c r="C333" s="47"/>
      <c r="D333" s="24"/>
      <c r="G333" s="19"/>
      <c r="H333" s="19"/>
      <c r="I333" s="64"/>
      <c r="J333" s="64"/>
      <c r="K333" s="19"/>
      <c r="L333" s="19"/>
      <c r="M333" s="64"/>
      <c r="N333" s="64"/>
      <c r="O333" s="19"/>
      <c r="P333" s="19"/>
      <c r="Q333" s="64"/>
      <c r="R333" s="64"/>
    </row>
    <row r="334" spans="1:18" x14ac:dyDescent="0.2">
      <c r="A334" s="25"/>
      <c r="B334" s="25"/>
      <c r="C334" s="47"/>
      <c r="D334" s="24"/>
      <c r="G334" s="19"/>
      <c r="H334" s="19"/>
      <c r="I334" s="64"/>
      <c r="J334" s="64"/>
      <c r="K334" s="19"/>
      <c r="L334" s="19"/>
      <c r="M334" s="64"/>
      <c r="N334" s="64"/>
      <c r="O334" s="19"/>
      <c r="P334" s="19"/>
      <c r="Q334" s="64"/>
      <c r="R334" s="64"/>
    </row>
    <row r="335" spans="1:18" x14ac:dyDescent="0.2">
      <c r="A335" s="25"/>
      <c r="B335" s="25"/>
      <c r="C335" s="47"/>
      <c r="D335" s="24"/>
      <c r="G335" s="19"/>
      <c r="H335" s="19"/>
      <c r="I335" s="64"/>
      <c r="J335" s="64"/>
      <c r="K335" s="19"/>
      <c r="L335" s="19"/>
      <c r="M335" s="64"/>
      <c r="N335" s="64"/>
      <c r="O335" s="19"/>
      <c r="P335" s="19"/>
      <c r="Q335" s="64"/>
      <c r="R335" s="64"/>
    </row>
    <row r="336" spans="1:18" x14ac:dyDescent="0.2">
      <c r="A336" s="25"/>
      <c r="B336" s="25"/>
      <c r="C336" s="47"/>
      <c r="D336" s="24"/>
      <c r="G336" s="19"/>
      <c r="H336" s="19"/>
      <c r="I336" s="64"/>
      <c r="J336" s="64"/>
      <c r="K336" s="19"/>
      <c r="L336" s="19"/>
      <c r="M336" s="64"/>
      <c r="N336" s="64"/>
      <c r="O336" s="19"/>
      <c r="P336" s="19"/>
      <c r="Q336" s="64"/>
      <c r="R336" s="64"/>
    </row>
    <row r="337" spans="1:18" x14ac:dyDescent="0.2">
      <c r="A337" s="25"/>
      <c r="B337" s="25"/>
      <c r="C337" s="47"/>
      <c r="D337" s="24"/>
      <c r="G337" s="19"/>
      <c r="H337" s="19"/>
      <c r="I337" s="64"/>
      <c r="J337" s="64"/>
      <c r="K337" s="19"/>
      <c r="L337" s="19"/>
      <c r="M337" s="64"/>
      <c r="N337" s="64"/>
      <c r="O337" s="19"/>
      <c r="P337" s="19"/>
      <c r="Q337" s="64"/>
      <c r="R337" s="64"/>
    </row>
    <row r="338" spans="1:18" x14ac:dyDescent="0.2">
      <c r="A338" s="25"/>
      <c r="B338" s="25"/>
      <c r="C338" s="47"/>
      <c r="D338" s="24"/>
      <c r="G338" s="19"/>
      <c r="H338" s="19"/>
      <c r="I338" s="64"/>
      <c r="J338" s="64"/>
      <c r="K338" s="19"/>
      <c r="L338" s="19"/>
      <c r="M338" s="64"/>
      <c r="N338" s="64"/>
      <c r="O338" s="19"/>
      <c r="P338" s="19"/>
      <c r="Q338" s="64"/>
      <c r="R338" s="64"/>
    </row>
    <row r="339" spans="1:18" x14ac:dyDescent="0.2">
      <c r="A339" s="25"/>
      <c r="B339" s="25"/>
      <c r="C339" s="47"/>
      <c r="D339" s="24"/>
      <c r="G339" s="19"/>
      <c r="H339" s="19"/>
      <c r="I339" s="64"/>
      <c r="J339" s="64"/>
      <c r="K339" s="19"/>
      <c r="L339" s="19"/>
      <c r="M339" s="64"/>
      <c r="N339" s="64"/>
      <c r="O339" s="19"/>
      <c r="P339" s="19"/>
      <c r="Q339" s="64"/>
      <c r="R339" s="64"/>
    </row>
    <row r="340" spans="1:18" x14ac:dyDescent="0.2">
      <c r="A340" s="25"/>
      <c r="B340" s="25"/>
      <c r="C340" s="47"/>
      <c r="D340" s="24"/>
      <c r="G340" s="19"/>
      <c r="H340" s="19"/>
      <c r="I340" s="64"/>
      <c r="J340" s="64"/>
      <c r="K340" s="19"/>
      <c r="L340" s="19"/>
      <c r="M340" s="64"/>
      <c r="N340" s="64"/>
      <c r="O340" s="19"/>
      <c r="P340" s="19"/>
      <c r="Q340" s="64"/>
      <c r="R340" s="64"/>
    </row>
    <row r="341" spans="1:18" x14ac:dyDescent="0.2">
      <c r="A341" s="25"/>
      <c r="B341" s="25"/>
      <c r="C341" s="47"/>
      <c r="D341" s="24"/>
      <c r="G341" s="19"/>
      <c r="H341" s="19"/>
      <c r="I341" s="64"/>
      <c r="J341" s="64"/>
      <c r="K341" s="19"/>
      <c r="L341" s="19"/>
      <c r="M341" s="64"/>
      <c r="N341" s="64"/>
      <c r="O341" s="19"/>
      <c r="P341" s="19"/>
      <c r="Q341" s="64"/>
      <c r="R341" s="64"/>
    </row>
    <row r="342" spans="1:18" x14ac:dyDescent="0.2">
      <c r="A342" s="25"/>
      <c r="B342" s="25"/>
      <c r="C342" s="47"/>
      <c r="D342" s="24"/>
      <c r="G342" s="19"/>
      <c r="H342" s="19"/>
      <c r="I342" s="64"/>
      <c r="J342" s="64"/>
      <c r="K342" s="19"/>
      <c r="L342" s="19"/>
      <c r="M342" s="64"/>
      <c r="N342" s="64"/>
      <c r="O342" s="19"/>
      <c r="P342" s="19"/>
      <c r="Q342" s="64"/>
      <c r="R342" s="64"/>
    </row>
    <row r="343" spans="1:18" x14ac:dyDescent="0.2">
      <c r="A343" s="25"/>
      <c r="B343" s="25"/>
      <c r="C343" s="47"/>
      <c r="D343" s="24"/>
      <c r="G343" s="19"/>
      <c r="H343" s="19"/>
      <c r="I343" s="64"/>
      <c r="J343" s="64"/>
      <c r="K343" s="19"/>
      <c r="L343" s="19"/>
      <c r="M343" s="64"/>
      <c r="N343" s="64"/>
      <c r="O343" s="19"/>
      <c r="P343" s="19"/>
      <c r="Q343" s="64"/>
      <c r="R343" s="64"/>
    </row>
    <row r="344" spans="1:18" x14ac:dyDescent="0.2">
      <c r="A344" s="25"/>
      <c r="B344" s="25"/>
      <c r="C344" s="47"/>
      <c r="D344" s="24"/>
      <c r="G344" s="19"/>
      <c r="H344" s="19"/>
      <c r="I344" s="64"/>
      <c r="J344" s="64"/>
      <c r="K344" s="19"/>
      <c r="L344" s="19"/>
      <c r="M344" s="64"/>
      <c r="N344" s="64"/>
      <c r="O344" s="19"/>
      <c r="P344" s="19"/>
      <c r="Q344" s="64"/>
      <c r="R344" s="64"/>
    </row>
    <row r="345" spans="1:18" x14ac:dyDescent="0.2">
      <c r="A345" s="25"/>
      <c r="B345" s="25"/>
      <c r="C345" s="47"/>
      <c r="D345" s="24"/>
      <c r="G345" s="19"/>
      <c r="H345" s="19"/>
      <c r="I345" s="64"/>
      <c r="J345" s="64"/>
      <c r="K345" s="19"/>
      <c r="L345" s="19"/>
      <c r="M345" s="64"/>
      <c r="N345" s="64"/>
      <c r="O345" s="19"/>
      <c r="P345" s="19"/>
      <c r="Q345" s="64"/>
      <c r="R345" s="64"/>
    </row>
    <row r="346" spans="1:18" x14ac:dyDescent="0.2">
      <c r="A346" s="25"/>
      <c r="B346" s="25"/>
      <c r="C346" s="47"/>
      <c r="D346" s="24"/>
      <c r="G346" s="19"/>
      <c r="H346" s="19"/>
      <c r="I346" s="64"/>
      <c r="J346" s="64"/>
      <c r="K346" s="19"/>
      <c r="L346" s="19"/>
      <c r="M346" s="64"/>
      <c r="N346" s="64"/>
      <c r="O346" s="19"/>
      <c r="P346" s="19"/>
      <c r="Q346" s="64"/>
      <c r="R346" s="64"/>
    </row>
    <row r="347" spans="1:18" x14ac:dyDescent="0.2">
      <c r="A347" s="25"/>
      <c r="B347" s="25"/>
      <c r="C347" s="47"/>
      <c r="D347" s="24"/>
      <c r="G347" s="19"/>
      <c r="H347" s="19"/>
      <c r="I347" s="64"/>
      <c r="J347" s="64"/>
      <c r="K347" s="19"/>
      <c r="L347" s="19"/>
      <c r="M347" s="64"/>
      <c r="N347" s="64"/>
      <c r="O347" s="19"/>
      <c r="P347" s="19"/>
      <c r="Q347" s="64"/>
      <c r="R347" s="64"/>
    </row>
    <row r="348" spans="1:18" x14ac:dyDescent="0.2">
      <c r="A348" s="25"/>
      <c r="B348" s="25"/>
      <c r="C348" s="47"/>
      <c r="D348" s="24"/>
      <c r="G348" s="19"/>
      <c r="H348" s="19"/>
      <c r="I348" s="64"/>
      <c r="J348" s="64"/>
      <c r="K348" s="19"/>
      <c r="L348" s="19"/>
      <c r="M348" s="64"/>
      <c r="N348" s="64"/>
      <c r="O348" s="19"/>
      <c r="P348" s="19"/>
      <c r="Q348" s="64"/>
      <c r="R348" s="64"/>
    </row>
    <row r="349" spans="1:18" x14ac:dyDescent="0.2">
      <c r="A349" s="25"/>
      <c r="B349" s="25"/>
      <c r="C349" s="47"/>
      <c r="D349" s="24"/>
      <c r="G349" s="19"/>
      <c r="H349" s="19"/>
      <c r="I349" s="64"/>
      <c r="J349" s="64"/>
      <c r="K349" s="19"/>
      <c r="L349" s="19"/>
      <c r="M349" s="64"/>
      <c r="N349" s="64"/>
      <c r="O349" s="19"/>
      <c r="P349" s="19"/>
      <c r="Q349" s="64"/>
      <c r="R349" s="64"/>
    </row>
    <row r="350" spans="1:18" x14ac:dyDescent="0.2">
      <c r="A350" s="25"/>
      <c r="B350" s="25"/>
      <c r="C350" s="47"/>
      <c r="D350" s="24"/>
      <c r="G350" s="19"/>
      <c r="H350" s="19"/>
      <c r="I350" s="64"/>
      <c r="J350" s="64"/>
      <c r="K350" s="19"/>
      <c r="L350" s="19"/>
      <c r="M350" s="64"/>
      <c r="N350" s="64"/>
      <c r="O350" s="19"/>
      <c r="P350" s="19"/>
      <c r="Q350" s="64"/>
      <c r="R350" s="64"/>
    </row>
    <row r="351" spans="1:18" x14ac:dyDescent="0.2">
      <c r="A351" s="25"/>
      <c r="B351" s="25"/>
      <c r="C351" s="47"/>
      <c r="D351" s="24"/>
      <c r="G351" s="19"/>
      <c r="H351" s="19"/>
      <c r="I351" s="64"/>
      <c r="J351" s="64"/>
      <c r="K351" s="19"/>
      <c r="L351" s="19"/>
      <c r="M351" s="64"/>
      <c r="N351" s="64"/>
      <c r="O351" s="19"/>
      <c r="P351" s="19"/>
      <c r="Q351" s="64"/>
      <c r="R351" s="64"/>
    </row>
    <row r="352" spans="1:18" x14ac:dyDescent="0.2">
      <c r="A352" s="25"/>
      <c r="B352" s="25"/>
      <c r="C352" s="47"/>
      <c r="D352" s="24"/>
      <c r="G352" s="19"/>
      <c r="H352" s="19"/>
      <c r="I352" s="64"/>
      <c r="J352" s="64"/>
      <c r="K352" s="19"/>
      <c r="L352" s="19"/>
      <c r="M352" s="64"/>
      <c r="N352" s="64"/>
      <c r="O352" s="19"/>
      <c r="P352" s="19"/>
      <c r="Q352" s="64"/>
      <c r="R352" s="64"/>
    </row>
    <row r="353" spans="1:18" x14ac:dyDescent="0.2">
      <c r="A353" s="25"/>
      <c r="B353" s="25"/>
      <c r="C353" s="47"/>
      <c r="D353" s="24"/>
      <c r="G353" s="19"/>
      <c r="H353" s="19"/>
      <c r="I353" s="64"/>
      <c r="J353" s="64"/>
      <c r="K353" s="19"/>
      <c r="L353" s="19"/>
      <c r="M353" s="64"/>
      <c r="N353" s="64"/>
      <c r="O353" s="19"/>
      <c r="P353" s="19"/>
      <c r="Q353" s="64"/>
      <c r="R353" s="64"/>
    </row>
    <row r="354" spans="1:18" x14ac:dyDescent="0.2">
      <c r="A354" s="25"/>
      <c r="B354" s="25"/>
      <c r="C354" s="47"/>
      <c r="D354" s="24"/>
      <c r="G354" s="19"/>
      <c r="H354" s="19"/>
      <c r="I354" s="64"/>
      <c r="J354" s="64"/>
      <c r="K354" s="19"/>
      <c r="L354" s="19"/>
      <c r="M354" s="64"/>
      <c r="N354" s="64"/>
      <c r="O354" s="19"/>
      <c r="P354" s="19"/>
      <c r="Q354" s="64"/>
      <c r="R354" s="64"/>
    </row>
    <row r="355" spans="1:18" x14ac:dyDescent="0.2">
      <c r="A355" s="25"/>
      <c r="B355" s="25"/>
      <c r="C355" s="47"/>
      <c r="D355" s="24"/>
      <c r="G355" s="19"/>
      <c r="H355" s="19"/>
      <c r="I355" s="64"/>
      <c r="J355" s="64"/>
      <c r="K355" s="19"/>
      <c r="L355" s="19"/>
      <c r="M355" s="64"/>
      <c r="N355" s="64"/>
      <c r="O355" s="19"/>
      <c r="P355" s="19"/>
      <c r="Q355" s="64"/>
      <c r="R355" s="64"/>
    </row>
    <row r="356" spans="1:18" x14ac:dyDescent="0.2">
      <c r="A356" s="25"/>
      <c r="B356" s="25"/>
      <c r="C356" s="47"/>
      <c r="D356" s="24"/>
      <c r="G356" s="19"/>
      <c r="H356" s="19"/>
      <c r="I356" s="64"/>
      <c r="J356" s="64"/>
      <c r="K356" s="19"/>
      <c r="L356" s="19"/>
      <c r="M356" s="64"/>
      <c r="N356" s="64"/>
      <c r="O356" s="64"/>
      <c r="P356" s="64"/>
      <c r="Q356" s="64"/>
      <c r="R356" s="64"/>
    </row>
    <row r="357" spans="1:18" x14ac:dyDescent="0.2">
      <c r="A357" s="25"/>
      <c r="B357" s="25"/>
      <c r="C357" s="47"/>
      <c r="D357" s="24"/>
      <c r="G357" s="19"/>
      <c r="H357" s="19"/>
      <c r="I357" s="64"/>
      <c r="J357" s="64"/>
      <c r="K357" s="19"/>
      <c r="L357" s="19"/>
      <c r="M357" s="64"/>
      <c r="N357" s="64"/>
      <c r="O357" s="64"/>
      <c r="P357" s="64"/>
      <c r="Q357" s="64"/>
      <c r="R357" s="64"/>
    </row>
    <row r="358" spans="1:18" x14ac:dyDescent="0.2">
      <c r="A358" s="25"/>
      <c r="B358" s="25"/>
      <c r="C358" s="47"/>
      <c r="D358" s="24"/>
      <c r="G358" s="19"/>
      <c r="H358" s="19"/>
      <c r="I358" s="64"/>
      <c r="J358" s="64"/>
      <c r="K358" s="19"/>
      <c r="L358" s="19"/>
      <c r="M358" s="64"/>
      <c r="N358" s="64"/>
      <c r="O358" s="64"/>
      <c r="P358" s="64"/>
      <c r="Q358" s="64"/>
      <c r="R358" s="64"/>
    </row>
    <row r="359" spans="1:18" x14ac:dyDescent="0.2">
      <c r="A359" s="25"/>
      <c r="B359" s="25"/>
      <c r="C359" s="47"/>
      <c r="D359" s="24"/>
      <c r="G359" s="19"/>
      <c r="H359" s="19"/>
      <c r="I359" s="64"/>
      <c r="J359" s="64"/>
      <c r="K359" s="19"/>
      <c r="L359" s="19"/>
      <c r="M359" s="64"/>
      <c r="N359" s="64"/>
      <c r="O359" s="64"/>
      <c r="P359" s="64"/>
      <c r="Q359" s="64"/>
      <c r="R359" s="64"/>
    </row>
    <row r="360" spans="1:18" x14ac:dyDescent="0.2">
      <c r="A360" s="25"/>
      <c r="B360" s="25"/>
      <c r="C360" s="47"/>
      <c r="D360" s="24"/>
      <c r="G360" s="19"/>
      <c r="H360" s="19"/>
      <c r="I360" s="64"/>
      <c r="J360" s="64"/>
      <c r="K360" s="19"/>
      <c r="L360" s="19"/>
      <c r="M360" s="64"/>
      <c r="N360" s="64"/>
      <c r="O360" s="64"/>
      <c r="P360" s="64"/>
      <c r="Q360" s="64"/>
      <c r="R360" s="64"/>
    </row>
    <row r="361" spans="1:18" x14ac:dyDescent="0.2">
      <c r="A361" s="25"/>
      <c r="B361" s="25"/>
      <c r="C361" s="47"/>
      <c r="D361" s="24"/>
      <c r="G361" s="19"/>
      <c r="H361" s="19"/>
      <c r="I361" s="64"/>
      <c r="J361" s="64"/>
      <c r="K361" s="19"/>
      <c r="L361" s="19"/>
      <c r="M361" s="64"/>
      <c r="N361" s="64"/>
      <c r="O361" s="64"/>
      <c r="P361" s="64"/>
      <c r="Q361" s="64"/>
      <c r="R361" s="64"/>
    </row>
    <row r="362" spans="1:18" x14ac:dyDescent="0.2">
      <c r="A362" s="25"/>
      <c r="B362" s="25"/>
      <c r="C362" s="47"/>
      <c r="D362" s="24"/>
      <c r="G362" s="19"/>
      <c r="H362" s="19"/>
      <c r="I362" s="64"/>
      <c r="J362" s="64"/>
      <c r="K362" s="19"/>
      <c r="L362" s="19"/>
      <c r="M362" s="64"/>
      <c r="N362" s="64"/>
      <c r="O362" s="64"/>
      <c r="P362" s="64"/>
      <c r="Q362" s="64"/>
      <c r="R362" s="64"/>
    </row>
    <row r="363" spans="1:18" x14ac:dyDescent="0.2">
      <c r="A363" s="25"/>
      <c r="B363" s="25"/>
      <c r="C363" s="47"/>
      <c r="D363" s="24"/>
      <c r="G363" s="19"/>
      <c r="H363" s="19"/>
      <c r="I363" s="64"/>
      <c r="J363" s="64"/>
      <c r="K363" s="19"/>
      <c r="L363" s="19"/>
      <c r="M363" s="64"/>
      <c r="N363" s="64"/>
      <c r="O363" s="64"/>
      <c r="P363" s="64"/>
      <c r="Q363" s="64"/>
      <c r="R363" s="64"/>
    </row>
    <row r="364" spans="1:18" x14ac:dyDescent="0.2">
      <c r="A364" s="25"/>
      <c r="B364" s="25"/>
      <c r="C364" s="47"/>
      <c r="D364" s="24"/>
      <c r="G364" s="19"/>
      <c r="H364" s="19"/>
      <c r="I364" s="64"/>
      <c r="J364" s="64"/>
      <c r="K364" s="19"/>
      <c r="L364" s="19"/>
      <c r="M364" s="64"/>
      <c r="N364" s="64"/>
      <c r="O364" s="64"/>
      <c r="P364" s="64"/>
      <c r="Q364" s="64"/>
      <c r="R364" s="64"/>
    </row>
    <row r="365" spans="1:18" x14ac:dyDescent="0.2">
      <c r="A365" s="25"/>
      <c r="B365" s="25"/>
      <c r="C365" s="47"/>
      <c r="D365" s="24"/>
      <c r="G365" s="19"/>
      <c r="H365" s="19"/>
      <c r="I365" s="64"/>
      <c r="J365" s="64"/>
      <c r="K365" s="19"/>
      <c r="L365" s="19"/>
      <c r="M365" s="64"/>
      <c r="N365" s="64"/>
      <c r="O365" s="64"/>
      <c r="P365" s="64"/>
      <c r="Q365" s="64"/>
      <c r="R365" s="64"/>
    </row>
    <row r="366" spans="1:18" x14ac:dyDescent="0.2">
      <c r="A366" s="25"/>
      <c r="B366" s="25"/>
      <c r="C366" s="47"/>
      <c r="D366" s="24"/>
      <c r="G366" s="19"/>
      <c r="H366" s="19"/>
      <c r="I366" s="64"/>
      <c r="J366" s="64"/>
      <c r="K366" s="19"/>
      <c r="L366" s="19"/>
      <c r="M366" s="64"/>
      <c r="N366" s="64"/>
      <c r="O366" s="64"/>
      <c r="P366" s="64"/>
      <c r="Q366" s="64"/>
      <c r="R366" s="64"/>
    </row>
    <row r="367" spans="1:18" x14ac:dyDescent="0.2">
      <c r="A367" s="25"/>
      <c r="B367" s="25"/>
      <c r="C367" s="47"/>
      <c r="D367" s="24"/>
      <c r="G367" s="19"/>
      <c r="H367" s="19"/>
      <c r="I367" s="64"/>
      <c r="J367" s="64"/>
      <c r="K367" s="19"/>
      <c r="L367" s="19"/>
      <c r="M367" s="64"/>
      <c r="N367" s="64"/>
      <c r="O367" s="64"/>
      <c r="P367" s="64"/>
      <c r="Q367" s="64"/>
      <c r="R367" s="64"/>
    </row>
    <row r="368" spans="1:18" x14ac:dyDescent="0.2">
      <c r="A368" s="25"/>
      <c r="B368" s="25"/>
      <c r="C368" s="47"/>
      <c r="D368" s="24"/>
      <c r="G368" s="19"/>
      <c r="H368" s="19"/>
      <c r="I368" s="64"/>
      <c r="J368" s="64"/>
      <c r="K368" s="19"/>
      <c r="L368" s="19"/>
      <c r="M368" s="64"/>
      <c r="N368" s="64"/>
      <c r="O368" s="64"/>
      <c r="P368" s="64"/>
      <c r="Q368" s="64"/>
      <c r="R368" s="64"/>
    </row>
    <row r="369" spans="1:18" x14ac:dyDescent="0.2">
      <c r="A369" s="25"/>
      <c r="B369" s="25"/>
      <c r="C369" s="47"/>
      <c r="D369" s="24"/>
      <c r="G369" s="19"/>
      <c r="H369" s="19"/>
      <c r="I369" s="64"/>
      <c r="J369" s="64"/>
      <c r="K369" s="19"/>
      <c r="L369" s="19"/>
      <c r="M369" s="64"/>
      <c r="N369" s="64"/>
      <c r="O369" s="64"/>
      <c r="P369" s="64"/>
      <c r="Q369" s="64"/>
      <c r="R369" s="64"/>
    </row>
    <row r="370" spans="1:18" x14ac:dyDescent="0.2">
      <c r="A370" s="25"/>
      <c r="B370" s="25"/>
      <c r="C370" s="47"/>
      <c r="D370" s="24"/>
      <c r="G370" s="19"/>
      <c r="H370" s="19"/>
      <c r="I370" s="64"/>
      <c r="J370" s="64"/>
      <c r="K370" s="19"/>
      <c r="L370" s="19"/>
      <c r="M370" s="64"/>
      <c r="N370" s="64"/>
      <c r="O370" s="64"/>
      <c r="P370" s="64"/>
      <c r="Q370" s="64"/>
      <c r="R370" s="64"/>
    </row>
    <row r="371" spans="1:18" x14ac:dyDescent="0.2">
      <c r="A371" s="25"/>
      <c r="B371" s="25"/>
      <c r="C371" s="47"/>
      <c r="D371" s="24"/>
      <c r="G371" s="19"/>
      <c r="H371" s="19"/>
      <c r="I371" s="64"/>
      <c r="J371" s="64"/>
      <c r="K371" s="19"/>
      <c r="L371" s="19"/>
      <c r="M371" s="64"/>
      <c r="N371" s="64"/>
      <c r="O371" s="64"/>
      <c r="P371" s="64"/>
      <c r="Q371" s="64"/>
      <c r="R371" s="64"/>
    </row>
    <row r="372" spans="1:18" x14ac:dyDescent="0.2">
      <c r="A372" s="25"/>
      <c r="B372" s="25"/>
      <c r="C372" s="47"/>
      <c r="D372" s="24"/>
      <c r="G372" s="19"/>
      <c r="H372" s="19"/>
      <c r="I372" s="64"/>
      <c r="J372" s="64"/>
      <c r="K372" s="19"/>
      <c r="L372" s="19"/>
      <c r="M372" s="64"/>
      <c r="N372" s="64"/>
      <c r="O372" s="64"/>
      <c r="P372" s="64"/>
      <c r="Q372" s="64"/>
      <c r="R372" s="64"/>
    </row>
    <row r="373" spans="1:18" x14ac:dyDescent="0.2">
      <c r="A373" s="25"/>
      <c r="B373" s="25"/>
      <c r="C373" s="47"/>
      <c r="D373" s="24"/>
      <c r="G373" s="19"/>
      <c r="H373" s="19"/>
      <c r="I373" s="64"/>
      <c r="J373" s="64"/>
      <c r="K373" s="19"/>
      <c r="L373" s="19"/>
      <c r="M373" s="64"/>
      <c r="N373" s="64"/>
      <c r="O373" s="64"/>
      <c r="P373" s="64"/>
      <c r="Q373" s="64"/>
      <c r="R373" s="64"/>
    </row>
    <row r="374" spans="1:18" x14ac:dyDescent="0.2">
      <c r="A374" s="25"/>
      <c r="B374" s="25"/>
      <c r="C374" s="47"/>
      <c r="D374" s="24"/>
      <c r="G374" s="19"/>
      <c r="H374" s="19"/>
      <c r="I374" s="64"/>
      <c r="J374" s="64"/>
      <c r="K374" s="19"/>
      <c r="L374" s="19"/>
      <c r="M374" s="64"/>
      <c r="N374" s="64"/>
      <c r="O374" s="64"/>
      <c r="P374" s="64"/>
      <c r="Q374" s="64"/>
      <c r="R374" s="64"/>
    </row>
    <row r="375" spans="1:18" x14ac:dyDescent="0.2">
      <c r="A375" s="25"/>
      <c r="B375" s="25"/>
      <c r="C375" s="47"/>
      <c r="D375" s="24"/>
      <c r="G375" s="19"/>
      <c r="H375" s="19"/>
      <c r="I375" s="64"/>
      <c r="J375" s="64"/>
      <c r="K375" s="19"/>
      <c r="L375" s="19"/>
      <c r="M375" s="64"/>
      <c r="N375" s="64"/>
      <c r="O375" s="64"/>
      <c r="P375" s="64"/>
      <c r="Q375" s="64"/>
      <c r="R375" s="64"/>
    </row>
    <row r="376" spans="1:18" x14ac:dyDescent="0.2">
      <c r="A376" s="25"/>
      <c r="B376" s="25"/>
      <c r="C376" s="47"/>
      <c r="D376" s="24"/>
      <c r="G376" s="19"/>
      <c r="H376" s="19"/>
      <c r="I376" s="64"/>
      <c r="J376" s="64"/>
      <c r="K376" s="19"/>
      <c r="L376" s="19"/>
      <c r="M376" s="64"/>
      <c r="N376" s="64"/>
      <c r="O376" s="64"/>
      <c r="P376" s="64"/>
      <c r="Q376" s="64"/>
      <c r="R376" s="64"/>
    </row>
    <row r="377" spans="1:18" x14ac:dyDescent="0.2">
      <c r="A377" s="25"/>
      <c r="B377" s="25"/>
      <c r="C377" s="47"/>
      <c r="D377" s="24"/>
      <c r="G377" s="19"/>
      <c r="H377" s="19"/>
      <c r="I377" s="64"/>
      <c r="J377" s="64"/>
      <c r="K377" s="19"/>
      <c r="L377" s="19"/>
      <c r="M377" s="64"/>
      <c r="N377" s="64"/>
      <c r="O377" s="64"/>
      <c r="P377" s="64"/>
      <c r="Q377" s="64"/>
      <c r="R377" s="64"/>
    </row>
    <row r="378" spans="1:18" x14ac:dyDescent="0.2">
      <c r="A378" s="25"/>
      <c r="B378" s="25"/>
      <c r="C378" s="47"/>
      <c r="D378" s="24"/>
      <c r="G378" s="19"/>
      <c r="H378" s="19"/>
      <c r="I378" s="64"/>
      <c r="J378" s="64"/>
      <c r="K378" s="19"/>
      <c r="L378" s="19"/>
      <c r="M378" s="64"/>
      <c r="N378" s="64"/>
      <c r="O378" s="64"/>
      <c r="P378" s="64"/>
      <c r="Q378" s="64"/>
      <c r="R378" s="64"/>
    </row>
    <row r="379" spans="1:18" x14ac:dyDescent="0.2">
      <c r="A379" s="25"/>
      <c r="B379" s="25"/>
      <c r="C379" s="47"/>
      <c r="D379" s="24"/>
      <c r="G379" s="19"/>
      <c r="H379" s="19"/>
      <c r="I379" s="64"/>
      <c r="J379" s="64"/>
      <c r="K379" s="19"/>
      <c r="L379" s="19"/>
      <c r="M379" s="64"/>
      <c r="N379" s="64"/>
      <c r="O379" s="64"/>
      <c r="P379" s="64"/>
      <c r="Q379" s="64"/>
      <c r="R379" s="64"/>
    </row>
    <row r="380" spans="1:18" x14ac:dyDescent="0.2">
      <c r="A380" s="25"/>
      <c r="B380" s="25"/>
      <c r="C380" s="47"/>
      <c r="D380" s="24"/>
      <c r="G380" s="19"/>
      <c r="H380" s="19"/>
      <c r="I380" s="64"/>
      <c r="J380" s="64"/>
      <c r="K380" s="19"/>
      <c r="L380" s="19"/>
      <c r="M380" s="64"/>
      <c r="N380" s="64"/>
      <c r="O380" s="64"/>
      <c r="P380" s="64"/>
      <c r="Q380" s="64"/>
      <c r="R380" s="64"/>
    </row>
    <row r="381" spans="1:18" x14ac:dyDescent="0.2">
      <c r="A381" s="25"/>
      <c r="B381" s="25"/>
      <c r="C381" s="47"/>
      <c r="D381" s="24"/>
      <c r="G381" s="19"/>
      <c r="H381" s="19"/>
      <c r="I381" s="64"/>
      <c r="J381" s="64"/>
      <c r="K381" s="19"/>
      <c r="L381" s="19"/>
      <c r="M381" s="64"/>
      <c r="N381" s="64"/>
      <c r="O381" s="64"/>
      <c r="P381" s="64"/>
      <c r="Q381" s="64"/>
      <c r="R381" s="64"/>
    </row>
    <row r="382" spans="1:18" x14ac:dyDescent="0.2">
      <c r="A382" s="25"/>
      <c r="B382" s="25"/>
      <c r="C382" s="47"/>
      <c r="D382" s="24"/>
      <c r="G382" s="19"/>
      <c r="H382" s="19"/>
      <c r="I382" s="64"/>
      <c r="J382" s="64"/>
      <c r="K382" s="19"/>
      <c r="L382" s="19"/>
      <c r="M382" s="64"/>
      <c r="N382" s="64"/>
      <c r="O382" s="64"/>
      <c r="P382" s="64"/>
      <c r="Q382" s="64"/>
      <c r="R382" s="64"/>
    </row>
    <row r="383" spans="1:18" x14ac:dyDescent="0.2">
      <c r="A383" s="25"/>
      <c r="B383" s="25"/>
      <c r="C383" s="47"/>
      <c r="D383" s="24"/>
      <c r="G383" s="19"/>
      <c r="H383" s="19"/>
      <c r="I383" s="64"/>
      <c r="J383" s="64"/>
      <c r="K383" s="19"/>
      <c r="L383" s="19"/>
      <c r="M383" s="64"/>
      <c r="N383" s="64"/>
      <c r="O383" s="64"/>
      <c r="P383" s="64"/>
      <c r="Q383" s="64"/>
      <c r="R383" s="64"/>
    </row>
    <row r="384" spans="1:18" x14ac:dyDescent="0.2">
      <c r="A384" s="25"/>
      <c r="B384" s="25"/>
      <c r="C384" s="47"/>
      <c r="D384" s="24"/>
      <c r="G384" s="19"/>
      <c r="H384" s="19"/>
      <c r="I384" s="64"/>
      <c r="J384" s="64"/>
      <c r="K384" s="19"/>
      <c r="L384" s="19"/>
      <c r="M384" s="64"/>
      <c r="N384" s="64"/>
      <c r="O384" s="64"/>
      <c r="P384" s="64"/>
      <c r="Q384" s="64"/>
      <c r="R384" s="64"/>
    </row>
    <row r="385" spans="1:18" x14ac:dyDescent="0.2">
      <c r="A385" s="25"/>
      <c r="B385" s="25"/>
      <c r="C385" s="47"/>
      <c r="D385" s="24"/>
      <c r="G385" s="19"/>
      <c r="H385" s="19"/>
      <c r="I385" s="64"/>
      <c r="J385" s="64"/>
      <c r="K385" s="19"/>
      <c r="L385" s="19"/>
      <c r="M385" s="64"/>
      <c r="N385" s="64"/>
      <c r="O385" s="64"/>
      <c r="P385" s="64"/>
      <c r="Q385" s="64"/>
      <c r="R385" s="64"/>
    </row>
    <row r="386" spans="1:18" x14ac:dyDescent="0.2">
      <c r="A386" s="25"/>
      <c r="B386" s="25"/>
      <c r="C386" s="47"/>
      <c r="D386" s="24"/>
      <c r="G386" s="19"/>
      <c r="H386" s="19"/>
      <c r="I386" s="64"/>
      <c r="J386" s="64"/>
      <c r="K386" s="19"/>
      <c r="L386" s="19"/>
      <c r="M386" s="64"/>
      <c r="N386" s="64"/>
      <c r="O386" s="64"/>
      <c r="P386" s="64"/>
      <c r="Q386" s="64"/>
      <c r="R386" s="64"/>
    </row>
    <row r="387" spans="1:18" x14ac:dyDescent="0.2">
      <c r="A387" s="25"/>
      <c r="B387" s="25"/>
      <c r="C387" s="47"/>
      <c r="D387" s="24"/>
      <c r="G387" s="19"/>
      <c r="H387" s="19"/>
      <c r="I387" s="64"/>
      <c r="J387" s="64"/>
      <c r="K387" s="19"/>
      <c r="L387" s="19"/>
      <c r="M387" s="64"/>
      <c r="N387" s="64"/>
      <c r="O387" s="64"/>
      <c r="P387" s="64"/>
      <c r="Q387" s="64"/>
      <c r="R387" s="64"/>
    </row>
    <row r="388" spans="1:18" x14ac:dyDescent="0.2">
      <c r="A388" s="25"/>
      <c r="B388" s="25"/>
      <c r="C388" s="47"/>
      <c r="D388" s="24"/>
      <c r="G388" s="19"/>
      <c r="H388" s="19"/>
      <c r="I388" s="64"/>
      <c r="J388" s="64"/>
      <c r="K388" s="19"/>
      <c r="L388" s="19"/>
      <c r="M388" s="64"/>
      <c r="N388" s="64"/>
      <c r="O388" s="64"/>
      <c r="P388" s="64"/>
      <c r="Q388" s="64"/>
      <c r="R388" s="64"/>
    </row>
    <row r="389" spans="1:18" x14ac:dyDescent="0.2">
      <c r="A389" s="25"/>
      <c r="B389" s="25"/>
      <c r="C389" s="47"/>
      <c r="D389" s="24"/>
      <c r="G389" s="19"/>
      <c r="H389" s="19"/>
      <c r="I389" s="64"/>
      <c r="J389" s="64"/>
      <c r="K389" s="19"/>
      <c r="L389" s="19"/>
      <c r="M389" s="64"/>
      <c r="N389" s="64"/>
      <c r="O389" s="64"/>
      <c r="P389" s="64"/>
      <c r="Q389" s="64"/>
      <c r="R389" s="64"/>
    </row>
    <row r="390" spans="1:18" x14ac:dyDescent="0.2">
      <c r="A390" s="25"/>
      <c r="B390" s="25"/>
      <c r="C390" s="47"/>
      <c r="D390" s="24"/>
      <c r="G390" s="19"/>
      <c r="H390" s="19"/>
      <c r="I390" s="64"/>
      <c r="J390" s="64"/>
      <c r="K390" s="19"/>
      <c r="L390" s="19"/>
      <c r="M390" s="64"/>
      <c r="N390" s="64"/>
      <c r="O390" s="64"/>
      <c r="P390" s="64"/>
      <c r="Q390" s="64"/>
      <c r="R390" s="64"/>
    </row>
    <row r="391" spans="1:18" x14ac:dyDescent="0.2">
      <c r="A391" s="25"/>
      <c r="B391" s="25"/>
      <c r="C391" s="47"/>
      <c r="D391" s="24"/>
      <c r="G391" s="19"/>
      <c r="H391" s="19"/>
      <c r="I391" s="64"/>
      <c r="J391" s="64"/>
      <c r="K391" s="19"/>
      <c r="L391" s="19"/>
      <c r="M391" s="64"/>
      <c r="N391" s="64"/>
      <c r="O391" s="64"/>
      <c r="P391" s="64"/>
      <c r="Q391" s="64"/>
      <c r="R391" s="64"/>
    </row>
    <row r="392" spans="1:18" x14ac:dyDescent="0.2">
      <c r="A392" s="25"/>
      <c r="B392" s="25"/>
      <c r="C392" s="47"/>
      <c r="D392" s="24"/>
      <c r="G392" s="19"/>
      <c r="H392" s="19"/>
      <c r="I392" s="64"/>
      <c r="J392" s="64"/>
      <c r="K392" s="19"/>
      <c r="L392" s="19"/>
      <c r="M392" s="64"/>
      <c r="N392" s="64"/>
      <c r="O392" s="64"/>
      <c r="P392" s="64"/>
      <c r="Q392" s="64"/>
      <c r="R392" s="64"/>
    </row>
    <row r="393" spans="1:18" x14ac:dyDescent="0.2">
      <c r="A393" s="25"/>
      <c r="B393" s="25"/>
      <c r="C393" s="47"/>
      <c r="D393" s="24"/>
      <c r="G393" s="19"/>
      <c r="H393" s="19"/>
      <c r="I393" s="64"/>
      <c r="J393" s="64"/>
      <c r="K393" s="19"/>
      <c r="L393" s="19"/>
      <c r="M393" s="64"/>
      <c r="N393" s="64"/>
      <c r="O393" s="64"/>
      <c r="P393" s="64"/>
      <c r="Q393" s="64"/>
      <c r="R393" s="64"/>
    </row>
    <row r="394" spans="1:18" x14ac:dyDescent="0.2">
      <c r="A394" s="25"/>
      <c r="B394" s="25"/>
      <c r="C394" s="47"/>
      <c r="D394" s="24"/>
      <c r="G394" s="19"/>
      <c r="H394" s="19"/>
      <c r="I394" s="64"/>
      <c r="J394" s="64"/>
      <c r="K394" s="19"/>
      <c r="L394" s="19"/>
      <c r="M394" s="64"/>
      <c r="N394" s="64"/>
      <c r="O394" s="64"/>
      <c r="P394" s="64"/>
      <c r="Q394" s="64"/>
      <c r="R394" s="64"/>
    </row>
    <row r="395" spans="1:18" x14ac:dyDescent="0.2">
      <c r="A395" s="25"/>
      <c r="B395" s="25"/>
      <c r="C395" s="47"/>
      <c r="D395" s="24"/>
      <c r="G395" s="19"/>
      <c r="H395" s="19"/>
      <c r="I395" s="64"/>
      <c r="J395" s="64"/>
      <c r="K395" s="19"/>
      <c r="L395" s="19"/>
      <c r="M395" s="64"/>
      <c r="N395" s="64"/>
      <c r="O395" s="64"/>
      <c r="P395" s="64"/>
      <c r="Q395" s="64"/>
      <c r="R395" s="64"/>
    </row>
    <row r="396" spans="1:18" x14ac:dyDescent="0.2">
      <c r="A396" s="25"/>
      <c r="B396" s="25"/>
      <c r="C396" s="47"/>
      <c r="D396" s="24"/>
      <c r="G396" s="19"/>
      <c r="H396" s="19"/>
      <c r="I396" s="64"/>
      <c r="J396" s="64"/>
      <c r="K396" s="19"/>
      <c r="L396" s="19"/>
      <c r="M396" s="64"/>
      <c r="N396" s="64"/>
      <c r="O396" s="64"/>
      <c r="P396" s="64"/>
      <c r="Q396" s="64"/>
      <c r="R396" s="64"/>
    </row>
    <row r="397" spans="1:18" x14ac:dyDescent="0.2">
      <c r="A397" s="25"/>
      <c r="B397" s="25"/>
      <c r="C397" s="47"/>
      <c r="D397" s="24"/>
      <c r="G397" s="19"/>
      <c r="H397" s="19"/>
      <c r="I397" s="64"/>
      <c r="J397" s="64"/>
      <c r="K397" s="19"/>
      <c r="L397" s="19"/>
      <c r="M397" s="64"/>
      <c r="N397" s="64"/>
      <c r="O397" s="64"/>
      <c r="P397" s="64"/>
      <c r="Q397" s="64"/>
      <c r="R397" s="64"/>
    </row>
    <row r="398" spans="1:18" x14ac:dyDescent="0.2">
      <c r="A398" s="25"/>
      <c r="B398" s="25"/>
      <c r="C398" s="47"/>
      <c r="D398" s="24"/>
      <c r="G398" s="19"/>
      <c r="H398" s="19"/>
      <c r="I398" s="64"/>
      <c r="J398" s="64"/>
      <c r="K398" s="19"/>
      <c r="L398" s="19"/>
      <c r="M398" s="64"/>
      <c r="N398" s="64"/>
      <c r="O398" s="64"/>
      <c r="P398" s="64"/>
      <c r="Q398" s="64"/>
      <c r="R398" s="64"/>
    </row>
    <row r="399" spans="1:18" x14ac:dyDescent="0.2">
      <c r="A399" s="25"/>
      <c r="B399" s="25"/>
      <c r="C399" s="47"/>
      <c r="D399" s="24"/>
      <c r="G399" s="19"/>
      <c r="H399" s="19"/>
      <c r="I399" s="64"/>
      <c r="J399" s="64"/>
      <c r="K399" s="19"/>
      <c r="L399" s="19"/>
      <c r="M399" s="64"/>
      <c r="N399" s="64"/>
      <c r="O399" s="64"/>
      <c r="P399" s="64"/>
      <c r="Q399" s="64"/>
      <c r="R399" s="64"/>
    </row>
    <row r="400" spans="1:18" x14ac:dyDescent="0.2">
      <c r="A400" s="25"/>
      <c r="B400" s="25"/>
      <c r="C400" s="47"/>
      <c r="D400" s="24"/>
      <c r="G400" s="19"/>
      <c r="H400" s="19"/>
      <c r="I400" s="64"/>
      <c r="J400" s="64"/>
      <c r="K400" s="19"/>
      <c r="L400" s="19"/>
      <c r="M400" s="64"/>
      <c r="N400" s="64"/>
      <c r="O400" s="64"/>
      <c r="P400" s="64"/>
      <c r="Q400" s="64"/>
      <c r="R400" s="64"/>
    </row>
    <row r="401" spans="1:18" x14ac:dyDescent="0.2">
      <c r="A401" s="25"/>
      <c r="B401" s="25"/>
      <c r="C401" s="47"/>
      <c r="D401" s="24"/>
      <c r="G401" s="19"/>
      <c r="H401" s="19"/>
      <c r="I401" s="64"/>
      <c r="J401" s="64"/>
      <c r="K401" s="19"/>
      <c r="L401" s="19"/>
      <c r="M401" s="64"/>
      <c r="N401" s="64"/>
      <c r="O401" s="64"/>
      <c r="P401" s="64"/>
      <c r="Q401" s="64"/>
      <c r="R401" s="64"/>
    </row>
    <row r="402" spans="1:18" x14ac:dyDescent="0.2">
      <c r="A402" s="25"/>
      <c r="B402" s="25"/>
      <c r="C402" s="47"/>
      <c r="D402" s="24"/>
      <c r="G402" s="19"/>
      <c r="H402" s="19"/>
      <c r="I402" s="64"/>
      <c r="J402" s="64"/>
      <c r="K402" s="19"/>
      <c r="L402" s="19"/>
      <c r="M402" s="64"/>
      <c r="N402" s="64"/>
      <c r="O402" s="64"/>
      <c r="P402" s="64"/>
      <c r="Q402" s="64"/>
      <c r="R402" s="64"/>
    </row>
    <row r="403" spans="1:18" x14ac:dyDescent="0.2">
      <c r="A403" s="25"/>
      <c r="B403" s="25"/>
      <c r="C403" s="47"/>
      <c r="D403" s="24"/>
      <c r="G403" s="19"/>
      <c r="H403" s="19"/>
      <c r="I403" s="64"/>
      <c r="J403" s="64"/>
      <c r="K403" s="19"/>
      <c r="L403" s="19"/>
      <c r="M403" s="64"/>
      <c r="N403" s="64"/>
      <c r="O403" s="64"/>
      <c r="P403" s="64"/>
      <c r="Q403" s="64"/>
      <c r="R403" s="64"/>
    </row>
    <row r="404" spans="1:18" x14ac:dyDescent="0.2">
      <c r="A404" s="25"/>
      <c r="B404" s="25"/>
      <c r="C404" s="47"/>
      <c r="D404" s="24"/>
      <c r="G404" s="19"/>
      <c r="H404" s="19"/>
      <c r="I404" s="64"/>
      <c r="J404" s="64"/>
      <c r="K404" s="19"/>
      <c r="L404" s="19"/>
      <c r="M404" s="64"/>
      <c r="N404" s="64"/>
      <c r="O404" s="64"/>
      <c r="P404" s="64"/>
      <c r="Q404" s="64"/>
      <c r="R404" s="64"/>
    </row>
    <row r="405" spans="1:18" x14ac:dyDescent="0.2">
      <c r="A405" s="25"/>
      <c r="B405" s="25"/>
      <c r="C405" s="47"/>
      <c r="D405" s="24"/>
      <c r="G405" s="19"/>
      <c r="H405" s="19"/>
      <c r="I405" s="64"/>
      <c r="J405" s="64"/>
      <c r="K405" s="19"/>
      <c r="L405" s="19"/>
      <c r="M405" s="64"/>
      <c r="N405" s="64"/>
      <c r="O405" s="64"/>
      <c r="P405" s="64"/>
      <c r="Q405" s="64"/>
      <c r="R405" s="64"/>
    </row>
    <row r="406" spans="1:18" x14ac:dyDescent="0.2">
      <c r="A406" s="25"/>
      <c r="B406" s="25"/>
      <c r="C406" s="47"/>
      <c r="D406" s="24"/>
      <c r="G406" s="19"/>
      <c r="H406" s="19"/>
      <c r="I406" s="64"/>
      <c r="J406" s="64"/>
      <c r="K406" s="19"/>
      <c r="L406" s="19"/>
      <c r="M406" s="64"/>
      <c r="N406" s="64"/>
      <c r="O406" s="64"/>
      <c r="P406" s="64"/>
      <c r="Q406" s="64"/>
      <c r="R406" s="64"/>
    </row>
    <row r="407" spans="1:18" x14ac:dyDescent="0.2">
      <c r="A407" s="25"/>
      <c r="B407" s="25"/>
      <c r="C407" s="47"/>
      <c r="D407" s="24"/>
      <c r="G407" s="19"/>
      <c r="H407" s="19"/>
      <c r="I407" s="64"/>
      <c r="J407" s="64"/>
      <c r="K407" s="19"/>
      <c r="L407" s="19"/>
      <c r="M407" s="64"/>
      <c r="N407" s="64"/>
      <c r="O407" s="64"/>
      <c r="P407" s="64"/>
      <c r="Q407" s="64"/>
      <c r="R407" s="64"/>
    </row>
    <row r="408" spans="1:18" x14ac:dyDescent="0.2">
      <c r="A408" s="25"/>
      <c r="B408" s="25"/>
      <c r="C408" s="47"/>
      <c r="D408" s="24"/>
      <c r="G408" s="19"/>
      <c r="H408" s="19"/>
      <c r="I408" s="64"/>
      <c r="J408" s="64"/>
      <c r="K408" s="19"/>
      <c r="L408" s="19"/>
      <c r="M408" s="64"/>
      <c r="N408" s="64"/>
      <c r="O408" s="64"/>
      <c r="P408" s="64"/>
      <c r="Q408" s="64"/>
      <c r="R408" s="64"/>
    </row>
    <row r="409" spans="1:18" x14ac:dyDescent="0.2">
      <c r="A409" s="25"/>
      <c r="B409" s="25"/>
      <c r="C409" s="47"/>
      <c r="D409" s="24"/>
      <c r="G409" s="19"/>
      <c r="H409" s="19"/>
      <c r="I409" s="64"/>
      <c r="J409" s="64"/>
      <c r="K409" s="19"/>
      <c r="L409" s="19"/>
      <c r="M409" s="64"/>
      <c r="N409" s="64"/>
      <c r="O409" s="64"/>
      <c r="P409" s="64"/>
      <c r="Q409" s="64"/>
      <c r="R409" s="64"/>
    </row>
    <row r="410" spans="1:18" x14ac:dyDescent="0.2">
      <c r="A410" s="25"/>
      <c r="B410" s="25"/>
      <c r="C410" s="47"/>
      <c r="D410" s="24"/>
      <c r="G410" s="19"/>
      <c r="H410" s="19"/>
      <c r="I410" s="64"/>
      <c r="J410" s="64"/>
      <c r="K410" s="19"/>
      <c r="L410" s="19"/>
      <c r="M410" s="64"/>
      <c r="N410" s="64"/>
      <c r="O410" s="64"/>
      <c r="P410" s="64"/>
      <c r="Q410" s="64"/>
      <c r="R410" s="64"/>
    </row>
    <row r="411" spans="1:18" x14ac:dyDescent="0.2">
      <c r="A411" s="25"/>
      <c r="B411" s="25"/>
      <c r="C411" s="47"/>
      <c r="D411" s="24"/>
      <c r="G411" s="19"/>
      <c r="H411" s="19"/>
      <c r="I411" s="64"/>
      <c r="J411" s="64"/>
      <c r="K411" s="19"/>
      <c r="L411" s="19"/>
      <c r="M411" s="64"/>
      <c r="N411" s="64"/>
      <c r="O411" s="64"/>
      <c r="P411" s="64"/>
      <c r="Q411" s="64"/>
      <c r="R411" s="64"/>
    </row>
    <row r="412" spans="1:18" x14ac:dyDescent="0.2">
      <c r="A412" s="25"/>
      <c r="B412" s="25"/>
      <c r="C412" s="47"/>
      <c r="D412" s="24"/>
      <c r="G412" s="19"/>
      <c r="H412" s="19"/>
      <c r="I412" s="64"/>
      <c r="J412" s="64"/>
      <c r="K412" s="19"/>
      <c r="L412" s="19"/>
      <c r="M412" s="64"/>
      <c r="N412" s="64"/>
      <c r="O412" s="64"/>
      <c r="P412" s="64"/>
      <c r="Q412" s="64"/>
      <c r="R412" s="64"/>
    </row>
    <row r="413" spans="1:18" x14ac:dyDescent="0.2">
      <c r="A413" s="25"/>
      <c r="B413" s="25"/>
      <c r="C413" s="47"/>
      <c r="D413" s="24"/>
      <c r="G413" s="19"/>
      <c r="H413" s="19"/>
      <c r="I413" s="64"/>
      <c r="J413" s="64"/>
      <c r="K413" s="19"/>
      <c r="L413" s="19"/>
      <c r="M413" s="64"/>
      <c r="N413" s="64"/>
      <c r="O413" s="64"/>
      <c r="P413" s="64"/>
      <c r="Q413" s="64"/>
      <c r="R413" s="64"/>
    </row>
    <row r="414" spans="1:18" x14ac:dyDescent="0.2">
      <c r="A414" s="25"/>
      <c r="B414" s="25"/>
      <c r="C414" s="47"/>
      <c r="D414" s="24"/>
      <c r="G414" s="19"/>
      <c r="H414" s="19"/>
      <c r="I414" s="64"/>
      <c r="J414" s="64"/>
      <c r="K414" s="19"/>
      <c r="L414" s="19"/>
      <c r="M414" s="64"/>
      <c r="N414" s="64"/>
      <c r="O414" s="64"/>
      <c r="P414" s="64"/>
      <c r="Q414" s="64"/>
      <c r="R414" s="64"/>
    </row>
    <row r="415" spans="1:18" x14ac:dyDescent="0.2">
      <c r="A415" s="25"/>
      <c r="B415" s="25"/>
      <c r="C415" s="47"/>
      <c r="D415" s="24"/>
      <c r="G415" s="19"/>
      <c r="H415" s="19"/>
      <c r="I415" s="64"/>
      <c r="J415" s="64"/>
      <c r="K415" s="19"/>
      <c r="L415" s="19"/>
      <c r="M415" s="64"/>
      <c r="N415" s="64"/>
      <c r="O415" s="64"/>
      <c r="P415" s="64"/>
      <c r="Q415" s="64"/>
      <c r="R415" s="64"/>
    </row>
    <row r="416" spans="1:18" x14ac:dyDescent="0.2">
      <c r="A416" s="25"/>
      <c r="B416" s="25"/>
      <c r="C416" s="47"/>
      <c r="D416" s="24"/>
      <c r="G416" s="19"/>
      <c r="H416" s="19"/>
      <c r="I416" s="64"/>
      <c r="J416" s="64"/>
      <c r="K416" s="19"/>
      <c r="L416" s="19"/>
      <c r="M416" s="64"/>
      <c r="N416" s="64"/>
      <c r="O416" s="64"/>
      <c r="P416" s="64"/>
      <c r="Q416" s="64"/>
      <c r="R416" s="64"/>
    </row>
    <row r="417" spans="1:18" x14ac:dyDescent="0.2">
      <c r="A417" s="25"/>
      <c r="B417" s="25"/>
      <c r="C417" s="47"/>
      <c r="D417" s="24"/>
      <c r="G417" s="19"/>
      <c r="H417" s="19"/>
      <c r="I417" s="64"/>
      <c r="J417" s="64"/>
      <c r="K417" s="19"/>
      <c r="L417" s="19"/>
      <c r="M417" s="64"/>
      <c r="N417" s="64"/>
      <c r="O417" s="64"/>
      <c r="P417" s="64"/>
      <c r="Q417" s="64"/>
      <c r="R417" s="64"/>
    </row>
    <row r="418" spans="1:18" x14ac:dyDescent="0.2">
      <c r="A418" s="25"/>
      <c r="B418" s="25"/>
      <c r="C418" s="47"/>
      <c r="D418" s="24"/>
      <c r="G418" s="19"/>
      <c r="H418" s="19"/>
      <c r="I418" s="64"/>
      <c r="J418" s="64"/>
      <c r="K418" s="19"/>
      <c r="L418" s="19"/>
      <c r="M418" s="64"/>
      <c r="N418" s="64"/>
      <c r="O418" s="64"/>
      <c r="P418" s="64"/>
      <c r="Q418" s="64"/>
      <c r="R418" s="64"/>
    </row>
    <row r="419" spans="1:18" x14ac:dyDescent="0.2">
      <c r="A419" s="25"/>
      <c r="B419" s="25"/>
      <c r="C419" s="47"/>
      <c r="D419" s="24"/>
      <c r="G419" s="19"/>
      <c r="H419" s="19"/>
      <c r="I419" s="64"/>
      <c r="J419" s="64"/>
      <c r="K419" s="19"/>
      <c r="L419" s="19"/>
      <c r="M419" s="64"/>
      <c r="N419" s="64"/>
      <c r="O419" s="64"/>
      <c r="P419" s="64"/>
      <c r="Q419" s="64"/>
      <c r="R419" s="64"/>
    </row>
    <row r="420" spans="1:18" x14ac:dyDescent="0.2">
      <c r="A420" s="25"/>
      <c r="B420" s="25"/>
      <c r="C420" s="47"/>
      <c r="D420" s="24"/>
      <c r="G420" s="19"/>
      <c r="H420" s="19"/>
      <c r="I420" s="64"/>
      <c r="J420" s="64"/>
      <c r="K420" s="19"/>
      <c r="L420" s="19"/>
      <c r="M420" s="64"/>
      <c r="N420" s="64"/>
      <c r="O420" s="64"/>
      <c r="P420" s="64"/>
      <c r="Q420" s="64"/>
      <c r="R420" s="64"/>
    </row>
    <row r="421" spans="1:18" x14ac:dyDescent="0.2">
      <c r="A421" s="25"/>
      <c r="B421" s="25"/>
      <c r="C421" s="47"/>
      <c r="D421" s="24"/>
      <c r="G421" s="19"/>
      <c r="H421" s="19"/>
      <c r="I421" s="64"/>
      <c r="J421" s="64"/>
      <c r="K421" s="19"/>
      <c r="L421" s="19"/>
      <c r="M421" s="64"/>
      <c r="N421" s="64"/>
      <c r="O421" s="64"/>
      <c r="P421" s="64"/>
      <c r="Q421" s="64"/>
      <c r="R421" s="64"/>
    </row>
    <row r="422" spans="1:18" x14ac:dyDescent="0.2">
      <c r="A422" s="25"/>
      <c r="B422" s="25"/>
      <c r="C422" s="47"/>
      <c r="D422" s="24"/>
      <c r="G422" s="19"/>
      <c r="H422" s="19"/>
      <c r="I422" s="64"/>
      <c r="J422" s="64"/>
      <c r="K422" s="19"/>
      <c r="L422" s="19"/>
      <c r="M422" s="64"/>
      <c r="N422" s="64"/>
      <c r="O422" s="64"/>
      <c r="P422" s="64"/>
      <c r="Q422" s="64"/>
      <c r="R422" s="64"/>
    </row>
    <row r="423" spans="1:18" x14ac:dyDescent="0.2">
      <c r="A423" s="25"/>
      <c r="B423" s="25"/>
      <c r="C423" s="47"/>
      <c r="D423" s="24"/>
      <c r="G423" s="19"/>
      <c r="H423" s="19"/>
      <c r="I423" s="64"/>
      <c r="J423" s="64"/>
      <c r="K423" s="19"/>
      <c r="L423" s="19"/>
      <c r="M423" s="64"/>
      <c r="N423" s="64"/>
      <c r="O423" s="64"/>
      <c r="P423" s="64"/>
      <c r="Q423" s="64"/>
      <c r="R423" s="64"/>
    </row>
    <row r="424" spans="1:18" x14ac:dyDescent="0.2">
      <c r="A424" s="25"/>
      <c r="B424" s="25"/>
      <c r="C424" s="47"/>
      <c r="D424" s="24"/>
      <c r="G424" s="19"/>
      <c r="H424" s="19"/>
      <c r="I424" s="64"/>
      <c r="J424" s="64"/>
      <c r="K424" s="19"/>
      <c r="L424" s="19"/>
      <c r="M424" s="64"/>
      <c r="N424" s="64"/>
      <c r="O424" s="64"/>
      <c r="P424" s="64"/>
      <c r="Q424" s="64"/>
      <c r="R424" s="64"/>
    </row>
    <row r="425" spans="1:18" x14ac:dyDescent="0.2">
      <c r="A425" s="25"/>
      <c r="B425" s="25"/>
      <c r="C425" s="47"/>
      <c r="D425" s="24"/>
      <c r="G425" s="19"/>
      <c r="H425" s="19"/>
      <c r="I425" s="64"/>
      <c r="J425" s="64"/>
      <c r="K425" s="19"/>
      <c r="L425" s="19"/>
      <c r="M425" s="64"/>
      <c r="N425" s="64"/>
      <c r="O425" s="64"/>
      <c r="P425" s="64"/>
      <c r="Q425" s="64"/>
      <c r="R425" s="64"/>
    </row>
    <row r="426" spans="1:18" x14ac:dyDescent="0.2">
      <c r="A426" s="25"/>
      <c r="B426" s="25"/>
      <c r="C426" s="47"/>
      <c r="D426" s="24"/>
      <c r="G426" s="19"/>
      <c r="H426" s="19"/>
      <c r="I426" s="64"/>
      <c r="J426" s="64"/>
      <c r="K426" s="19"/>
      <c r="L426" s="19"/>
      <c r="M426" s="64"/>
      <c r="N426" s="64"/>
      <c r="O426" s="64"/>
      <c r="P426" s="64"/>
      <c r="Q426" s="64"/>
      <c r="R426" s="64"/>
    </row>
    <row r="427" spans="1:18" x14ac:dyDescent="0.2">
      <c r="A427" s="25"/>
      <c r="B427" s="25"/>
      <c r="C427" s="47"/>
      <c r="D427" s="24"/>
      <c r="G427" s="19"/>
      <c r="H427" s="19"/>
      <c r="I427" s="64"/>
      <c r="J427" s="64"/>
      <c r="K427" s="19"/>
      <c r="L427" s="19"/>
      <c r="M427" s="64"/>
      <c r="N427" s="64"/>
      <c r="O427" s="64"/>
      <c r="P427" s="64"/>
      <c r="Q427" s="64"/>
      <c r="R427" s="64"/>
    </row>
    <row r="428" spans="1:18" x14ac:dyDescent="0.2">
      <c r="A428" s="25"/>
      <c r="B428" s="25"/>
      <c r="C428" s="47"/>
      <c r="D428" s="24"/>
      <c r="G428" s="19"/>
      <c r="H428" s="19"/>
      <c r="I428" s="64"/>
      <c r="J428" s="64"/>
      <c r="K428" s="19"/>
      <c r="L428" s="19"/>
      <c r="M428" s="64"/>
      <c r="N428" s="64"/>
      <c r="O428" s="64"/>
      <c r="P428" s="64"/>
      <c r="Q428" s="64"/>
      <c r="R428" s="64"/>
    </row>
    <row r="429" spans="1:18" x14ac:dyDescent="0.2">
      <c r="A429" s="25"/>
      <c r="B429" s="25"/>
      <c r="C429" s="47"/>
      <c r="D429" s="24"/>
      <c r="G429" s="19"/>
      <c r="H429" s="19"/>
      <c r="I429" s="64"/>
      <c r="J429" s="64"/>
      <c r="K429" s="19"/>
      <c r="L429" s="19"/>
      <c r="M429" s="64"/>
      <c r="N429" s="64"/>
      <c r="O429" s="64"/>
      <c r="P429" s="64"/>
      <c r="Q429" s="64"/>
      <c r="R429" s="64"/>
    </row>
    <row r="430" spans="1:18" x14ac:dyDescent="0.2">
      <c r="A430" s="25"/>
      <c r="B430" s="25"/>
      <c r="C430" s="47"/>
      <c r="D430" s="24"/>
      <c r="G430" s="19"/>
      <c r="H430" s="19"/>
      <c r="I430" s="64"/>
      <c r="J430" s="64"/>
      <c r="K430" s="19"/>
      <c r="L430" s="19"/>
      <c r="M430" s="64"/>
      <c r="N430" s="64"/>
      <c r="O430" s="64"/>
      <c r="P430" s="64"/>
      <c r="Q430" s="64"/>
      <c r="R430" s="64"/>
    </row>
    <row r="431" spans="1:18" x14ac:dyDescent="0.2">
      <c r="A431" s="25"/>
      <c r="B431" s="25"/>
      <c r="C431" s="47"/>
      <c r="D431" s="24"/>
      <c r="G431" s="19"/>
      <c r="H431" s="19"/>
      <c r="I431" s="64"/>
      <c r="J431" s="64"/>
      <c r="K431" s="19"/>
      <c r="L431" s="19"/>
      <c r="M431" s="64"/>
      <c r="N431" s="64"/>
      <c r="O431" s="64"/>
      <c r="P431" s="64"/>
      <c r="Q431" s="64"/>
      <c r="R431" s="64"/>
    </row>
    <row r="432" spans="1:18" x14ac:dyDescent="0.2">
      <c r="A432" s="25"/>
      <c r="B432" s="25"/>
      <c r="C432" s="47"/>
      <c r="D432" s="24"/>
      <c r="G432" s="19"/>
      <c r="H432" s="19"/>
      <c r="I432" s="64"/>
      <c r="J432" s="64"/>
      <c r="K432" s="19"/>
      <c r="L432" s="19"/>
      <c r="M432" s="64"/>
      <c r="N432" s="64"/>
      <c r="O432" s="64"/>
      <c r="P432" s="64"/>
      <c r="Q432" s="64"/>
      <c r="R432" s="64"/>
    </row>
    <row r="433" spans="1:18" x14ac:dyDescent="0.2">
      <c r="A433" s="25"/>
      <c r="B433" s="25"/>
      <c r="C433" s="47"/>
      <c r="D433" s="24"/>
      <c r="G433" s="19"/>
      <c r="H433" s="19"/>
      <c r="I433" s="64"/>
      <c r="J433" s="64"/>
      <c r="K433" s="19"/>
      <c r="L433" s="19"/>
      <c r="M433" s="64"/>
      <c r="N433" s="64"/>
      <c r="O433" s="64"/>
      <c r="P433" s="64"/>
      <c r="Q433" s="64"/>
      <c r="R433" s="64"/>
    </row>
    <row r="434" spans="1:18" x14ac:dyDescent="0.2">
      <c r="A434" s="25"/>
      <c r="B434" s="25"/>
      <c r="C434" s="47"/>
      <c r="D434" s="24"/>
      <c r="G434" s="19"/>
      <c r="H434" s="19"/>
      <c r="I434" s="64"/>
      <c r="J434" s="64"/>
      <c r="K434" s="19"/>
      <c r="L434" s="19"/>
      <c r="M434" s="64"/>
      <c r="N434" s="64"/>
      <c r="O434" s="64"/>
      <c r="P434" s="64"/>
      <c r="Q434" s="64"/>
      <c r="R434" s="64"/>
    </row>
    <row r="435" spans="1:18" x14ac:dyDescent="0.2">
      <c r="A435" s="25"/>
      <c r="B435" s="25"/>
      <c r="C435" s="47"/>
      <c r="D435" s="24"/>
      <c r="G435" s="19"/>
      <c r="H435" s="19"/>
      <c r="I435" s="64"/>
      <c r="J435" s="64"/>
      <c r="K435" s="19"/>
      <c r="L435" s="19"/>
      <c r="M435" s="64"/>
      <c r="N435" s="64"/>
      <c r="O435" s="64"/>
      <c r="P435" s="64"/>
      <c r="Q435" s="64"/>
      <c r="R435" s="64"/>
    </row>
    <row r="436" spans="1:18" x14ac:dyDescent="0.2">
      <c r="A436" s="25"/>
      <c r="B436" s="25"/>
      <c r="C436" s="47"/>
      <c r="D436" s="24"/>
      <c r="G436" s="19"/>
      <c r="H436" s="19"/>
      <c r="I436" s="64"/>
      <c r="J436" s="64"/>
      <c r="K436" s="19"/>
      <c r="L436" s="19"/>
      <c r="M436" s="64"/>
      <c r="N436" s="64"/>
      <c r="O436" s="64"/>
      <c r="P436" s="64"/>
      <c r="Q436" s="64"/>
      <c r="R436" s="64"/>
    </row>
    <row r="437" spans="1:18" x14ac:dyDescent="0.2">
      <c r="A437" s="25"/>
      <c r="B437" s="25"/>
      <c r="C437" s="47"/>
      <c r="D437" s="24"/>
      <c r="G437" s="19"/>
      <c r="H437" s="19"/>
      <c r="I437" s="64"/>
      <c r="J437" s="64"/>
      <c r="K437" s="19"/>
      <c r="L437" s="19"/>
      <c r="M437" s="64"/>
      <c r="N437" s="64"/>
      <c r="O437" s="64"/>
      <c r="P437" s="64"/>
      <c r="Q437" s="64"/>
      <c r="R437" s="64"/>
    </row>
    <row r="438" spans="1:18" x14ac:dyDescent="0.2">
      <c r="A438" s="25"/>
      <c r="B438" s="25"/>
      <c r="C438" s="47"/>
      <c r="D438" s="24"/>
      <c r="G438" s="19"/>
      <c r="H438" s="19"/>
      <c r="I438" s="64"/>
      <c r="J438" s="64"/>
      <c r="K438" s="19"/>
      <c r="L438" s="19"/>
      <c r="M438" s="64"/>
      <c r="N438" s="64"/>
      <c r="O438" s="64"/>
      <c r="P438" s="64"/>
      <c r="Q438" s="64"/>
      <c r="R438" s="64"/>
    </row>
    <row r="439" spans="1:18" x14ac:dyDescent="0.2">
      <c r="A439" s="25"/>
      <c r="B439" s="25"/>
      <c r="C439" s="47"/>
      <c r="D439" s="24"/>
      <c r="G439" s="19"/>
      <c r="H439" s="19"/>
      <c r="I439" s="64"/>
      <c r="J439" s="64"/>
      <c r="K439" s="19"/>
      <c r="L439" s="19"/>
      <c r="M439" s="64"/>
      <c r="N439" s="64"/>
      <c r="O439" s="64"/>
      <c r="P439" s="64"/>
      <c r="Q439" s="64"/>
      <c r="R439" s="64"/>
    </row>
    <row r="440" spans="1:18" x14ac:dyDescent="0.2">
      <c r="A440" s="25"/>
      <c r="B440" s="25"/>
      <c r="C440" s="47"/>
      <c r="D440" s="24"/>
      <c r="G440" s="19"/>
      <c r="H440" s="19"/>
      <c r="I440" s="64"/>
      <c r="J440" s="64"/>
      <c r="K440" s="19"/>
      <c r="L440" s="19"/>
      <c r="M440" s="64"/>
      <c r="N440" s="64"/>
      <c r="O440" s="64"/>
      <c r="P440" s="64"/>
      <c r="Q440" s="64"/>
      <c r="R440" s="64"/>
    </row>
    <row r="441" spans="1:18" x14ac:dyDescent="0.2">
      <c r="A441" s="25"/>
      <c r="B441" s="25"/>
      <c r="C441" s="47"/>
      <c r="D441" s="24"/>
      <c r="G441" s="19"/>
      <c r="H441" s="19"/>
      <c r="I441" s="64"/>
      <c r="J441" s="64"/>
      <c r="K441" s="19"/>
      <c r="L441" s="19"/>
      <c r="M441" s="64"/>
      <c r="N441" s="64"/>
      <c r="O441" s="64"/>
      <c r="P441" s="64"/>
      <c r="Q441" s="64"/>
      <c r="R441" s="64"/>
    </row>
    <row r="442" spans="1:18" x14ac:dyDescent="0.2">
      <c r="A442" s="25"/>
      <c r="B442" s="25"/>
      <c r="C442" s="47"/>
      <c r="D442" s="24"/>
      <c r="G442" s="19"/>
      <c r="H442" s="19"/>
      <c r="I442" s="64"/>
      <c r="J442" s="64"/>
      <c r="K442" s="19"/>
      <c r="L442" s="19"/>
      <c r="M442" s="64"/>
      <c r="N442" s="64"/>
      <c r="O442" s="64"/>
      <c r="P442" s="64"/>
      <c r="Q442" s="64"/>
      <c r="R442" s="64"/>
    </row>
    <row r="443" spans="1:18" x14ac:dyDescent="0.2">
      <c r="A443" s="25"/>
      <c r="B443" s="25"/>
      <c r="C443" s="47"/>
      <c r="D443" s="24"/>
      <c r="G443" s="19"/>
      <c r="H443" s="19"/>
      <c r="I443" s="64"/>
      <c r="J443" s="64"/>
      <c r="K443" s="19"/>
      <c r="L443" s="19"/>
      <c r="M443" s="64"/>
      <c r="N443" s="64"/>
      <c r="O443" s="64"/>
      <c r="P443" s="64"/>
      <c r="Q443" s="64"/>
      <c r="R443" s="64"/>
    </row>
    <row r="444" spans="1:18" x14ac:dyDescent="0.2">
      <c r="A444" s="25"/>
      <c r="B444" s="25"/>
      <c r="C444" s="47"/>
      <c r="D444" s="24"/>
      <c r="G444" s="19"/>
      <c r="H444" s="19"/>
      <c r="I444" s="64"/>
      <c r="J444" s="64"/>
      <c r="K444" s="19"/>
      <c r="L444" s="19"/>
      <c r="M444" s="64"/>
      <c r="N444" s="64"/>
      <c r="O444" s="64"/>
      <c r="P444" s="64"/>
      <c r="Q444" s="64"/>
      <c r="R444" s="64"/>
    </row>
    <row r="445" spans="1:18" x14ac:dyDescent="0.2">
      <c r="A445" s="25"/>
      <c r="B445" s="25"/>
      <c r="C445" s="47"/>
      <c r="D445" s="24"/>
      <c r="G445" s="19"/>
      <c r="H445" s="19"/>
      <c r="I445" s="64"/>
      <c r="J445" s="64"/>
      <c r="K445" s="19"/>
      <c r="L445" s="19"/>
      <c r="M445" s="64"/>
      <c r="N445" s="64"/>
      <c r="O445" s="64"/>
      <c r="P445" s="64"/>
      <c r="Q445" s="64"/>
      <c r="R445" s="64"/>
    </row>
    <row r="446" spans="1:18" x14ac:dyDescent="0.2">
      <c r="A446" s="25"/>
      <c r="B446" s="25"/>
      <c r="C446" s="47"/>
      <c r="D446" s="24"/>
      <c r="G446" s="19"/>
      <c r="H446" s="19"/>
      <c r="I446" s="64"/>
      <c r="J446" s="64"/>
      <c r="K446" s="19"/>
      <c r="L446" s="19"/>
      <c r="M446" s="64"/>
      <c r="N446" s="64"/>
      <c r="O446" s="64"/>
      <c r="P446" s="64"/>
      <c r="Q446" s="64"/>
      <c r="R446" s="64"/>
    </row>
    <row r="447" spans="1:18" x14ac:dyDescent="0.2">
      <c r="A447" s="25"/>
      <c r="B447" s="25"/>
      <c r="C447" s="47"/>
      <c r="D447" s="24"/>
      <c r="G447" s="19"/>
      <c r="H447" s="19"/>
      <c r="I447" s="64"/>
      <c r="J447" s="64"/>
      <c r="K447" s="19"/>
      <c r="L447" s="19"/>
      <c r="M447" s="64"/>
      <c r="N447" s="64"/>
      <c r="O447" s="64"/>
      <c r="P447" s="64"/>
      <c r="Q447" s="64"/>
      <c r="R447" s="64"/>
    </row>
    <row r="448" spans="1:18" x14ac:dyDescent="0.2">
      <c r="A448" s="25"/>
      <c r="B448" s="25"/>
      <c r="C448" s="47"/>
      <c r="D448" s="24"/>
      <c r="G448" s="19"/>
      <c r="H448" s="19"/>
      <c r="I448" s="64"/>
      <c r="J448" s="64"/>
      <c r="K448" s="19"/>
      <c r="L448" s="19"/>
      <c r="M448" s="64"/>
      <c r="N448" s="64"/>
      <c r="O448" s="64"/>
      <c r="P448" s="64"/>
      <c r="Q448" s="64"/>
      <c r="R448" s="64"/>
    </row>
    <row r="449" spans="1:18" x14ac:dyDescent="0.2">
      <c r="A449" s="25"/>
      <c r="B449" s="25"/>
      <c r="C449" s="47"/>
      <c r="D449" s="24"/>
      <c r="G449" s="19"/>
      <c r="H449" s="19"/>
      <c r="I449" s="64"/>
      <c r="J449" s="64"/>
      <c r="K449" s="19"/>
      <c r="L449" s="19"/>
      <c r="M449" s="64"/>
      <c r="N449" s="64"/>
      <c r="O449" s="64"/>
      <c r="P449" s="64"/>
      <c r="Q449" s="64"/>
      <c r="R449" s="64"/>
    </row>
    <row r="450" spans="1:18" x14ac:dyDescent="0.2">
      <c r="A450" s="25"/>
      <c r="B450" s="25"/>
      <c r="C450" s="47"/>
      <c r="D450" s="24"/>
      <c r="G450" s="19"/>
      <c r="H450" s="19"/>
      <c r="I450" s="64"/>
      <c r="J450" s="64"/>
      <c r="K450" s="19"/>
      <c r="L450" s="19"/>
      <c r="M450" s="64"/>
      <c r="N450" s="64"/>
      <c r="O450" s="64"/>
      <c r="P450" s="64"/>
      <c r="Q450" s="64"/>
      <c r="R450" s="64"/>
    </row>
    <row r="451" spans="1:18" x14ac:dyDescent="0.2">
      <c r="A451" s="25"/>
      <c r="B451" s="25"/>
      <c r="C451" s="47"/>
      <c r="D451" s="24"/>
      <c r="G451" s="19"/>
      <c r="H451" s="19"/>
      <c r="I451" s="64"/>
      <c r="J451" s="64"/>
      <c r="K451" s="19"/>
      <c r="L451" s="19"/>
      <c r="M451" s="64"/>
      <c r="N451" s="64"/>
      <c r="O451" s="64"/>
      <c r="P451" s="64"/>
      <c r="Q451" s="64"/>
      <c r="R451" s="64"/>
    </row>
    <row r="452" spans="1:18" x14ac:dyDescent="0.2">
      <c r="A452" s="25"/>
      <c r="B452" s="25"/>
      <c r="C452" s="47"/>
      <c r="D452" s="24"/>
      <c r="G452" s="19"/>
      <c r="H452" s="19"/>
      <c r="I452" s="64"/>
      <c r="J452" s="64"/>
      <c r="K452" s="19"/>
      <c r="L452" s="19"/>
      <c r="M452" s="64"/>
      <c r="N452" s="64"/>
      <c r="O452" s="64"/>
      <c r="P452" s="64"/>
      <c r="Q452" s="64"/>
      <c r="R452" s="64"/>
    </row>
    <row r="453" spans="1:18" x14ac:dyDescent="0.2">
      <c r="A453" s="25"/>
      <c r="B453" s="25"/>
      <c r="C453" s="47"/>
      <c r="D453" s="24"/>
      <c r="G453" s="19"/>
      <c r="H453" s="19"/>
      <c r="I453" s="64"/>
      <c r="J453" s="64"/>
      <c r="K453" s="19"/>
      <c r="L453" s="19"/>
      <c r="M453" s="64"/>
      <c r="N453" s="64"/>
      <c r="O453" s="64"/>
      <c r="P453" s="64"/>
      <c r="Q453" s="64"/>
      <c r="R453" s="64"/>
    </row>
    <row r="454" spans="1:18" x14ac:dyDescent="0.2">
      <c r="A454" s="25"/>
      <c r="B454" s="25"/>
      <c r="C454" s="47"/>
      <c r="D454" s="24"/>
      <c r="G454" s="19"/>
      <c r="H454" s="19"/>
      <c r="I454" s="64"/>
      <c r="J454" s="64"/>
      <c r="K454" s="19"/>
      <c r="L454" s="19"/>
      <c r="M454" s="64"/>
      <c r="N454" s="64"/>
      <c r="O454" s="64"/>
      <c r="P454" s="64"/>
      <c r="Q454" s="64"/>
      <c r="R454" s="64"/>
    </row>
    <row r="455" spans="1:18" x14ac:dyDescent="0.2">
      <c r="A455" s="25"/>
      <c r="B455" s="25"/>
      <c r="C455" s="47"/>
      <c r="D455" s="24"/>
      <c r="G455" s="19"/>
      <c r="H455" s="19"/>
      <c r="I455" s="64"/>
      <c r="J455" s="64"/>
      <c r="K455" s="19"/>
      <c r="L455" s="19"/>
      <c r="M455" s="64"/>
      <c r="N455" s="64"/>
      <c r="O455" s="64"/>
      <c r="P455" s="64"/>
      <c r="Q455" s="64"/>
      <c r="R455" s="64"/>
    </row>
    <row r="456" spans="1:18" x14ac:dyDescent="0.2">
      <c r="A456" s="25"/>
      <c r="B456" s="25"/>
      <c r="C456" s="47"/>
      <c r="D456" s="24"/>
      <c r="G456" s="19"/>
      <c r="H456" s="19"/>
      <c r="I456" s="64"/>
      <c r="J456" s="64"/>
      <c r="K456" s="19"/>
      <c r="L456" s="19"/>
      <c r="M456" s="64"/>
      <c r="N456" s="64"/>
      <c r="O456" s="64"/>
      <c r="P456" s="64"/>
      <c r="Q456" s="64"/>
      <c r="R456" s="64"/>
    </row>
    <row r="457" spans="1:18" x14ac:dyDescent="0.2">
      <c r="A457" s="25"/>
      <c r="B457" s="25"/>
      <c r="C457" s="47"/>
      <c r="D457" s="24"/>
      <c r="G457" s="19"/>
      <c r="H457" s="19"/>
      <c r="I457" s="64"/>
      <c r="J457" s="64"/>
      <c r="K457" s="19"/>
      <c r="L457" s="19"/>
      <c r="M457" s="64"/>
      <c r="N457" s="64"/>
      <c r="O457" s="64"/>
      <c r="P457" s="64"/>
      <c r="Q457" s="64"/>
      <c r="R457" s="64"/>
    </row>
    <row r="458" spans="1:18" x14ac:dyDescent="0.2">
      <c r="A458" s="25"/>
      <c r="B458" s="25"/>
      <c r="C458" s="47"/>
      <c r="D458" s="24"/>
      <c r="G458" s="19"/>
      <c r="H458" s="19"/>
      <c r="I458" s="64"/>
      <c r="J458" s="64"/>
      <c r="K458" s="19"/>
      <c r="L458" s="19"/>
      <c r="M458" s="64"/>
      <c r="N458" s="64"/>
      <c r="O458" s="64"/>
      <c r="P458" s="64"/>
      <c r="Q458" s="64"/>
      <c r="R458" s="64"/>
    </row>
    <row r="459" spans="1:18" x14ac:dyDescent="0.2">
      <c r="A459" s="25"/>
      <c r="B459" s="25"/>
      <c r="C459" s="47"/>
      <c r="D459" s="24"/>
      <c r="G459" s="19"/>
      <c r="H459" s="19"/>
      <c r="I459" s="64"/>
      <c r="J459" s="64"/>
      <c r="K459" s="19"/>
      <c r="L459" s="19"/>
      <c r="M459" s="64"/>
      <c r="N459" s="64"/>
      <c r="O459" s="64"/>
      <c r="P459" s="64"/>
      <c r="Q459" s="64"/>
      <c r="R459" s="64"/>
    </row>
    <row r="460" spans="1:18" x14ac:dyDescent="0.2">
      <c r="A460" s="25"/>
      <c r="B460" s="25"/>
      <c r="C460" s="47"/>
      <c r="D460" s="24"/>
      <c r="G460" s="19"/>
      <c r="H460" s="19"/>
      <c r="I460" s="64"/>
      <c r="J460" s="64"/>
      <c r="K460" s="19"/>
      <c r="L460" s="19"/>
      <c r="M460" s="64"/>
      <c r="N460" s="64"/>
      <c r="O460" s="64"/>
      <c r="P460" s="64"/>
      <c r="Q460" s="64"/>
      <c r="R460" s="64"/>
    </row>
    <row r="461" spans="1:18" x14ac:dyDescent="0.2">
      <c r="A461" s="25"/>
      <c r="B461" s="25"/>
      <c r="C461" s="47"/>
      <c r="D461" s="24"/>
      <c r="G461" s="19"/>
      <c r="H461" s="19"/>
      <c r="I461" s="64"/>
      <c r="J461" s="64"/>
      <c r="K461" s="19"/>
      <c r="L461" s="19"/>
      <c r="M461" s="64"/>
      <c r="N461" s="64"/>
      <c r="O461" s="64"/>
      <c r="P461" s="64"/>
      <c r="Q461" s="64"/>
      <c r="R461" s="64"/>
    </row>
    <row r="462" spans="1:18" x14ac:dyDescent="0.2">
      <c r="A462" s="25"/>
      <c r="B462" s="25"/>
      <c r="C462" s="47"/>
      <c r="D462" s="24"/>
      <c r="G462" s="19"/>
      <c r="H462" s="19"/>
      <c r="I462" s="64"/>
      <c r="J462" s="64"/>
      <c r="K462" s="19"/>
      <c r="L462" s="19"/>
      <c r="M462" s="64"/>
      <c r="N462" s="64"/>
      <c r="O462" s="64"/>
      <c r="P462" s="64"/>
      <c r="Q462" s="64"/>
      <c r="R462" s="64"/>
    </row>
    <row r="463" spans="1:18" x14ac:dyDescent="0.2">
      <c r="A463" s="25"/>
      <c r="B463" s="25"/>
      <c r="C463" s="47"/>
      <c r="D463" s="24"/>
      <c r="G463" s="19"/>
      <c r="H463" s="19"/>
      <c r="I463" s="64"/>
      <c r="J463" s="64"/>
      <c r="K463" s="19"/>
      <c r="L463" s="19"/>
      <c r="M463" s="64"/>
      <c r="N463" s="64"/>
      <c r="O463" s="64"/>
      <c r="P463" s="64"/>
      <c r="Q463" s="64"/>
      <c r="R463" s="64"/>
    </row>
    <row r="464" spans="1:18" x14ac:dyDescent="0.2">
      <c r="A464" s="25"/>
      <c r="B464" s="25"/>
      <c r="C464" s="47"/>
      <c r="D464" s="24"/>
      <c r="G464" s="19"/>
      <c r="H464" s="19"/>
      <c r="I464" s="64"/>
      <c r="J464" s="64"/>
      <c r="K464" s="19"/>
      <c r="L464" s="19"/>
      <c r="M464" s="64"/>
      <c r="N464" s="64"/>
      <c r="O464" s="64"/>
      <c r="P464" s="64"/>
      <c r="Q464" s="64"/>
      <c r="R464" s="64"/>
    </row>
    <row r="465" spans="1:18" x14ac:dyDescent="0.2">
      <c r="A465" s="25"/>
      <c r="B465" s="25"/>
      <c r="C465" s="47"/>
      <c r="D465" s="24"/>
      <c r="G465" s="19"/>
      <c r="H465" s="19"/>
      <c r="I465" s="64"/>
      <c r="J465" s="64"/>
      <c r="K465" s="19"/>
      <c r="L465" s="19"/>
      <c r="M465" s="64"/>
      <c r="N465" s="64"/>
      <c r="O465" s="64"/>
      <c r="P465" s="64"/>
      <c r="Q465" s="64"/>
      <c r="R465" s="64"/>
    </row>
    <row r="466" spans="1:18" x14ac:dyDescent="0.2">
      <c r="A466" s="25"/>
      <c r="B466" s="25"/>
      <c r="C466" s="47"/>
      <c r="D466" s="24"/>
      <c r="G466" s="19"/>
      <c r="H466" s="19"/>
      <c r="I466" s="64"/>
      <c r="J466" s="64"/>
      <c r="K466" s="19"/>
      <c r="L466" s="19"/>
      <c r="M466" s="64"/>
      <c r="N466" s="64"/>
      <c r="O466" s="64"/>
      <c r="P466" s="64"/>
      <c r="Q466" s="64"/>
      <c r="R466" s="64"/>
    </row>
    <row r="467" spans="1:18" x14ac:dyDescent="0.2">
      <c r="A467" s="25"/>
      <c r="B467" s="25"/>
      <c r="C467" s="47"/>
      <c r="D467" s="24"/>
      <c r="G467" s="19"/>
      <c r="H467" s="19"/>
      <c r="I467" s="64"/>
      <c r="J467" s="64"/>
      <c r="K467" s="19"/>
      <c r="L467" s="19"/>
      <c r="M467" s="64"/>
      <c r="N467" s="64"/>
      <c r="O467" s="64"/>
      <c r="P467" s="64"/>
      <c r="Q467" s="64"/>
      <c r="R467" s="64"/>
    </row>
    <row r="468" spans="1:18" x14ac:dyDescent="0.2">
      <c r="A468" s="25"/>
      <c r="B468" s="25"/>
      <c r="C468" s="47"/>
      <c r="D468" s="24"/>
      <c r="G468" s="19"/>
      <c r="H468" s="19"/>
      <c r="I468" s="64"/>
      <c r="J468" s="64"/>
      <c r="K468" s="19"/>
      <c r="L468" s="19"/>
      <c r="M468" s="64"/>
      <c r="N468" s="64"/>
      <c r="O468" s="64"/>
      <c r="P468" s="64"/>
      <c r="Q468" s="64"/>
      <c r="R468" s="64"/>
    </row>
    <row r="469" spans="1:18" x14ac:dyDescent="0.2">
      <c r="A469" s="25"/>
      <c r="B469" s="25"/>
      <c r="C469" s="47"/>
      <c r="D469" s="24"/>
      <c r="G469" s="19"/>
      <c r="H469" s="19"/>
      <c r="I469" s="64"/>
      <c r="J469" s="64"/>
      <c r="K469" s="19"/>
      <c r="L469" s="19"/>
      <c r="M469" s="64"/>
      <c r="N469" s="64"/>
      <c r="O469" s="64"/>
      <c r="P469" s="64"/>
      <c r="Q469" s="64"/>
      <c r="R469" s="64"/>
    </row>
    <row r="470" spans="1:18" x14ac:dyDescent="0.2">
      <c r="A470" s="25"/>
      <c r="B470" s="25"/>
      <c r="C470" s="47"/>
      <c r="D470" s="24"/>
      <c r="G470" s="19"/>
      <c r="H470" s="19"/>
      <c r="I470" s="64"/>
      <c r="J470" s="64"/>
      <c r="K470" s="19"/>
      <c r="L470" s="19"/>
      <c r="M470" s="64"/>
      <c r="N470" s="64"/>
      <c r="O470" s="64"/>
      <c r="P470" s="64"/>
      <c r="Q470" s="64"/>
      <c r="R470" s="64"/>
    </row>
    <row r="471" spans="1:18" x14ac:dyDescent="0.2">
      <c r="A471" s="25"/>
      <c r="B471" s="25"/>
      <c r="C471" s="47"/>
      <c r="D471" s="24"/>
      <c r="G471" s="19"/>
      <c r="H471" s="19"/>
      <c r="I471" s="64"/>
      <c r="J471" s="64"/>
      <c r="K471" s="19"/>
      <c r="L471" s="19"/>
      <c r="M471" s="64"/>
      <c r="N471" s="64"/>
      <c r="O471" s="64"/>
      <c r="P471" s="64"/>
      <c r="Q471" s="64"/>
      <c r="R471" s="64"/>
    </row>
    <row r="472" spans="1:18" x14ac:dyDescent="0.2">
      <c r="A472" s="25"/>
      <c r="B472" s="25"/>
      <c r="C472" s="47"/>
      <c r="D472" s="24"/>
      <c r="G472" s="19"/>
      <c r="H472" s="19"/>
      <c r="I472" s="64"/>
      <c r="J472" s="64"/>
      <c r="K472" s="19"/>
      <c r="L472" s="19"/>
      <c r="M472" s="64"/>
      <c r="N472" s="64"/>
      <c r="O472" s="64"/>
      <c r="P472" s="64"/>
      <c r="Q472" s="64"/>
      <c r="R472" s="64"/>
    </row>
    <row r="473" spans="1:18" x14ac:dyDescent="0.2">
      <c r="A473" s="25"/>
      <c r="B473" s="25"/>
      <c r="C473" s="47"/>
      <c r="D473" s="24"/>
      <c r="G473" s="19"/>
      <c r="H473" s="19"/>
      <c r="I473" s="64"/>
      <c r="J473" s="64"/>
      <c r="K473" s="19"/>
      <c r="L473" s="19"/>
      <c r="M473" s="64"/>
      <c r="N473" s="64"/>
      <c r="O473" s="64"/>
      <c r="P473" s="64"/>
      <c r="Q473" s="64"/>
      <c r="R473" s="64"/>
    </row>
    <row r="474" spans="1:18" x14ac:dyDescent="0.2">
      <c r="A474" s="25"/>
      <c r="B474" s="25"/>
      <c r="C474" s="47"/>
      <c r="D474" s="24"/>
      <c r="G474" s="19"/>
      <c r="H474" s="19"/>
      <c r="I474" s="64"/>
      <c r="J474" s="64"/>
      <c r="K474" s="19"/>
      <c r="L474" s="19"/>
      <c r="M474" s="64"/>
      <c r="N474" s="64"/>
      <c r="O474" s="64"/>
      <c r="P474" s="64"/>
      <c r="Q474" s="64"/>
      <c r="R474" s="64"/>
    </row>
    <row r="475" spans="1:18" x14ac:dyDescent="0.2">
      <c r="A475" s="25"/>
      <c r="B475" s="25"/>
      <c r="C475" s="47"/>
      <c r="D475" s="24"/>
      <c r="G475" s="19"/>
      <c r="H475" s="19"/>
      <c r="I475" s="64"/>
      <c r="J475" s="64"/>
      <c r="K475" s="19"/>
      <c r="L475" s="19"/>
      <c r="M475" s="64"/>
      <c r="N475" s="64"/>
      <c r="O475" s="64"/>
      <c r="P475" s="64"/>
      <c r="Q475" s="64"/>
      <c r="R475" s="64"/>
    </row>
    <row r="476" spans="1:18" x14ac:dyDescent="0.2">
      <c r="A476" s="25"/>
      <c r="B476" s="25"/>
      <c r="C476" s="47"/>
      <c r="D476" s="24"/>
      <c r="G476" s="19"/>
      <c r="H476" s="19"/>
      <c r="I476" s="64"/>
      <c r="J476" s="64"/>
      <c r="K476" s="19"/>
      <c r="L476" s="19"/>
      <c r="M476" s="64"/>
      <c r="N476" s="64"/>
      <c r="O476" s="64"/>
      <c r="P476" s="64"/>
      <c r="Q476" s="64"/>
      <c r="R476" s="64"/>
    </row>
    <row r="477" spans="1:18" x14ac:dyDescent="0.2">
      <c r="A477" s="25"/>
      <c r="B477" s="25"/>
      <c r="C477" s="47"/>
      <c r="D477" s="24"/>
      <c r="G477" s="19"/>
      <c r="H477" s="19"/>
      <c r="I477" s="64"/>
      <c r="J477" s="64"/>
      <c r="K477" s="19"/>
      <c r="L477" s="19"/>
      <c r="M477" s="64"/>
      <c r="N477" s="64"/>
      <c r="O477" s="64"/>
      <c r="P477" s="64"/>
      <c r="Q477" s="64"/>
      <c r="R477" s="64"/>
    </row>
    <row r="478" spans="1:18" x14ac:dyDescent="0.2">
      <c r="A478" s="25"/>
      <c r="B478" s="25"/>
      <c r="C478" s="47"/>
      <c r="D478" s="24"/>
      <c r="G478" s="19"/>
      <c r="H478" s="19"/>
      <c r="I478" s="64"/>
      <c r="J478" s="64"/>
      <c r="K478" s="19"/>
      <c r="L478" s="19"/>
      <c r="M478" s="64"/>
      <c r="N478" s="64"/>
      <c r="O478" s="64"/>
      <c r="P478" s="64"/>
      <c r="Q478" s="64"/>
      <c r="R478" s="64"/>
    </row>
    <row r="479" spans="1:18" x14ac:dyDescent="0.2">
      <c r="A479" s="25"/>
      <c r="B479" s="25"/>
      <c r="C479" s="47"/>
      <c r="D479" s="24"/>
      <c r="G479" s="19"/>
      <c r="H479" s="19"/>
      <c r="I479" s="64"/>
      <c r="J479" s="64"/>
      <c r="K479" s="19"/>
      <c r="L479" s="19"/>
      <c r="M479" s="64"/>
      <c r="N479" s="64"/>
      <c r="O479" s="64"/>
      <c r="P479" s="64"/>
      <c r="Q479" s="64"/>
      <c r="R479" s="64"/>
    </row>
    <row r="480" spans="1:18" x14ac:dyDescent="0.2">
      <c r="A480" s="25"/>
      <c r="B480" s="25"/>
      <c r="C480" s="47"/>
      <c r="D480" s="24"/>
      <c r="G480" s="19"/>
      <c r="H480" s="19"/>
      <c r="I480" s="64"/>
      <c r="J480" s="64"/>
      <c r="K480" s="19"/>
      <c r="L480" s="19"/>
      <c r="M480" s="64"/>
      <c r="N480" s="64"/>
      <c r="O480" s="64"/>
      <c r="P480" s="64"/>
      <c r="Q480" s="64"/>
      <c r="R480" s="64"/>
    </row>
    <row r="481" spans="1:18" x14ac:dyDescent="0.2">
      <c r="A481" s="25"/>
      <c r="B481" s="25"/>
      <c r="C481" s="47"/>
      <c r="D481" s="24"/>
      <c r="G481" s="19"/>
      <c r="H481" s="19"/>
      <c r="I481" s="64"/>
      <c r="J481" s="64"/>
      <c r="K481" s="19"/>
      <c r="L481" s="19"/>
      <c r="M481" s="64"/>
      <c r="N481" s="64"/>
      <c r="O481" s="64"/>
      <c r="P481" s="64"/>
      <c r="Q481" s="64"/>
      <c r="R481" s="64"/>
    </row>
    <row r="482" spans="1:18" x14ac:dyDescent="0.2">
      <c r="A482" s="25"/>
      <c r="B482" s="25"/>
      <c r="C482" s="47"/>
      <c r="D482" s="24"/>
      <c r="G482" s="19"/>
      <c r="H482" s="19"/>
      <c r="I482" s="64"/>
      <c r="J482" s="64"/>
      <c r="K482" s="19"/>
      <c r="L482" s="19"/>
      <c r="M482" s="64"/>
      <c r="N482" s="64"/>
      <c r="O482" s="64"/>
      <c r="P482" s="64"/>
      <c r="Q482" s="64"/>
      <c r="R482" s="64"/>
    </row>
    <row r="483" spans="1:18" x14ac:dyDescent="0.2">
      <c r="A483" s="25"/>
      <c r="B483" s="25"/>
      <c r="C483" s="47"/>
      <c r="D483" s="24"/>
      <c r="G483" s="19"/>
      <c r="H483" s="19"/>
      <c r="I483" s="64"/>
      <c r="J483" s="64"/>
      <c r="K483" s="19"/>
      <c r="L483" s="19"/>
      <c r="M483" s="64"/>
      <c r="N483" s="64"/>
      <c r="O483" s="64"/>
      <c r="P483" s="64"/>
      <c r="Q483" s="64"/>
      <c r="R483" s="64"/>
    </row>
    <row r="484" spans="1:18" x14ac:dyDescent="0.2">
      <c r="A484" s="25"/>
      <c r="B484" s="25"/>
      <c r="C484" s="47"/>
      <c r="D484" s="24"/>
      <c r="G484" s="19"/>
      <c r="H484" s="19"/>
      <c r="I484" s="64"/>
      <c r="J484" s="64"/>
      <c r="K484" s="19"/>
      <c r="L484" s="19"/>
      <c r="M484" s="64"/>
      <c r="N484" s="64"/>
      <c r="O484" s="64"/>
      <c r="P484" s="64"/>
      <c r="Q484" s="64"/>
      <c r="R484" s="64"/>
    </row>
    <row r="485" spans="1:18" x14ac:dyDescent="0.2">
      <c r="A485" s="25"/>
      <c r="B485" s="25"/>
      <c r="C485" s="47"/>
      <c r="D485" s="24"/>
      <c r="G485" s="19"/>
      <c r="H485" s="19"/>
      <c r="I485" s="64"/>
      <c r="J485" s="64"/>
      <c r="K485" s="19"/>
      <c r="L485" s="19"/>
      <c r="M485" s="64"/>
      <c r="N485" s="64"/>
      <c r="O485" s="64"/>
      <c r="P485" s="64"/>
      <c r="Q485" s="64"/>
      <c r="R485" s="64"/>
    </row>
    <row r="486" spans="1:18" x14ac:dyDescent="0.2">
      <c r="A486" s="25"/>
      <c r="B486" s="25"/>
      <c r="C486" s="47"/>
      <c r="D486" s="24"/>
      <c r="G486" s="19"/>
      <c r="H486" s="19"/>
      <c r="I486" s="64"/>
      <c r="J486" s="64"/>
      <c r="K486" s="19"/>
      <c r="L486" s="19"/>
      <c r="M486" s="64"/>
      <c r="N486" s="64"/>
      <c r="O486" s="64"/>
      <c r="P486" s="64"/>
      <c r="Q486" s="64"/>
      <c r="R486" s="64"/>
    </row>
    <row r="487" spans="1:18" x14ac:dyDescent="0.2">
      <c r="A487" s="25"/>
      <c r="B487" s="25"/>
      <c r="C487" s="47"/>
      <c r="D487" s="24"/>
      <c r="G487" s="19"/>
      <c r="H487" s="19"/>
      <c r="I487" s="64"/>
      <c r="J487" s="64"/>
      <c r="K487" s="19"/>
      <c r="L487" s="19"/>
      <c r="M487" s="64"/>
      <c r="N487" s="64"/>
      <c r="O487" s="64"/>
      <c r="P487" s="64"/>
      <c r="Q487" s="64"/>
      <c r="R487" s="64"/>
    </row>
    <row r="488" spans="1:18" x14ac:dyDescent="0.2">
      <c r="A488" s="25"/>
      <c r="B488" s="25"/>
      <c r="C488" s="47"/>
      <c r="D488" s="24"/>
      <c r="G488" s="19"/>
      <c r="H488" s="19"/>
      <c r="I488" s="64"/>
      <c r="J488" s="64"/>
      <c r="K488" s="19"/>
      <c r="L488" s="19"/>
      <c r="M488" s="64"/>
      <c r="N488" s="64"/>
      <c r="O488" s="64"/>
      <c r="P488" s="64"/>
      <c r="Q488" s="64"/>
      <c r="R488" s="64"/>
    </row>
    <row r="489" spans="1:18" x14ac:dyDescent="0.2">
      <c r="A489" s="25"/>
      <c r="B489" s="25"/>
      <c r="C489" s="47"/>
      <c r="D489" s="24"/>
      <c r="G489" s="19"/>
      <c r="H489" s="19"/>
      <c r="I489" s="64"/>
      <c r="J489" s="64"/>
      <c r="K489" s="19"/>
      <c r="L489" s="19"/>
      <c r="M489" s="64"/>
      <c r="N489" s="64"/>
      <c r="O489" s="64"/>
      <c r="P489" s="64"/>
      <c r="Q489" s="64"/>
      <c r="R489" s="64"/>
    </row>
    <row r="490" spans="1:18" x14ac:dyDescent="0.2">
      <c r="A490" s="25"/>
      <c r="B490" s="25"/>
      <c r="C490" s="47"/>
      <c r="D490" s="24"/>
      <c r="G490" s="19"/>
      <c r="H490" s="19"/>
      <c r="I490" s="64"/>
      <c r="J490" s="64"/>
      <c r="K490" s="19"/>
      <c r="L490" s="19"/>
      <c r="M490" s="64"/>
      <c r="N490" s="64"/>
      <c r="O490" s="64"/>
      <c r="P490" s="64"/>
      <c r="Q490" s="64"/>
      <c r="R490" s="64"/>
    </row>
    <row r="491" spans="1:18" x14ac:dyDescent="0.2">
      <c r="A491" s="25"/>
      <c r="B491" s="25"/>
      <c r="C491" s="47"/>
      <c r="D491" s="24"/>
      <c r="G491" s="19"/>
      <c r="H491" s="19"/>
      <c r="I491" s="64"/>
      <c r="J491" s="64"/>
      <c r="K491" s="19"/>
      <c r="L491" s="19"/>
      <c r="M491" s="64"/>
      <c r="N491" s="64"/>
      <c r="O491" s="64"/>
      <c r="P491" s="64"/>
      <c r="Q491" s="64"/>
      <c r="R491" s="64"/>
    </row>
    <row r="492" spans="1:18" x14ac:dyDescent="0.2">
      <c r="A492" s="25"/>
      <c r="B492" s="25"/>
      <c r="C492" s="47"/>
      <c r="D492" s="24"/>
      <c r="G492" s="19"/>
      <c r="H492" s="19"/>
      <c r="I492" s="64"/>
      <c r="J492" s="64"/>
      <c r="K492" s="19"/>
      <c r="L492" s="19"/>
      <c r="M492" s="64"/>
      <c r="N492" s="64"/>
      <c r="O492" s="64"/>
      <c r="P492" s="64"/>
      <c r="Q492" s="64"/>
      <c r="R492" s="64"/>
    </row>
    <row r="493" spans="1:18" x14ac:dyDescent="0.2">
      <c r="A493" s="25"/>
      <c r="B493" s="25"/>
      <c r="C493" s="47"/>
      <c r="D493" s="24"/>
      <c r="G493" s="19"/>
      <c r="H493" s="19"/>
      <c r="I493" s="64"/>
      <c r="J493" s="64"/>
      <c r="K493" s="19"/>
      <c r="L493" s="19"/>
      <c r="M493" s="64"/>
      <c r="N493" s="64"/>
      <c r="O493" s="64"/>
      <c r="P493" s="64"/>
      <c r="Q493" s="64"/>
      <c r="R493" s="64"/>
    </row>
    <row r="494" spans="1:18" x14ac:dyDescent="0.2">
      <c r="A494" s="25"/>
      <c r="B494" s="25"/>
      <c r="C494" s="47"/>
      <c r="D494" s="24"/>
      <c r="G494" s="19"/>
      <c r="H494" s="19"/>
      <c r="I494" s="64"/>
      <c r="J494" s="64"/>
      <c r="K494" s="19"/>
      <c r="L494" s="19"/>
      <c r="M494" s="64"/>
      <c r="N494" s="64"/>
      <c r="O494" s="64"/>
      <c r="P494" s="64"/>
      <c r="Q494" s="64"/>
      <c r="R494" s="64"/>
    </row>
    <row r="495" spans="1:18" x14ac:dyDescent="0.2">
      <c r="A495" s="25"/>
      <c r="B495" s="25"/>
      <c r="C495" s="47"/>
      <c r="D495" s="24"/>
      <c r="G495" s="19"/>
      <c r="H495" s="19"/>
      <c r="I495" s="64"/>
      <c r="J495" s="64"/>
      <c r="K495" s="19"/>
      <c r="L495" s="19"/>
      <c r="M495" s="64"/>
      <c r="N495" s="64"/>
      <c r="O495" s="64"/>
      <c r="P495" s="64"/>
      <c r="Q495" s="64"/>
      <c r="R495" s="64"/>
    </row>
    <row r="496" spans="1:18" x14ac:dyDescent="0.2">
      <c r="A496" s="25"/>
      <c r="B496" s="25"/>
      <c r="C496" s="47"/>
      <c r="D496" s="24"/>
      <c r="G496" s="19"/>
      <c r="H496" s="19"/>
      <c r="I496" s="64"/>
      <c r="J496" s="64"/>
      <c r="K496" s="19"/>
      <c r="L496" s="19"/>
      <c r="M496" s="64"/>
      <c r="N496" s="64"/>
      <c r="O496" s="64"/>
      <c r="P496" s="64"/>
      <c r="Q496" s="64"/>
      <c r="R496" s="64"/>
    </row>
    <row r="497" spans="1:18" x14ac:dyDescent="0.2">
      <c r="A497" s="25"/>
      <c r="B497" s="25"/>
      <c r="C497" s="47"/>
      <c r="D497" s="24"/>
      <c r="G497" s="19"/>
      <c r="H497" s="19"/>
      <c r="I497" s="64"/>
      <c r="J497" s="64"/>
      <c r="K497" s="19"/>
      <c r="L497" s="19"/>
      <c r="M497" s="64"/>
      <c r="N497" s="64"/>
      <c r="O497" s="64"/>
      <c r="P497" s="64"/>
      <c r="Q497" s="64"/>
      <c r="R497" s="64"/>
    </row>
    <row r="498" spans="1:18" x14ac:dyDescent="0.2">
      <c r="A498" s="25"/>
      <c r="B498" s="25"/>
      <c r="C498" s="47"/>
      <c r="D498" s="24"/>
      <c r="G498" s="19"/>
      <c r="H498" s="19"/>
      <c r="I498" s="64"/>
      <c r="J498" s="64"/>
      <c r="K498" s="19"/>
      <c r="L498" s="19"/>
      <c r="M498" s="64"/>
      <c r="N498" s="64"/>
      <c r="O498" s="64"/>
      <c r="P498" s="64"/>
      <c r="Q498" s="64"/>
      <c r="R498" s="64"/>
    </row>
    <row r="499" spans="1:18" x14ac:dyDescent="0.2">
      <c r="A499" s="25"/>
      <c r="B499" s="25"/>
      <c r="C499" s="47"/>
      <c r="D499" s="24"/>
      <c r="G499" s="19"/>
      <c r="H499" s="19"/>
      <c r="I499" s="64"/>
      <c r="J499" s="64"/>
      <c r="K499" s="19"/>
      <c r="L499" s="19"/>
      <c r="M499" s="64"/>
      <c r="N499" s="64"/>
      <c r="O499" s="64"/>
      <c r="P499" s="64"/>
      <c r="Q499" s="64"/>
      <c r="R499" s="64"/>
    </row>
    <row r="500" spans="1:18" x14ac:dyDescent="0.2">
      <c r="A500" s="25"/>
      <c r="B500" s="25"/>
      <c r="C500" s="47"/>
      <c r="D500" s="24"/>
      <c r="G500" s="19"/>
      <c r="H500" s="19"/>
      <c r="I500" s="64"/>
      <c r="J500" s="64"/>
      <c r="K500" s="19"/>
      <c r="L500" s="19"/>
      <c r="M500" s="64"/>
      <c r="N500" s="64"/>
      <c r="O500" s="64"/>
      <c r="P500" s="64"/>
      <c r="Q500" s="64"/>
      <c r="R500" s="64"/>
    </row>
    <row r="501" spans="1:18" x14ac:dyDescent="0.2">
      <c r="A501" s="25"/>
      <c r="B501" s="25"/>
      <c r="C501" s="47"/>
      <c r="D501" s="24"/>
      <c r="G501" s="19"/>
      <c r="H501" s="19"/>
      <c r="I501" s="64"/>
      <c r="J501" s="64"/>
      <c r="K501" s="19"/>
      <c r="L501" s="19"/>
      <c r="M501" s="64"/>
      <c r="N501" s="64"/>
      <c r="O501" s="64"/>
      <c r="P501" s="64"/>
      <c r="Q501" s="64"/>
      <c r="R501" s="64"/>
    </row>
    <row r="502" spans="1:18" x14ac:dyDescent="0.2">
      <c r="A502" s="25"/>
      <c r="B502" s="25"/>
      <c r="C502" s="47"/>
      <c r="D502" s="24"/>
      <c r="G502" s="19"/>
      <c r="H502" s="19"/>
      <c r="I502" s="64"/>
      <c r="J502" s="64"/>
      <c r="K502" s="19"/>
      <c r="L502" s="19"/>
      <c r="M502" s="64"/>
      <c r="N502" s="64"/>
      <c r="O502" s="64"/>
      <c r="P502" s="64"/>
      <c r="Q502" s="64"/>
      <c r="R502" s="64"/>
    </row>
    <row r="503" spans="1:18" x14ac:dyDescent="0.2">
      <c r="A503" s="25"/>
      <c r="B503" s="25"/>
      <c r="C503" s="47"/>
      <c r="D503" s="24"/>
      <c r="G503" s="19"/>
      <c r="H503" s="19"/>
      <c r="I503" s="64"/>
      <c r="J503" s="64"/>
      <c r="K503" s="19"/>
      <c r="L503" s="19"/>
      <c r="M503" s="64"/>
      <c r="N503" s="64"/>
      <c r="O503" s="64"/>
      <c r="P503" s="64"/>
      <c r="Q503" s="64"/>
      <c r="R503" s="64"/>
    </row>
    <row r="504" spans="1:18" x14ac:dyDescent="0.2">
      <c r="A504" s="25"/>
      <c r="B504" s="25"/>
      <c r="C504" s="47"/>
      <c r="D504" s="24"/>
      <c r="G504" s="19"/>
      <c r="H504" s="19"/>
      <c r="I504" s="64"/>
      <c r="J504" s="64"/>
      <c r="K504" s="19"/>
      <c r="L504" s="19"/>
      <c r="M504" s="64"/>
      <c r="N504" s="64"/>
      <c r="O504" s="64"/>
      <c r="P504" s="64"/>
      <c r="Q504" s="64"/>
      <c r="R504" s="64"/>
    </row>
    <row r="505" spans="1:18" x14ac:dyDescent="0.2">
      <c r="A505" s="25"/>
      <c r="B505" s="25"/>
      <c r="C505" s="47"/>
      <c r="D505" s="24"/>
      <c r="G505" s="19"/>
      <c r="H505" s="19"/>
      <c r="I505" s="64"/>
      <c r="J505" s="64"/>
      <c r="K505" s="19"/>
      <c r="L505" s="19"/>
      <c r="M505" s="64"/>
      <c r="N505" s="64"/>
      <c r="O505" s="64"/>
      <c r="P505" s="64"/>
      <c r="Q505" s="64"/>
      <c r="R505" s="64"/>
    </row>
    <row r="506" spans="1:18" x14ac:dyDescent="0.2">
      <c r="A506" s="25"/>
      <c r="B506" s="25"/>
      <c r="C506" s="47"/>
      <c r="D506" s="24"/>
      <c r="G506" s="19"/>
      <c r="H506" s="19"/>
      <c r="I506" s="64"/>
      <c r="J506" s="64"/>
      <c r="K506" s="19"/>
      <c r="L506" s="19"/>
      <c r="M506" s="64"/>
      <c r="N506" s="64"/>
      <c r="O506" s="64"/>
      <c r="P506" s="64"/>
      <c r="Q506" s="64"/>
      <c r="R506" s="64"/>
    </row>
    <row r="507" spans="1:18" x14ac:dyDescent="0.2">
      <c r="A507" s="25"/>
      <c r="B507" s="25"/>
      <c r="C507" s="47"/>
      <c r="D507" s="24"/>
      <c r="G507" s="19"/>
      <c r="H507" s="19"/>
      <c r="I507" s="64"/>
      <c r="J507" s="64"/>
      <c r="K507" s="19"/>
      <c r="L507" s="19"/>
      <c r="M507" s="64"/>
      <c r="N507" s="64"/>
      <c r="O507" s="64"/>
      <c r="P507" s="64"/>
      <c r="Q507" s="64"/>
      <c r="R507" s="64"/>
    </row>
    <row r="508" spans="1:18" x14ac:dyDescent="0.2">
      <c r="A508" s="25"/>
      <c r="B508" s="25"/>
      <c r="C508" s="47"/>
      <c r="D508" s="24"/>
      <c r="G508" s="19"/>
      <c r="H508" s="19"/>
      <c r="I508" s="64"/>
      <c r="J508" s="64"/>
      <c r="K508" s="19"/>
      <c r="L508" s="19"/>
      <c r="M508" s="64"/>
      <c r="N508" s="64"/>
      <c r="O508" s="64"/>
      <c r="P508" s="64"/>
      <c r="Q508" s="64"/>
      <c r="R508" s="64"/>
    </row>
    <row r="509" spans="1:18" x14ac:dyDescent="0.2">
      <c r="A509" s="25"/>
      <c r="B509" s="25"/>
      <c r="C509" s="47"/>
      <c r="D509" s="24"/>
      <c r="G509" s="19"/>
      <c r="H509" s="19"/>
      <c r="I509" s="64"/>
      <c r="J509" s="64"/>
      <c r="K509" s="19"/>
      <c r="L509" s="19"/>
      <c r="M509" s="64"/>
      <c r="N509" s="64"/>
      <c r="O509" s="64"/>
      <c r="P509" s="64"/>
      <c r="Q509" s="64"/>
      <c r="R509" s="64"/>
    </row>
    <row r="510" spans="1:18" x14ac:dyDescent="0.2">
      <c r="A510" s="25"/>
      <c r="B510" s="25"/>
      <c r="C510" s="47"/>
      <c r="D510" s="24"/>
      <c r="G510" s="19"/>
      <c r="H510" s="19"/>
      <c r="I510" s="64"/>
      <c r="J510" s="64"/>
      <c r="K510" s="19"/>
      <c r="L510" s="19"/>
      <c r="M510" s="64"/>
      <c r="N510" s="64"/>
      <c r="O510" s="64"/>
      <c r="P510" s="64"/>
      <c r="Q510" s="64"/>
      <c r="R510" s="64"/>
    </row>
    <row r="511" spans="1:18" x14ac:dyDescent="0.2">
      <c r="A511" s="25"/>
      <c r="B511" s="25"/>
      <c r="C511" s="47"/>
      <c r="D511" s="24"/>
      <c r="G511" s="19"/>
      <c r="H511" s="19"/>
      <c r="I511" s="64"/>
      <c r="J511" s="64"/>
      <c r="K511" s="19"/>
      <c r="L511" s="19"/>
      <c r="M511" s="64"/>
      <c r="N511" s="64"/>
      <c r="O511" s="64"/>
      <c r="P511" s="64"/>
      <c r="Q511" s="64"/>
      <c r="R511" s="64"/>
    </row>
    <row r="512" spans="1:18" x14ac:dyDescent="0.2">
      <c r="A512" s="25"/>
      <c r="B512" s="25"/>
      <c r="C512" s="47"/>
      <c r="D512" s="24"/>
      <c r="G512" s="19"/>
      <c r="H512" s="19"/>
      <c r="I512" s="64"/>
      <c r="J512" s="64"/>
      <c r="K512" s="19"/>
      <c r="L512" s="19"/>
      <c r="M512" s="64"/>
      <c r="N512" s="64"/>
      <c r="O512" s="64"/>
      <c r="P512" s="64"/>
      <c r="Q512" s="64"/>
      <c r="R512" s="64"/>
    </row>
    <row r="513" spans="1:18" x14ac:dyDescent="0.2">
      <c r="A513" s="25"/>
      <c r="B513" s="25"/>
      <c r="C513" s="47"/>
      <c r="D513" s="24"/>
      <c r="G513" s="19"/>
      <c r="H513" s="19"/>
      <c r="I513" s="64"/>
      <c r="J513" s="64"/>
      <c r="K513" s="19"/>
      <c r="L513" s="19"/>
      <c r="M513" s="64"/>
      <c r="N513" s="64"/>
      <c r="O513" s="64"/>
      <c r="P513" s="64"/>
      <c r="Q513" s="64"/>
      <c r="R513" s="64"/>
    </row>
    <row r="514" spans="1:18" x14ac:dyDescent="0.2">
      <c r="A514" s="25"/>
      <c r="B514" s="25"/>
      <c r="C514" s="47"/>
      <c r="D514" s="24"/>
      <c r="G514" s="19"/>
      <c r="H514" s="19"/>
      <c r="I514" s="64"/>
      <c r="J514" s="64"/>
      <c r="K514" s="19"/>
      <c r="L514" s="19"/>
      <c r="M514" s="64"/>
      <c r="N514" s="64"/>
      <c r="O514" s="64"/>
      <c r="P514" s="64"/>
      <c r="Q514" s="64"/>
      <c r="R514" s="64"/>
    </row>
    <row r="515" spans="1:18" x14ac:dyDescent="0.2">
      <c r="A515" s="25"/>
      <c r="B515" s="25"/>
      <c r="C515" s="47"/>
      <c r="D515" s="24"/>
      <c r="G515" s="19"/>
      <c r="H515" s="19"/>
      <c r="I515" s="64"/>
      <c r="J515" s="64"/>
      <c r="K515" s="19"/>
      <c r="L515" s="19"/>
      <c r="M515" s="64"/>
      <c r="N515" s="64"/>
      <c r="O515" s="64"/>
      <c r="P515" s="64"/>
      <c r="Q515" s="64"/>
      <c r="R515" s="64"/>
    </row>
    <row r="516" spans="1:18" x14ac:dyDescent="0.2">
      <c r="A516" s="25"/>
      <c r="B516" s="25"/>
      <c r="C516" s="47"/>
      <c r="D516" s="24"/>
      <c r="G516" s="19"/>
      <c r="H516" s="19"/>
      <c r="I516" s="64"/>
      <c r="J516" s="64"/>
      <c r="K516" s="19"/>
      <c r="L516" s="19"/>
      <c r="M516" s="64"/>
      <c r="N516" s="64"/>
      <c r="O516" s="64"/>
      <c r="P516" s="64"/>
      <c r="Q516" s="64"/>
      <c r="R516" s="64"/>
    </row>
    <row r="517" spans="1:18" x14ac:dyDescent="0.2">
      <c r="A517" s="25"/>
      <c r="B517" s="25"/>
      <c r="C517" s="47"/>
      <c r="D517" s="24"/>
      <c r="G517" s="19"/>
      <c r="H517" s="19"/>
      <c r="I517" s="64"/>
      <c r="J517" s="64"/>
      <c r="K517" s="19"/>
      <c r="L517" s="19"/>
      <c r="M517" s="64"/>
      <c r="N517" s="64"/>
      <c r="O517" s="64"/>
      <c r="P517" s="64"/>
      <c r="Q517" s="64"/>
      <c r="R517" s="64"/>
    </row>
    <row r="518" spans="1:18" x14ac:dyDescent="0.2">
      <c r="A518" s="25"/>
      <c r="B518" s="25"/>
      <c r="C518" s="47"/>
      <c r="D518" s="24"/>
      <c r="G518" s="19"/>
      <c r="H518" s="19"/>
      <c r="I518" s="64"/>
      <c r="J518" s="64"/>
      <c r="K518" s="19"/>
      <c r="L518" s="19"/>
      <c r="M518" s="64"/>
      <c r="N518" s="64"/>
      <c r="O518" s="64"/>
      <c r="P518" s="64"/>
      <c r="Q518" s="64"/>
      <c r="R518" s="64"/>
    </row>
    <row r="519" spans="1:18" x14ac:dyDescent="0.2">
      <c r="A519" s="25"/>
      <c r="B519" s="25"/>
      <c r="C519" s="47"/>
      <c r="D519" s="24"/>
      <c r="G519" s="19"/>
      <c r="H519" s="19"/>
      <c r="I519" s="64"/>
      <c r="J519" s="64"/>
      <c r="K519" s="19"/>
      <c r="L519" s="19"/>
      <c r="M519" s="64"/>
      <c r="N519" s="64"/>
      <c r="O519" s="64"/>
      <c r="P519" s="64"/>
      <c r="Q519" s="64"/>
      <c r="R519" s="64"/>
    </row>
    <row r="520" spans="1:18" x14ac:dyDescent="0.2">
      <c r="A520" s="25"/>
      <c r="B520" s="25"/>
      <c r="C520" s="47"/>
      <c r="D520" s="24"/>
      <c r="G520" s="19"/>
      <c r="H520" s="19"/>
      <c r="I520" s="64"/>
      <c r="J520" s="64"/>
      <c r="K520" s="19"/>
      <c r="L520" s="19"/>
      <c r="M520" s="64"/>
      <c r="N520" s="64"/>
      <c r="O520" s="64"/>
      <c r="P520" s="64"/>
      <c r="Q520" s="64"/>
      <c r="R520" s="64"/>
    </row>
    <row r="521" spans="1:18" x14ac:dyDescent="0.2">
      <c r="A521" s="25"/>
      <c r="B521" s="25"/>
      <c r="C521" s="47"/>
      <c r="D521" s="24"/>
      <c r="G521" s="19"/>
      <c r="H521" s="19"/>
      <c r="I521" s="64"/>
      <c r="J521" s="64"/>
      <c r="K521" s="19"/>
      <c r="L521" s="19"/>
      <c r="M521" s="64"/>
      <c r="N521" s="64"/>
      <c r="O521" s="64"/>
      <c r="P521" s="64"/>
      <c r="Q521" s="64"/>
      <c r="R521" s="64"/>
    </row>
    <row r="522" spans="1:18" x14ac:dyDescent="0.2">
      <c r="A522" s="25"/>
      <c r="B522" s="25"/>
      <c r="C522" s="47"/>
      <c r="D522" s="24"/>
      <c r="G522" s="19"/>
      <c r="H522" s="19"/>
      <c r="I522" s="64"/>
      <c r="J522" s="64"/>
      <c r="K522" s="19"/>
      <c r="L522" s="19"/>
      <c r="M522" s="64"/>
      <c r="N522" s="64"/>
      <c r="O522" s="64"/>
      <c r="P522" s="64"/>
      <c r="Q522" s="64"/>
      <c r="R522" s="64"/>
    </row>
    <row r="523" spans="1:18" x14ac:dyDescent="0.2">
      <c r="A523" s="25"/>
      <c r="B523" s="25"/>
      <c r="C523" s="47"/>
      <c r="D523" s="24"/>
      <c r="G523" s="19"/>
      <c r="H523" s="19"/>
      <c r="I523" s="64"/>
      <c r="J523" s="64"/>
      <c r="K523" s="19"/>
      <c r="L523" s="19"/>
      <c r="M523" s="64"/>
      <c r="N523" s="64"/>
      <c r="O523" s="64"/>
      <c r="P523" s="64"/>
      <c r="Q523" s="64"/>
      <c r="R523" s="64"/>
    </row>
    <row r="524" spans="1:18" x14ac:dyDescent="0.2">
      <c r="A524" s="25"/>
      <c r="B524" s="25"/>
      <c r="C524" s="47"/>
      <c r="D524" s="24"/>
      <c r="G524" s="19"/>
      <c r="H524" s="19"/>
      <c r="I524" s="64"/>
      <c r="J524" s="64"/>
      <c r="K524" s="19"/>
      <c r="L524" s="19"/>
      <c r="M524" s="64"/>
      <c r="N524" s="64"/>
      <c r="O524" s="64"/>
      <c r="P524" s="64"/>
      <c r="Q524" s="64"/>
      <c r="R524" s="64"/>
    </row>
    <row r="525" spans="1:18" x14ac:dyDescent="0.2">
      <c r="A525" s="25"/>
      <c r="B525" s="25"/>
      <c r="C525" s="47"/>
      <c r="D525" s="24"/>
      <c r="G525" s="19"/>
      <c r="H525" s="19"/>
      <c r="I525" s="64"/>
      <c r="J525" s="64"/>
      <c r="K525" s="19"/>
      <c r="L525" s="19"/>
      <c r="M525" s="64"/>
      <c r="N525" s="64"/>
      <c r="O525" s="64"/>
      <c r="P525" s="64"/>
      <c r="Q525" s="64"/>
      <c r="R525" s="64"/>
    </row>
    <row r="526" spans="1:18" x14ac:dyDescent="0.2">
      <c r="A526" s="25"/>
      <c r="B526" s="25"/>
      <c r="C526" s="47"/>
      <c r="D526" s="24"/>
      <c r="G526" s="19"/>
      <c r="H526" s="19"/>
      <c r="I526" s="64"/>
      <c r="J526" s="64"/>
      <c r="K526" s="19"/>
      <c r="L526" s="19"/>
      <c r="M526" s="64"/>
      <c r="N526" s="64"/>
      <c r="O526" s="64"/>
      <c r="P526" s="64"/>
      <c r="Q526" s="64"/>
      <c r="R526" s="64"/>
    </row>
    <row r="527" spans="1:18" x14ac:dyDescent="0.2">
      <c r="A527" s="25"/>
      <c r="B527" s="25"/>
      <c r="C527" s="47"/>
      <c r="D527" s="24"/>
      <c r="G527" s="19"/>
      <c r="H527" s="19"/>
      <c r="I527" s="64"/>
      <c r="J527" s="64"/>
      <c r="K527" s="19"/>
      <c r="L527" s="19"/>
      <c r="M527" s="64"/>
      <c r="N527" s="64"/>
      <c r="O527" s="64"/>
      <c r="P527" s="64"/>
      <c r="Q527" s="64"/>
      <c r="R527" s="64"/>
    </row>
    <row r="528" spans="1:18" x14ac:dyDescent="0.2">
      <c r="A528" s="25"/>
      <c r="B528" s="25"/>
      <c r="C528" s="47"/>
      <c r="D528" s="24"/>
      <c r="G528" s="19"/>
      <c r="H528" s="19"/>
      <c r="I528" s="64"/>
      <c r="J528" s="64"/>
      <c r="K528" s="19"/>
      <c r="L528" s="19"/>
      <c r="M528" s="64"/>
      <c r="N528" s="64"/>
      <c r="O528" s="64"/>
      <c r="P528" s="64"/>
      <c r="Q528" s="64"/>
      <c r="R528" s="64"/>
    </row>
    <row r="529" spans="1:18" x14ac:dyDescent="0.2">
      <c r="A529" s="25"/>
      <c r="B529" s="25"/>
      <c r="C529" s="47"/>
      <c r="D529" s="24"/>
      <c r="G529" s="19"/>
      <c r="H529" s="19"/>
      <c r="I529" s="64"/>
      <c r="J529" s="64"/>
      <c r="K529" s="19"/>
      <c r="L529" s="19"/>
      <c r="M529" s="64"/>
      <c r="N529" s="64"/>
      <c r="O529" s="64"/>
      <c r="P529" s="64"/>
      <c r="Q529" s="64"/>
      <c r="R529" s="64"/>
    </row>
    <row r="530" spans="1:18" x14ac:dyDescent="0.2">
      <c r="A530" s="25"/>
      <c r="B530" s="25"/>
      <c r="C530" s="47"/>
      <c r="D530" s="24"/>
      <c r="G530" s="19"/>
      <c r="H530" s="19"/>
      <c r="I530" s="64"/>
      <c r="J530" s="64"/>
      <c r="K530" s="19"/>
      <c r="L530" s="19"/>
      <c r="M530" s="64"/>
      <c r="N530" s="64"/>
      <c r="O530" s="64"/>
      <c r="P530" s="64"/>
      <c r="Q530" s="64"/>
      <c r="R530" s="64"/>
    </row>
    <row r="531" spans="1:18" x14ac:dyDescent="0.2">
      <c r="A531" s="25"/>
      <c r="B531" s="25"/>
      <c r="C531" s="47"/>
      <c r="D531" s="24"/>
      <c r="G531" s="19"/>
      <c r="H531" s="19"/>
      <c r="I531" s="64"/>
      <c r="J531" s="64"/>
      <c r="K531" s="19"/>
      <c r="L531" s="19"/>
      <c r="M531" s="64"/>
      <c r="N531" s="64"/>
      <c r="O531" s="64"/>
      <c r="P531" s="64"/>
      <c r="Q531" s="64"/>
      <c r="R531" s="64"/>
    </row>
    <row r="532" spans="1:18" x14ac:dyDescent="0.2">
      <c r="A532" s="25"/>
      <c r="B532" s="25"/>
      <c r="C532" s="47"/>
      <c r="D532" s="24"/>
      <c r="G532" s="19"/>
      <c r="H532" s="19"/>
      <c r="I532" s="64"/>
      <c r="J532" s="64"/>
      <c r="K532" s="19"/>
      <c r="L532" s="19"/>
      <c r="M532" s="64"/>
      <c r="N532" s="64"/>
      <c r="O532" s="64"/>
      <c r="P532" s="64"/>
      <c r="Q532" s="64"/>
      <c r="R532" s="64"/>
    </row>
    <row r="533" spans="1:18" x14ac:dyDescent="0.2">
      <c r="A533" s="25"/>
      <c r="B533" s="25"/>
      <c r="C533" s="47"/>
      <c r="D533" s="24"/>
      <c r="G533" s="19"/>
      <c r="H533" s="19"/>
      <c r="I533" s="64"/>
      <c r="J533" s="64"/>
      <c r="K533" s="19"/>
      <c r="L533" s="19"/>
      <c r="M533" s="64"/>
      <c r="N533" s="64"/>
      <c r="O533" s="64"/>
      <c r="P533" s="64"/>
      <c r="Q533" s="64"/>
      <c r="R533" s="64"/>
    </row>
    <row r="534" spans="1:18" x14ac:dyDescent="0.2">
      <c r="A534" s="25"/>
      <c r="B534" s="25"/>
      <c r="C534" s="47"/>
      <c r="D534" s="24"/>
      <c r="G534" s="19"/>
      <c r="H534" s="19"/>
      <c r="I534" s="64"/>
      <c r="J534" s="64"/>
      <c r="K534" s="19"/>
      <c r="L534" s="19"/>
      <c r="M534" s="64"/>
      <c r="N534" s="64"/>
      <c r="O534" s="64"/>
      <c r="P534" s="64"/>
      <c r="Q534" s="64"/>
      <c r="R534" s="64"/>
    </row>
    <row r="535" spans="1:18" x14ac:dyDescent="0.2">
      <c r="A535" s="25"/>
      <c r="B535" s="25"/>
      <c r="C535" s="47"/>
      <c r="D535" s="24"/>
      <c r="G535" s="19"/>
      <c r="H535" s="19"/>
      <c r="I535" s="64"/>
      <c r="J535" s="64"/>
      <c r="K535" s="19"/>
      <c r="L535" s="19"/>
      <c r="M535" s="64"/>
      <c r="N535" s="64"/>
      <c r="O535" s="64"/>
      <c r="P535" s="64"/>
      <c r="Q535" s="64"/>
      <c r="R535" s="64"/>
    </row>
    <row r="536" spans="1:18" x14ac:dyDescent="0.2">
      <c r="A536" s="25"/>
      <c r="B536" s="25"/>
      <c r="C536" s="47"/>
      <c r="D536" s="24"/>
      <c r="G536" s="19"/>
      <c r="H536" s="19"/>
      <c r="I536" s="64"/>
      <c r="J536" s="64"/>
      <c r="K536" s="19"/>
      <c r="L536" s="19"/>
      <c r="M536" s="64"/>
      <c r="N536" s="64"/>
      <c r="O536" s="64"/>
      <c r="P536" s="64"/>
      <c r="Q536" s="64"/>
      <c r="R536" s="64"/>
    </row>
    <row r="537" spans="1:18" x14ac:dyDescent="0.2">
      <c r="A537" s="25"/>
      <c r="B537" s="25"/>
      <c r="C537" s="47"/>
      <c r="D537" s="24"/>
      <c r="G537" s="19"/>
      <c r="H537" s="19"/>
      <c r="I537" s="64"/>
      <c r="J537" s="64"/>
      <c r="K537" s="19"/>
      <c r="L537" s="19"/>
      <c r="M537" s="64"/>
      <c r="N537" s="64"/>
      <c r="O537" s="64"/>
      <c r="P537" s="64"/>
      <c r="Q537" s="64"/>
      <c r="R537" s="64"/>
    </row>
    <row r="538" spans="1:18" x14ac:dyDescent="0.2">
      <c r="A538" s="25"/>
      <c r="B538" s="25"/>
      <c r="C538" s="47"/>
      <c r="D538" s="24"/>
      <c r="G538" s="19"/>
      <c r="H538" s="19"/>
      <c r="I538" s="64"/>
      <c r="J538" s="64"/>
      <c r="K538" s="19"/>
      <c r="L538" s="19"/>
      <c r="M538" s="64"/>
      <c r="N538" s="64"/>
      <c r="O538" s="64"/>
      <c r="P538" s="64"/>
      <c r="Q538" s="64"/>
      <c r="R538" s="64"/>
    </row>
    <row r="539" spans="1:18" x14ac:dyDescent="0.2">
      <c r="A539" s="25"/>
      <c r="B539" s="25"/>
      <c r="C539" s="47"/>
      <c r="D539" s="24"/>
      <c r="G539" s="19"/>
      <c r="H539" s="19"/>
      <c r="I539" s="64"/>
      <c r="J539" s="64"/>
      <c r="K539" s="19"/>
      <c r="L539" s="19"/>
      <c r="M539" s="64"/>
      <c r="N539" s="64"/>
      <c r="O539" s="64"/>
      <c r="P539" s="64"/>
      <c r="Q539" s="64"/>
      <c r="R539" s="64"/>
    </row>
    <row r="540" spans="1:18" x14ac:dyDescent="0.2">
      <c r="A540" s="25"/>
      <c r="B540" s="25"/>
      <c r="C540" s="47"/>
      <c r="D540" s="24"/>
      <c r="G540" s="19"/>
      <c r="H540" s="19"/>
      <c r="I540" s="64"/>
      <c r="J540" s="64"/>
      <c r="K540" s="19"/>
      <c r="L540" s="19"/>
      <c r="M540" s="64"/>
      <c r="N540" s="64"/>
      <c r="O540" s="64"/>
      <c r="P540" s="64"/>
      <c r="Q540" s="64"/>
      <c r="R540" s="64"/>
    </row>
    <row r="541" spans="1:18" x14ac:dyDescent="0.2">
      <c r="A541" s="25"/>
      <c r="B541" s="25"/>
      <c r="C541" s="47"/>
      <c r="D541" s="24"/>
      <c r="G541" s="19"/>
      <c r="H541" s="19"/>
      <c r="I541" s="64"/>
      <c r="J541" s="64"/>
      <c r="K541" s="19"/>
      <c r="L541" s="19"/>
      <c r="M541" s="64"/>
      <c r="N541" s="64"/>
      <c r="O541" s="64"/>
      <c r="P541" s="64"/>
      <c r="Q541" s="64"/>
      <c r="R541" s="64"/>
    </row>
    <row r="542" spans="1:18" x14ac:dyDescent="0.2">
      <c r="A542" s="25"/>
      <c r="B542" s="25"/>
      <c r="C542" s="47"/>
      <c r="D542" s="24"/>
      <c r="G542" s="19"/>
      <c r="H542" s="19"/>
      <c r="I542" s="64"/>
      <c r="J542" s="64"/>
      <c r="K542" s="19"/>
      <c r="L542" s="19"/>
      <c r="M542" s="64"/>
      <c r="N542" s="64"/>
      <c r="O542" s="64"/>
      <c r="P542" s="64"/>
      <c r="Q542" s="64"/>
      <c r="R542" s="64"/>
    </row>
    <row r="543" spans="1:18" x14ac:dyDescent="0.2">
      <c r="A543" s="25"/>
      <c r="B543" s="25"/>
      <c r="C543" s="47"/>
      <c r="D543" s="24"/>
      <c r="G543" s="19"/>
      <c r="H543" s="19"/>
      <c r="I543" s="64"/>
      <c r="J543" s="64"/>
      <c r="K543" s="19"/>
      <c r="L543" s="19"/>
      <c r="M543" s="64"/>
      <c r="N543" s="64"/>
      <c r="O543" s="64"/>
      <c r="P543" s="64"/>
      <c r="Q543" s="64"/>
      <c r="R543" s="64"/>
    </row>
    <row r="544" spans="1:18" x14ac:dyDescent="0.2">
      <c r="A544" s="25"/>
      <c r="B544" s="25"/>
      <c r="C544" s="47"/>
      <c r="D544" s="24"/>
      <c r="G544" s="19"/>
      <c r="H544" s="19"/>
      <c r="I544" s="64"/>
      <c r="J544" s="64"/>
      <c r="K544" s="19"/>
      <c r="L544" s="19"/>
      <c r="M544" s="64"/>
      <c r="N544" s="64"/>
      <c r="O544" s="64"/>
      <c r="P544" s="64"/>
      <c r="Q544" s="64"/>
      <c r="R544" s="64"/>
    </row>
    <row r="545" spans="1:18" x14ac:dyDescent="0.2">
      <c r="A545" s="25"/>
      <c r="B545" s="25"/>
      <c r="C545" s="47"/>
      <c r="D545" s="24"/>
      <c r="G545" s="19"/>
      <c r="H545" s="19"/>
      <c r="I545" s="64"/>
      <c r="J545" s="64"/>
      <c r="K545" s="19"/>
      <c r="L545" s="19"/>
      <c r="M545" s="64"/>
      <c r="N545" s="64"/>
      <c r="O545" s="64"/>
      <c r="P545" s="64"/>
      <c r="Q545" s="64"/>
      <c r="R545" s="64"/>
    </row>
    <row r="546" spans="1:18" x14ac:dyDescent="0.2">
      <c r="A546" s="25"/>
      <c r="B546" s="25"/>
      <c r="C546" s="47"/>
      <c r="D546" s="24"/>
      <c r="G546" s="19"/>
      <c r="H546" s="19"/>
      <c r="I546" s="64"/>
      <c r="J546" s="64"/>
      <c r="K546" s="19"/>
      <c r="L546" s="19"/>
      <c r="M546" s="64"/>
      <c r="N546" s="64"/>
      <c r="O546" s="64"/>
      <c r="P546" s="64"/>
      <c r="Q546" s="64"/>
      <c r="R546" s="64"/>
    </row>
    <row r="547" spans="1:18" x14ac:dyDescent="0.2">
      <c r="A547" s="25"/>
      <c r="B547" s="25"/>
      <c r="C547" s="47"/>
      <c r="D547" s="24"/>
      <c r="G547" s="19"/>
      <c r="H547" s="19"/>
      <c r="I547" s="64"/>
      <c r="J547" s="64"/>
      <c r="K547" s="19"/>
      <c r="L547" s="19"/>
      <c r="M547" s="64"/>
      <c r="N547" s="64"/>
      <c r="O547" s="64"/>
      <c r="P547" s="64"/>
      <c r="Q547" s="64"/>
      <c r="R547" s="64"/>
    </row>
    <row r="548" spans="1:18" x14ac:dyDescent="0.2">
      <c r="A548" s="25"/>
      <c r="B548" s="25"/>
      <c r="C548" s="47"/>
      <c r="D548" s="24"/>
      <c r="G548" s="19"/>
      <c r="H548" s="19"/>
      <c r="I548" s="64"/>
      <c r="J548" s="64"/>
      <c r="K548" s="19"/>
      <c r="L548" s="19"/>
      <c r="M548" s="64"/>
      <c r="N548" s="64"/>
      <c r="O548" s="64"/>
      <c r="P548" s="64"/>
      <c r="Q548" s="64"/>
      <c r="R548" s="64"/>
    </row>
    <row r="549" spans="1:18" x14ac:dyDescent="0.2">
      <c r="A549" s="25"/>
      <c r="B549" s="25"/>
      <c r="C549" s="47"/>
      <c r="D549" s="24"/>
      <c r="G549" s="19"/>
      <c r="H549" s="19"/>
      <c r="I549" s="64"/>
      <c r="J549" s="64"/>
      <c r="K549" s="19"/>
      <c r="L549" s="19"/>
      <c r="M549" s="64"/>
      <c r="N549" s="64"/>
      <c r="O549" s="64"/>
      <c r="P549" s="64"/>
      <c r="Q549" s="64"/>
      <c r="R549" s="64"/>
    </row>
    <row r="550" spans="1:18" x14ac:dyDescent="0.2">
      <c r="A550" s="25"/>
      <c r="B550" s="25"/>
      <c r="C550" s="47"/>
      <c r="D550" s="24"/>
      <c r="G550" s="19"/>
      <c r="H550" s="19"/>
      <c r="I550" s="64"/>
      <c r="J550" s="64"/>
      <c r="K550" s="19"/>
      <c r="L550" s="19"/>
      <c r="M550" s="64"/>
      <c r="N550" s="64"/>
      <c r="O550" s="64"/>
      <c r="P550" s="64"/>
      <c r="Q550" s="64"/>
      <c r="R550" s="64"/>
    </row>
    <row r="551" spans="1:18" x14ac:dyDescent="0.2">
      <c r="A551" s="25"/>
      <c r="B551" s="25"/>
      <c r="C551" s="47"/>
      <c r="D551" s="24"/>
      <c r="G551" s="19"/>
      <c r="H551" s="19"/>
      <c r="I551" s="64"/>
      <c r="J551" s="64"/>
      <c r="K551" s="19"/>
      <c r="L551" s="19"/>
      <c r="M551" s="64"/>
      <c r="N551" s="64"/>
      <c r="O551" s="64"/>
      <c r="P551" s="64"/>
      <c r="Q551" s="64"/>
      <c r="R551" s="64"/>
    </row>
    <row r="552" spans="1:18" x14ac:dyDescent="0.2">
      <c r="A552" s="25"/>
      <c r="B552" s="25"/>
      <c r="C552" s="47"/>
      <c r="D552" s="24"/>
      <c r="G552" s="19"/>
      <c r="H552" s="19"/>
      <c r="I552" s="64"/>
      <c r="J552" s="64"/>
      <c r="K552" s="19"/>
      <c r="L552" s="19"/>
      <c r="M552" s="64"/>
      <c r="N552" s="64"/>
      <c r="O552" s="64"/>
      <c r="P552" s="64"/>
      <c r="Q552" s="64"/>
      <c r="R552" s="64"/>
    </row>
    <row r="553" spans="1:18" x14ac:dyDescent="0.2">
      <c r="A553" s="25"/>
      <c r="B553" s="25"/>
      <c r="C553" s="47"/>
      <c r="D553" s="24"/>
      <c r="G553" s="19"/>
      <c r="H553" s="19"/>
      <c r="I553" s="64"/>
      <c r="J553" s="64"/>
      <c r="K553" s="19"/>
      <c r="L553" s="19"/>
      <c r="M553" s="64"/>
      <c r="N553" s="64"/>
      <c r="O553" s="64"/>
      <c r="P553" s="64"/>
      <c r="Q553" s="64"/>
      <c r="R553" s="64"/>
    </row>
    <row r="554" spans="1:18" x14ac:dyDescent="0.2">
      <c r="A554" s="25"/>
      <c r="B554" s="25"/>
      <c r="C554" s="47"/>
      <c r="D554" s="24"/>
      <c r="G554" s="19"/>
      <c r="H554" s="19"/>
      <c r="I554" s="64"/>
      <c r="J554" s="64"/>
      <c r="K554" s="19"/>
      <c r="L554" s="19"/>
      <c r="M554" s="64"/>
      <c r="N554" s="64"/>
      <c r="O554" s="64"/>
      <c r="P554" s="64"/>
      <c r="Q554" s="64"/>
      <c r="R554" s="64"/>
    </row>
    <row r="555" spans="1:18" x14ac:dyDescent="0.2">
      <c r="A555" s="25"/>
      <c r="B555" s="25"/>
      <c r="C555" s="47"/>
      <c r="D555" s="24"/>
      <c r="G555" s="19"/>
      <c r="H555" s="19"/>
      <c r="I555" s="64"/>
      <c r="J555" s="64"/>
      <c r="K555" s="19"/>
      <c r="L555" s="19"/>
      <c r="M555" s="64"/>
      <c r="N555" s="64"/>
      <c r="O555" s="64"/>
      <c r="P555" s="64"/>
      <c r="Q555" s="64"/>
      <c r="R555" s="64"/>
    </row>
    <row r="556" spans="1:18" x14ac:dyDescent="0.2">
      <c r="A556" s="25"/>
      <c r="B556" s="25"/>
      <c r="C556" s="47"/>
      <c r="D556" s="24"/>
      <c r="G556" s="19"/>
      <c r="H556" s="19"/>
      <c r="I556" s="64"/>
      <c r="J556" s="64"/>
      <c r="K556" s="19"/>
      <c r="L556" s="19"/>
      <c r="M556" s="64"/>
      <c r="N556" s="64"/>
      <c r="O556" s="64"/>
      <c r="P556" s="64"/>
      <c r="Q556" s="64"/>
      <c r="R556" s="64"/>
    </row>
    <row r="557" spans="1:18" x14ac:dyDescent="0.2">
      <c r="A557" s="25"/>
      <c r="B557" s="25"/>
      <c r="C557" s="47"/>
      <c r="D557" s="24"/>
      <c r="G557" s="19"/>
      <c r="H557" s="19"/>
      <c r="I557" s="64"/>
      <c r="J557" s="64"/>
      <c r="K557" s="19"/>
      <c r="L557" s="19"/>
      <c r="M557" s="64"/>
      <c r="N557" s="64"/>
      <c r="O557" s="64"/>
      <c r="P557" s="64"/>
      <c r="Q557" s="64"/>
      <c r="R557" s="64"/>
    </row>
    <row r="558" spans="1:18" x14ac:dyDescent="0.2">
      <c r="A558" s="25"/>
      <c r="B558" s="25"/>
      <c r="C558" s="47"/>
      <c r="D558" s="24"/>
      <c r="G558" s="19"/>
      <c r="H558" s="19"/>
      <c r="I558" s="64"/>
      <c r="J558" s="64"/>
      <c r="K558" s="19"/>
      <c r="L558" s="19"/>
      <c r="M558" s="64"/>
      <c r="N558" s="64"/>
      <c r="O558" s="64"/>
      <c r="P558" s="64"/>
      <c r="Q558" s="64"/>
      <c r="R558" s="64"/>
    </row>
    <row r="559" spans="1:18" x14ac:dyDescent="0.2">
      <c r="A559" s="25"/>
      <c r="B559" s="25"/>
      <c r="C559" s="47"/>
      <c r="D559" s="24"/>
      <c r="G559" s="19"/>
      <c r="H559" s="19"/>
      <c r="I559" s="64"/>
      <c r="J559" s="64"/>
      <c r="K559" s="19"/>
      <c r="L559" s="19"/>
      <c r="M559" s="64"/>
      <c r="N559" s="64"/>
      <c r="O559" s="64"/>
      <c r="P559" s="64"/>
      <c r="Q559" s="64"/>
      <c r="R559" s="64"/>
    </row>
    <row r="560" spans="1:18" x14ac:dyDescent="0.2">
      <c r="A560" s="25"/>
      <c r="B560" s="25"/>
      <c r="C560" s="47"/>
      <c r="D560" s="24"/>
      <c r="G560" s="19"/>
      <c r="H560" s="19"/>
      <c r="I560" s="64"/>
      <c r="J560" s="64"/>
      <c r="K560" s="19"/>
      <c r="L560" s="19"/>
      <c r="M560" s="64"/>
      <c r="N560" s="64"/>
      <c r="O560" s="64"/>
      <c r="P560" s="64"/>
      <c r="Q560" s="64"/>
      <c r="R560" s="64"/>
    </row>
    <row r="561" spans="1:18" x14ac:dyDescent="0.2">
      <c r="A561" s="25"/>
      <c r="B561" s="25"/>
      <c r="C561" s="47"/>
      <c r="D561" s="24"/>
      <c r="G561" s="19"/>
      <c r="H561" s="19"/>
      <c r="I561" s="64"/>
      <c r="J561" s="64"/>
      <c r="K561" s="19"/>
      <c r="L561" s="19"/>
      <c r="M561" s="64"/>
      <c r="N561" s="64"/>
      <c r="O561" s="64"/>
      <c r="P561" s="64"/>
      <c r="Q561" s="64"/>
      <c r="R561" s="64"/>
    </row>
    <row r="562" spans="1:18" x14ac:dyDescent="0.2">
      <c r="A562" s="25"/>
      <c r="B562" s="25"/>
      <c r="C562" s="47"/>
      <c r="D562" s="24"/>
      <c r="G562" s="19"/>
      <c r="H562" s="19"/>
      <c r="I562" s="64"/>
      <c r="J562" s="64"/>
      <c r="K562" s="19"/>
      <c r="L562" s="19"/>
      <c r="M562" s="64"/>
      <c r="N562" s="64"/>
      <c r="O562" s="64"/>
      <c r="P562" s="64"/>
      <c r="Q562" s="64"/>
      <c r="R562" s="64"/>
    </row>
    <row r="563" spans="1:18" x14ac:dyDescent="0.2">
      <c r="A563" s="25"/>
      <c r="B563" s="25"/>
      <c r="C563" s="47"/>
      <c r="D563" s="24"/>
      <c r="G563" s="19"/>
      <c r="H563" s="19"/>
      <c r="I563" s="64"/>
      <c r="J563" s="64"/>
      <c r="K563" s="19"/>
      <c r="L563" s="19"/>
      <c r="M563" s="64"/>
      <c r="N563" s="64"/>
      <c r="O563" s="64"/>
      <c r="P563" s="64"/>
      <c r="Q563" s="64"/>
      <c r="R563" s="64"/>
    </row>
    <row r="564" spans="1:18" x14ac:dyDescent="0.2">
      <c r="A564" s="25"/>
      <c r="B564" s="25"/>
      <c r="C564" s="47"/>
      <c r="D564" s="24"/>
      <c r="G564" s="19"/>
      <c r="H564" s="19"/>
      <c r="I564" s="64"/>
      <c r="J564" s="64"/>
      <c r="K564" s="19"/>
      <c r="L564" s="19"/>
      <c r="M564" s="64"/>
      <c r="N564" s="64"/>
      <c r="O564" s="64"/>
      <c r="P564" s="64"/>
      <c r="Q564" s="64"/>
      <c r="R564" s="64"/>
    </row>
    <row r="565" spans="1:18" x14ac:dyDescent="0.2">
      <c r="A565" s="25"/>
      <c r="B565" s="25"/>
      <c r="C565" s="47"/>
      <c r="D565" s="24"/>
      <c r="G565" s="19"/>
      <c r="H565" s="19"/>
      <c r="I565" s="64"/>
      <c r="J565" s="64"/>
      <c r="K565" s="19"/>
      <c r="L565" s="19"/>
      <c r="M565" s="64"/>
      <c r="N565" s="64"/>
      <c r="O565" s="64"/>
      <c r="P565" s="64"/>
      <c r="Q565" s="64"/>
      <c r="R565" s="64"/>
    </row>
    <row r="566" spans="1:18" x14ac:dyDescent="0.2">
      <c r="A566" s="25"/>
      <c r="B566" s="25"/>
      <c r="C566" s="47"/>
      <c r="D566" s="24"/>
      <c r="G566" s="19"/>
      <c r="H566" s="19"/>
      <c r="I566" s="64"/>
      <c r="J566" s="64"/>
      <c r="K566" s="19"/>
      <c r="L566" s="19"/>
      <c r="M566" s="64"/>
      <c r="N566" s="64"/>
      <c r="O566" s="64"/>
      <c r="P566" s="64"/>
      <c r="Q566" s="64"/>
      <c r="R566" s="64"/>
    </row>
    <row r="567" spans="1:18" x14ac:dyDescent="0.2">
      <c r="A567" s="25"/>
      <c r="B567" s="25"/>
      <c r="C567" s="47"/>
      <c r="D567" s="24"/>
      <c r="G567" s="19"/>
      <c r="H567" s="19"/>
      <c r="I567" s="64"/>
      <c r="J567" s="64"/>
      <c r="K567" s="19"/>
      <c r="L567" s="19"/>
      <c r="M567" s="64"/>
      <c r="N567" s="64"/>
      <c r="O567" s="64"/>
      <c r="P567" s="64"/>
      <c r="Q567" s="64"/>
      <c r="R567" s="64"/>
    </row>
    <row r="568" spans="1:18" x14ac:dyDescent="0.2">
      <c r="A568" s="25"/>
      <c r="B568" s="25"/>
      <c r="C568" s="47"/>
      <c r="D568" s="24"/>
      <c r="G568" s="19"/>
      <c r="H568" s="19"/>
      <c r="I568" s="64"/>
      <c r="J568" s="64"/>
      <c r="K568" s="19"/>
      <c r="L568" s="19"/>
      <c r="M568" s="64"/>
      <c r="N568" s="64"/>
      <c r="O568" s="64"/>
      <c r="P568" s="64"/>
      <c r="Q568" s="64"/>
      <c r="R568" s="64"/>
    </row>
    <row r="569" spans="1:18" x14ac:dyDescent="0.2">
      <c r="A569" s="25"/>
      <c r="B569" s="25"/>
      <c r="C569" s="47"/>
      <c r="D569" s="24"/>
      <c r="G569" s="19"/>
      <c r="H569" s="19"/>
      <c r="I569" s="64"/>
      <c r="J569" s="64"/>
      <c r="K569" s="19"/>
      <c r="L569" s="19"/>
      <c r="M569" s="64"/>
      <c r="N569" s="64"/>
      <c r="O569" s="64"/>
      <c r="P569" s="64"/>
      <c r="Q569" s="64"/>
      <c r="R569" s="64"/>
    </row>
    <row r="570" spans="1:18" x14ac:dyDescent="0.2">
      <c r="A570" s="25"/>
      <c r="B570" s="25"/>
      <c r="C570" s="47"/>
      <c r="D570" s="24"/>
      <c r="G570" s="19"/>
      <c r="H570" s="19"/>
      <c r="I570" s="64"/>
      <c r="J570" s="64"/>
      <c r="K570" s="19"/>
      <c r="L570" s="19"/>
      <c r="M570" s="64"/>
      <c r="N570" s="64"/>
      <c r="O570" s="64"/>
      <c r="P570" s="64"/>
      <c r="Q570" s="64"/>
      <c r="R570" s="64"/>
    </row>
    <row r="571" spans="1:18" x14ac:dyDescent="0.2">
      <c r="A571" s="25"/>
      <c r="B571" s="25"/>
      <c r="C571" s="47"/>
      <c r="D571" s="24"/>
      <c r="G571" s="19"/>
      <c r="H571" s="19"/>
      <c r="I571" s="64"/>
      <c r="J571" s="64"/>
      <c r="K571" s="19"/>
      <c r="L571" s="19"/>
      <c r="M571" s="64"/>
      <c r="N571" s="64"/>
      <c r="O571" s="64"/>
      <c r="P571" s="64"/>
      <c r="Q571" s="64"/>
      <c r="R571" s="64"/>
    </row>
    <row r="572" spans="1:18" x14ac:dyDescent="0.2">
      <c r="A572" s="25"/>
      <c r="B572" s="25"/>
      <c r="C572" s="47"/>
      <c r="D572" s="24"/>
      <c r="G572" s="19"/>
      <c r="H572" s="19"/>
      <c r="I572" s="64"/>
      <c r="J572" s="64"/>
      <c r="K572" s="19"/>
      <c r="L572" s="19"/>
      <c r="M572" s="64"/>
      <c r="N572" s="64"/>
      <c r="O572" s="64"/>
      <c r="P572" s="64"/>
      <c r="Q572" s="64"/>
      <c r="R572" s="64"/>
    </row>
    <row r="573" spans="1:18" x14ac:dyDescent="0.2">
      <c r="A573" s="25"/>
      <c r="B573" s="25"/>
      <c r="C573" s="47"/>
      <c r="D573" s="24"/>
      <c r="G573" s="19"/>
      <c r="H573" s="19"/>
      <c r="I573" s="64"/>
      <c r="J573" s="64"/>
      <c r="K573" s="19"/>
      <c r="L573" s="19"/>
      <c r="M573" s="64"/>
      <c r="N573" s="64"/>
      <c r="O573" s="64"/>
      <c r="P573" s="64"/>
      <c r="Q573" s="64"/>
      <c r="R573" s="64"/>
    </row>
    <row r="574" spans="1:18" x14ac:dyDescent="0.2">
      <c r="A574" s="25"/>
      <c r="B574" s="25"/>
      <c r="C574" s="47"/>
      <c r="D574" s="24"/>
      <c r="G574" s="19"/>
      <c r="H574" s="19"/>
      <c r="I574" s="64"/>
      <c r="J574" s="64"/>
      <c r="K574" s="19"/>
      <c r="L574" s="19"/>
      <c r="M574" s="64"/>
      <c r="N574" s="64"/>
      <c r="O574" s="64"/>
      <c r="P574" s="64"/>
      <c r="Q574" s="64"/>
      <c r="R574" s="64"/>
    </row>
    <row r="575" spans="1:18" x14ac:dyDescent="0.2">
      <c r="A575" s="25"/>
      <c r="B575" s="25"/>
      <c r="C575" s="47"/>
      <c r="D575" s="24"/>
      <c r="G575" s="19"/>
      <c r="H575" s="19"/>
      <c r="I575" s="64"/>
      <c r="J575" s="64"/>
      <c r="K575" s="19"/>
      <c r="L575" s="19"/>
      <c r="M575" s="64"/>
      <c r="N575" s="64"/>
      <c r="O575" s="64"/>
      <c r="P575" s="64"/>
      <c r="Q575" s="64"/>
      <c r="R575" s="64"/>
    </row>
    <row r="576" spans="1:18" x14ac:dyDescent="0.2">
      <c r="A576" s="25"/>
      <c r="B576" s="25"/>
      <c r="C576" s="47"/>
      <c r="D576" s="24"/>
      <c r="G576" s="19"/>
      <c r="H576" s="19"/>
      <c r="I576" s="64"/>
      <c r="J576" s="64"/>
      <c r="K576" s="19"/>
      <c r="L576" s="19"/>
      <c r="M576" s="64"/>
      <c r="N576" s="64"/>
      <c r="O576" s="64"/>
      <c r="P576" s="64"/>
      <c r="Q576" s="64"/>
      <c r="R576" s="64"/>
    </row>
    <row r="577" spans="1:18" x14ac:dyDescent="0.2">
      <c r="A577" s="25"/>
      <c r="B577" s="25"/>
      <c r="C577" s="47"/>
      <c r="D577" s="24"/>
      <c r="G577" s="19"/>
      <c r="H577" s="19"/>
      <c r="I577" s="64"/>
      <c r="J577" s="64"/>
      <c r="K577" s="19"/>
      <c r="L577" s="19"/>
      <c r="M577" s="64"/>
      <c r="N577" s="64"/>
      <c r="O577" s="64"/>
      <c r="P577" s="64"/>
      <c r="Q577" s="64"/>
      <c r="R577" s="64"/>
    </row>
    <row r="578" spans="1:18" x14ac:dyDescent="0.2">
      <c r="A578" s="25"/>
      <c r="B578" s="25"/>
      <c r="C578" s="47"/>
      <c r="D578" s="24"/>
      <c r="G578" s="19"/>
      <c r="H578" s="19"/>
      <c r="I578" s="64"/>
      <c r="J578" s="64"/>
      <c r="K578" s="19"/>
      <c r="L578" s="19"/>
      <c r="M578" s="64"/>
      <c r="N578" s="64"/>
      <c r="O578" s="64"/>
      <c r="P578" s="64"/>
      <c r="Q578" s="64"/>
      <c r="R578" s="64"/>
    </row>
    <row r="579" spans="1:18" x14ac:dyDescent="0.2">
      <c r="A579" s="25"/>
      <c r="B579" s="25"/>
      <c r="C579" s="47"/>
      <c r="D579" s="24"/>
      <c r="G579" s="19"/>
      <c r="H579" s="19"/>
      <c r="I579" s="64"/>
      <c r="J579" s="64"/>
      <c r="K579" s="19"/>
      <c r="L579" s="19"/>
      <c r="M579" s="64"/>
      <c r="N579" s="64"/>
      <c r="O579" s="64"/>
      <c r="P579" s="64"/>
      <c r="Q579" s="64"/>
      <c r="R579" s="64"/>
    </row>
    <row r="580" spans="1:18" x14ac:dyDescent="0.2">
      <c r="A580" s="25"/>
      <c r="B580" s="25"/>
      <c r="C580" s="47"/>
      <c r="D580" s="24"/>
      <c r="G580" s="19"/>
      <c r="H580" s="19"/>
      <c r="I580" s="64"/>
      <c r="J580" s="64"/>
      <c r="K580" s="19"/>
      <c r="L580" s="19"/>
      <c r="M580" s="64"/>
      <c r="N580" s="64"/>
      <c r="O580" s="64"/>
      <c r="P580" s="64"/>
      <c r="Q580" s="64"/>
      <c r="R580" s="64"/>
    </row>
    <row r="581" spans="1:18" x14ac:dyDescent="0.2">
      <c r="A581" s="25"/>
      <c r="B581" s="25"/>
      <c r="C581" s="47"/>
      <c r="D581" s="24"/>
      <c r="G581" s="19"/>
      <c r="H581" s="19"/>
      <c r="I581" s="64"/>
      <c r="J581" s="64"/>
      <c r="K581" s="19"/>
      <c r="L581" s="19"/>
      <c r="M581" s="64"/>
      <c r="N581" s="64"/>
      <c r="O581" s="64"/>
      <c r="P581" s="64"/>
      <c r="Q581" s="64"/>
      <c r="R581" s="64"/>
    </row>
    <row r="582" spans="1:18" x14ac:dyDescent="0.2">
      <c r="A582" s="25"/>
      <c r="B582" s="25"/>
      <c r="C582" s="47"/>
      <c r="D582" s="24"/>
      <c r="G582" s="19"/>
      <c r="H582" s="19"/>
      <c r="I582" s="64"/>
      <c r="J582" s="64"/>
      <c r="K582" s="19"/>
      <c r="L582" s="19"/>
      <c r="M582" s="64"/>
      <c r="N582" s="64"/>
      <c r="O582" s="64"/>
      <c r="P582" s="64"/>
      <c r="Q582" s="64"/>
      <c r="R582" s="64"/>
    </row>
    <row r="583" spans="1:18" x14ac:dyDescent="0.2">
      <c r="A583" s="25"/>
      <c r="B583" s="25"/>
      <c r="C583" s="47"/>
      <c r="D583" s="24"/>
      <c r="G583" s="19"/>
      <c r="H583" s="19"/>
      <c r="I583" s="64"/>
      <c r="J583" s="64"/>
      <c r="K583" s="19"/>
      <c r="L583" s="19"/>
      <c r="M583" s="64"/>
      <c r="N583" s="64"/>
      <c r="O583" s="64"/>
      <c r="P583" s="64"/>
      <c r="Q583" s="64"/>
      <c r="R583" s="64"/>
    </row>
    <row r="584" spans="1:18" x14ac:dyDescent="0.2">
      <c r="A584" s="25"/>
      <c r="B584" s="25"/>
      <c r="C584" s="47"/>
      <c r="D584" s="24"/>
      <c r="G584" s="19"/>
      <c r="H584" s="19"/>
      <c r="I584" s="64"/>
      <c r="J584" s="64"/>
      <c r="K584" s="19"/>
      <c r="L584" s="19"/>
      <c r="M584" s="64"/>
      <c r="N584" s="64"/>
      <c r="O584" s="64"/>
      <c r="P584" s="64"/>
      <c r="Q584" s="64"/>
      <c r="R584" s="64"/>
    </row>
    <row r="585" spans="1:18" x14ac:dyDescent="0.2">
      <c r="A585" s="25"/>
      <c r="B585" s="25"/>
      <c r="C585" s="47"/>
      <c r="D585" s="24"/>
      <c r="G585" s="19"/>
      <c r="H585" s="19"/>
      <c r="I585" s="64"/>
      <c r="J585" s="64"/>
      <c r="K585" s="19"/>
      <c r="L585" s="19"/>
      <c r="M585" s="64"/>
      <c r="N585" s="64"/>
      <c r="O585" s="64"/>
      <c r="P585" s="64"/>
      <c r="Q585" s="64"/>
      <c r="R585" s="64"/>
    </row>
    <row r="586" spans="1:18" x14ac:dyDescent="0.2">
      <c r="A586" s="25"/>
      <c r="B586" s="25"/>
      <c r="C586" s="47"/>
      <c r="D586" s="24"/>
      <c r="G586" s="19"/>
      <c r="H586" s="19"/>
      <c r="I586" s="64"/>
      <c r="J586" s="64"/>
      <c r="K586" s="19"/>
      <c r="L586" s="19"/>
      <c r="M586" s="64"/>
      <c r="N586" s="64"/>
      <c r="O586" s="64"/>
      <c r="P586" s="64"/>
      <c r="Q586" s="64"/>
      <c r="R586" s="64"/>
    </row>
    <row r="587" spans="1:18" x14ac:dyDescent="0.2">
      <c r="A587" s="25"/>
      <c r="B587" s="25"/>
      <c r="C587" s="47"/>
      <c r="D587" s="24"/>
      <c r="G587" s="19"/>
      <c r="H587" s="19"/>
      <c r="I587" s="64"/>
      <c r="J587" s="64"/>
      <c r="K587" s="19"/>
      <c r="L587" s="19"/>
      <c r="M587" s="64"/>
      <c r="N587" s="64"/>
      <c r="O587" s="64"/>
      <c r="P587" s="64"/>
      <c r="Q587" s="64"/>
      <c r="R587" s="64"/>
    </row>
    <row r="588" spans="1:18" x14ac:dyDescent="0.2">
      <c r="A588" s="25"/>
      <c r="B588" s="25"/>
      <c r="C588" s="47"/>
      <c r="D588" s="24"/>
      <c r="G588" s="19"/>
      <c r="H588" s="19"/>
      <c r="I588" s="64"/>
      <c r="J588" s="64"/>
      <c r="K588" s="19"/>
      <c r="L588" s="19"/>
      <c r="M588" s="64"/>
      <c r="N588" s="64"/>
      <c r="O588" s="64"/>
      <c r="P588" s="64"/>
      <c r="Q588" s="64"/>
      <c r="R588" s="64"/>
    </row>
    <row r="589" spans="1:18" x14ac:dyDescent="0.2">
      <c r="A589" s="25"/>
      <c r="B589" s="25"/>
      <c r="C589" s="47"/>
      <c r="D589" s="24"/>
      <c r="G589" s="19"/>
      <c r="H589" s="19"/>
      <c r="I589" s="64"/>
      <c r="J589" s="64"/>
      <c r="K589" s="19"/>
      <c r="L589" s="19"/>
      <c r="M589" s="64"/>
      <c r="N589" s="64"/>
      <c r="O589" s="64"/>
      <c r="P589" s="64"/>
      <c r="Q589" s="64"/>
      <c r="R589" s="64"/>
    </row>
    <row r="590" spans="1:18" x14ac:dyDescent="0.2">
      <c r="A590" s="25"/>
      <c r="B590" s="25"/>
      <c r="C590" s="47"/>
      <c r="D590" s="24"/>
      <c r="G590" s="19"/>
      <c r="H590" s="19"/>
      <c r="I590" s="64"/>
      <c r="J590" s="64"/>
      <c r="K590" s="19"/>
      <c r="L590" s="19"/>
      <c r="M590" s="64"/>
      <c r="N590" s="64"/>
      <c r="O590" s="64"/>
      <c r="P590" s="64"/>
      <c r="Q590" s="64"/>
      <c r="R590" s="64"/>
    </row>
    <row r="591" spans="1:18" x14ac:dyDescent="0.2">
      <c r="A591" s="25"/>
      <c r="B591" s="25"/>
      <c r="C591" s="47"/>
      <c r="D591" s="24"/>
      <c r="G591" s="19"/>
      <c r="H591" s="19"/>
      <c r="I591" s="64"/>
      <c r="J591" s="64"/>
      <c r="K591" s="19"/>
      <c r="L591" s="19"/>
      <c r="M591" s="64"/>
      <c r="N591" s="64"/>
      <c r="O591" s="64"/>
      <c r="P591" s="64"/>
      <c r="Q591" s="64"/>
      <c r="R591" s="64"/>
    </row>
    <row r="592" spans="1:18" x14ac:dyDescent="0.2">
      <c r="A592" s="25"/>
      <c r="B592" s="25"/>
      <c r="C592" s="47"/>
      <c r="D592" s="24"/>
      <c r="G592" s="19"/>
      <c r="H592" s="19"/>
      <c r="I592" s="64"/>
      <c r="J592" s="64"/>
      <c r="K592" s="19"/>
      <c r="L592" s="19"/>
      <c r="M592" s="64"/>
      <c r="N592" s="64"/>
      <c r="O592" s="64"/>
      <c r="P592" s="64"/>
      <c r="Q592" s="64"/>
      <c r="R592" s="64"/>
    </row>
    <row r="593" spans="1:18" x14ac:dyDescent="0.2">
      <c r="A593" s="25"/>
      <c r="B593" s="25"/>
      <c r="C593" s="47"/>
      <c r="D593" s="24"/>
      <c r="G593" s="19"/>
      <c r="H593" s="19"/>
      <c r="I593" s="64"/>
      <c r="J593" s="64"/>
      <c r="K593" s="19"/>
      <c r="L593" s="19"/>
      <c r="M593" s="64"/>
      <c r="N593" s="64"/>
      <c r="O593" s="64"/>
      <c r="P593" s="64"/>
      <c r="Q593" s="64"/>
      <c r="R593" s="64"/>
    </row>
    <row r="594" spans="1:18" x14ac:dyDescent="0.2">
      <c r="A594" s="25"/>
      <c r="B594" s="25"/>
      <c r="C594" s="47"/>
      <c r="D594" s="24"/>
      <c r="G594" s="19"/>
      <c r="H594" s="19"/>
      <c r="I594" s="64"/>
      <c r="J594" s="64"/>
      <c r="K594" s="19"/>
      <c r="L594" s="19"/>
      <c r="M594" s="64"/>
      <c r="N594" s="64"/>
      <c r="O594" s="64"/>
      <c r="P594" s="64"/>
      <c r="Q594" s="64"/>
      <c r="R594" s="64"/>
    </row>
    <row r="595" spans="1:18" x14ac:dyDescent="0.2">
      <c r="A595" s="25"/>
      <c r="B595" s="25"/>
      <c r="C595" s="47"/>
      <c r="D595" s="24"/>
      <c r="G595" s="19"/>
      <c r="H595" s="19"/>
      <c r="I595" s="64"/>
      <c r="J595" s="64"/>
      <c r="K595" s="19"/>
      <c r="L595" s="19"/>
      <c r="M595" s="64"/>
      <c r="N595" s="64"/>
      <c r="O595" s="64"/>
      <c r="P595" s="64"/>
      <c r="Q595" s="64"/>
      <c r="R595" s="64"/>
    </row>
    <row r="596" spans="1:18" x14ac:dyDescent="0.2">
      <c r="A596" s="25"/>
      <c r="B596" s="25"/>
      <c r="C596" s="47"/>
      <c r="D596" s="24"/>
      <c r="G596" s="19"/>
      <c r="H596" s="19"/>
      <c r="I596" s="64"/>
      <c r="J596" s="64"/>
      <c r="K596" s="19"/>
      <c r="L596" s="19"/>
      <c r="M596" s="64"/>
      <c r="N596" s="64"/>
      <c r="O596" s="64"/>
      <c r="P596" s="64"/>
      <c r="Q596" s="64"/>
      <c r="R596" s="64"/>
    </row>
    <row r="597" spans="1:18" x14ac:dyDescent="0.2">
      <c r="A597" s="25"/>
      <c r="B597" s="25"/>
      <c r="C597" s="47"/>
      <c r="D597" s="24"/>
      <c r="G597" s="19"/>
      <c r="H597" s="19"/>
      <c r="I597" s="64"/>
      <c r="J597" s="64"/>
      <c r="K597" s="19"/>
      <c r="L597" s="19"/>
      <c r="M597" s="64"/>
      <c r="N597" s="64"/>
      <c r="O597" s="64"/>
      <c r="P597" s="64"/>
      <c r="Q597" s="64"/>
      <c r="R597" s="64"/>
    </row>
    <row r="598" spans="1:18" x14ac:dyDescent="0.2">
      <c r="A598" s="25"/>
      <c r="B598" s="25"/>
      <c r="C598" s="47"/>
      <c r="D598" s="24"/>
      <c r="G598" s="19"/>
      <c r="H598" s="19"/>
      <c r="I598" s="64"/>
      <c r="J598" s="64"/>
      <c r="K598" s="19"/>
      <c r="L598" s="19"/>
      <c r="M598" s="64"/>
      <c r="N598" s="64"/>
      <c r="O598" s="64"/>
      <c r="P598" s="64"/>
      <c r="Q598" s="64"/>
      <c r="R598" s="64"/>
    </row>
    <row r="599" spans="1:18" x14ac:dyDescent="0.2">
      <c r="A599" s="25"/>
      <c r="B599" s="25"/>
      <c r="C599" s="47"/>
      <c r="D599" s="24"/>
      <c r="G599" s="19"/>
      <c r="H599" s="19"/>
      <c r="I599" s="64"/>
      <c r="J599" s="64"/>
      <c r="K599" s="19"/>
      <c r="L599" s="19"/>
      <c r="M599" s="64"/>
      <c r="N599" s="64"/>
      <c r="O599" s="64"/>
      <c r="P599" s="64"/>
      <c r="Q599" s="64"/>
      <c r="R599" s="64"/>
    </row>
    <row r="600" spans="1:18" x14ac:dyDescent="0.2">
      <c r="A600" s="25"/>
      <c r="B600" s="25"/>
      <c r="C600" s="47"/>
      <c r="D600" s="24"/>
      <c r="G600" s="19"/>
      <c r="H600" s="19"/>
      <c r="I600" s="64"/>
      <c r="J600" s="64"/>
      <c r="K600" s="19"/>
      <c r="L600" s="19"/>
      <c r="M600" s="64"/>
      <c r="N600" s="64"/>
      <c r="O600" s="64"/>
      <c r="P600" s="64"/>
      <c r="Q600" s="64"/>
      <c r="R600" s="64"/>
    </row>
    <row r="601" spans="1:18" x14ac:dyDescent="0.2">
      <c r="A601" s="25"/>
      <c r="B601" s="25"/>
      <c r="C601" s="47"/>
      <c r="D601" s="24"/>
      <c r="G601" s="19"/>
      <c r="H601" s="19"/>
      <c r="I601" s="64"/>
      <c r="J601" s="64"/>
      <c r="K601" s="19"/>
      <c r="L601" s="19"/>
      <c r="M601" s="64"/>
      <c r="N601" s="64"/>
      <c r="O601" s="64"/>
      <c r="P601" s="64"/>
      <c r="Q601" s="64"/>
      <c r="R601" s="64"/>
    </row>
    <row r="602" spans="1:18" x14ac:dyDescent="0.2">
      <c r="A602" s="25"/>
      <c r="B602" s="25"/>
      <c r="C602" s="47"/>
      <c r="D602" s="24"/>
      <c r="G602" s="19"/>
      <c r="H602" s="19"/>
      <c r="I602" s="64"/>
      <c r="J602" s="64"/>
      <c r="K602" s="19"/>
      <c r="L602" s="19"/>
      <c r="M602" s="64"/>
      <c r="N602" s="64"/>
      <c r="O602" s="64"/>
      <c r="P602" s="64"/>
      <c r="Q602" s="64"/>
      <c r="R602" s="64"/>
    </row>
    <row r="603" spans="1:18" x14ac:dyDescent="0.2">
      <c r="A603" s="25"/>
      <c r="B603" s="25"/>
      <c r="C603" s="47"/>
      <c r="D603" s="24"/>
      <c r="G603" s="19"/>
      <c r="H603" s="19"/>
      <c r="I603" s="64"/>
      <c r="J603" s="64"/>
      <c r="K603" s="19"/>
      <c r="L603" s="19"/>
      <c r="M603" s="64"/>
      <c r="N603" s="64"/>
      <c r="O603" s="64"/>
      <c r="P603" s="64"/>
      <c r="Q603" s="64"/>
      <c r="R603" s="64"/>
    </row>
    <row r="604" spans="1:18" x14ac:dyDescent="0.2">
      <c r="A604" s="25"/>
      <c r="B604" s="25"/>
      <c r="C604" s="47"/>
      <c r="D604" s="24"/>
      <c r="G604" s="19"/>
      <c r="H604" s="19"/>
      <c r="I604" s="64"/>
      <c r="J604" s="64"/>
      <c r="K604" s="19"/>
      <c r="L604" s="19"/>
      <c r="M604" s="64"/>
      <c r="N604" s="64"/>
      <c r="O604" s="64"/>
      <c r="P604" s="64"/>
      <c r="Q604" s="64"/>
      <c r="R604" s="64"/>
    </row>
    <row r="605" spans="1:18" x14ac:dyDescent="0.2">
      <c r="A605" s="25"/>
      <c r="B605" s="25"/>
      <c r="C605" s="47"/>
      <c r="D605" s="24"/>
      <c r="G605" s="19"/>
      <c r="H605" s="19"/>
      <c r="I605" s="64"/>
      <c r="J605" s="64"/>
      <c r="K605" s="19"/>
      <c r="L605" s="19"/>
      <c r="M605" s="64"/>
      <c r="N605" s="64"/>
      <c r="O605" s="64"/>
      <c r="P605" s="64"/>
      <c r="Q605" s="64"/>
      <c r="R605" s="64"/>
    </row>
    <row r="606" spans="1:18" x14ac:dyDescent="0.2">
      <c r="A606" s="25"/>
      <c r="B606" s="25"/>
      <c r="C606" s="47"/>
      <c r="D606" s="24"/>
      <c r="G606" s="19"/>
      <c r="H606" s="19"/>
      <c r="I606" s="64"/>
      <c r="J606" s="64"/>
      <c r="K606" s="19"/>
      <c r="L606" s="19"/>
      <c r="M606" s="64"/>
      <c r="N606" s="64"/>
      <c r="O606" s="64"/>
      <c r="P606" s="64"/>
      <c r="Q606" s="64"/>
      <c r="R606" s="64"/>
    </row>
    <row r="607" spans="1:18" x14ac:dyDescent="0.2">
      <c r="A607" s="25"/>
      <c r="B607" s="25"/>
      <c r="C607" s="47"/>
      <c r="D607" s="24"/>
      <c r="G607" s="19"/>
      <c r="H607" s="19"/>
      <c r="I607" s="64"/>
      <c r="J607" s="64"/>
      <c r="K607" s="19"/>
      <c r="L607" s="19"/>
      <c r="M607" s="64"/>
      <c r="N607" s="64"/>
      <c r="O607" s="64"/>
      <c r="P607" s="64"/>
      <c r="Q607" s="64"/>
      <c r="R607" s="64"/>
    </row>
    <row r="608" spans="1:18" x14ac:dyDescent="0.2">
      <c r="A608" s="25"/>
      <c r="B608" s="25"/>
      <c r="C608" s="47"/>
      <c r="D608" s="24"/>
      <c r="G608" s="19"/>
      <c r="H608" s="19"/>
      <c r="I608" s="64"/>
      <c r="J608" s="64"/>
      <c r="K608" s="19"/>
      <c r="L608" s="19"/>
      <c r="M608" s="64"/>
      <c r="N608" s="64"/>
      <c r="O608" s="64"/>
      <c r="P608" s="64"/>
      <c r="Q608" s="64"/>
      <c r="R608" s="64"/>
    </row>
    <row r="609" spans="1:18" x14ac:dyDescent="0.2">
      <c r="A609" s="25"/>
      <c r="B609" s="25"/>
      <c r="C609" s="47"/>
      <c r="D609" s="24"/>
      <c r="G609" s="19"/>
      <c r="H609" s="19"/>
      <c r="I609" s="64"/>
      <c r="J609" s="64"/>
      <c r="K609" s="19"/>
      <c r="L609" s="19"/>
      <c r="M609" s="64"/>
      <c r="N609" s="64"/>
      <c r="O609" s="64"/>
      <c r="P609" s="64"/>
      <c r="Q609" s="64"/>
      <c r="R609" s="64"/>
    </row>
    <row r="610" spans="1:18" x14ac:dyDescent="0.2">
      <c r="A610" s="25"/>
      <c r="B610" s="25"/>
      <c r="C610" s="47"/>
      <c r="D610" s="24"/>
      <c r="G610" s="19"/>
      <c r="H610" s="19"/>
      <c r="I610" s="64"/>
      <c r="J610" s="64"/>
      <c r="K610" s="19"/>
      <c r="L610" s="19"/>
      <c r="M610" s="64"/>
      <c r="N610" s="64"/>
      <c r="O610" s="64"/>
      <c r="P610" s="64"/>
      <c r="Q610" s="64"/>
      <c r="R610" s="64"/>
    </row>
    <row r="611" spans="1:18" x14ac:dyDescent="0.2">
      <c r="A611" s="25"/>
      <c r="B611" s="25"/>
      <c r="C611" s="47"/>
      <c r="D611" s="24"/>
      <c r="G611" s="19"/>
      <c r="H611" s="19"/>
      <c r="I611" s="64"/>
      <c r="J611" s="64"/>
      <c r="K611" s="19"/>
      <c r="L611" s="19"/>
      <c r="M611" s="64"/>
      <c r="N611" s="64"/>
      <c r="O611" s="64"/>
      <c r="P611" s="64"/>
      <c r="Q611" s="64"/>
      <c r="R611" s="64"/>
    </row>
    <row r="612" spans="1:18" x14ac:dyDescent="0.2">
      <c r="A612" s="25"/>
      <c r="B612" s="25"/>
      <c r="C612" s="47"/>
      <c r="D612" s="24"/>
      <c r="G612" s="19"/>
      <c r="H612" s="19"/>
      <c r="I612" s="64"/>
      <c r="J612" s="64"/>
      <c r="K612" s="19"/>
      <c r="L612" s="19"/>
      <c r="M612" s="64"/>
      <c r="N612" s="64"/>
      <c r="O612" s="64"/>
      <c r="P612" s="64"/>
      <c r="Q612" s="64"/>
      <c r="R612" s="64"/>
    </row>
    <row r="613" spans="1:18" x14ac:dyDescent="0.2">
      <c r="A613" s="25"/>
      <c r="B613" s="25"/>
      <c r="C613" s="47"/>
      <c r="D613" s="24"/>
      <c r="G613" s="19"/>
      <c r="H613" s="19"/>
      <c r="I613" s="64"/>
      <c r="J613" s="64"/>
      <c r="K613" s="19"/>
      <c r="L613" s="19"/>
      <c r="M613" s="64"/>
      <c r="N613" s="64"/>
      <c r="O613" s="64"/>
      <c r="P613" s="64"/>
      <c r="Q613" s="64"/>
      <c r="R613" s="64"/>
    </row>
    <row r="614" spans="1:18" x14ac:dyDescent="0.2">
      <c r="A614" s="25"/>
      <c r="B614" s="25"/>
      <c r="C614" s="47"/>
      <c r="D614" s="24"/>
      <c r="G614" s="19"/>
      <c r="H614" s="19"/>
      <c r="I614" s="64"/>
      <c r="J614" s="64"/>
      <c r="K614" s="19"/>
      <c r="L614" s="19"/>
      <c r="M614" s="64"/>
      <c r="N614" s="64"/>
      <c r="O614" s="64"/>
      <c r="P614" s="64"/>
      <c r="Q614" s="64"/>
      <c r="R614" s="64"/>
    </row>
    <row r="615" spans="1:18" x14ac:dyDescent="0.2">
      <c r="A615" s="25"/>
      <c r="B615" s="25"/>
      <c r="C615" s="47"/>
      <c r="D615" s="24"/>
      <c r="G615" s="19"/>
      <c r="H615" s="19"/>
      <c r="I615" s="64"/>
      <c r="J615" s="64"/>
      <c r="K615" s="19"/>
      <c r="L615" s="19"/>
      <c r="M615" s="64"/>
      <c r="N615" s="64"/>
      <c r="O615" s="64"/>
      <c r="P615" s="64"/>
      <c r="Q615" s="64"/>
      <c r="R615" s="64"/>
    </row>
    <row r="616" spans="1:18" x14ac:dyDescent="0.2">
      <c r="A616" s="25"/>
      <c r="B616" s="25"/>
      <c r="C616" s="47"/>
      <c r="D616" s="24"/>
      <c r="G616" s="19"/>
      <c r="H616" s="19"/>
      <c r="I616" s="64"/>
      <c r="J616" s="64"/>
      <c r="K616" s="19"/>
      <c r="L616" s="19"/>
      <c r="M616" s="64"/>
      <c r="N616" s="64"/>
      <c r="O616" s="64"/>
      <c r="P616" s="64"/>
      <c r="Q616" s="64"/>
      <c r="R616" s="64"/>
    </row>
    <row r="617" spans="1:18" x14ac:dyDescent="0.2">
      <c r="A617" s="25"/>
      <c r="B617" s="25"/>
      <c r="C617" s="47"/>
      <c r="D617" s="24"/>
      <c r="G617" s="19"/>
      <c r="H617" s="19"/>
      <c r="I617" s="64"/>
      <c r="J617" s="64"/>
      <c r="K617" s="19"/>
      <c r="L617" s="19"/>
      <c r="M617" s="64"/>
      <c r="N617" s="64"/>
      <c r="O617" s="64"/>
      <c r="P617" s="64"/>
      <c r="Q617" s="64"/>
      <c r="R617" s="64"/>
    </row>
    <row r="618" spans="1:18" x14ac:dyDescent="0.2">
      <c r="A618" s="25"/>
      <c r="B618" s="25"/>
      <c r="C618" s="47"/>
      <c r="D618" s="24"/>
      <c r="G618" s="19"/>
      <c r="H618" s="19"/>
      <c r="I618" s="64"/>
      <c r="J618" s="64"/>
      <c r="K618" s="19"/>
      <c r="L618" s="19"/>
      <c r="M618" s="64"/>
      <c r="N618" s="64"/>
      <c r="O618" s="64"/>
      <c r="P618" s="64"/>
      <c r="Q618" s="64"/>
      <c r="R618" s="64"/>
    </row>
    <row r="619" spans="1:18" x14ac:dyDescent="0.2">
      <c r="A619" s="25"/>
      <c r="B619" s="25"/>
      <c r="C619" s="47"/>
      <c r="D619" s="24"/>
      <c r="G619" s="19"/>
      <c r="H619" s="19"/>
      <c r="I619" s="64"/>
      <c r="J619" s="64"/>
      <c r="K619" s="19"/>
      <c r="L619" s="19"/>
      <c r="M619" s="64"/>
      <c r="N619" s="64"/>
      <c r="O619" s="64"/>
      <c r="P619" s="64"/>
      <c r="Q619" s="64"/>
      <c r="R619" s="64"/>
    </row>
    <row r="620" spans="1:18" x14ac:dyDescent="0.2">
      <c r="A620" s="25"/>
      <c r="B620" s="25"/>
      <c r="C620" s="47"/>
      <c r="D620" s="24"/>
      <c r="G620" s="19"/>
      <c r="H620" s="19"/>
      <c r="I620" s="64"/>
      <c r="J620" s="64"/>
      <c r="K620" s="19"/>
      <c r="L620" s="19"/>
      <c r="M620" s="64"/>
      <c r="N620" s="64"/>
      <c r="O620" s="64"/>
      <c r="P620" s="64"/>
      <c r="Q620" s="64"/>
      <c r="R620" s="64"/>
    </row>
    <row r="621" spans="1:18" x14ac:dyDescent="0.2">
      <c r="A621" s="25"/>
      <c r="B621" s="25"/>
      <c r="C621" s="47"/>
      <c r="D621" s="24"/>
      <c r="G621" s="19"/>
      <c r="H621" s="19"/>
      <c r="I621" s="64"/>
      <c r="J621" s="64"/>
      <c r="K621" s="19"/>
      <c r="L621" s="19"/>
      <c r="M621" s="64"/>
      <c r="N621" s="64"/>
      <c r="O621" s="64"/>
      <c r="P621" s="64"/>
      <c r="Q621" s="64"/>
      <c r="R621" s="64"/>
    </row>
    <row r="622" spans="1:18" x14ac:dyDescent="0.2">
      <c r="A622" s="25"/>
      <c r="B622" s="25"/>
      <c r="C622" s="47"/>
      <c r="D622" s="24"/>
      <c r="G622" s="19"/>
      <c r="H622" s="19"/>
      <c r="I622" s="64"/>
      <c r="J622" s="64"/>
      <c r="K622" s="19"/>
      <c r="L622" s="19"/>
      <c r="M622" s="64"/>
      <c r="N622" s="64"/>
      <c r="O622" s="64"/>
      <c r="P622" s="64"/>
      <c r="Q622" s="64"/>
      <c r="R622" s="64"/>
    </row>
    <row r="623" spans="1:18" x14ac:dyDescent="0.2">
      <c r="A623" s="25"/>
      <c r="B623" s="25"/>
      <c r="C623" s="47"/>
      <c r="D623" s="24"/>
      <c r="G623" s="19"/>
      <c r="H623" s="19"/>
      <c r="I623" s="64"/>
      <c r="J623" s="64"/>
      <c r="K623" s="19"/>
      <c r="L623" s="19"/>
      <c r="M623" s="64"/>
      <c r="N623" s="64"/>
      <c r="O623" s="64"/>
      <c r="P623" s="64"/>
      <c r="Q623" s="64"/>
      <c r="R623" s="64"/>
    </row>
    <row r="624" spans="1:18" x14ac:dyDescent="0.2">
      <c r="A624" s="25"/>
      <c r="B624" s="25"/>
      <c r="C624" s="47"/>
      <c r="D624" s="24"/>
      <c r="G624" s="19"/>
      <c r="H624" s="19"/>
      <c r="I624" s="64"/>
      <c r="J624" s="64"/>
      <c r="K624" s="19"/>
      <c r="L624" s="19"/>
      <c r="M624" s="64"/>
      <c r="N624" s="64"/>
      <c r="O624" s="64"/>
      <c r="P624" s="64"/>
      <c r="Q624" s="64"/>
      <c r="R624" s="64"/>
    </row>
    <row r="625" spans="1:18" x14ac:dyDescent="0.2">
      <c r="A625" s="25"/>
      <c r="B625" s="25"/>
      <c r="C625" s="47"/>
      <c r="D625" s="24"/>
      <c r="G625" s="19"/>
      <c r="H625" s="19"/>
      <c r="I625" s="64"/>
      <c r="J625" s="64"/>
      <c r="K625" s="19"/>
      <c r="L625" s="19"/>
      <c r="M625" s="64"/>
      <c r="N625" s="64"/>
      <c r="O625" s="64"/>
      <c r="P625" s="64"/>
      <c r="Q625" s="64"/>
      <c r="R625" s="64"/>
    </row>
    <row r="626" spans="1:18" x14ac:dyDescent="0.2">
      <c r="A626" s="25"/>
      <c r="B626" s="25"/>
      <c r="C626" s="47"/>
      <c r="D626" s="24"/>
      <c r="G626" s="19"/>
      <c r="H626" s="19"/>
      <c r="I626" s="64"/>
      <c r="J626" s="64"/>
      <c r="K626" s="19"/>
      <c r="L626" s="19"/>
      <c r="M626" s="64"/>
      <c r="N626" s="64"/>
      <c r="O626" s="64"/>
      <c r="P626" s="64"/>
      <c r="Q626" s="64"/>
      <c r="R626" s="64"/>
    </row>
    <row r="627" spans="1:18" x14ac:dyDescent="0.2">
      <c r="A627" s="25"/>
      <c r="B627" s="25"/>
      <c r="C627" s="47"/>
      <c r="D627" s="24"/>
      <c r="G627" s="19"/>
      <c r="H627" s="19"/>
      <c r="I627" s="64"/>
      <c r="J627" s="64"/>
      <c r="K627" s="19"/>
      <c r="L627" s="19"/>
      <c r="M627" s="64"/>
      <c r="N627" s="64"/>
      <c r="O627" s="64"/>
      <c r="P627" s="64"/>
      <c r="Q627" s="64"/>
      <c r="R627" s="64"/>
    </row>
    <row r="628" spans="1:18" x14ac:dyDescent="0.2">
      <c r="A628" s="25"/>
      <c r="B628" s="25"/>
      <c r="C628" s="47"/>
      <c r="D628" s="24"/>
      <c r="G628" s="19"/>
      <c r="H628" s="19"/>
      <c r="I628" s="64"/>
      <c r="J628" s="64"/>
      <c r="K628" s="19"/>
      <c r="L628" s="19"/>
      <c r="M628" s="64"/>
      <c r="N628" s="64"/>
      <c r="O628" s="64"/>
      <c r="P628" s="64"/>
      <c r="Q628" s="64"/>
      <c r="R628" s="64"/>
    </row>
    <row r="629" spans="1:18" x14ac:dyDescent="0.2">
      <c r="A629" s="25"/>
      <c r="B629" s="25"/>
      <c r="C629" s="47"/>
      <c r="D629" s="24"/>
      <c r="G629" s="19"/>
      <c r="H629" s="19"/>
      <c r="I629" s="64"/>
      <c r="J629" s="64"/>
      <c r="K629" s="19"/>
      <c r="L629" s="19"/>
      <c r="M629" s="64"/>
      <c r="N629" s="64"/>
      <c r="O629" s="64"/>
      <c r="P629" s="64"/>
      <c r="Q629" s="64"/>
      <c r="R629" s="64"/>
    </row>
    <row r="630" spans="1:18" x14ac:dyDescent="0.2">
      <c r="A630" s="25"/>
      <c r="B630" s="25"/>
      <c r="C630" s="47"/>
      <c r="D630" s="24"/>
      <c r="G630" s="19"/>
      <c r="H630" s="19"/>
      <c r="I630" s="64"/>
      <c r="J630" s="64"/>
      <c r="K630" s="19"/>
      <c r="L630" s="19"/>
      <c r="M630" s="64"/>
      <c r="N630" s="64"/>
      <c r="O630" s="64"/>
      <c r="P630" s="64"/>
      <c r="Q630" s="64"/>
      <c r="R630" s="64"/>
    </row>
    <row r="631" spans="1:18" x14ac:dyDescent="0.2">
      <c r="A631" s="25"/>
      <c r="B631" s="25"/>
      <c r="C631" s="47"/>
      <c r="D631" s="24"/>
      <c r="G631" s="19"/>
      <c r="H631" s="19"/>
      <c r="I631" s="64"/>
      <c r="J631" s="64"/>
      <c r="K631" s="19"/>
      <c r="L631" s="19"/>
      <c r="M631" s="64"/>
      <c r="N631" s="64"/>
      <c r="O631" s="64"/>
      <c r="P631" s="64"/>
      <c r="Q631" s="64"/>
      <c r="R631" s="64"/>
    </row>
    <row r="632" spans="1:18" x14ac:dyDescent="0.2">
      <c r="A632" s="25"/>
      <c r="B632" s="25"/>
      <c r="C632" s="47"/>
      <c r="D632" s="24"/>
      <c r="G632" s="19"/>
      <c r="H632" s="19"/>
      <c r="I632" s="64"/>
      <c r="J632" s="64"/>
      <c r="K632" s="19"/>
      <c r="L632" s="19"/>
      <c r="M632" s="64"/>
      <c r="N632" s="64"/>
      <c r="O632" s="64"/>
      <c r="P632" s="64"/>
      <c r="Q632" s="64"/>
      <c r="R632" s="64"/>
    </row>
    <row r="633" spans="1:18" x14ac:dyDescent="0.2">
      <c r="A633" s="25"/>
      <c r="B633" s="25"/>
      <c r="C633" s="47"/>
      <c r="D633" s="24"/>
      <c r="G633" s="19"/>
      <c r="H633" s="19"/>
      <c r="I633" s="64"/>
      <c r="J633" s="64"/>
      <c r="K633" s="19"/>
      <c r="L633" s="19"/>
      <c r="M633" s="64"/>
      <c r="N633" s="64"/>
      <c r="O633" s="64"/>
      <c r="P633" s="64"/>
      <c r="Q633" s="64"/>
      <c r="R633" s="64"/>
    </row>
    <row r="634" spans="1:18" x14ac:dyDescent="0.2">
      <c r="A634" s="25"/>
      <c r="B634" s="25"/>
      <c r="C634" s="47"/>
      <c r="D634" s="24"/>
      <c r="G634" s="19"/>
      <c r="H634" s="19"/>
      <c r="I634" s="64"/>
      <c r="J634" s="64"/>
      <c r="K634" s="19"/>
      <c r="L634" s="19"/>
      <c r="M634" s="64"/>
      <c r="N634" s="64"/>
      <c r="O634" s="64"/>
      <c r="P634" s="64"/>
      <c r="Q634" s="64"/>
      <c r="R634" s="64"/>
    </row>
    <row r="635" spans="1:18" x14ac:dyDescent="0.2">
      <c r="A635" s="25"/>
      <c r="B635" s="25"/>
      <c r="C635" s="47"/>
      <c r="D635" s="24"/>
      <c r="G635" s="19"/>
      <c r="H635" s="19"/>
      <c r="I635" s="64"/>
      <c r="J635" s="64"/>
      <c r="K635" s="19"/>
      <c r="L635" s="19"/>
      <c r="M635" s="64"/>
      <c r="N635" s="64"/>
      <c r="O635" s="64"/>
      <c r="P635" s="64"/>
      <c r="Q635" s="64"/>
      <c r="R635" s="64"/>
    </row>
    <row r="636" spans="1:18" x14ac:dyDescent="0.2">
      <c r="A636" s="25"/>
      <c r="B636" s="25"/>
      <c r="C636" s="47"/>
      <c r="D636" s="24"/>
      <c r="G636" s="19"/>
      <c r="H636" s="19"/>
      <c r="I636" s="64"/>
      <c r="J636" s="64"/>
      <c r="K636" s="19"/>
      <c r="L636" s="19"/>
      <c r="M636" s="64"/>
      <c r="N636" s="64"/>
      <c r="O636" s="64"/>
      <c r="P636" s="64"/>
      <c r="Q636" s="64"/>
      <c r="R636" s="64"/>
    </row>
    <row r="637" spans="1:18" x14ac:dyDescent="0.2">
      <c r="A637" s="25"/>
      <c r="B637" s="25"/>
      <c r="C637" s="47"/>
      <c r="D637" s="24"/>
      <c r="G637" s="19"/>
      <c r="H637" s="19"/>
      <c r="I637" s="64"/>
      <c r="J637" s="64"/>
      <c r="K637" s="19"/>
      <c r="L637" s="19"/>
      <c r="M637" s="64"/>
      <c r="N637" s="64"/>
      <c r="O637" s="64"/>
      <c r="P637" s="64"/>
      <c r="Q637" s="64"/>
      <c r="R637" s="64"/>
    </row>
    <row r="638" spans="1:18" x14ac:dyDescent="0.2">
      <c r="A638" s="25"/>
      <c r="B638" s="25"/>
      <c r="C638" s="47"/>
      <c r="D638" s="24"/>
      <c r="G638" s="19"/>
      <c r="H638" s="19"/>
      <c r="I638" s="64"/>
      <c r="J638" s="64"/>
      <c r="K638" s="19"/>
      <c r="L638" s="19"/>
      <c r="M638" s="64"/>
      <c r="N638" s="64"/>
      <c r="O638" s="64"/>
      <c r="P638" s="64"/>
      <c r="Q638" s="64"/>
      <c r="R638" s="64"/>
    </row>
    <row r="639" spans="1:18" x14ac:dyDescent="0.2">
      <c r="A639" s="25"/>
      <c r="B639" s="25"/>
      <c r="C639" s="47"/>
      <c r="D639" s="24"/>
      <c r="G639" s="19"/>
      <c r="H639" s="19"/>
      <c r="I639" s="64"/>
      <c r="J639" s="64"/>
      <c r="K639" s="19"/>
      <c r="L639" s="19"/>
      <c r="M639" s="64"/>
      <c r="N639" s="64"/>
      <c r="O639" s="64"/>
      <c r="P639" s="64"/>
      <c r="Q639" s="64"/>
      <c r="R639" s="64"/>
    </row>
    <row r="640" spans="1:18" x14ac:dyDescent="0.2">
      <c r="A640" s="25"/>
      <c r="B640" s="25"/>
      <c r="C640" s="47"/>
      <c r="D640" s="24"/>
      <c r="G640" s="19"/>
      <c r="H640" s="19"/>
      <c r="I640" s="64"/>
      <c r="J640" s="64"/>
      <c r="K640" s="19"/>
      <c r="L640" s="19"/>
      <c r="M640" s="64"/>
      <c r="N640" s="64"/>
      <c r="O640" s="64"/>
      <c r="P640" s="64"/>
      <c r="Q640" s="64"/>
      <c r="R640" s="64"/>
    </row>
    <row r="641" spans="1:18" x14ac:dyDescent="0.2">
      <c r="A641" s="25"/>
      <c r="B641" s="25"/>
      <c r="C641" s="47"/>
      <c r="D641" s="24"/>
      <c r="G641" s="19"/>
      <c r="H641" s="19"/>
      <c r="I641" s="64"/>
      <c r="J641" s="64"/>
      <c r="K641" s="19"/>
      <c r="L641" s="19"/>
      <c r="M641" s="64"/>
      <c r="N641" s="64"/>
      <c r="O641" s="64"/>
      <c r="P641" s="64"/>
      <c r="Q641" s="64"/>
      <c r="R641" s="64"/>
    </row>
    <row r="642" spans="1:18" x14ac:dyDescent="0.2">
      <c r="A642" s="25"/>
      <c r="B642" s="25"/>
      <c r="C642" s="47"/>
      <c r="D642" s="24"/>
      <c r="G642" s="19"/>
      <c r="H642" s="19"/>
      <c r="I642" s="64"/>
      <c r="J642" s="64"/>
      <c r="K642" s="19"/>
      <c r="L642" s="19"/>
      <c r="M642" s="64"/>
      <c r="N642" s="64"/>
      <c r="O642" s="64"/>
      <c r="P642" s="64"/>
      <c r="Q642" s="64"/>
      <c r="R642" s="64"/>
    </row>
    <row r="643" spans="1:18" x14ac:dyDescent="0.2">
      <c r="A643" s="25"/>
      <c r="B643" s="25"/>
      <c r="C643" s="47"/>
      <c r="D643" s="24"/>
      <c r="G643" s="19"/>
      <c r="H643" s="19"/>
      <c r="I643" s="64"/>
      <c r="J643" s="64"/>
      <c r="K643" s="19"/>
      <c r="L643" s="19"/>
      <c r="M643" s="64"/>
      <c r="N643" s="64"/>
      <c r="O643" s="64"/>
      <c r="P643" s="64"/>
      <c r="Q643" s="64"/>
      <c r="R643" s="64"/>
    </row>
    <row r="644" spans="1:18" x14ac:dyDescent="0.2">
      <c r="A644" s="25"/>
      <c r="B644" s="25"/>
      <c r="C644" s="47"/>
      <c r="D644" s="24"/>
      <c r="G644" s="19"/>
      <c r="H644" s="19"/>
      <c r="I644" s="64"/>
      <c r="J644" s="64"/>
      <c r="K644" s="19"/>
      <c r="L644" s="19"/>
      <c r="M644" s="64"/>
      <c r="N644" s="64"/>
      <c r="O644" s="64"/>
      <c r="P644" s="64"/>
      <c r="Q644" s="64"/>
      <c r="R644" s="64"/>
    </row>
    <row r="645" spans="1:18" x14ac:dyDescent="0.2">
      <c r="A645" s="25"/>
      <c r="B645" s="25"/>
      <c r="C645" s="47"/>
      <c r="D645" s="24"/>
      <c r="G645" s="19"/>
      <c r="H645" s="19"/>
      <c r="I645" s="64"/>
      <c r="J645" s="64"/>
      <c r="K645" s="19"/>
      <c r="L645" s="19"/>
      <c r="M645" s="64"/>
      <c r="N645" s="64"/>
      <c r="O645" s="64"/>
      <c r="P645" s="64"/>
      <c r="Q645" s="64"/>
      <c r="R645" s="64"/>
    </row>
    <row r="646" spans="1:18" x14ac:dyDescent="0.2">
      <c r="A646" s="25"/>
      <c r="B646" s="25"/>
      <c r="C646" s="47"/>
      <c r="D646" s="24"/>
      <c r="G646" s="19"/>
      <c r="H646" s="19"/>
      <c r="I646" s="64"/>
      <c r="J646" s="64"/>
      <c r="K646" s="19"/>
      <c r="L646" s="19"/>
      <c r="M646" s="64"/>
      <c r="N646" s="64"/>
      <c r="O646" s="64"/>
      <c r="P646" s="64"/>
      <c r="Q646" s="64"/>
      <c r="R646" s="64"/>
    </row>
    <row r="647" spans="1:18" x14ac:dyDescent="0.2">
      <c r="A647" s="25"/>
      <c r="B647" s="25"/>
      <c r="C647" s="47"/>
      <c r="D647" s="24"/>
      <c r="G647" s="19"/>
      <c r="H647" s="19"/>
      <c r="I647" s="64"/>
      <c r="J647" s="64"/>
      <c r="K647" s="19"/>
      <c r="L647" s="19"/>
      <c r="M647" s="64"/>
      <c r="N647" s="64"/>
      <c r="O647" s="64"/>
      <c r="P647" s="64"/>
      <c r="Q647" s="64"/>
      <c r="R647" s="64"/>
    </row>
    <row r="648" spans="1:18" x14ac:dyDescent="0.2">
      <c r="A648" s="25"/>
      <c r="B648" s="25"/>
      <c r="C648" s="47"/>
      <c r="D648" s="24"/>
      <c r="G648" s="19"/>
      <c r="H648" s="19"/>
      <c r="I648" s="64"/>
      <c r="J648" s="64"/>
      <c r="K648" s="19"/>
      <c r="L648" s="19"/>
      <c r="M648" s="64"/>
      <c r="N648" s="64"/>
      <c r="O648" s="64"/>
      <c r="P648" s="64"/>
      <c r="Q648" s="64"/>
      <c r="R648" s="64"/>
    </row>
    <row r="649" spans="1:18" x14ac:dyDescent="0.2">
      <c r="A649" s="25"/>
      <c r="B649" s="25"/>
      <c r="C649" s="47"/>
      <c r="D649" s="24"/>
      <c r="G649" s="19"/>
      <c r="H649" s="19"/>
      <c r="I649" s="64"/>
      <c r="J649" s="64"/>
      <c r="K649" s="19"/>
      <c r="L649" s="19"/>
      <c r="M649" s="64"/>
      <c r="N649" s="64"/>
      <c r="O649" s="64"/>
      <c r="P649" s="64"/>
      <c r="Q649" s="64"/>
      <c r="R649" s="64"/>
    </row>
    <row r="650" spans="1:18" x14ac:dyDescent="0.2">
      <c r="A650" s="25"/>
      <c r="B650" s="25"/>
      <c r="C650" s="47"/>
      <c r="D650" s="24"/>
      <c r="G650" s="19"/>
      <c r="H650" s="19"/>
      <c r="I650" s="64"/>
      <c r="J650" s="64"/>
      <c r="K650" s="19"/>
      <c r="L650" s="19"/>
      <c r="M650" s="64"/>
      <c r="N650" s="64"/>
      <c r="O650" s="64"/>
      <c r="P650" s="64"/>
      <c r="Q650" s="64"/>
      <c r="R650" s="64"/>
    </row>
    <row r="651" spans="1:18" x14ac:dyDescent="0.2">
      <c r="A651" s="25"/>
      <c r="B651" s="25"/>
      <c r="C651" s="47"/>
      <c r="D651" s="24"/>
      <c r="G651" s="19"/>
      <c r="H651" s="19"/>
      <c r="I651" s="64"/>
      <c r="J651" s="64"/>
      <c r="K651" s="19"/>
      <c r="L651" s="19"/>
      <c r="M651" s="64"/>
      <c r="N651" s="64"/>
      <c r="O651" s="64"/>
      <c r="P651" s="64"/>
      <c r="Q651" s="64"/>
      <c r="R651" s="64"/>
    </row>
    <row r="652" spans="1:18" x14ac:dyDescent="0.2">
      <c r="A652" s="25"/>
      <c r="B652" s="25"/>
      <c r="C652" s="47"/>
      <c r="D652" s="24"/>
      <c r="G652" s="19"/>
      <c r="H652" s="19"/>
      <c r="I652" s="64"/>
      <c r="J652" s="64"/>
      <c r="K652" s="19"/>
      <c r="L652" s="19"/>
      <c r="M652" s="64"/>
      <c r="N652" s="64"/>
      <c r="O652" s="64"/>
      <c r="P652" s="64"/>
      <c r="Q652" s="64"/>
      <c r="R652" s="64"/>
    </row>
    <row r="653" spans="1:18" x14ac:dyDescent="0.2">
      <c r="A653" s="25"/>
      <c r="B653" s="25"/>
      <c r="C653" s="47"/>
      <c r="D653" s="24"/>
      <c r="G653" s="19"/>
      <c r="H653" s="19"/>
      <c r="I653" s="64"/>
      <c r="J653" s="64"/>
      <c r="K653" s="19"/>
      <c r="L653" s="19"/>
      <c r="M653" s="64"/>
      <c r="N653" s="64"/>
      <c r="O653" s="64"/>
      <c r="P653" s="64"/>
      <c r="Q653" s="64"/>
      <c r="R653" s="64"/>
    </row>
    <row r="654" spans="1:18" x14ac:dyDescent="0.2">
      <c r="A654" s="25"/>
      <c r="B654" s="25"/>
      <c r="C654" s="47"/>
      <c r="D654" s="24"/>
      <c r="G654" s="19"/>
      <c r="H654" s="19"/>
      <c r="I654" s="64"/>
      <c r="J654" s="64"/>
      <c r="K654" s="19"/>
      <c r="L654" s="19"/>
      <c r="M654" s="64"/>
      <c r="N654" s="64"/>
      <c r="O654" s="64"/>
      <c r="P654" s="64"/>
      <c r="Q654" s="64"/>
      <c r="R654" s="64"/>
    </row>
    <row r="655" spans="1:18" x14ac:dyDescent="0.2">
      <c r="A655" s="25"/>
      <c r="B655" s="25"/>
      <c r="C655" s="47"/>
      <c r="D655" s="24"/>
      <c r="G655" s="19"/>
      <c r="H655" s="19"/>
      <c r="I655" s="64"/>
      <c r="J655" s="64"/>
      <c r="K655" s="19"/>
      <c r="L655" s="19"/>
      <c r="M655" s="64"/>
      <c r="N655" s="64"/>
      <c r="O655" s="64"/>
      <c r="P655" s="64"/>
      <c r="Q655" s="64"/>
      <c r="R655" s="64"/>
    </row>
    <row r="656" spans="1:18" x14ac:dyDescent="0.2">
      <c r="A656" s="25"/>
      <c r="B656" s="25"/>
      <c r="C656" s="47"/>
      <c r="D656" s="24"/>
      <c r="G656" s="19"/>
      <c r="H656" s="19"/>
      <c r="I656" s="64"/>
      <c r="J656" s="64"/>
      <c r="K656" s="19"/>
      <c r="L656" s="19"/>
      <c r="M656" s="64"/>
      <c r="N656" s="64"/>
      <c r="O656" s="64"/>
      <c r="P656" s="64"/>
      <c r="Q656" s="64"/>
      <c r="R656" s="64"/>
    </row>
    <row r="657" spans="1:18" x14ac:dyDescent="0.2">
      <c r="A657" s="25"/>
      <c r="B657" s="25"/>
      <c r="C657" s="47"/>
      <c r="D657" s="24"/>
      <c r="G657" s="19"/>
      <c r="H657" s="19"/>
      <c r="I657" s="64"/>
      <c r="J657" s="64"/>
      <c r="K657" s="19"/>
      <c r="L657" s="19"/>
      <c r="M657" s="64"/>
      <c r="N657" s="64"/>
      <c r="O657" s="64"/>
      <c r="P657" s="64"/>
      <c r="Q657" s="64"/>
      <c r="R657" s="64"/>
    </row>
    <row r="658" spans="1:18" x14ac:dyDescent="0.2">
      <c r="A658" s="25"/>
      <c r="B658" s="25"/>
      <c r="C658" s="47"/>
      <c r="D658" s="24"/>
      <c r="G658" s="19"/>
      <c r="H658" s="19"/>
      <c r="I658" s="64"/>
      <c r="J658" s="64"/>
      <c r="K658" s="19"/>
      <c r="L658" s="19"/>
      <c r="M658" s="64"/>
      <c r="N658" s="64"/>
      <c r="O658" s="64"/>
      <c r="P658" s="64"/>
      <c r="Q658" s="64"/>
      <c r="R658" s="64"/>
    </row>
    <row r="659" spans="1:18" x14ac:dyDescent="0.2">
      <c r="A659" s="25"/>
      <c r="B659" s="25"/>
      <c r="C659" s="47"/>
      <c r="D659" s="24"/>
      <c r="G659" s="19"/>
      <c r="H659" s="19"/>
      <c r="I659" s="64"/>
      <c r="J659" s="64"/>
      <c r="K659" s="19"/>
      <c r="L659" s="19"/>
      <c r="M659" s="64"/>
      <c r="N659" s="64"/>
      <c r="O659" s="64"/>
      <c r="P659" s="64"/>
      <c r="Q659" s="64"/>
      <c r="R659" s="64"/>
    </row>
    <row r="660" spans="1:18" x14ac:dyDescent="0.2">
      <c r="A660" s="25"/>
      <c r="B660" s="25"/>
      <c r="C660" s="47"/>
      <c r="D660" s="24"/>
      <c r="G660" s="19"/>
      <c r="H660" s="19"/>
      <c r="I660" s="64"/>
      <c r="J660" s="64"/>
      <c r="K660" s="19"/>
      <c r="L660" s="19"/>
      <c r="M660" s="64"/>
      <c r="N660" s="64"/>
      <c r="O660" s="64"/>
      <c r="P660" s="64"/>
      <c r="Q660" s="64"/>
      <c r="R660" s="64"/>
    </row>
    <row r="661" spans="1:18" x14ac:dyDescent="0.2">
      <c r="A661" s="25"/>
      <c r="B661" s="25"/>
      <c r="C661" s="47"/>
      <c r="D661" s="24"/>
      <c r="G661" s="19"/>
      <c r="H661" s="19"/>
      <c r="I661" s="64"/>
      <c r="J661" s="64"/>
      <c r="K661" s="19"/>
      <c r="L661" s="19"/>
      <c r="M661" s="64"/>
      <c r="N661" s="64"/>
      <c r="O661" s="64"/>
      <c r="P661" s="64"/>
      <c r="Q661" s="64"/>
      <c r="R661" s="64"/>
    </row>
    <row r="662" spans="1:18" x14ac:dyDescent="0.2">
      <c r="A662" s="25"/>
      <c r="B662" s="25"/>
      <c r="C662" s="47"/>
      <c r="D662" s="24"/>
      <c r="G662" s="19"/>
      <c r="H662" s="19"/>
      <c r="I662" s="64"/>
      <c r="J662" s="64"/>
      <c r="K662" s="19"/>
      <c r="L662" s="19"/>
      <c r="M662" s="64"/>
      <c r="N662" s="64"/>
      <c r="O662" s="64"/>
      <c r="P662" s="64"/>
      <c r="Q662" s="64"/>
      <c r="R662" s="64"/>
    </row>
    <row r="663" spans="1:18" x14ac:dyDescent="0.2">
      <c r="A663" s="25"/>
      <c r="B663" s="25"/>
      <c r="C663" s="47"/>
      <c r="D663" s="24"/>
      <c r="G663" s="19"/>
      <c r="H663" s="19"/>
      <c r="I663" s="64"/>
      <c r="J663" s="64"/>
      <c r="K663" s="19"/>
      <c r="L663" s="19"/>
      <c r="M663" s="64"/>
      <c r="N663" s="64"/>
      <c r="O663" s="64"/>
      <c r="P663" s="64"/>
      <c r="Q663" s="64"/>
      <c r="R663" s="64"/>
    </row>
    <row r="664" spans="1:18" x14ac:dyDescent="0.2">
      <c r="A664" s="25"/>
      <c r="B664" s="25"/>
      <c r="C664" s="47"/>
      <c r="D664" s="24"/>
      <c r="G664" s="19"/>
      <c r="H664" s="19"/>
      <c r="I664" s="64"/>
      <c r="J664" s="64"/>
      <c r="K664" s="19"/>
      <c r="L664" s="19"/>
      <c r="M664" s="64"/>
      <c r="N664" s="64"/>
      <c r="O664" s="64"/>
      <c r="P664" s="64"/>
      <c r="Q664" s="64"/>
      <c r="R664" s="64"/>
    </row>
    <row r="665" spans="1:18" x14ac:dyDescent="0.2">
      <c r="A665" s="25"/>
      <c r="B665" s="25"/>
      <c r="C665" s="47"/>
      <c r="D665" s="24"/>
      <c r="G665" s="19"/>
      <c r="H665" s="19"/>
      <c r="I665" s="64"/>
      <c r="J665" s="64"/>
      <c r="K665" s="19"/>
      <c r="L665" s="19"/>
      <c r="M665" s="64"/>
      <c r="N665" s="64"/>
      <c r="O665" s="64"/>
      <c r="P665" s="64"/>
      <c r="Q665" s="64"/>
      <c r="R665" s="64"/>
    </row>
    <row r="666" spans="1:18" x14ac:dyDescent="0.2">
      <c r="A666" s="25"/>
      <c r="B666" s="25"/>
      <c r="C666" s="47"/>
      <c r="D666" s="24"/>
      <c r="G666" s="19"/>
      <c r="H666" s="19"/>
      <c r="I666" s="64"/>
      <c r="J666" s="64"/>
      <c r="K666" s="19"/>
      <c r="L666" s="19"/>
      <c r="M666" s="64"/>
      <c r="N666" s="64"/>
      <c r="O666" s="64"/>
      <c r="P666" s="64"/>
      <c r="Q666" s="64"/>
      <c r="R666" s="64"/>
    </row>
    <row r="667" spans="1:18" x14ac:dyDescent="0.2">
      <c r="A667" s="25"/>
      <c r="B667" s="25"/>
      <c r="C667" s="47"/>
      <c r="D667" s="24"/>
      <c r="G667" s="19"/>
      <c r="H667" s="19"/>
      <c r="I667" s="64"/>
      <c r="J667" s="64"/>
      <c r="K667" s="19"/>
      <c r="L667" s="19"/>
      <c r="M667" s="64"/>
      <c r="N667" s="64"/>
      <c r="O667" s="64"/>
      <c r="P667" s="64"/>
      <c r="Q667" s="64"/>
      <c r="R667" s="64"/>
    </row>
    <row r="668" spans="1:18" x14ac:dyDescent="0.2">
      <c r="A668" s="25"/>
      <c r="B668" s="25"/>
      <c r="C668" s="47"/>
      <c r="D668" s="24"/>
      <c r="G668" s="19"/>
      <c r="H668" s="19"/>
      <c r="I668" s="64"/>
      <c r="J668" s="64"/>
      <c r="K668" s="19"/>
      <c r="L668" s="19"/>
      <c r="M668" s="64"/>
      <c r="N668" s="64"/>
      <c r="O668" s="64"/>
      <c r="P668" s="64"/>
      <c r="Q668" s="64"/>
      <c r="R668" s="64"/>
    </row>
    <row r="669" spans="1:18" x14ac:dyDescent="0.2">
      <c r="A669" s="25"/>
      <c r="B669" s="25"/>
      <c r="C669" s="47"/>
      <c r="D669" s="24"/>
      <c r="G669" s="19"/>
      <c r="H669" s="19"/>
      <c r="I669" s="64"/>
      <c r="J669" s="64"/>
      <c r="K669" s="19"/>
      <c r="L669" s="19"/>
      <c r="M669" s="64"/>
      <c r="N669" s="64"/>
      <c r="O669" s="64"/>
      <c r="P669" s="64"/>
      <c r="Q669" s="64"/>
      <c r="R669" s="64"/>
    </row>
    <row r="670" spans="1:18" x14ac:dyDescent="0.2">
      <c r="A670" s="25"/>
      <c r="B670" s="25"/>
      <c r="C670" s="47"/>
      <c r="D670" s="24"/>
      <c r="G670" s="19"/>
      <c r="H670" s="19"/>
      <c r="I670" s="64"/>
      <c r="J670" s="64"/>
      <c r="K670" s="19"/>
      <c r="L670" s="19"/>
      <c r="M670" s="64"/>
      <c r="N670" s="64"/>
      <c r="O670" s="64"/>
      <c r="P670" s="64"/>
      <c r="Q670" s="64"/>
      <c r="R670" s="64"/>
    </row>
    <row r="671" spans="1:18" x14ac:dyDescent="0.2">
      <c r="A671" s="25"/>
      <c r="B671" s="25"/>
      <c r="C671" s="47"/>
      <c r="D671" s="24"/>
      <c r="G671" s="19"/>
      <c r="H671" s="19"/>
      <c r="I671" s="64"/>
      <c r="J671" s="64"/>
      <c r="K671" s="19"/>
      <c r="L671" s="19"/>
      <c r="M671" s="64"/>
      <c r="N671" s="64"/>
      <c r="O671" s="64"/>
      <c r="P671" s="64"/>
      <c r="Q671" s="64"/>
      <c r="R671" s="64"/>
    </row>
    <row r="672" spans="1:18" x14ac:dyDescent="0.2">
      <c r="A672" s="25"/>
      <c r="B672" s="25"/>
      <c r="C672" s="47"/>
      <c r="D672" s="24"/>
      <c r="G672" s="19"/>
      <c r="H672" s="19"/>
      <c r="I672" s="64"/>
      <c r="J672" s="64"/>
      <c r="K672" s="19"/>
      <c r="L672" s="19"/>
      <c r="M672" s="64"/>
      <c r="N672" s="64"/>
      <c r="O672" s="64"/>
      <c r="P672" s="64"/>
      <c r="Q672" s="64"/>
      <c r="R672" s="64"/>
    </row>
    <row r="673" spans="1:18" x14ac:dyDescent="0.2">
      <c r="A673" s="25"/>
      <c r="B673" s="25"/>
      <c r="C673" s="47"/>
      <c r="D673" s="24"/>
      <c r="G673" s="19"/>
      <c r="H673" s="19"/>
      <c r="I673" s="64"/>
      <c r="J673" s="64"/>
      <c r="K673" s="19"/>
      <c r="L673" s="19"/>
      <c r="M673" s="64"/>
      <c r="N673" s="64"/>
      <c r="O673" s="64"/>
      <c r="P673" s="64"/>
      <c r="Q673" s="64"/>
      <c r="R673" s="64"/>
    </row>
    <row r="674" spans="1:18" x14ac:dyDescent="0.2">
      <c r="A674" s="25"/>
      <c r="B674" s="25"/>
      <c r="C674" s="47"/>
      <c r="D674" s="24"/>
      <c r="G674" s="19"/>
      <c r="H674" s="19"/>
      <c r="I674" s="64"/>
      <c r="J674" s="64"/>
      <c r="K674" s="19"/>
      <c r="L674" s="19"/>
      <c r="M674" s="64"/>
      <c r="N674" s="64"/>
      <c r="O674" s="64"/>
      <c r="P674" s="64"/>
      <c r="Q674" s="64"/>
      <c r="R674" s="64"/>
    </row>
    <row r="675" spans="1:18" x14ac:dyDescent="0.2">
      <c r="A675" s="25"/>
      <c r="B675" s="25"/>
      <c r="C675" s="47"/>
      <c r="D675" s="24"/>
      <c r="G675" s="19"/>
      <c r="H675" s="19"/>
      <c r="I675" s="64"/>
      <c r="J675" s="64"/>
      <c r="K675" s="19"/>
      <c r="L675" s="19"/>
      <c r="M675" s="64"/>
      <c r="N675" s="64"/>
      <c r="O675" s="64"/>
      <c r="P675" s="64"/>
      <c r="Q675" s="64"/>
      <c r="R675" s="64"/>
    </row>
    <row r="676" spans="1:18" x14ac:dyDescent="0.2">
      <c r="A676" s="25"/>
      <c r="B676" s="25"/>
      <c r="C676" s="47"/>
      <c r="D676" s="24"/>
      <c r="G676" s="19"/>
      <c r="H676" s="19"/>
      <c r="I676" s="64"/>
      <c r="J676" s="64"/>
      <c r="K676" s="19"/>
      <c r="L676" s="19"/>
      <c r="M676" s="64"/>
      <c r="N676" s="64"/>
      <c r="O676" s="64"/>
      <c r="P676" s="64"/>
      <c r="Q676" s="64"/>
      <c r="R676" s="64"/>
    </row>
    <row r="677" spans="1:18" x14ac:dyDescent="0.2">
      <c r="A677" s="25"/>
      <c r="B677" s="25"/>
      <c r="C677" s="47"/>
      <c r="D677" s="24"/>
      <c r="G677" s="19"/>
      <c r="H677" s="19"/>
      <c r="I677" s="64"/>
      <c r="J677" s="64"/>
      <c r="K677" s="19"/>
      <c r="L677" s="19"/>
      <c r="M677" s="64"/>
      <c r="N677" s="64"/>
      <c r="O677" s="64"/>
      <c r="P677" s="64"/>
      <c r="Q677" s="64"/>
      <c r="R677" s="64"/>
    </row>
    <row r="678" spans="1:18" x14ac:dyDescent="0.2">
      <c r="A678" s="25"/>
      <c r="B678" s="25"/>
      <c r="C678" s="47"/>
      <c r="D678" s="24"/>
      <c r="G678" s="19"/>
      <c r="H678" s="19"/>
      <c r="I678" s="64"/>
      <c r="J678" s="64"/>
      <c r="K678" s="19"/>
      <c r="L678" s="19"/>
      <c r="M678" s="64"/>
      <c r="N678" s="64"/>
      <c r="O678" s="64"/>
      <c r="P678" s="64"/>
      <c r="Q678" s="64"/>
      <c r="R678" s="64"/>
    </row>
    <row r="679" spans="1:18" x14ac:dyDescent="0.2">
      <c r="A679" s="25"/>
      <c r="B679" s="25"/>
      <c r="C679" s="47"/>
      <c r="D679" s="24"/>
      <c r="G679" s="19"/>
      <c r="H679" s="19"/>
      <c r="I679" s="64"/>
      <c r="J679" s="64"/>
      <c r="K679" s="19"/>
      <c r="L679" s="19"/>
      <c r="M679" s="64"/>
      <c r="N679" s="64"/>
      <c r="O679" s="64"/>
      <c r="P679" s="64"/>
      <c r="Q679" s="64"/>
      <c r="R679" s="64"/>
    </row>
    <row r="680" spans="1:18" x14ac:dyDescent="0.2">
      <c r="A680" s="25"/>
      <c r="B680" s="25"/>
      <c r="C680" s="47"/>
      <c r="D680" s="24"/>
      <c r="G680" s="19"/>
      <c r="H680" s="19"/>
      <c r="I680" s="64"/>
      <c r="J680" s="64"/>
      <c r="K680" s="19"/>
      <c r="L680" s="19"/>
      <c r="M680" s="64"/>
      <c r="N680" s="64"/>
      <c r="O680" s="64"/>
      <c r="P680" s="64"/>
      <c r="Q680" s="64"/>
      <c r="R680" s="64"/>
    </row>
    <row r="681" spans="1:18" x14ac:dyDescent="0.2">
      <c r="A681" s="25"/>
      <c r="B681" s="25"/>
      <c r="C681" s="47"/>
      <c r="D681" s="24"/>
      <c r="G681" s="19"/>
      <c r="H681" s="19"/>
      <c r="I681" s="64"/>
      <c r="J681" s="64"/>
      <c r="K681" s="19"/>
      <c r="L681" s="19"/>
      <c r="M681" s="64"/>
      <c r="N681" s="64"/>
      <c r="O681" s="64"/>
      <c r="P681" s="64"/>
      <c r="Q681" s="64"/>
      <c r="R681" s="64"/>
    </row>
    <row r="682" spans="1:18" x14ac:dyDescent="0.2">
      <c r="A682" s="25"/>
      <c r="B682" s="25"/>
      <c r="C682" s="47"/>
      <c r="D682" s="24"/>
      <c r="G682" s="19"/>
      <c r="H682" s="19"/>
      <c r="I682" s="64"/>
      <c r="J682" s="64"/>
      <c r="K682" s="19"/>
      <c r="L682" s="19"/>
      <c r="M682" s="64"/>
      <c r="N682" s="64"/>
      <c r="O682" s="64"/>
      <c r="P682" s="64"/>
      <c r="Q682" s="64"/>
      <c r="R682" s="64"/>
    </row>
    <row r="683" spans="1:18" x14ac:dyDescent="0.2">
      <c r="A683" s="25"/>
      <c r="B683" s="25"/>
      <c r="C683" s="47"/>
      <c r="D683" s="24"/>
      <c r="G683" s="19"/>
      <c r="H683" s="19"/>
      <c r="I683" s="64"/>
      <c r="J683" s="64"/>
      <c r="K683" s="19"/>
      <c r="L683" s="19"/>
      <c r="M683" s="64"/>
      <c r="N683" s="64"/>
      <c r="O683" s="64"/>
      <c r="P683" s="64"/>
      <c r="Q683" s="64"/>
      <c r="R683" s="64"/>
    </row>
    <row r="684" spans="1:18" x14ac:dyDescent="0.2">
      <c r="A684" s="25"/>
      <c r="B684" s="25"/>
      <c r="C684" s="47"/>
      <c r="D684" s="24"/>
      <c r="G684" s="19"/>
      <c r="H684" s="19"/>
      <c r="I684" s="64"/>
      <c r="J684" s="64"/>
      <c r="K684" s="19"/>
      <c r="L684" s="19"/>
      <c r="M684" s="64"/>
      <c r="N684" s="64"/>
      <c r="O684" s="64"/>
      <c r="P684" s="64"/>
      <c r="Q684" s="64"/>
      <c r="R684" s="64"/>
    </row>
    <row r="685" spans="1:18" x14ac:dyDescent="0.2">
      <c r="A685" s="25"/>
      <c r="B685" s="25"/>
      <c r="C685" s="47"/>
      <c r="D685" s="24"/>
      <c r="G685" s="19"/>
      <c r="H685" s="19"/>
      <c r="I685" s="64"/>
      <c r="J685" s="64"/>
      <c r="K685" s="19"/>
      <c r="L685" s="19"/>
      <c r="M685" s="64"/>
      <c r="N685" s="64"/>
      <c r="O685" s="64"/>
      <c r="P685" s="64"/>
      <c r="Q685" s="64"/>
      <c r="R685" s="64"/>
    </row>
    <row r="686" spans="1:18" x14ac:dyDescent="0.2">
      <c r="A686" s="25"/>
      <c r="B686" s="25"/>
      <c r="C686" s="47"/>
      <c r="D686" s="24"/>
      <c r="G686" s="19"/>
      <c r="H686" s="19"/>
      <c r="I686" s="64"/>
      <c r="J686" s="64"/>
      <c r="K686" s="19"/>
      <c r="L686" s="19"/>
      <c r="M686" s="64"/>
      <c r="N686" s="64"/>
      <c r="O686" s="64"/>
      <c r="P686" s="64"/>
      <c r="Q686" s="64"/>
      <c r="R686" s="64"/>
    </row>
    <row r="687" spans="1:18" x14ac:dyDescent="0.2">
      <c r="A687" s="25"/>
      <c r="B687" s="25"/>
      <c r="C687" s="47"/>
      <c r="D687" s="24"/>
      <c r="G687" s="19"/>
      <c r="H687" s="19"/>
      <c r="I687" s="64"/>
      <c r="J687" s="64"/>
      <c r="K687" s="19"/>
      <c r="L687" s="19"/>
      <c r="M687" s="64"/>
      <c r="N687" s="64"/>
      <c r="O687" s="64"/>
      <c r="P687" s="64"/>
      <c r="Q687" s="64"/>
      <c r="R687" s="64"/>
    </row>
    <row r="688" spans="1:18" x14ac:dyDescent="0.2">
      <c r="A688" s="25"/>
      <c r="B688" s="25"/>
      <c r="C688" s="47"/>
      <c r="D688" s="24"/>
      <c r="G688" s="19"/>
      <c r="H688" s="19"/>
      <c r="I688" s="64"/>
      <c r="J688" s="64"/>
      <c r="K688" s="19"/>
      <c r="L688" s="19"/>
      <c r="M688" s="64"/>
      <c r="N688" s="64"/>
      <c r="O688" s="64"/>
      <c r="P688" s="64"/>
      <c r="Q688" s="64"/>
      <c r="R688" s="64"/>
    </row>
    <row r="689" spans="1:18" x14ac:dyDescent="0.2">
      <c r="A689" s="25"/>
      <c r="B689" s="25"/>
      <c r="C689" s="47"/>
      <c r="D689" s="24"/>
      <c r="G689" s="19"/>
      <c r="H689" s="19"/>
      <c r="I689" s="64"/>
      <c r="J689" s="64"/>
      <c r="K689" s="19"/>
      <c r="L689" s="19"/>
      <c r="M689" s="64"/>
      <c r="N689" s="64"/>
      <c r="O689" s="64"/>
      <c r="P689" s="64"/>
      <c r="Q689" s="64"/>
      <c r="R689" s="64"/>
    </row>
    <row r="690" spans="1:18" x14ac:dyDescent="0.2">
      <c r="A690" s="25"/>
      <c r="B690" s="25"/>
      <c r="C690" s="47"/>
      <c r="D690" s="24"/>
      <c r="G690" s="19"/>
      <c r="H690" s="19"/>
      <c r="I690" s="64"/>
      <c r="J690" s="64"/>
      <c r="K690" s="19"/>
      <c r="L690" s="19"/>
      <c r="M690" s="64"/>
      <c r="N690" s="64"/>
      <c r="O690" s="64"/>
      <c r="P690" s="64"/>
      <c r="Q690" s="64"/>
      <c r="R690" s="64"/>
    </row>
    <row r="691" spans="1:18" x14ac:dyDescent="0.2">
      <c r="A691" s="25"/>
      <c r="B691" s="25"/>
      <c r="C691" s="47"/>
      <c r="D691" s="24"/>
      <c r="G691" s="19"/>
      <c r="H691" s="19"/>
      <c r="I691" s="64"/>
      <c r="J691" s="64"/>
      <c r="K691" s="19"/>
      <c r="L691" s="19"/>
      <c r="M691" s="64"/>
      <c r="N691" s="64"/>
      <c r="O691" s="64"/>
      <c r="P691" s="64"/>
      <c r="Q691" s="64"/>
      <c r="R691" s="64"/>
    </row>
    <row r="692" spans="1:18" x14ac:dyDescent="0.2">
      <c r="A692" s="25"/>
      <c r="B692" s="25"/>
      <c r="C692" s="47"/>
      <c r="D692" s="24"/>
      <c r="G692" s="19"/>
      <c r="H692" s="19"/>
      <c r="I692" s="64"/>
      <c r="J692" s="64"/>
      <c r="K692" s="19"/>
      <c r="L692" s="19"/>
      <c r="M692" s="64"/>
      <c r="N692" s="64"/>
      <c r="O692" s="64"/>
      <c r="P692" s="64"/>
      <c r="Q692" s="64"/>
      <c r="R692" s="64"/>
    </row>
    <row r="693" spans="1:18" x14ac:dyDescent="0.2">
      <c r="A693" s="25"/>
      <c r="B693" s="25"/>
      <c r="C693" s="47"/>
      <c r="D693" s="24"/>
      <c r="G693" s="19"/>
      <c r="H693" s="19"/>
      <c r="I693" s="64"/>
      <c r="J693" s="64"/>
      <c r="K693" s="19"/>
      <c r="L693" s="19"/>
      <c r="M693" s="64"/>
      <c r="N693" s="64"/>
      <c r="O693" s="64"/>
      <c r="P693" s="64"/>
      <c r="Q693" s="64"/>
      <c r="R693" s="64"/>
    </row>
    <row r="694" spans="1:18" x14ac:dyDescent="0.2">
      <c r="A694" s="25"/>
      <c r="B694" s="25"/>
      <c r="C694" s="47"/>
      <c r="D694" s="24"/>
      <c r="G694" s="19"/>
      <c r="H694" s="19"/>
      <c r="I694" s="64"/>
      <c r="J694" s="64"/>
      <c r="K694" s="19"/>
      <c r="L694" s="19"/>
      <c r="M694" s="64"/>
      <c r="N694" s="64"/>
      <c r="O694" s="64"/>
      <c r="P694" s="64"/>
      <c r="Q694" s="64"/>
      <c r="R694" s="64"/>
    </row>
    <row r="695" spans="1:18" x14ac:dyDescent="0.2">
      <c r="A695" s="25"/>
      <c r="B695" s="25"/>
      <c r="C695" s="47"/>
      <c r="D695" s="24"/>
      <c r="G695" s="19"/>
      <c r="H695" s="19"/>
      <c r="I695" s="64"/>
      <c r="J695" s="64"/>
      <c r="K695" s="19"/>
      <c r="L695" s="19"/>
      <c r="M695" s="64"/>
      <c r="N695" s="64"/>
      <c r="O695" s="64"/>
      <c r="P695" s="64"/>
      <c r="Q695" s="64"/>
      <c r="R695" s="64"/>
    </row>
    <row r="696" spans="1:18" x14ac:dyDescent="0.2">
      <c r="A696" s="25"/>
      <c r="B696" s="25"/>
      <c r="C696" s="47"/>
      <c r="D696" s="24"/>
      <c r="G696" s="19"/>
      <c r="H696" s="19"/>
      <c r="I696" s="64"/>
      <c r="J696" s="64"/>
      <c r="K696" s="19"/>
      <c r="L696" s="19"/>
      <c r="M696" s="64"/>
      <c r="N696" s="64"/>
      <c r="O696" s="64"/>
      <c r="P696" s="64"/>
      <c r="Q696" s="64"/>
      <c r="R696" s="64"/>
    </row>
    <row r="697" spans="1:18" x14ac:dyDescent="0.2">
      <c r="A697" s="25"/>
      <c r="B697" s="25"/>
      <c r="C697" s="47"/>
      <c r="D697" s="24"/>
      <c r="G697" s="19"/>
      <c r="H697" s="19"/>
      <c r="I697" s="64"/>
      <c r="J697" s="64"/>
      <c r="K697" s="19"/>
      <c r="L697" s="19"/>
      <c r="M697" s="64"/>
      <c r="N697" s="64"/>
      <c r="O697" s="64"/>
      <c r="P697" s="64"/>
      <c r="Q697" s="64"/>
      <c r="R697" s="64"/>
    </row>
    <row r="698" spans="1:18" x14ac:dyDescent="0.2">
      <c r="A698" s="25"/>
      <c r="B698" s="25"/>
      <c r="C698" s="47"/>
      <c r="D698" s="24"/>
      <c r="G698" s="19"/>
      <c r="H698" s="19"/>
      <c r="I698" s="64"/>
      <c r="J698" s="64"/>
      <c r="K698" s="19"/>
      <c r="L698" s="19"/>
      <c r="M698" s="64"/>
      <c r="N698" s="64"/>
      <c r="O698" s="64"/>
      <c r="P698" s="64"/>
      <c r="Q698" s="64"/>
      <c r="R698" s="64"/>
    </row>
    <row r="699" spans="1:18" x14ac:dyDescent="0.2">
      <c r="A699" s="25"/>
      <c r="B699" s="25"/>
      <c r="C699" s="47"/>
      <c r="D699" s="24"/>
      <c r="G699" s="19"/>
      <c r="H699" s="19"/>
      <c r="I699" s="64"/>
      <c r="J699" s="64"/>
      <c r="K699" s="19"/>
      <c r="L699" s="19"/>
      <c r="M699" s="64"/>
      <c r="N699" s="64"/>
      <c r="O699" s="64"/>
      <c r="P699" s="64"/>
      <c r="Q699" s="64"/>
      <c r="R699" s="64"/>
    </row>
    <row r="700" spans="1:18" x14ac:dyDescent="0.2">
      <c r="A700" s="25"/>
      <c r="B700" s="25"/>
      <c r="C700" s="47"/>
      <c r="D700" s="24"/>
      <c r="G700" s="19"/>
      <c r="H700" s="19"/>
      <c r="I700" s="64"/>
      <c r="J700" s="64"/>
      <c r="K700" s="19"/>
      <c r="L700" s="19"/>
      <c r="M700" s="64"/>
      <c r="N700" s="64"/>
      <c r="O700" s="64"/>
      <c r="P700" s="64"/>
      <c r="Q700" s="64"/>
      <c r="R700" s="64"/>
    </row>
    <row r="701" spans="1:18" x14ac:dyDescent="0.2">
      <c r="A701" s="25"/>
      <c r="B701" s="25"/>
      <c r="C701" s="47"/>
      <c r="D701" s="24"/>
      <c r="G701" s="19"/>
      <c r="H701" s="19"/>
      <c r="I701" s="64"/>
      <c r="J701" s="64"/>
      <c r="K701" s="19"/>
      <c r="L701" s="19"/>
      <c r="M701" s="64"/>
      <c r="N701" s="64"/>
      <c r="O701" s="64"/>
      <c r="P701" s="64"/>
      <c r="Q701" s="64"/>
      <c r="R701" s="64"/>
    </row>
    <row r="702" spans="1:18" x14ac:dyDescent="0.2">
      <c r="A702" s="25"/>
      <c r="B702" s="25"/>
      <c r="C702" s="47"/>
      <c r="D702" s="24"/>
      <c r="G702" s="19"/>
      <c r="H702" s="19"/>
      <c r="I702" s="64"/>
      <c r="J702" s="64"/>
      <c r="K702" s="19"/>
      <c r="L702" s="19"/>
      <c r="M702" s="64"/>
      <c r="N702" s="64"/>
      <c r="O702" s="64"/>
      <c r="P702" s="64"/>
      <c r="Q702" s="64"/>
      <c r="R702" s="64"/>
    </row>
    <row r="703" spans="1:18" x14ac:dyDescent="0.2">
      <c r="A703" s="25"/>
      <c r="B703" s="25"/>
      <c r="C703" s="47"/>
      <c r="D703" s="24"/>
      <c r="G703" s="19"/>
      <c r="H703" s="19"/>
      <c r="I703" s="64"/>
      <c r="J703" s="64"/>
      <c r="K703" s="19"/>
      <c r="L703" s="19"/>
      <c r="M703" s="64"/>
      <c r="N703" s="64"/>
      <c r="O703" s="64"/>
      <c r="P703" s="64"/>
      <c r="Q703" s="64"/>
      <c r="R703" s="64"/>
    </row>
    <row r="704" spans="1:18" x14ac:dyDescent="0.2">
      <c r="A704" s="25"/>
      <c r="B704" s="25"/>
      <c r="C704" s="47"/>
      <c r="D704" s="24"/>
      <c r="G704" s="19"/>
      <c r="H704" s="19"/>
      <c r="I704" s="64"/>
      <c r="J704" s="64"/>
      <c r="K704" s="19"/>
      <c r="L704" s="19"/>
      <c r="M704" s="64"/>
      <c r="N704" s="64"/>
      <c r="O704" s="64"/>
      <c r="P704" s="64"/>
      <c r="Q704" s="64"/>
      <c r="R704" s="64"/>
    </row>
    <row r="705" spans="1:18" x14ac:dyDescent="0.2">
      <c r="A705" s="25"/>
      <c r="B705" s="25"/>
      <c r="C705" s="47"/>
      <c r="D705" s="24"/>
      <c r="G705" s="19"/>
      <c r="H705" s="19"/>
      <c r="I705" s="64"/>
      <c r="J705" s="64"/>
      <c r="K705" s="19"/>
      <c r="L705" s="19"/>
      <c r="M705" s="64"/>
      <c r="N705" s="64"/>
      <c r="O705" s="64"/>
      <c r="P705" s="64"/>
      <c r="Q705" s="64"/>
      <c r="R705" s="64"/>
    </row>
    <row r="706" spans="1:18" x14ac:dyDescent="0.2">
      <c r="A706" s="25"/>
      <c r="B706" s="25"/>
      <c r="C706" s="47"/>
      <c r="D706" s="24"/>
      <c r="G706" s="19"/>
      <c r="H706" s="19"/>
      <c r="I706" s="64"/>
      <c r="J706" s="64"/>
      <c r="K706" s="19"/>
      <c r="L706" s="19"/>
      <c r="M706" s="64"/>
      <c r="N706" s="64"/>
      <c r="O706" s="64"/>
      <c r="P706" s="64"/>
      <c r="Q706" s="64"/>
      <c r="R706" s="64"/>
    </row>
    <row r="707" spans="1:18" x14ac:dyDescent="0.2">
      <c r="A707" s="25"/>
      <c r="B707" s="25"/>
      <c r="C707" s="47"/>
      <c r="D707" s="24"/>
      <c r="G707" s="19"/>
      <c r="H707" s="19"/>
      <c r="I707" s="64"/>
      <c r="J707" s="64"/>
      <c r="K707" s="19"/>
      <c r="L707" s="19"/>
      <c r="M707" s="64"/>
      <c r="N707" s="64"/>
      <c r="O707" s="64"/>
      <c r="P707" s="64"/>
      <c r="Q707" s="64"/>
      <c r="R707" s="64"/>
    </row>
    <row r="708" spans="1:18" x14ac:dyDescent="0.2">
      <c r="A708" s="25"/>
      <c r="B708" s="25"/>
      <c r="C708" s="47"/>
      <c r="D708" s="24"/>
      <c r="G708" s="19"/>
      <c r="H708" s="19"/>
      <c r="I708" s="64"/>
      <c r="J708" s="64"/>
      <c r="K708" s="19"/>
      <c r="L708" s="19"/>
      <c r="M708" s="64"/>
      <c r="N708" s="64"/>
      <c r="O708" s="64"/>
      <c r="P708" s="64"/>
      <c r="Q708" s="64"/>
      <c r="R708" s="64"/>
    </row>
    <row r="709" spans="1:18" x14ac:dyDescent="0.2">
      <c r="A709" s="25"/>
      <c r="B709" s="25"/>
      <c r="C709" s="47"/>
      <c r="D709" s="24"/>
      <c r="G709" s="19"/>
      <c r="H709" s="19"/>
      <c r="I709" s="64"/>
      <c r="J709" s="64"/>
      <c r="K709" s="19"/>
      <c r="L709" s="19"/>
      <c r="M709" s="64"/>
      <c r="N709" s="64"/>
      <c r="O709" s="64"/>
      <c r="P709" s="64"/>
      <c r="Q709" s="64"/>
      <c r="R709" s="64"/>
    </row>
    <row r="710" spans="1:18" x14ac:dyDescent="0.2">
      <c r="A710" s="25"/>
      <c r="B710" s="25"/>
      <c r="C710" s="47"/>
      <c r="D710" s="24"/>
      <c r="G710" s="19"/>
      <c r="H710" s="19"/>
      <c r="I710" s="64"/>
      <c r="J710" s="64"/>
      <c r="K710" s="19"/>
      <c r="L710" s="19"/>
      <c r="M710" s="64"/>
      <c r="N710" s="64"/>
      <c r="O710" s="64"/>
      <c r="P710" s="64"/>
      <c r="Q710" s="64"/>
      <c r="R710" s="64"/>
    </row>
    <row r="711" spans="1:18" x14ac:dyDescent="0.2">
      <c r="A711" s="25"/>
      <c r="B711" s="25"/>
      <c r="C711" s="47"/>
      <c r="D711" s="24"/>
      <c r="G711" s="19"/>
      <c r="H711" s="19"/>
      <c r="I711" s="64"/>
      <c r="J711" s="64"/>
      <c r="K711" s="19"/>
      <c r="L711" s="19"/>
      <c r="M711" s="64"/>
      <c r="N711" s="64"/>
      <c r="O711" s="64"/>
      <c r="P711" s="64"/>
      <c r="Q711" s="64"/>
      <c r="R711" s="64"/>
    </row>
    <row r="712" spans="1:18" x14ac:dyDescent="0.2">
      <c r="A712" s="25"/>
      <c r="B712" s="25"/>
      <c r="C712" s="47"/>
      <c r="D712" s="24"/>
      <c r="G712" s="19"/>
      <c r="H712" s="19"/>
      <c r="I712" s="64"/>
      <c r="J712" s="64"/>
      <c r="K712" s="19"/>
      <c r="L712" s="19"/>
      <c r="M712" s="64"/>
      <c r="N712" s="64"/>
      <c r="O712" s="64"/>
      <c r="P712" s="64"/>
      <c r="Q712" s="64"/>
      <c r="R712" s="64"/>
    </row>
    <row r="713" spans="1:18" x14ac:dyDescent="0.2">
      <c r="A713" s="25"/>
      <c r="B713" s="25"/>
      <c r="C713" s="47"/>
      <c r="D713" s="24"/>
      <c r="G713" s="19"/>
      <c r="H713" s="19"/>
      <c r="I713" s="64"/>
      <c r="J713" s="64"/>
      <c r="K713" s="19"/>
      <c r="L713" s="19"/>
      <c r="M713" s="64"/>
      <c r="N713" s="64"/>
      <c r="O713" s="64"/>
      <c r="P713" s="64"/>
      <c r="Q713" s="64"/>
      <c r="R713" s="64"/>
    </row>
    <row r="714" spans="1:18" x14ac:dyDescent="0.2">
      <c r="A714" s="25"/>
      <c r="B714" s="25"/>
      <c r="C714" s="47"/>
      <c r="D714" s="24"/>
      <c r="G714" s="19"/>
      <c r="H714" s="19"/>
      <c r="I714" s="64"/>
      <c r="J714" s="64"/>
      <c r="K714" s="19"/>
      <c r="L714" s="19"/>
      <c r="M714" s="64"/>
      <c r="N714" s="64"/>
      <c r="O714" s="64"/>
      <c r="P714" s="64"/>
      <c r="Q714" s="64"/>
      <c r="R714" s="64"/>
    </row>
    <row r="715" spans="1:18" x14ac:dyDescent="0.2">
      <c r="A715" s="25"/>
      <c r="B715" s="25"/>
      <c r="C715" s="47"/>
      <c r="D715" s="24"/>
      <c r="G715" s="19"/>
      <c r="H715" s="19"/>
      <c r="I715" s="64"/>
      <c r="J715" s="64"/>
      <c r="K715" s="19"/>
      <c r="L715" s="19"/>
      <c r="M715" s="64"/>
      <c r="N715" s="64"/>
      <c r="O715" s="64"/>
      <c r="P715" s="64"/>
      <c r="Q715" s="64"/>
      <c r="R715" s="64"/>
    </row>
    <row r="716" spans="1:18" x14ac:dyDescent="0.2">
      <c r="A716" s="25"/>
      <c r="B716" s="25"/>
      <c r="C716" s="47"/>
      <c r="D716" s="24"/>
      <c r="G716" s="19"/>
      <c r="H716" s="19"/>
      <c r="I716" s="64"/>
      <c r="J716" s="64"/>
      <c r="K716" s="19"/>
      <c r="L716" s="19"/>
      <c r="M716" s="64"/>
      <c r="N716" s="64"/>
      <c r="O716" s="64"/>
      <c r="P716" s="64"/>
      <c r="Q716" s="64"/>
      <c r="R716" s="64"/>
    </row>
    <row r="717" spans="1:18" x14ac:dyDescent="0.2">
      <c r="A717" s="25"/>
      <c r="B717" s="25"/>
      <c r="C717" s="47"/>
      <c r="D717" s="24"/>
      <c r="G717" s="19"/>
      <c r="H717" s="19"/>
      <c r="I717" s="64"/>
      <c r="J717" s="64"/>
      <c r="K717" s="19"/>
      <c r="L717" s="19"/>
      <c r="M717" s="64"/>
      <c r="N717" s="64"/>
      <c r="O717" s="64"/>
      <c r="P717" s="64"/>
      <c r="Q717" s="64"/>
      <c r="R717" s="64"/>
    </row>
    <row r="718" spans="1:18" x14ac:dyDescent="0.2">
      <c r="A718" s="25"/>
      <c r="B718" s="25"/>
      <c r="C718" s="47"/>
      <c r="D718" s="24"/>
      <c r="G718" s="19"/>
      <c r="H718" s="19"/>
      <c r="I718" s="64"/>
      <c r="J718" s="64"/>
      <c r="K718" s="19"/>
      <c r="L718" s="19"/>
      <c r="M718" s="64"/>
      <c r="N718" s="64"/>
      <c r="O718" s="64"/>
      <c r="P718" s="64"/>
      <c r="Q718" s="64"/>
      <c r="R718" s="64"/>
    </row>
    <row r="719" spans="1:18" x14ac:dyDescent="0.2">
      <c r="A719" s="25"/>
      <c r="B719" s="25"/>
      <c r="C719" s="47"/>
      <c r="D719" s="24"/>
      <c r="G719" s="19"/>
      <c r="H719" s="19"/>
      <c r="I719" s="64"/>
      <c r="J719" s="64"/>
      <c r="K719" s="19"/>
      <c r="L719" s="19"/>
      <c r="M719" s="64"/>
      <c r="N719" s="64"/>
      <c r="O719" s="64"/>
      <c r="P719" s="64"/>
      <c r="Q719" s="64"/>
      <c r="R719" s="64"/>
    </row>
    <row r="720" spans="1:18" x14ac:dyDescent="0.2">
      <c r="A720" s="25"/>
      <c r="B720" s="25"/>
      <c r="C720" s="47"/>
      <c r="D720" s="24"/>
      <c r="G720" s="19"/>
      <c r="H720" s="19"/>
      <c r="I720" s="64"/>
      <c r="J720" s="64"/>
      <c r="K720" s="19"/>
      <c r="L720" s="19"/>
      <c r="M720" s="64"/>
      <c r="N720" s="64"/>
      <c r="O720" s="64"/>
      <c r="P720" s="64"/>
      <c r="Q720" s="64"/>
      <c r="R720" s="64"/>
    </row>
    <row r="721" spans="1:18" x14ac:dyDescent="0.2">
      <c r="A721" s="25"/>
      <c r="B721" s="25"/>
      <c r="C721" s="47"/>
      <c r="D721" s="24"/>
      <c r="G721" s="19"/>
      <c r="H721" s="19"/>
      <c r="I721" s="64"/>
      <c r="J721" s="64"/>
      <c r="K721" s="19"/>
      <c r="L721" s="19"/>
      <c r="M721" s="64"/>
      <c r="N721" s="64"/>
      <c r="O721" s="64"/>
      <c r="P721" s="64"/>
      <c r="Q721" s="64"/>
      <c r="R721" s="64"/>
    </row>
    <row r="722" spans="1:18" x14ac:dyDescent="0.2">
      <c r="A722" s="25"/>
      <c r="B722" s="25"/>
      <c r="C722" s="47"/>
      <c r="D722" s="24"/>
      <c r="G722" s="19"/>
      <c r="H722" s="19"/>
      <c r="I722" s="64"/>
      <c r="J722" s="64"/>
      <c r="K722" s="19"/>
      <c r="L722" s="19"/>
      <c r="M722" s="64"/>
      <c r="N722" s="64"/>
      <c r="O722" s="64"/>
      <c r="P722" s="64"/>
      <c r="Q722" s="64"/>
      <c r="R722" s="64"/>
    </row>
    <row r="723" spans="1:18" x14ac:dyDescent="0.2">
      <c r="A723" s="25"/>
      <c r="B723" s="25"/>
      <c r="C723" s="47"/>
      <c r="D723" s="24"/>
      <c r="G723" s="19"/>
      <c r="H723" s="19"/>
      <c r="I723" s="64"/>
      <c r="J723" s="64"/>
      <c r="K723" s="19"/>
      <c r="L723" s="19"/>
      <c r="M723" s="64"/>
      <c r="N723" s="64"/>
      <c r="O723" s="64"/>
      <c r="P723" s="64"/>
      <c r="Q723" s="64"/>
      <c r="R723" s="64"/>
    </row>
    <row r="724" spans="1:18" x14ac:dyDescent="0.2">
      <c r="A724" s="25"/>
      <c r="B724" s="25"/>
      <c r="C724" s="47"/>
      <c r="D724" s="24"/>
      <c r="G724" s="19"/>
      <c r="H724" s="19"/>
      <c r="I724" s="64"/>
      <c r="J724" s="64"/>
      <c r="K724" s="19"/>
      <c r="L724" s="19"/>
      <c r="M724" s="64"/>
      <c r="N724" s="64"/>
      <c r="O724" s="64"/>
      <c r="P724" s="64"/>
      <c r="Q724" s="64"/>
      <c r="R724" s="64"/>
    </row>
    <row r="725" spans="1:18" x14ac:dyDescent="0.2">
      <c r="A725" s="25"/>
      <c r="B725" s="25"/>
      <c r="C725" s="47"/>
      <c r="D725" s="24"/>
      <c r="G725" s="19"/>
      <c r="H725" s="19"/>
      <c r="I725" s="64"/>
      <c r="J725" s="64"/>
      <c r="K725" s="19"/>
      <c r="L725" s="19"/>
      <c r="M725" s="64"/>
      <c r="N725" s="64"/>
      <c r="O725" s="64"/>
      <c r="P725" s="64"/>
      <c r="Q725" s="64"/>
      <c r="R725" s="64"/>
    </row>
    <row r="726" spans="1:18" x14ac:dyDescent="0.2">
      <c r="A726" s="25"/>
      <c r="B726" s="25"/>
      <c r="C726" s="47"/>
      <c r="D726" s="24"/>
      <c r="G726" s="19"/>
      <c r="H726" s="19"/>
      <c r="I726" s="64"/>
      <c r="J726" s="64"/>
      <c r="K726" s="19"/>
      <c r="L726" s="19"/>
      <c r="M726" s="64"/>
      <c r="N726" s="64"/>
      <c r="O726" s="64"/>
      <c r="P726" s="64"/>
      <c r="Q726" s="64"/>
      <c r="R726" s="64"/>
    </row>
    <row r="727" spans="1:18" x14ac:dyDescent="0.2">
      <c r="A727" s="25"/>
      <c r="B727" s="25"/>
      <c r="C727" s="47"/>
      <c r="D727" s="24"/>
      <c r="G727" s="19"/>
      <c r="H727" s="19"/>
      <c r="I727" s="64"/>
      <c r="J727" s="64"/>
      <c r="K727" s="19"/>
      <c r="L727" s="19"/>
      <c r="M727" s="64"/>
      <c r="N727" s="64"/>
      <c r="O727" s="64"/>
      <c r="P727" s="64"/>
      <c r="Q727" s="64"/>
      <c r="R727" s="64"/>
    </row>
    <row r="728" spans="1:18" x14ac:dyDescent="0.2">
      <c r="A728" s="25"/>
      <c r="B728" s="25"/>
      <c r="C728" s="47"/>
      <c r="D728" s="24"/>
      <c r="G728" s="19"/>
      <c r="H728" s="19"/>
      <c r="I728" s="64"/>
      <c r="J728" s="64"/>
      <c r="K728" s="19"/>
      <c r="L728" s="19"/>
      <c r="M728" s="64"/>
      <c r="N728" s="64"/>
      <c r="O728" s="64"/>
      <c r="P728" s="64"/>
      <c r="Q728" s="64"/>
      <c r="R728" s="64"/>
    </row>
    <row r="729" spans="1:18" x14ac:dyDescent="0.2">
      <c r="A729" s="25"/>
      <c r="B729" s="25"/>
      <c r="C729" s="47"/>
      <c r="D729" s="24"/>
      <c r="G729" s="19"/>
      <c r="H729" s="19"/>
      <c r="I729" s="64"/>
      <c r="J729" s="64"/>
      <c r="K729" s="19"/>
      <c r="L729" s="19"/>
      <c r="M729" s="64"/>
      <c r="N729" s="64"/>
      <c r="O729" s="64"/>
      <c r="P729" s="64"/>
      <c r="Q729" s="64"/>
      <c r="R729" s="64"/>
    </row>
    <row r="730" spans="1:18" x14ac:dyDescent="0.2">
      <c r="A730" s="25"/>
      <c r="B730" s="25"/>
      <c r="C730" s="47"/>
      <c r="D730" s="24"/>
      <c r="G730" s="19"/>
      <c r="H730" s="19"/>
      <c r="I730" s="64"/>
      <c r="J730" s="64"/>
      <c r="K730" s="19"/>
      <c r="L730" s="19"/>
      <c r="M730" s="64"/>
      <c r="N730" s="64"/>
      <c r="O730" s="64"/>
      <c r="P730" s="64"/>
      <c r="Q730" s="64"/>
      <c r="R730" s="64"/>
    </row>
    <row r="731" spans="1:18" x14ac:dyDescent="0.2">
      <c r="A731" s="25"/>
      <c r="B731" s="25"/>
      <c r="C731" s="47"/>
      <c r="D731" s="24"/>
      <c r="G731" s="19"/>
      <c r="H731" s="19"/>
      <c r="I731" s="64"/>
      <c r="J731" s="64"/>
      <c r="K731" s="19"/>
      <c r="L731" s="19"/>
      <c r="M731" s="64"/>
      <c r="N731" s="64"/>
      <c r="O731" s="64"/>
      <c r="P731" s="64"/>
      <c r="Q731" s="64"/>
      <c r="R731" s="64"/>
    </row>
    <row r="732" spans="1:18" x14ac:dyDescent="0.2">
      <c r="A732" s="25"/>
      <c r="B732" s="25"/>
      <c r="C732" s="47"/>
      <c r="D732" s="24"/>
      <c r="G732" s="19"/>
      <c r="H732" s="19"/>
      <c r="I732" s="64"/>
      <c r="J732" s="64"/>
      <c r="K732" s="19"/>
      <c r="L732" s="19"/>
      <c r="M732" s="64"/>
      <c r="N732" s="64"/>
      <c r="O732" s="64"/>
      <c r="P732" s="64"/>
      <c r="Q732" s="64"/>
      <c r="R732" s="64"/>
    </row>
    <row r="733" spans="1:18" x14ac:dyDescent="0.2">
      <c r="A733" s="25"/>
      <c r="B733" s="25"/>
      <c r="C733" s="47"/>
      <c r="D733" s="24"/>
      <c r="G733" s="19"/>
      <c r="H733" s="19"/>
      <c r="I733" s="64"/>
      <c r="J733" s="64"/>
      <c r="K733" s="19"/>
      <c r="L733" s="19"/>
      <c r="M733" s="64"/>
      <c r="N733" s="64"/>
      <c r="O733" s="64"/>
      <c r="P733" s="64"/>
      <c r="Q733" s="64"/>
      <c r="R733" s="64"/>
    </row>
    <row r="734" spans="1:18" x14ac:dyDescent="0.2">
      <c r="A734" s="25"/>
      <c r="B734" s="25"/>
      <c r="C734" s="47"/>
      <c r="D734" s="24"/>
      <c r="G734" s="19"/>
      <c r="H734" s="19"/>
      <c r="I734" s="64"/>
      <c r="J734" s="64"/>
      <c r="K734" s="19"/>
      <c r="L734" s="19"/>
      <c r="M734" s="64"/>
      <c r="N734" s="64"/>
      <c r="O734" s="64"/>
      <c r="P734" s="64"/>
      <c r="Q734" s="64"/>
      <c r="R734" s="64"/>
    </row>
    <row r="735" spans="1:18" x14ac:dyDescent="0.2">
      <c r="A735" s="25"/>
      <c r="B735" s="25"/>
      <c r="C735" s="47"/>
      <c r="D735" s="24"/>
      <c r="G735" s="19"/>
      <c r="H735" s="19"/>
      <c r="I735" s="64"/>
      <c r="J735" s="64"/>
      <c r="K735" s="19"/>
      <c r="L735" s="19"/>
      <c r="M735" s="64"/>
      <c r="N735" s="64"/>
      <c r="O735" s="64"/>
      <c r="P735" s="64"/>
      <c r="Q735" s="64"/>
      <c r="R735" s="64"/>
    </row>
    <row r="736" spans="1:18" x14ac:dyDescent="0.2">
      <c r="A736" s="25"/>
      <c r="B736" s="25"/>
      <c r="C736" s="47"/>
      <c r="D736" s="24"/>
      <c r="G736" s="19"/>
      <c r="H736" s="19"/>
      <c r="I736" s="64"/>
      <c r="J736" s="64"/>
      <c r="K736" s="19"/>
      <c r="L736" s="19"/>
      <c r="M736" s="64"/>
      <c r="N736" s="64"/>
      <c r="O736" s="64"/>
      <c r="P736" s="64"/>
      <c r="Q736" s="64"/>
      <c r="R736" s="64"/>
    </row>
    <row r="737" spans="1:18" x14ac:dyDescent="0.2">
      <c r="A737" s="25"/>
      <c r="B737" s="25"/>
      <c r="C737" s="47"/>
      <c r="D737" s="24"/>
      <c r="G737" s="19"/>
      <c r="H737" s="19"/>
      <c r="I737" s="64"/>
      <c r="J737" s="64"/>
      <c r="K737" s="19"/>
      <c r="L737" s="19"/>
      <c r="M737" s="64"/>
      <c r="N737" s="64"/>
      <c r="O737" s="64"/>
      <c r="P737" s="64"/>
      <c r="Q737" s="64"/>
      <c r="R737" s="64"/>
    </row>
    <row r="738" spans="1:18" x14ac:dyDescent="0.2">
      <c r="A738" s="25"/>
      <c r="B738" s="25"/>
      <c r="C738" s="47"/>
      <c r="D738" s="24"/>
      <c r="G738" s="19"/>
      <c r="H738" s="19"/>
      <c r="I738" s="64"/>
      <c r="J738" s="64"/>
      <c r="K738" s="19"/>
      <c r="L738" s="19"/>
      <c r="M738" s="64"/>
      <c r="N738" s="64"/>
      <c r="O738" s="64"/>
      <c r="P738" s="64"/>
      <c r="Q738" s="64"/>
      <c r="R738" s="64"/>
    </row>
    <row r="739" spans="1:18" x14ac:dyDescent="0.2">
      <c r="A739" s="25"/>
      <c r="B739" s="25"/>
      <c r="C739" s="47"/>
      <c r="D739" s="24"/>
      <c r="G739" s="19"/>
      <c r="H739" s="19"/>
      <c r="I739" s="64"/>
      <c r="J739" s="64"/>
      <c r="K739" s="19"/>
      <c r="L739" s="19"/>
      <c r="M739" s="64"/>
      <c r="N739" s="64"/>
      <c r="O739" s="64"/>
      <c r="P739" s="64"/>
      <c r="Q739" s="64"/>
      <c r="R739" s="64"/>
    </row>
    <row r="740" spans="1:18" x14ac:dyDescent="0.2">
      <c r="A740" s="25"/>
      <c r="B740" s="25"/>
      <c r="C740" s="47"/>
      <c r="D740" s="24"/>
      <c r="G740" s="19"/>
      <c r="H740" s="19"/>
      <c r="I740" s="64"/>
      <c r="J740" s="64"/>
      <c r="K740" s="19"/>
      <c r="L740" s="19"/>
      <c r="M740" s="64"/>
      <c r="N740" s="64"/>
      <c r="O740" s="64"/>
      <c r="P740" s="64"/>
      <c r="Q740" s="64"/>
      <c r="R740" s="64"/>
    </row>
    <row r="741" spans="1:18" x14ac:dyDescent="0.2">
      <c r="A741" s="25"/>
      <c r="B741" s="25"/>
      <c r="C741" s="47"/>
      <c r="D741" s="24"/>
      <c r="G741" s="19"/>
      <c r="H741" s="19"/>
      <c r="I741" s="64"/>
      <c r="J741" s="64"/>
      <c r="K741" s="19"/>
      <c r="L741" s="19"/>
      <c r="M741" s="64"/>
      <c r="N741" s="64"/>
      <c r="O741" s="64"/>
      <c r="P741" s="64"/>
      <c r="Q741" s="64"/>
      <c r="R741" s="64"/>
    </row>
    <row r="742" spans="1:18" x14ac:dyDescent="0.2">
      <c r="A742" s="25"/>
      <c r="B742" s="25"/>
      <c r="C742" s="47"/>
      <c r="D742" s="24"/>
      <c r="G742" s="19"/>
      <c r="H742" s="19"/>
      <c r="I742" s="64"/>
      <c r="J742" s="64"/>
      <c r="K742" s="19"/>
      <c r="L742" s="19"/>
      <c r="M742" s="64"/>
      <c r="N742" s="64"/>
      <c r="O742" s="64"/>
      <c r="P742" s="64"/>
      <c r="Q742" s="64"/>
      <c r="R742" s="64"/>
    </row>
    <row r="743" spans="1:18" x14ac:dyDescent="0.2">
      <c r="A743" s="25"/>
      <c r="B743" s="25"/>
      <c r="C743" s="47"/>
      <c r="D743" s="24"/>
      <c r="G743" s="19"/>
      <c r="H743" s="19"/>
      <c r="I743" s="64"/>
      <c r="J743" s="64"/>
      <c r="K743" s="19"/>
      <c r="L743" s="19"/>
      <c r="M743" s="64"/>
      <c r="N743" s="64"/>
      <c r="O743" s="64"/>
      <c r="P743" s="64"/>
      <c r="Q743" s="64"/>
      <c r="R743" s="64"/>
    </row>
    <row r="744" spans="1:18" x14ac:dyDescent="0.2">
      <c r="A744" s="25"/>
      <c r="B744" s="25"/>
      <c r="C744" s="47"/>
      <c r="D744" s="24"/>
      <c r="G744" s="19"/>
      <c r="H744" s="19"/>
      <c r="I744" s="64"/>
      <c r="J744" s="64"/>
      <c r="K744" s="19"/>
      <c r="L744" s="19"/>
      <c r="M744" s="64"/>
      <c r="N744" s="64"/>
      <c r="O744" s="64"/>
      <c r="P744" s="64"/>
      <c r="Q744" s="64"/>
      <c r="R744" s="64"/>
    </row>
    <row r="745" spans="1:18" x14ac:dyDescent="0.2">
      <c r="A745" s="25"/>
      <c r="B745" s="25"/>
      <c r="C745" s="47"/>
      <c r="D745" s="24"/>
      <c r="G745" s="19"/>
      <c r="H745" s="19"/>
      <c r="I745" s="64"/>
      <c r="J745" s="64"/>
      <c r="K745" s="19"/>
      <c r="L745" s="19"/>
      <c r="M745" s="64"/>
      <c r="N745" s="64"/>
      <c r="O745" s="64"/>
      <c r="P745" s="64"/>
      <c r="Q745" s="64"/>
      <c r="R745" s="64"/>
    </row>
    <row r="746" spans="1:18" x14ac:dyDescent="0.2">
      <c r="A746" s="25"/>
      <c r="B746" s="25"/>
      <c r="C746" s="47"/>
      <c r="D746" s="24"/>
      <c r="G746" s="19"/>
      <c r="H746" s="19"/>
      <c r="I746" s="64"/>
      <c r="J746" s="64"/>
      <c r="K746" s="19"/>
      <c r="L746" s="19"/>
      <c r="M746" s="64"/>
      <c r="N746" s="64"/>
      <c r="O746" s="64"/>
      <c r="P746" s="64"/>
      <c r="Q746" s="64"/>
      <c r="R746" s="64"/>
    </row>
    <row r="747" spans="1:18" x14ac:dyDescent="0.2">
      <c r="A747" s="25"/>
      <c r="B747" s="25"/>
      <c r="C747" s="47"/>
      <c r="D747" s="24"/>
      <c r="G747" s="19"/>
      <c r="H747" s="19"/>
      <c r="I747" s="64"/>
      <c r="J747" s="64"/>
      <c r="K747" s="19"/>
      <c r="L747" s="19"/>
      <c r="M747" s="64"/>
      <c r="N747" s="64"/>
      <c r="O747" s="64"/>
      <c r="P747" s="64"/>
      <c r="Q747" s="64"/>
      <c r="R747" s="64"/>
    </row>
    <row r="748" spans="1:18" x14ac:dyDescent="0.2">
      <c r="A748" s="25"/>
      <c r="B748" s="25"/>
      <c r="C748" s="47"/>
      <c r="D748" s="24"/>
      <c r="G748" s="19"/>
      <c r="H748" s="19"/>
      <c r="I748" s="64"/>
      <c r="J748" s="64"/>
      <c r="K748" s="19"/>
      <c r="L748" s="19"/>
      <c r="M748" s="64"/>
      <c r="N748" s="64"/>
      <c r="O748" s="64"/>
      <c r="P748" s="64"/>
      <c r="Q748" s="64"/>
      <c r="R748" s="64"/>
    </row>
    <row r="749" spans="1:18" x14ac:dyDescent="0.2">
      <c r="A749" s="25"/>
      <c r="B749" s="25"/>
      <c r="C749" s="47"/>
      <c r="D749" s="24"/>
      <c r="G749" s="19"/>
      <c r="H749" s="19"/>
      <c r="I749" s="64"/>
      <c r="J749" s="64"/>
      <c r="K749" s="19"/>
      <c r="L749" s="19"/>
      <c r="M749" s="64"/>
      <c r="N749" s="64"/>
      <c r="O749" s="64"/>
      <c r="P749" s="64"/>
      <c r="Q749" s="64"/>
      <c r="R749" s="64"/>
    </row>
    <row r="750" spans="1:18" x14ac:dyDescent="0.2">
      <c r="A750" s="25"/>
      <c r="B750" s="25"/>
      <c r="C750" s="47"/>
      <c r="D750" s="24"/>
      <c r="G750" s="19"/>
      <c r="H750" s="19"/>
      <c r="I750" s="64"/>
      <c r="J750" s="64"/>
      <c r="K750" s="19"/>
      <c r="L750" s="19"/>
      <c r="M750" s="64"/>
      <c r="N750" s="64"/>
      <c r="O750" s="64"/>
      <c r="P750" s="64"/>
      <c r="Q750" s="64"/>
      <c r="R750" s="64"/>
    </row>
    <row r="751" spans="1:18" x14ac:dyDescent="0.2">
      <c r="G751" s="19"/>
      <c r="H751" s="19"/>
      <c r="I751" s="64"/>
      <c r="J751" s="64"/>
      <c r="K751" s="19"/>
      <c r="L751" s="19"/>
      <c r="M751" s="64"/>
      <c r="N751" s="64"/>
      <c r="O751" s="64"/>
      <c r="P751" s="64"/>
      <c r="Q751" s="64"/>
      <c r="R751" s="64"/>
    </row>
    <row r="752" spans="1:18" x14ac:dyDescent="0.2">
      <c r="G752" s="19"/>
      <c r="H752" s="19"/>
      <c r="I752" s="64"/>
      <c r="J752" s="64"/>
      <c r="K752" s="19"/>
      <c r="L752" s="19"/>
      <c r="M752" s="64"/>
      <c r="N752" s="64"/>
      <c r="O752" s="64"/>
      <c r="P752" s="64"/>
      <c r="Q752" s="64"/>
      <c r="R752" s="64"/>
    </row>
    <row r="753" spans="7:18" x14ac:dyDescent="0.2">
      <c r="G753" s="19"/>
      <c r="H753" s="19"/>
      <c r="I753" s="64"/>
      <c r="J753" s="64"/>
      <c r="K753" s="19"/>
      <c r="L753" s="19"/>
      <c r="M753" s="64"/>
      <c r="N753" s="64"/>
      <c r="O753" s="64"/>
      <c r="P753" s="64"/>
      <c r="Q753" s="64"/>
      <c r="R753" s="64"/>
    </row>
    <row r="754" spans="7:18" x14ac:dyDescent="0.2">
      <c r="G754" s="19"/>
      <c r="H754" s="19"/>
      <c r="I754" s="64"/>
      <c r="J754" s="64"/>
      <c r="K754" s="19"/>
      <c r="L754" s="19"/>
      <c r="M754" s="64"/>
      <c r="N754" s="64"/>
      <c r="O754" s="64"/>
      <c r="P754" s="64"/>
      <c r="Q754" s="64"/>
      <c r="R754" s="64"/>
    </row>
    <row r="755" spans="7:18" x14ac:dyDescent="0.2">
      <c r="G755" s="19"/>
      <c r="H755" s="19"/>
      <c r="I755" s="64"/>
      <c r="J755" s="64"/>
      <c r="K755" s="19"/>
      <c r="L755" s="19"/>
      <c r="M755" s="64"/>
      <c r="N755" s="64"/>
      <c r="O755" s="64"/>
      <c r="P755" s="64"/>
      <c r="Q755" s="64"/>
      <c r="R755" s="64"/>
    </row>
    <row r="756" spans="7:18" x14ac:dyDescent="0.2">
      <c r="G756" s="19"/>
      <c r="H756" s="19"/>
      <c r="I756" s="64"/>
      <c r="J756" s="64"/>
      <c r="K756" s="19"/>
      <c r="L756" s="19"/>
      <c r="M756" s="64"/>
      <c r="N756" s="64"/>
      <c r="O756" s="64"/>
      <c r="P756" s="64"/>
      <c r="Q756" s="64"/>
      <c r="R756" s="64"/>
    </row>
    <row r="757" spans="7:18" x14ac:dyDescent="0.2">
      <c r="G757" s="19"/>
      <c r="H757" s="19"/>
      <c r="I757" s="64"/>
      <c r="J757" s="64"/>
      <c r="K757" s="19"/>
      <c r="L757" s="19"/>
      <c r="M757" s="64"/>
      <c r="N757" s="64"/>
      <c r="O757" s="64"/>
      <c r="P757" s="64"/>
      <c r="Q757" s="64"/>
      <c r="R757" s="64"/>
    </row>
    <row r="758" spans="7:18" x14ac:dyDescent="0.2">
      <c r="G758" s="19"/>
      <c r="H758" s="19"/>
      <c r="I758" s="64"/>
      <c r="J758" s="64"/>
      <c r="K758" s="19"/>
      <c r="L758" s="19"/>
      <c r="M758" s="64"/>
      <c r="N758" s="64"/>
      <c r="O758" s="64"/>
      <c r="P758" s="64"/>
      <c r="Q758" s="64"/>
      <c r="R758" s="64"/>
    </row>
    <row r="759" spans="7:18" x14ac:dyDescent="0.2">
      <c r="G759" s="19"/>
      <c r="H759" s="19"/>
      <c r="I759" s="64"/>
      <c r="J759" s="64"/>
      <c r="K759" s="19"/>
      <c r="L759" s="19"/>
      <c r="M759" s="64"/>
      <c r="N759" s="64"/>
      <c r="O759" s="64"/>
      <c r="P759" s="64"/>
      <c r="Q759" s="64"/>
      <c r="R759" s="64"/>
    </row>
    <row r="760" spans="7:18" x14ac:dyDescent="0.2">
      <c r="G760" s="19"/>
      <c r="H760" s="19"/>
      <c r="I760" s="64"/>
      <c r="J760" s="64"/>
      <c r="K760" s="19"/>
      <c r="L760" s="19"/>
      <c r="M760" s="64"/>
      <c r="N760" s="64"/>
      <c r="O760" s="64"/>
      <c r="P760" s="64"/>
      <c r="Q760" s="64"/>
      <c r="R760" s="64"/>
    </row>
    <row r="761" spans="7:18" x14ac:dyDescent="0.2">
      <c r="G761" s="19"/>
      <c r="H761" s="19"/>
      <c r="I761" s="64"/>
      <c r="J761" s="64"/>
      <c r="K761" s="19"/>
      <c r="L761" s="19"/>
      <c r="M761" s="64"/>
      <c r="N761" s="64"/>
      <c r="O761" s="64"/>
      <c r="P761" s="64"/>
      <c r="Q761" s="64"/>
      <c r="R761" s="64"/>
    </row>
    <row r="762" spans="7:18" x14ac:dyDescent="0.2">
      <c r="G762" s="19"/>
      <c r="H762" s="19"/>
      <c r="I762" s="64"/>
      <c r="J762" s="64"/>
      <c r="K762" s="19"/>
      <c r="L762" s="19"/>
      <c r="M762" s="64"/>
      <c r="N762" s="64"/>
      <c r="O762" s="64"/>
      <c r="P762" s="64"/>
      <c r="Q762" s="64"/>
      <c r="R762" s="64"/>
    </row>
    <row r="763" spans="7:18" x14ac:dyDescent="0.2">
      <c r="G763" s="19"/>
      <c r="H763" s="19"/>
      <c r="I763" s="64"/>
      <c r="J763" s="64"/>
      <c r="K763" s="19"/>
      <c r="L763" s="19"/>
      <c r="M763" s="64"/>
      <c r="N763" s="64"/>
      <c r="O763" s="64"/>
      <c r="P763" s="64"/>
      <c r="Q763" s="64"/>
      <c r="R763" s="64"/>
    </row>
    <row r="764" spans="7:18" x14ac:dyDescent="0.2">
      <c r="G764" s="19"/>
      <c r="H764" s="19"/>
      <c r="I764" s="64"/>
      <c r="J764" s="64"/>
      <c r="K764" s="19"/>
      <c r="L764" s="19"/>
      <c r="M764" s="64"/>
      <c r="N764" s="64"/>
      <c r="O764" s="64"/>
      <c r="P764" s="64"/>
      <c r="Q764" s="64"/>
      <c r="R764" s="64"/>
    </row>
    <row r="765" spans="7:18" x14ac:dyDescent="0.2">
      <c r="G765" s="19"/>
      <c r="H765" s="19"/>
      <c r="I765" s="64"/>
      <c r="J765" s="64"/>
      <c r="K765" s="19"/>
      <c r="L765" s="19"/>
      <c r="M765" s="64"/>
      <c r="N765" s="64"/>
      <c r="O765" s="64"/>
      <c r="P765" s="64"/>
      <c r="Q765" s="64"/>
      <c r="R765" s="64"/>
    </row>
    <row r="766" spans="7:18" x14ac:dyDescent="0.2">
      <c r="G766" s="19"/>
      <c r="H766" s="19"/>
      <c r="I766" s="64"/>
      <c r="J766" s="64"/>
      <c r="K766" s="19"/>
      <c r="L766" s="19"/>
      <c r="M766" s="64"/>
      <c r="N766" s="64"/>
      <c r="O766" s="64"/>
      <c r="P766" s="64"/>
      <c r="Q766" s="64"/>
      <c r="R766" s="64"/>
    </row>
    <row r="767" spans="7:18" x14ac:dyDescent="0.2">
      <c r="G767" s="19"/>
      <c r="H767" s="19"/>
      <c r="I767" s="64"/>
      <c r="J767" s="64"/>
      <c r="K767" s="19"/>
      <c r="L767" s="19"/>
      <c r="M767" s="64"/>
      <c r="N767" s="64"/>
      <c r="O767" s="64"/>
      <c r="P767" s="64"/>
      <c r="Q767" s="64"/>
      <c r="R767" s="64"/>
    </row>
    <row r="768" spans="7:18" x14ac:dyDescent="0.2">
      <c r="G768" s="19"/>
      <c r="H768" s="19"/>
      <c r="I768" s="64"/>
      <c r="J768" s="64"/>
      <c r="K768" s="19"/>
      <c r="L768" s="19"/>
      <c r="M768" s="64"/>
      <c r="N768" s="64"/>
      <c r="O768" s="64"/>
      <c r="P768" s="64"/>
      <c r="Q768" s="64"/>
      <c r="R768" s="64"/>
    </row>
    <row r="769" spans="7:18" x14ac:dyDescent="0.2">
      <c r="G769" s="19"/>
      <c r="H769" s="19"/>
      <c r="I769" s="64"/>
      <c r="J769" s="64"/>
      <c r="K769" s="19"/>
      <c r="L769" s="19"/>
      <c r="M769" s="64"/>
      <c r="N769" s="64"/>
      <c r="O769" s="64"/>
      <c r="P769" s="64"/>
      <c r="Q769" s="64"/>
      <c r="R769" s="64"/>
    </row>
    <row r="770" spans="7:18" x14ac:dyDescent="0.2">
      <c r="G770" s="19"/>
      <c r="H770" s="19"/>
      <c r="I770" s="64"/>
      <c r="J770" s="64"/>
      <c r="K770" s="19"/>
      <c r="L770" s="19"/>
      <c r="M770" s="64"/>
      <c r="N770" s="64"/>
      <c r="O770" s="64"/>
      <c r="P770" s="64"/>
      <c r="Q770" s="64"/>
      <c r="R770" s="64"/>
    </row>
    <row r="771" spans="7:18" x14ac:dyDescent="0.2">
      <c r="G771" s="19"/>
      <c r="H771" s="19"/>
      <c r="I771" s="64"/>
      <c r="J771" s="64"/>
      <c r="K771" s="19"/>
      <c r="L771" s="19"/>
      <c r="M771" s="64"/>
      <c r="N771" s="64"/>
      <c r="O771" s="64"/>
      <c r="P771" s="64"/>
      <c r="Q771" s="64"/>
      <c r="R771" s="64"/>
    </row>
    <row r="772" spans="7:18" x14ac:dyDescent="0.2">
      <c r="G772" s="19"/>
      <c r="H772" s="19"/>
      <c r="I772" s="64"/>
      <c r="J772" s="64"/>
      <c r="K772" s="19"/>
      <c r="L772" s="19"/>
      <c r="M772" s="64"/>
      <c r="N772" s="64"/>
      <c r="O772" s="64"/>
      <c r="P772" s="64"/>
      <c r="Q772" s="64"/>
      <c r="R772" s="64"/>
    </row>
    <row r="773" spans="7:18" x14ac:dyDescent="0.2">
      <c r="G773" s="19"/>
      <c r="H773" s="19"/>
      <c r="I773" s="64"/>
      <c r="J773" s="64"/>
      <c r="K773" s="19"/>
      <c r="L773" s="19"/>
      <c r="M773" s="64"/>
      <c r="N773" s="64"/>
      <c r="O773" s="64"/>
      <c r="P773" s="64"/>
      <c r="Q773" s="64"/>
      <c r="R773" s="64"/>
    </row>
    <row r="774" spans="7:18" x14ac:dyDescent="0.2">
      <c r="G774" s="19"/>
      <c r="H774" s="19"/>
      <c r="I774" s="64"/>
      <c r="J774" s="64"/>
      <c r="K774" s="19"/>
      <c r="L774" s="19"/>
      <c r="M774" s="64"/>
      <c r="N774" s="64"/>
      <c r="O774" s="64"/>
      <c r="P774" s="64"/>
      <c r="Q774" s="64"/>
      <c r="R774" s="64"/>
    </row>
    <row r="775" spans="7:18" x14ac:dyDescent="0.2">
      <c r="G775" s="19"/>
      <c r="H775" s="19"/>
      <c r="I775" s="64"/>
      <c r="J775" s="64"/>
      <c r="K775" s="19"/>
      <c r="L775" s="19"/>
      <c r="M775" s="64"/>
      <c r="N775" s="64"/>
      <c r="O775" s="64"/>
      <c r="P775" s="64"/>
      <c r="Q775" s="64"/>
      <c r="R775" s="64"/>
    </row>
    <row r="776" spans="7:18" x14ac:dyDescent="0.2">
      <c r="G776" s="19"/>
      <c r="H776" s="19"/>
      <c r="I776" s="64"/>
      <c r="J776" s="64"/>
      <c r="K776" s="19"/>
      <c r="L776" s="19"/>
      <c r="M776" s="64"/>
      <c r="N776" s="64"/>
      <c r="O776" s="64"/>
      <c r="P776" s="64"/>
      <c r="Q776" s="64"/>
      <c r="R776" s="64"/>
    </row>
    <row r="777" spans="7:18" x14ac:dyDescent="0.2">
      <c r="G777" s="19"/>
      <c r="H777" s="19"/>
      <c r="I777" s="64"/>
      <c r="J777" s="64"/>
      <c r="K777" s="19"/>
      <c r="L777" s="19"/>
      <c r="M777" s="64"/>
      <c r="N777" s="64"/>
      <c r="O777" s="64"/>
      <c r="P777" s="64"/>
      <c r="Q777" s="64"/>
      <c r="R777" s="64"/>
    </row>
    <row r="778" spans="7:18" x14ac:dyDescent="0.2">
      <c r="G778" s="19"/>
      <c r="H778" s="19"/>
      <c r="I778" s="64"/>
      <c r="J778" s="64"/>
      <c r="K778" s="19"/>
      <c r="L778" s="19"/>
      <c r="M778" s="64"/>
      <c r="N778" s="64"/>
      <c r="O778" s="64"/>
      <c r="P778" s="64"/>
      <c r="Q778" s="64"/>
      <c r="R778" s="64"/>
    </row>
    <row r="779" spans="7:18" x14ac:dyDescent="0.2">
      <c r="G779" s="19"/>
      <c r="H779" s="19"/>
      <c r="I779" s="64"/>
      <c r="J779" s="64"/>
      <c r="K779" s="19"/>
      <c r="L779" s="19"/>
      <c r="M779" s="64"/>
      <c r="N779" s="64"/>
      <c r="O779" s="64"/>
      <c r="P779" s="64"/>
      <c r="Q779" s="64"/>
      <c r="R779" s="64"/>
    </row>
    <row r="780" spans="7:18" x14ac:dyDescent="0.2">
      <c r="G780" s="19"/>
      <c r="H780" s="19"/>
      <c r="I780" s="64"/>
      <c r="J780" s="64"/>
      <c r="K780" s="19"/>
      <c r="L780" s="19"/>
      <c r="M780" s="64"/>
      <c r="N780" s="64"/>
      <c r="O780" s="64"/>
      <c r="P780" s="64"/>
      <c r="Q780" s="64"/>
      <c r="R780" s="64"/>
    </row>
    <row r="781" spans="7:18" x14ac:dyDescent="0.2">
      <c r="G781" s="19"/>
      <c r="H781" s="19"/>
      <c r="I781" s="64"/>
      <c r="J781" s="64"/>
      <c r="K781" s="19"/>
      <c r="L781" s="19"/>
      <c r="M781" s="64"/>
      <c r="N781" s="64"/>
      <c r="O781" s="64"/>
      <c r="P781" s="64"/>
      <c r="Q781" s="64"/>
      <c r="R781" s="64"/>
    </row>
    <row r="782" spans="7:18" x14ac:dyDescent="0.2">
      <c r="G782" s="19"/>
      <c r="H782" s="19"/>
      <c r="I782" s="64"/>
      <c r="J782" s="64"/>
      <c r="K782" s="19"/>
      <c r="L782" s="19"/>
      <c r="M782" s="64"/>
      <c r="N782" s="64"/>
      <c r="O782" s="64"/>
      <c r="P782" s="64"/>
      <c r="Q782" s="64"/>
      <c r="R782" s="64"/>
    </row>
    <row r="783" spans="7:18" x14ac:dyDescent="0.2">
      <c r="G783" s="19"/>
      <c r="H783" s="19"/>
      <c r="I783" s="64"/>
      <c r="J783" s="64"/>
      <c r="K783" s="19"/>
      <c r="L783" s="19"/>
      <c r="M783" s="64"/>
      <c r="N783" s="64"/>
      <c r="O783" s="64"/>
      <c r="P783" s="64"/>
      <c r="Q783" s="64"/>
      <c r="R783" s="64"/>
    </row>
    <row r="784" spans="7:18" x14ac:dyDescent="0.2">
      <c r="G784" s="19"/>
      <c r="H784" s="19"/>
      <c r="I784" s="64"/>
      <c r="J784" s="64"/>
      <c r="K784" s="19"/>
      <c r="L784" s="19"/>
      <c r="M784" s="64"/>
      <c r="N784" s="64"/>
      <c r="O784" s="64"/>
      <c r="P784" s="64"/>
      <c r="Q784" s="64"/>
      <c r="R784" s="64"/>
    </row>
    <row r="785" spans="7:18" x14ac:dyDescent="0.2">
      <c r="G785" s="19"/>
      <c r="H785" s="19"/>
      <c r="I785" s="64"/>
      <c r="J785" s="64"/>
      <c r="K785" s="19"/>
      <c r="L785" s="19"/>
      <c r="M785" s="64"/>
      <c r="N785" s="64"/>
      <c r="O785" s="64"/>
      <c r="P785" s="64"/>
      <c r="Q785" s="64"/>
      <c r="R785" s="64"/>
    </row>
    <row r="786" spans="7:18" x14ac:dyDescent="0.2">
      <c r="G786" s="19"/>
      <c r="H786" s="19"/>
      <c r="I786" s="64"/>
      <c r="J786" s="64"/>
      <c r="K786" s="19"/>
      <c r="L786" s="19"/>
      <c r="M786" s="64"/>
      <c r="N786" s="64"/>
      <c r="O786" s="64"/>
      <c r="P786" s="64"/>
      <c r="Q786" s="64"/>
      <c r="R786" s="64"/>
    </row>
    <row r="787" spans="7:18" x14ac:dyDescent="0.2">
      <c r="G787" s="19"/>
      <c r="H787" s="19"/>
      <c r="I787" s="64"/>
      <c r="J787" s="64"/>
      <c r="K787" s="19"/>
      <c r="L787" s="19"/>
      <c r="M787" s="64"/>
      <c r="N787" s="64"/>
      <c r="O787" s="64"/>
      <c r="P787" s="64"/>
      <c r="Q787" s="64"/>
      <c r="R787" s="64"/>
    </row>
    <row r="788" spans="7:18" x14ac:dyDescent="0.2">
      <c r="G788" s="19"/>
      <c r="H788" s="19"/>
      <c r="I788" s="64"/>
      <c r="J788" s="64"/>
      <c r="K788" s="19"/>
      <c r="L788" s="19"/>
      <c r="M788" s="64"/>
      <c r="N788" s="64"/>
      <c r="O788" s="64"/>
      <c r="P788" s="64"/>
      <c r="Q788" s="64"/>
      <c r="R788" s="64"/>
    </row>
    <row r="789" spans="7:18" x14ac:dyDescent="0.2">
      <c r="G789" s="19"/>
      <c r="H789" s="19"/>
      <c r="I789" s="64"/>
      <c r="J789" s="64"/>
      <c r="K789" s="19"/>
      <c r="L789" s="19"/>
      <c r="M789" s="64"/>
      <c r="N789" s="64"/>
      <c r="O789" s="64"/>
      <c r="P789" s="64"/>
      <c r="Q789" s="64"/>
      <c r="R789" s="64"/>
    </row>
    <row r="790" spans="7:18" x14ac:dyDescent="0.2">
      <c r="G790" s="19"/>
      <c r="H790" s="19"/>
      <c r="I790" s="64"/>
      <c r="J790" s="64"/>
      <c r="K790" s="19"/>
      <c r="L790" s="19"/>
      <c r="M790" s="64"/>
      <c r="N790" s="64"/>
      <c r="O790" s="64"/>
      <c r="P790" s="64"/>
      <c r="Q790" s="64"/>
      <c r="R790" s="64"/>
    </row>
    <row r="791" spans="7:18" x14ac:dyDescent="0.2">
      <c r="G791" s="19"/>
      <c r="H791" s="19"/>
      <c r="I791" s="64"/>
      <c r="J791" s="64"/>
      <c r="K791" s="19"/>
      <c r="L791" s="19"/>
      <c r="M791" s="64"/>
      <c r="N791" s="64"/>
      <c r="O791" s="64"/>
      <c r="P791" s="64"/>
      <c r="Q791" s="64"/>
      <c r="R791" s="64"/>
    </row>
    <row r="792" spans="7:18" x14ac:dyDescent="0.2">
      <c r="G792" s="19"/>
      <c r="H792" s="19"/>
      <c r="I792" s="64"/>
      <c r="J792" s="64"/>
      <c r="K792" s="19"/>
      <c r="L792" s="19"/>
      <c r="M792" s="64"/>
      <c r="N792" s="64"/>
      <c r="O792" s="64"/>
      <c r="P792" s="64"/>
      <c r="Q792" s="64"/>
      <c r="R792" s="64"/>
    </row>
    <row r="793" spans="7:18" x14ac:dyDescent="0.2">
      <c r="G793" s="19"/>
      <c r="H793" s="19"/>
      <c r="I793" s="64"/>
      <c r="J793" s="64"/>
      <c r="K793" s="19"/>
      <c r="L793" s="19"/>
      <c r="M793" s="64"/>
      <c r="N793" s="64"/>
      <c r="O793" s="64"/>
      <c r="P793" s="64"/>
      <c r="Q793" s="64"/>
      <c r="R793" s="64"/>
    </row>
    <row r="794" spans="7:18" x14ac:dyDescent="0.2">
      <c r="G794" s="19"/>
      <c r="H794" s="19"/>
      <c r="I794" s="64"/>
      <c r="J794" s="64"/>
      <c r="K794" s="19"/>
      <c r="L794" s="19"/>
      <c r="M794" s="64"/>
      <c r="N794" s="64"/>
      <c r="O794" s="64"/>
      <c r="P794" s="64"/>
      <c r="Q794" s="64"/>
      <c r="R794" s="64"/>
    </row>
    <row r="795" spans="7:18" x14ac:dyDescent="0.2">
      <c r="G795" s="19"/>
      <c r="H795" s="19"/>
      <c r="I795" s="64"/>
      <c r="J795" s="64"/>
      <c r="K795" s="19"/>
      <c r="L795" s="19"/>
      <c r="M795" s="64"/>
      <c r="N795" s="64"/>
      <c r="O795" s="64"/>
      <c r="P795" s="64"/>
      <c r="Q795" s="64"/>
      <c r="R795" s="64"/>
    </row>
    <row r="796" spans="7:18" x14ac:dyDescent="0.2">
      <c r="G796" s="19"/>
      <c r="H796" s="19"/>
      <c r="I796" s="64"/>
      <c r="J796" s="64"/>
      <c r="K796" s="19"/>
      <c r="L796" s="19"/>
      <c r="M796" s="64"/>
      <c r="N796" s="64"/>
      <c r="O796" s="64"/>
      <c r="P796" s="64"/>
      <c r="Q796" s="64"/>
      <c r="R796" s="64"/>
    </row>
    <row r="797" spans="7:18" x14ac:dyDescent="0.2">
      <c r="G797" s="19"/>
      <c r="H797" s="19"/>
      <c r="I797" s="64"/>
      <c r="J797" s="64"/>
      <c r="K797" s="19"/>
      <c r="L797" s="19"/>
      <c r="M797" s="64"/>
      <c r="N797" s="64"/>
      <c r="O797" s="64"/>
      <c r="P797" s="64"/>
      <c r="Q797" s="64"/>
      <c r="R797" s="64"/>
    </row>
    <row r="798" spans="7:18" x14ac:dyDescent="0.2">
      <c r="G798" s="19"/>
      <c r="H798" s="19"/>
      <c r="I798" s="64"/>
      <c r="J798" s="64"/>
      <c r="K798" s="19"/>
      <c r="L798" s="19"/>
      <c r="M798" s="64"/>
      <c r="N798" s="64"/>
      <c r="O798" s="64"/>
      <c r="P798" s="64"/>
      <c r="Q798" s="64"/>
      <c r="R798" s="64"/>
    </row>
    <row r="799" spans="7:18" x14ac:dyDescent="0.2">
      <c r="G799" s="19"/>
      <c r="H799" s="19"/>
      <c r="I799" s="64"/>
      <c r="J799" s="64"/>
      <c r="K799" s="19"/>
      <c r="L799" s="19"/>
      <c r="M799" s="64"/>
      <c r="N799" s="64"/>
      <c r="O799" s="64"/>
      <c r="P799" s="64"/>
      <c r="Q799" s="64"/>
      <c r="R799" s="64"/>
    </row>
    <row r="800" spans="7:18" x14ac:dyDescent="0.2">
      <c r="G800" s="19"/>
      <c r="H800" s="19"/>
      <c r="I800" s="64"/>
      <c r="J800" s="64"/>
      <c r="K800" s="19"/>
      <c r="L800" s="19"/>
      <c r="M800" s="64"/>
      <c r="N800" s="64"/>
      <c r="O800" s="64"/>
      <c r="P800" s="64"/>
      <c r="Q800" s="64"/>
      <c r="R800" s="64"/>
    </row>
  </sheetData>
  <mergeCells count="1">
    <mergeCell ref="A1:D1"/>
  </mergeCells>
  <phoneticPr fontId="0" type="noConversion"/>
  <pageMargins left="0.75" right="0.75" top="0.96" bottom="0.2" header="0.17" footer="0.16"/>
  <pageSetup scale="82" orientation="portrait" r:id="rId1"/>
  <headerFooter alignWithMargins="0"/>
  <rowBreaks count="1" manualBreakCount="1">
    <brk id="63" min="10" max="1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4"/>
  <sheetViews>
    <sheetView workbookViewId="0">
      <selection activeCell="D10" sqref="D10:D11"/>
    </sheetView>
  </sheetViews>
  <sheetFormatPr defaultColWidth="8.85546875" defaultRowHeight="12.75" x14ac:dyDescent="0.2"/>
  <cols>
    <col min="2" max="2" width="16.7109375" customWidth="1"/>
  </cols>
  <sheetData>
    <row r="3" spans="2:6" x14ac:dyDescent="0.2">
      <c r="B3" t="s">
        <v>1715</v>
      </c>
    </row>
    <row r="6" spans="2:6" x14ac:dyDescent="0.2">
      <c r="B6" s="82" t="s">
        <v>999</v>
      </c>
      <c r="C6" s="135" t="s">
        <v>860</v>
      </c>
      <c r="D6" s="84" t="s">
        <v>948</v>
      </c>
      <c r="E6" s="57"/>
      <c r="F6" s="136" t="s">
        <v>923</v>
      </c>
    </row>
    <row r="7" spans="2:6" x14ac:dyDescent="0.2">
      <c r="B7" s="82" t="s">
        <v>577</v>
      </c>
      <c r="C7" s="135" t="s">
        <v>158</v>
      </c>
      <c r="D7" s="84" t="s">
        <v>948</v>
      </c>
      <c r="E7" s="44"/>
      <c r="F7" s="41" t="s">
        <v>923</v>
      </c>
    </row>
    <row r="8" spans="2:6" x14ac:dyDescent="0.2">
      <c r="B8" s="82" t="s">
        <v>1070</v>
      </c>
      <c r="C8" s="135" t="s">
        <v>495</v>
      </c>
      <c r="D8" s="84" t="s">
        <v>948</v>
      </c>
      <c r="E8" s="44"/>
      <c r="F8" s="41" t="s">
        <v>923</v>
      </c>
    </row>
    <row r="9" spans="2:6" x14ac:dyDescent="0.2">
      <c r="B9" s="82" t="s">
        <v>779</v>
      </c>
      <c r="C9" s="135" t="s">
        <v>737</v>
      </c>
      <c r="D9" s="84" t="s">
        <v>948</v>
      </c>
      <c r="E9" s="44"/>
      <c r="F9" s="41" t="s">
        <v>945</v>
      </c>
    </row>
    <row r="10" spans="2:6" x14ac:dyDescent="0.2">
      <c r="B10" s="82" t="s">
        <v>1071</v>
      </c>
      <c r="C10" s="135" t="s">
        <v>1072</v>
      </c>
      <c r="D10" s="84" t="s">
        <v>948</v>
      </c>
      <c r="E10" s="44"/>
      <c r="F10" s="84" t="s">
        <v>935</v>
      </c>
    </row>
    <row r="11" spans="2:6" x14ac:dyDescent="0.2">
      <c r="B11" s="82" t="s">
        <v>675</v>
      </c>
      <c r="C11" s="135" t="s">
        <v>676</v>
      </c>
      <c r="D11" s="84" t="s">
        <v>948</v>
      </c>
      <c r="E11" s="44"/>
      <c r="F11" s="84" t="s">
        <v>926</v>
      </c>
    </row>
    <row r="12" spans="2:6" x14ac:dyDescent="0.2">
      <c r="B12" s="82" t="s">
        <v>1057</v>
      </c>
      <c r="C12" s="135" t="s">
        <v>776</v>
      </c>
      <c r="D12" s="84" t="s">
        <v>948</v>
      </c>
      <c r="E12" s="44"/>
      <c r="F12" s="41" t="s">
        <v>935</v>
      </c>
    </row>
    <row r="13" spans="2:6" x14ac:dyDescent="0.2">
      <c r="B13" s="82" t="s">
        <v>678</v>
      </c>
      <c r="C13" s="135" t="s">
        <v>870</v>
      </c>
      <c r="D13" s="84" t="s">
        <v>948</v>
      </c>
      <c r="E13" s="44"/>
      <c r="F13" s="41" t="s">
        <v>923</v>
      </c>
    </row>
    <row r="14" spans="2:6" x14ac:dyDescent="0.2">
      <c r="B14" s="82" t="s">
        <v>771</v>
      </c>
      <c r="C14" s="135" t="s">
        <v>772</v>
      </c>
      <c r="D14" s="84" t="s">
        <v>948</v>
      </c>
      <c r="E14" s="44"/>
      <c r="F14" s="41" t="s">
        <v>949</v>
      </c>
    </row>
    <row r="15" spans="2:6" x14ac:dyDescent="0.2">
      <c r="B15" s="135" t="s">
        <v>1422</v>
      </c>
      <c r="C15" s="135" t="s">
        <v>651</v>
      </c>
      <c r="D15" s="84" t="s">
        <v>948</v>
      </c>
      <c r="E15" s="44"/>
      <c r="F15" s="136" t="s">
        <v>979</v>
      </c>
    </row>
    <row r="16" spans="2:6" x14ac:dyDescent="0.2">
      <c r="B16" s="82" t="s">
        <v>489</v>
      </c>
      <c r="C16" s="135" t="s">
        <v>927</v>
      </c>
      <c r="D16" s="84" t="s">
        <v>948</v>
      </c>
      <c r="E16" s="57"/>
      <c r="F16" s="84" t="s">
        <v>923</v>
      </c>
    </row>
    <row r="17" spans="2:6" x14ac:dyDescent="0.2">
      <c r="B17" s="82" t="s">
        <v>490</v>
      </c>
      <c r="C17" s="82" t="s">
        <v>1014</v>
      </c>
      <c r="D17" s="84" t="s">
        <v>948</v>
      </c>
      <c r="E17" s="40"/>
      <c r="F17" s="136" t="s">
        <v>926</v>
      </c>
    </row>
    <row r="18" spans="2:6" x14ac:dyDescent="0.2">
      <c r="B18" s="82" t="s">
        <v>748</v>
      </c>
      <c r="C18" s="135" t="s">
        <v>964</v>
      </c>
      <c r="D18" s="84" t="s">
        <v>948</v>
      </c>
      <c r="E18" s="57"/>
      <c r="F18" s="136" t="s">
        <v>926</v>
      </c>
    </row>
    <row r="19" spans="2:6" x14ac:dyDescent="0.2">
      <c r="B19" s="82" t="s">
        <v>679</v>
      </c>
      <c r="C19" s="135" t="s">
        <v>680</v>
      </c>
      <c r="D19" s="84" t="s">
        <v>948</v>
      </c>
      <c r="E19" s="44"/>
      <c r="F19" s="84" t="s">
        <v>923</v>
      </c>
    </row>
    <row r="20" spans="2:6" x14ac:dyDescent="0.2">
      <c r="B20" s="82" t="s">
        <v>168</v>
      </c>
      <c r="C20" s="135" t="s">
        <v>1100</v>
      </c>
      <c r="D20" s="84" t="s">
        <v>948</v>
      </c>
      <c r="E20" s="57"/>
      <c r="F20" s="84" t="s">
        <v>923</v>
      </c>
    </row>
    <row r="21" spans="2:6" x14ac:dyDescent="0.2">
      <c r="B21" s="82" t="s">
        <v>132</v>
      </c>
      <c r="C21" s="135" t="s">
        <v>978</v>
      </c>
      <c r="D21" s="84" t="s">
        <v>948</v>
      </c>
      <c r="E21" s="44"/>
      <c r="F21" s="41" t="s">
        <v>923</v>
      </c>
    </row>
    <row r="22" spans="2:6" x14ac:dyDescent="0.2">
      <c r="B22" s="82" t="s">
        <v>882</v>
      </c>
      <c r="C22" s="135" t="s">
        <v>971</v>
      </c>
      <c r="D22" s="84" t="s">
        <v>948</v>
      </c>
      <c r="E22" s="44"/>
      <c r="F22" s="41" t="s">
        <v>926</v>
      </c>
    </row>
    <row r="23" spans="2:6" x14ac:dyDescent="0.2">
      <c r="B23" s="82" t="s">
        <v>719</v>
      </c>
      <c r="C23" s="135" t="s">
        <v>707</v>
      </c>
      <c r="D23" s="84" t="s">
        <v>948</v>
      </c>
      <c r="E23" s="44"/>
      <c r="F23" s="41" t="s">
        <v>935</v>
      </c>
    </row>
    <row r="24" spans="2:6" x14ac:dyDescent="0.2">
      <c r="B24" s="82" t="s">
        <v>783</v>
      </c>
      <c r="C24" s="135" t="s">
        <v>143</v>
      </c>
      <c r="D24" s="84" t="s">
        <v>948</v>
      </c>
      <c r="E24" s="82"/>
      <c r="F24" s="84" t="s">
        <v>945</v>
      </c>
    </row>
    <row r="25" spans="2:6" x14ac:dyDescent="0.2">
      <c r="B25" s="82" t="s">
        <v>28</v>
      </c>
      <c r="C25" s="82" t="s">
        <v>29</v>
      </c>
      <c r="D25" s="84" t="s">
        <v>948</v>
      </c>
      <c r="E25" s="44"/>
      <c r="F25" s="41" t="s">
        <v>926</v>
      </c>
    </row>
    <row r="26" spans="2:6" x14ac:dyDescent="0.2">
      <c r="B26" s="82" t="s">
        <v>729</v>
      </c>
      <c r="C26" s="135" t="s">
        <v>730</v>
      </c>
      <c r="D26" s="84" t="s">
        <v>948</v>
      </c>
      <c r="E26" s="57"/>
      <c r="F26" s="41" t="s">
        <v>926</v>
      </c>
    </row>
    <row r="27" spans="2:6" x14ac:dyDescent="0.2">
      <c r="B27" s="82" t="s">
        <v>668</v>
      </c>
      <c r="C27" s="135" t="s">
        <v>669</v>
      </c>
      <c r="D27" s="84" t="s">
        <v>948</v>
      </c>
      <c r="E27" s="44"/>
      <c r="F27" s="41" t="s">
        <v>926</v>
      </c>
    </row>
    <row r="28" spans="2:6" x14ac:dyDescent="0.2">
      <c r="B28" s="82" t="s">
        <v>683</v>
      </c>
      <c r="C28" s="135" t="s">
        <v>976</v>
      </c>
      <c r="D28" s="84" t="s">
        <v>948</v>
      </c>
      <c r="E28" s="44"/>
      <c r="F28" s="41" t="s">
        <v>923</v>
      </c>
    </row>
    <row r="29" spans="2:6" x14ac:dyDescent="0.2">
      <c r="B29" s="82" t="s">
        <v>1099</v>
      </c>
      <c r="C29" s="82" t="s">
        <v>26</v>
      </c>
      <c r="D29" s="84" t="s">
        <v>948</v>
      </c>
      <c r="E29" s="44"/>
      <c r="F29" s="84" t="s">
        <v>945</v>
      </c>
    </row>
    <row r="30" spans="2:6" x14ac:dyDescent="0.2">
      <c r="B30" s="82" t="s">
        <v>174</v>
      </c>
      <c r="C30" s="135" t="s">
        <v>862</v>
      </c>
      <c r="D30" s="84" t="s">
        <v>948</v>
      </c>
      <c r="E30" s="82"/>
      <c r="F30" s="136" t="s">
        <v>982</v>
      </c>
    </row>
    <row r="31" spans="2:6" x14ac:dyDescent="0.2">
      <c r="B31" s="82" t="s">
        <v>138</v>
      </c>
      <c r="C31" s="135" t="s">
        <v>1541</v>
      </c>
      <c r="D31" s="84" t="s">
        <v>948</v>
      </c>
      <c r="E31" s="137"/>
      <c r="F31" s="41" t="s">
        <v>923</v>
      </c>
    </row>
    <row r="32" spans="2:6" x14ac:dyDescent="0.2">
      <c r="B32" s="82" t="s">
        <v>732</v>
      </c>
      <c r="C32" s="135" t="s">
        <v>847</v>
      </c>
      <c r="D32" s="84" t="s">
        <v>948</v>
      </c>
      <c r="E32" s="44"/>
      <c r="F32" s="84" t="s">
        <v>923</v>
      </c>
    </row>
    <row r="33" spans="2:6" x14ac:dyDescent="0.2">
      <c r="B33" s="82" t="s">
        <v>891</v>
      </c>
      <c r="C33" s="135" t="s">
        <v>772</v>
      </c>
      <c r="D33" s="84" t="s">
        <v>948</v>
      </c>
      <c r="E33" s="57"/>
      <c r="F33" s="84" t="s">
        <v>923</v>
      </c>
    </row>
    <row r="34" spans="2:6" x14ac:dyDescent="0.2">
      <c r="B34" s="82" t="s">
        <v>821</v>
      </c>
      <c r="C34" s="135" t="s">
        <v>1569</v>
      </c>
      <c r="D34" s="84" t="s">
        <v>948</v>
      </c>
      <c r="E34" s="57"/>
      <c r="F34" s="41" t="s">
        <v>575</v>
      </c>
    </row>
    <row r="35" spans="2:6" x14ac:dyDescent="0.2">
      <c r="B35" s="157" t="s">
        <v>1112</v>
      </c>
      <c r="C35" s="157" t="s">
        <v>178</v>
      </c>
      <c r="D35" s="84" t="s">
        <v>948</v>
      </c>
      <c r="E35" s="44"/>
      <c r="F35" s="136" t="s">
        <v>935</v>
      </c>
    </row>
    <row r="36" spans="2:6" x14ac:dyDescent="0.2">
      <c r="B36" s="82" t="s">
        <v>656</v>
      </c>
      <c r="C36" s="135" t="s">
        <v>1078</v>
      </c>
      <c r="D36" s="84" t="s">
        <v>948</v>
      </c>
      <c r="E36" s="44"/>
      <c r="F36" s="84" t="s">
        <v>923</v>
      </c>
    </row>
    <row r="37" spans="2:6" x14ac:dyDescent="0.2">
      <c r="B37" s="82" t="s">
        <v>1094</v>
      </c>
      <c r="C37" s="135" t="s">
        <v>932</v>
      </c>
      <c r="D37" s="84" t="s">
        <v>948</v>
      </c>
      <c r="E37" s="82"/>
      <c r="F37" s="84" t="s">
        <v>982</v>
      </c>
    </row>
    <row r="38" spans="2:6" x14ac:dyDescent="0.2">
      <c r="B38" s="82" t="s">
        <v>181</v>
      </c>
      <c r="C38" s="135" t="s">
        <v>182</v>
      </c>
      <c r="D38" s="84" t="s">
        <v>948</v>
      </c>
      <c r="E38" s="44"/>
      <c r="F38" s="41" t="s">
        <v>945</v>
      </c>
    </row>
    <row r="39" spans="2:6" x14ac:dyDescent="0.2">
      <c r="B39" s="82" t="s">
        <v>844</v>
      </c>
      <c r="C39" s="135" t="s">
        <v>756</v>
      </c>
      <c r="D39" s="84" t="s">
        <v>948</v>
      </c>
      <c r="E39" s="44"/>
      <c r="F39" s="41" t="s">
        <v>935</v>
      </c>
    </row>
    <row r="40" spans="2:6" x14ac:dyDescent="0.2">
      <c r="B40" s="82" t="s">
        <v>129</v>
      </c>
      <c r="C40" s="135" t="s">
        <v>794</v>
      </c>
      <c r="D40" s="160" t="s">
        <v>948</v>
      </c>
      <c r="E40" s="44"/>
      <c r="F40" s="41" t="s">
        <v>935</v>
      </c>
    </row>
    <row r="41" spans="2:6" x14ac:dyDescent="0.2">
      <c r="B41" s="82" t="s">
        <v>800</v>
      </c>
      <c r="C41" s="135" t="s">
        <v>801</v>
      </c>
      <c r="D41" s="160" t="s">
        <v>948</v>
      </c>
      <c r="E41" s="44"/>
      <c r="F41" s="41" t="s">
        <v>935</v>
      </c>
    </row>
    <row r="42" spans="2:6" x14ac:dyDescent="0.2">
      <c r="B42" s="82" t="s">
        <v>846</v>
      </c>
      <c r="C42" s="135" t="s">
        <v>971</v>
      </c>
      <c r="D42" s="160" t="s">
        <v>948</v>
      </c>
      <c r="E42" s="44"/>
      <c r="F42" s="41" t="s">
        <v>923</v>
      </c>
    </row>
    <row r="43" spans="2:6" x14ac:dyDescent="0.2">
      <c r="B43" s="82" t="s">
        <v>1104</v>
      </c>
      <c r="C43" s="135" t="s">
        <v>839</v>
      </c>
      <c r="D43" s="84" t="s">
        <v>948</v>
      </c>
      <c r="E43" s="44"/>
      <c r="F43" s="41" t="s">
        <v>935</v>
      </c>
    </row>
    <row r="44" spans="2:6" x14ac:dyDescent="0.2">
      <c r="B44" s="82" t="s">
        <v>848</v>
      </c>
      <c r="C44" s="135" t="s">
        <v>879</v>
      </c>
      <c r="D44" s="84" t="s">
        <v>948</v>
      </c>
      <c r="E44" s="44"/>
      <c r="F44" s="41" t="s">
        <v>935</v>
      </c>
    </row>
    <row r="45" spans="2:6" x14ac:dyDescent="0.2">
      <c r="B45" s="82" t="s">
        <v>717</v>
      </c>
      <c r="C45" s="135" t="s">
        <v>718</v>
      </c>
      <c r="D45" s="84" t="s">
        <v>948</v>
      </c>
      <c r="E45" s="44"/>
      <c r="F45" s="136" t="s">
        <v>935</v>
      </c>
    </row>
    <row r="46" spans="2:6" x14ac:dyDescent="0.2">
      <c r="B46" s="82" t="s">
        <v>194</v>
      </c>
      <c r="C46" s="135" t="s">
        <v>895</v>
      </c>
      <c r="D46" s="84" t="s">
        <v>948</v>
      </c>
      <c r="E46" s="44"/>
      <c r="F46" s="41" t="s">
        <v>923</v>
      </c>
    </row>
    <row r="47" spans="2:6" x14ac:dyDescent="0.2">
      <c r="B47" s="82" t="s">
        <v>694</v>
      </c>
      <c r="C47" s="135" t="s">
        <v>510</v>
      </c>
      <c r="D47" s="84" t="s">
        <v>948</v>
      </c>
      <c r="E47" s="44"/>
      <c r="F47" s="136" t="s">
        <v>958</v>
      </c>
    </row>
    <row r="48" spans="2:6" x14ac:dyDescent="0.2">
      <c r="B48" s="135" t="s">
        <v>1546</v>
      </c>
      <c r="C48" s="135" t="s">
        <v>832</v>
      </c>
      <c r="D48" s="84" t="s">
        <v>948</v>
      </c>
      <c r="E48" s="44"/>
      <c r="F48" s="84" t="s">
        <v>926</v>
      </c>
    </row>
    <row r="49" spans="2:6" x14ac:dyDescent="0.2">
      <c r="B49" s="82" t="s">
        <v>912</v>
      </c>
      <c r="C49" s="135" t="s">
        <v>682</v>
      </c>
      <c r="D49" s="84" t="s">
        <v>948</v>
      </c>
      <c r="E49" s="44"/>
      <c r="F49" s="41" t="s">
        <v>923</v>
      </c>
    </row>
    <row r="50" spans="2:6" x14ac:dyDescent="0.2">
      <c r="B50" s="157" t="s">
        <v>1079</v>
      </c>
      <c r="C50" s="157" t="s">
        <v>816</v>
      </c>
      <c r="D50" s="84" t="s">
        <v>948</v>
      </c>
      <c r="E50" s="44"/>
      <c r="F50" s="84" t="s">
        <v>923</v>
      </c>
    </row>
    <row r="51" spans="2:6" x14ac:dyDescent="0.2">
      <c r="B51" s="82" t="s">
        <v>135</v>
      </c>
      <c r="C51" s="135" t="s">
        <v>648</v>
      </c>
      <c r="D51" s="84" t="s">
        <v>948</v>
      </c>
      <c r="E51" s="44"/>
      <c r="F51" s="41" t="s">
        <v>923</v>
      </c>
    </row>
    <row r="52" spans="2:6" x14ac:dyDescent="0.2">
      <c r="B52" s="82" t="s">
        <v>1075</v>
      </c>
      <c r="C52" s="135" t="s">
        <v>888</v>
      </c>
      <c r="D52" s="84" t="s">
        <v>948</v>
      </c>
      <c r="E52" s="57"/>
      <c r="F52" s="84" t="s">
        <v>923</v>
      </c>
    </row>
    <row r="53" spans="2:6" x14ac:dyDescent="0.2">
      <c r="B53" s="82" t="s">
        <v>197</v>
      </c>
      <c r="C53" s="135" t="s">
        <v>983</v>
      </c>
      <c r="D53" s="84" t="s">
        <v>948</v>
      </c>
      <c r="E53" s="44"/>
      <c r="F53" s="84" t="s">
        <v>945</v>
      </c>
    </row>
    <row r="54" spans="2:6" x14ac:dyDescent="0.2">
      <c r="B54" s="82" t="s">
        <v>1055</v>
      </c>
      <c r="C54" s="135" t="s">
        <v>816</v>
      </c>
      <c r="D54" s="84" t="s">
        <v>948</v>
      </c>
      <c r="E54" s="82"/>
      <c r="F54" s="136" t="s">
        <v>926</v>
      </c>
    </row>
    <row r="55" spans="2:6" x14ac:dyDescent="0.2">
      <c r="B55" s="82" t="s">
        <v>869</v>
      </c>
      <c r="C55" s="135" t="s">
        <v>852</v>
      </c>
      <c r="D55" s="84" t="s">
        <v>948</v>
      </c>
      <c r="E55" s="44"/>
      <c r="F55" s="41" t="s">
        <v>923</v>
      </c>
    </row>
    <row r="56" spans="2:6" x14ac:dyDescent="0.2">
      <c r="B56" s="135" t="s">
        <v>12</v>
      </c>
      <c r="C56" s="135" t="s">
        <v>690</v>
      </c>
      <c r="D56" s="84" t="s">
        <v>948</v>
      </c>
      <c r="E56" s="44"/>
      <c r="F56" s="84" t="s">
        <v>923</v>
      </c>
    </row>
    <row r="57" spans="2:6" x14ac:dyDescent="0.2">
      <c r="B57" s="135" t="s">
        <v>572</v>
      </c>
      <c r="C57" s="135" t="s">
        <v>978</v>
      </c>
      <c r="D57" s="84" t="s">
        <v>948</v>
      </c>
      <c r="E57" s="44"/>
      <c r="F57" s="84" t="s">
        <v>923</v>
      </c>
    </row>
    <row r="58" spans="2:6" x14ac:dyDescent="0.2">
      <c r="B58" s="82" t="s">
        <v>206</v>
      </c>
      <c r="C58" s="135" t="s">
        <v>207</v>
      </c>
      <c r="D58" s="84" t="s">
        <v>948</v>
      </c>
      <c r="E58" s="44"/>
      <c r="F58" s="84" t="s">
        <v>923</v>
      </c>
    </row>
    <row r="59" spans="2:6" x14ac:dyDescent="0.2">
      <c r="B59" s="82" t="s">
        <v>898</v>
      </c>
      <c r="C59" s="135" t="s">
        <v>862</v>
      </c>
      <c r="D59" s="84" t="s">
        <v>948</v>
      </c>
      <c r="E59" s="137"/>
      <c r="F59" s="136" t="s">
        <v>958</v>
      </c>
    </row>
    <row r="60" spans="2:6" x14ac:dyDescent="0.2">
      <c r="B60" s="82" t="s">
        <v>211</v>
      </c>
      <c r="C60" s="135" t="s">
        <v>756</v>
      </c>
      <c r="D60" s="84" t="s">
        <v>948</v>
      </c>
      <c r="E60" s="137"/>
      <c r="F60" s="84" t="s">
        <v>982</v>
      </c>
    </row>
    <row r="61" spans="2:6" x14ac:dyDescent="0.2">
      <c r="B61" s="82" t="s">
        <v>520</v>
      </c>
      <c r="C61" s="135" t="s">
        <v>258</v>
      </c>
      <c r="D61" s="84" t="s">
        <v>948</v>
      </c>
      <c r="E61" s="44"/>
      <c r="F61" s="41" t="s">
        <v>945</v>
      </c>
    </row>
    <row r="62" spans="2:6" x14ac:dyDescent="0.2">
      <c r="B62" s="82" t="s">
        <v>831</v>
      </c>
      <c r="C62" s="135" t="s">
        <v>832</v>
      </c>
      <c r="D62" s="84" t="s">
        <v>948</v>
      </c>
      <c r="E62" s="44"/>
      <c r="F62" s="41" t="s">
        <v>926</v>
      </c>
    </row>
    <row r="63" spans="2:6" x14ac:dyDescent="0.2">
      <c r="B63" s="82" t="s">
        <v>97</v>
      </c>
      <c r="C63" s="135" t="s">
        <v>187</v>
      </c>
      <c r="D63" s="84" t="s">
        <v>948</v>
      </c>
      <c r="E63" s="44"/>
      <c r="F63" s="84" t="s">
        <v>935</v>
      </c>
    </row>
    <row r="64" spans="2:6" x14ac:dyDescent="0.2">
      <c r="B64" s="82" t="s">
        <v>1040</v>
      </c>
      <c r="C64" s="135" t="s">
        <v>1034</v>
      </c>
      <c r="D64" s="84" t="s">
        <v>948</v>
      </c>
      <c r="E64" s="44"/>
      <c r="F64" s="41" t="s">
        <v>923</v>
      </c>
    </row>
    <row r="65" spans="2:6" x14ac:dyDescent="0.2">
      <c r="B65" s="135" t="s">
        <v>1542</v>
      </c>
      <c r="C65" s="135" t="s">
        <v>927</v>
      </c>
      <c r="D65" s="84" t="s">
        <v>948</v>
      </c>
      <c r="E65" s="57"/>
      <c r="F65" s="41" t="s">
        <v>923</v>
      </c>
    </row>
    <row r="66" spans="2:6" x14ac:dyDescent="0.2">
      <c r="B66" s="82" t="s">
        <v>769</v>
      </c>
      <c r="C66" s="135" t="s">
        <v>1029</v>
      </c>
      <c r="D66" s="84" t="s">
        <v>948</v>
      </c>
      <c r="E66" s="44"/>
      <c r="F66" s="136" t="s">
        <v>926</v>
      </c>
    </row>
    <row r="67" spans="2:6" x14ac:dyDescent="0.2">
      <c r="B67" s="82" t="s">
        <v>1098</v>
      </c>
      <c r="C67" s="135" t="s">
        <v>737</v>
      </c>
      <c r="D67" s="84" t="s">
        <v>948</v>
      </c>
      <c r="E67" s="44"/>
      <c r="F67" s="136" t="s">
        <v>923</v>
      </c>
    </row>
    <row r="68" spans="2:6" x14ac:dyDescent="0.2">
      <c r="B68" s="82" t="s">
        <v>901</v>
      </c>
      <c r="C68" s="135" t="s">
        <v>902</v>
      </c>
      <c r="D68" s="84" t="s">
        <v>948</v>
      </c>
      <c r="E68" s="44"/>
      <c r="F68" s="84" t="s">
        <v>935</v>
      </c>
    </row>
    <row r="69" spans="2:6" x14ac:dyDescent="0.2">
      <c r="B69" s="135" t="s">
        <v>1543</v>
      </c>
      <c r="C69" s="135" t="s">
        <v>739</v>
      </c>
      <c r="D69" s="84" t="s">
        <v>948</v>
      </c>
      <c r="E69" s="82"/>
      <c r="F69" s="41" t="s">
        <v>935</v>
      </c>
    </row>
    <row r="70" spans="2:6" x14ac:dyDescent="0.2">
      <c r="B70" s="82" t="s">
        <v>256</v>
      </c>
      <c r="C70" s="135" t="s">
        <v>257</v>
      </c>
      <c r="D70" s="84" t="s">
        <v>948</v>
      </c>
      <c r="E70" s="137"/>
      <c r="F70" s="41" t="s">
        <v>923</v>
      </c>
    </row>
    <row r="71" spans="2:6" x14ac:dyDescent="0.2">
      <c r="B71" s="82" t="s">
        <v>903</v>
      </c>
      <c r="C71" s="135" t="s">
        <v>725</v>
      </c>
      <c r="D71" s="84" t="s">
        <v>948</v>
      </c>
      <c r="E71" s="57"/>
      <c r="F71" s="41" t="s">
        <v>935</v>
      </c>
    </row>
    <row r="72" spans="2:6" x14ac:dyDescent="0.2">
      <c r="B72" s="82" t="s">
        <v>134</v>
      </c>
      <c r="C72" s="135" t="s">
        <v>847</v>
      </c>
      <c r="D72" s="84" t="s">
        <v>948</v>
      </c>
      <c r="E72" s="82"/>
      <c r="F72" s="41" t="s">
        <v>935</v>
      </c>
    </row>
    <row r="73" spans="2:6" x14ac:dyDescent="0.2">
      <c r="B73" s="82" t="s">
        <v>877</v>
      </c>
      <c r="C73" s="135" t="s">
        <v>1031</v>
      </c>
      <c r="D73" s="84" t="s">
        <v>948</v>
      </c>
      <c r="E73" s="82"/>
      <c r="F73" s="136" t="s">
        <v>923</v>
      </c>
    </row>
    <row r="74" spans="2:6" x14ac:dyDescent="0.2">
      <c r="B74" s="82" t="s">
        <v>1566</v>
      </c>
      <c r="C74" s="135" t="s">
        <v>1100</v>
      </c>
      <c r="D74" s="84" t="s">
        <v>948</v>
      </c>
      <c r="E74" s="44"/>
      <c r="F74" s="41" t="s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1"/>
  <sheetViews>
    <sheetView workbookViewId="0">
      <pane xSplit="2" ySplit="3" topLeftCell="G35" activePane="bottomRight" state="frozen"/>
      <selection pane="topRight" activeCell="C1" sqref="C1"/>
      <selection pane="bottomLeft" activeCell="A4" sqref="A4"/>
      <selection pane="bottomRight" activeCell="J59" sqref="J59"/>
    </sheetView>
  </sheetViews>
  <sheetFormatPr defaultColWidth="8.85546875" defaultRowHeight="12.75" x14ac:dyDescent="0.2"/>
  <cols>
    <col min="2" max="2" width="13.140625" customWidth="1"/>
    <col min="3" max="12" width="12.7109375" customWidth="1"/>
  </cols>
  <sheetData>
    <row r="1" spans="1:12" ht="20.25" x14ac:dyDescent="0.3">
      <c r="A1" s="324" t="s">
        <v>1723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</row>
    <row r="3" spans="1:12" x14ac:dyDescent="0.2">
      <c r="A3" s="55" t="s">
        <v>921</v>
      </c>
      <c r="B3" s="56" t="s">
        <v>478</v>
      </c>
      <c r="C3" s="55" t="s">
        <v>638</v>
      </c>
      <c r="D3" s="55" t="s">
        <v>637</v>
      </c>
      <c r="E3" s="55" t="s">
        <v>477</v>
      </c>
      <c r="F3" s="55" t="s">
        <v>642</v>
      </c>
      <c r="G3" s="55" t="s">
        <v>641</v>
      </c>
      <c r="H3" s="55" t="s">
        <v>640</v>
      </c>
      <c r="I3" s="55" t="s">
        <v>639</v>
      </c>
      <c r="J3" s="55" t="s">
        <v>479</v>
      </c>
      <c r="K3" s="55" t="s">
        <v>1461</v>
      </c>
      <c r="L3" s="55" t="s">
        <v>1462</v>
      </c>
    </row>
    <row r="4" spans="1:12" x14ac:dyDescent="0.2">
      <c r="A4" s="55">
        <v>1</v>
      </c>
      <c r="B4" s="60" t="s">
        <v>1858</v>
      </c>
      <c r="C4" s="84" t="s">
        <v>1874</v>
      </c>
      <c r="D4" s="84" t="s">
        <v>1888</v>
      </c>
      <c r="E4" s="84" t="s">
        <v>1905</v>
      </c>
      <c r="F4" s="84" t="s">
        <v>1921</v>
      </c>
      <c r="G4" s="84" t="s">
        <v>1933</v>
      </c>
      <c r="H4" s="84" t="s">
        <v>1188</v>
      </c>
      <c r="I4" s="84" t="s">
        <v>1963</v>
      </c>
      <c r="J4" s="84" t="s">
        <v>1979</v>
      </c>
      <c r="K4" s="84" t="s">
        <v>1990</v>
      </c>
      <c r="L4" s="84" t="s">
        <v>2005</v>
      </c>
    </row>
    <row r="5" spans="1:12" ht="13.5" thickBot="1" x14ac:dyDescent="0.25">
      <c r="A5" s="61"/>
      <c r="B5" s="170" t="s">
        <v>480</v>
      </c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 x14ac:dyDescent="0.2">
      <c r="A6" s="59">
        <v>2</v>
      </c>
      <c r="B6" s="60" t="s">
        <v>922</v>
      </c>
      <c r="C6" s="80" t="s">
        <v>1875</v>
      </c>
      <c r="D6" s="80" t="s">
        <v>1889</v>
      </c>
      <c r="E6" s="80" t="s">
        <v>1906</v>
      </c>
      <c r="F6" s="182" t="s">
        <v>2018</v>
      </c>
      <c r="G6" s="80" t="s">
        <v>1934</v>
      </c>
      <c r="H6" s="80" t="s">
        <v>1951</v>
      </c>
      <c r="I6" s="80" t="s">
        <v>1964</v>
      </c>
      <c r="J6" s="80" t="s">
        <v>1980</v>
      </c>
      <c r="K6" s="80" t="s">
        <v>1991</v>
      </c>
      <c r="L6" s="80" t="s">
        <v>2006</v>
      </c>
    </row>
    <row r="7" spans="1:12" ht="13.5" thickBot="1" x14ac:dyDescent="0.25">
      <c r="A7" s="61"/>
      <c r="B7" s="170" t="s">
        <v>480</v>
      </c>
      <c r="C7" s="81"/>
      <c r="D7" s="81"/>
      <c r="E7" s="81"/>
      <c r="F7" s="81"/>
      <c r="G7" s="81"/>
      <c r="H7" s="81"/>
      <c r="I7" s="81"/>
      <c r="J7" s="81"/>
      <c r="K7" s="81"/>
      <c r="L7" s="81"/>
    </row>
    <row r="8" spans="1:12" x14ac:dyDescent="0.2">
      <c r="A8" s="59">
        <v>3</v>
      </c>
      <c r="B8" s="60" t="s">
        <v>1239</v>
      </c>
      <c r="C8" s="80" t="s">
        <v>1876</v>
      </c>
      <c r="D8" s="80" t="s">
        <v>1890</v>
      </c>
      <c r="E8" s="80" t="s">
        <v>1907</v>
      </c>
      <c r="F8" s="80" t="s">
        <v>1185</v>
      </c>
      <c r="G8" s="80" t="s">
        <v>1935</v>
      </c>
      <c r="H8" s="80" t="s">
        <v>1952</v>
      </c>
      <c r="I8" s="80" t="s">
        <v>1965</v>
      </c>
      <c r="J8" s="80" t="s">
        <v>1981</v>
      </c>
      <c r="K8" s="80" t="s">
        <v>1992</v>
      </c>
      <c r="L8" s="80" t="s">
        <v>2007</v>
      </c>
    </row>
    <row r="9" spans="1:12" ht="13.5" thickBot="1" x14ac:dyDescent="0.25">
      <c r="A9" s="61"/>
      <c r="B9" s="170" t="s">
        <v>480</v>
      </c>
      <c r="C9" s="81"/>
      <c r="D9" s="81"/>
      <c r="E9" s="81"/>
      <c r="F9" s="81"/>
      <c r="G9" s="81"/>
      <c r="H9" s="81"/>
      <c r="I9" s="81"/>
      <c r="J9" s="81"/>
      <c r="K9" s="81"/>
      <c r="L9" s="81"/>
    </row>
    <row r="10" spans="1:12" x14ac:dyDescent="0.2">
      <c r="A10" s="59">
        <v>4</v>
      </c>
      <c r="B10" s="60" t="s">
        <v>318</v>
      </c>
      <c r="C10" s="138" t="s">
        <v>2041</v>
      </c>
      <c r="D10" s="80" t="s">
        <v>1891</v>
      </c>
      <c r="E10" s="80" t="s">
        <v>1908</v>
      </c>
      <c r="F10" s="80" t="s">
        <v>1922</v>
      </c>
      <c r="G10" s="80" t="s">
        <v>1936</v>
      </c>
      <c r="H10" s="80" t="s">
        <v>2023</v>
      </c>
      <c r="I10" s="80" t="s">
        <v>1966</v>
      </c>
      <c r="J10" s="80" t="s">
        <v>1982</v>
      </c>
      <c r="K10" s="80" t="s">
        <v>1993</v>
      </c>
      <c r="L10" s="80" t="s">
        <v>1343</v>
      </c>
    </row>
    <row r="11" spans="1:12" ht="13.5" thickBot="1" x14ac:dyDescent="0.25">
      <c r="A11" s="61"/>
      <c r="B11" s="170" t="s">
        <v>480</v>
      </c>
      <c r="C11" s="81" t="s">
        <v>1472</v>
      </c>
      <c r="D11" s="81"/>
      <c r="E11" s="81" t="s">
        <v>1472</v>
      </c>
      <c r="F11" s="81"/>
      <c r="G11" s="81"/>
      <c r="H11" s="81" t="s">
        <v>1472</v>
      </c>
      <c r="I11" s="81"/>
      <c r="J11" s="81"/>
      <c r="K11" s="81"/>
      <c r="L11" s="81"/>
    </row>
    <row r="12" spans="1:12" x14ac:dyDescent="0.2">
      <c r="A12" s="59">
        <v>5</v>
      </c>
      <c r="B12" s="60" t="s">
        <v>747</v>
      </c>
      <c r="C12" s="80" t="s">
        <v>1877</v>
      </c>
      <c r="D12" s="80" t="s">
        <v>1892</v>
      </c>
      <c r="E12" s="80" t="s">
        <v>1909</v>
      </c>
      <c r="F12" s="80" t="s">
        <v>1923</v>
      </c>
      <c r="G12" s="80" t="s">
        <v>1937</v>
      </c>
      <c r="H12" s="80" t="s">
        <v>1953</v>
      </c>
      <c r="I12" s="80" t="s">
        <v>1967</v>
      </c>
      <c r="J12" s="80" t="s">
        <v>1983</v>
      </c>
      <c r="K12" s="80"/>
      <c r="L12" s="80" t="s">
        <v>2009</v>
      </c>
    </row>
    <row r="13" spans="1:12" ht="13.5" thickBot="1" x14ac:dyDescent="0.25">
      <c r="A13" s="61"/>
      <c r="B13" s="170" t="s">
        <v>480</v>
      </c>
      <c r="C13" s="81"/>
      <c r="D13" s="81"/>
      <c r="E13" s="81"/>
      <c r="F13" s="81"/>
      <c r="G13" s="81"/>
      <c r="H13" s="81"/>
      <c r="I13" s="81"/>
      <c r="J13" s="81" t="s">
        <v>878</v>
      </c>
      <c r="K13" s="81" t="s">
        <v>878</v>
      </c>
      <c r="L13" s="81" t="s">
        <v>878</v>
      </c>
    </row>
    <row r="14" spans="1:12" x14ac:dyDescent="0.2">
      <c r="A14" s="59">
        <v>6</v>
      </c>
      <c r="B14" s="60" t="s">
        <v>858</v>
      </c>
      <c r="C14" s="80" t="s">
        <v>1878</v>
      </c>
      <c r="D14" s="80" t="s">
        <v>1893</v>
      </c>
      <c r="E14" s="138" t="s">
        <v>1910</v>
      </c>
      <c r="F14" s="80" t="s">
        <v>1924</v>
      </c>
      <c r="G14" s="80" t="s">
        <v>1938</v>
      </c>
      <c r="H14" s="80" t="s">
        <v>1954</v>
      </c>
      <c r="I14" s="80" t="s">
        <v>408</v>
      </c>
      <c r="J14" s="80" t="s">
        <v>1984</v>
      </c>
      <c r="K14" s="80" t="s">
        <v>1994</v>
      </c>
      <c r="L14" s="80" t="s">
        <v>2010</v>
      </c>
    </row>
    <row r="15" spans="1:12" ht="13.5" thickBot="1" x14ac:dyDescent="0.25">
      <c r="A15" s="61"/>
      <c r="B15" s="170" t="s">
        <v>480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1:12" x14ac:dyDescent="0.2">
      <c r="A16" s="59">
        <v>7</v>
      </c>
      <c r="B16" s="171" t="s">
        <v>327</v>
      </c>
      <c r="C16" s="80" t="s">
        <v>1879</v>
      </c>
      <c r="D16" s="80" t="s">
        <v>1894</v>
      </c>
      <c r="E16" s="82" t="s">
        <v>2017</v>
      </c>
      <c r="F16" s="80" t="s">
        <v>2019</v>
      </c>
      <c r="G16" s="80" t="s">
        <v>1939</v>
      </c>
      <c r="H16" s="80" t="s">
        <v>2022</v>
      </c>
      <c r="I16" s="80" t="s">
        <v>1968</v>
      </c>
      <c r="J16" s="80" t="s">
        <v>1985</v>
      </c>
      <c r="K16" s="80" t="s">
        <v>2025</v>
      </c>
      <c r="L16" s="80" t="s">
        <v>2011</v>
      </c>
    </row>
    <row r="17" spans="1:12" ht="13.5" thickBot="1" x14ac:dyDescent="0.25">
      <c r="A17" s="61"/>
      <c r="B17" s="170" t="s">
        <v>480</v>
      </c>
      <c r="C17" s="81"/>
      <c r="D17" s="81"/>
      <c r="E17" s="81"/>
      <c r="F17" s="81"/>
      <c r="G17" s="81"/>
      <c r="H17" s="82"/>
      <c r="I17" s="81"/>
      <c r="J17" s="81"/>
      <c r="K17" s="81"/>
      <c r="L17" s="81"/>
    </row>
    <row r="18" spans="1:12" x14ac:dyDescent="0.2">
      <c r="A18" s="59">
        <v>8</v>
      </c>
      <c r="B18" s="172" t="s">
        <v>583</v>
      </c>
      <c r="C18" s="80" t="s">
        <v>1880</v>
      </c>
      <c r="D18" s="80" t="s">
        <v>1895</v>
      </c>
      <c r="E18" s="80" t="s">
        <v>1911</v>
      </c>
      <c r="F18" s="80" t="s">
        <v>1925</v>
      </c>
      <c r="G18" s="80" t="s">
        <v>1940</v>
      </c>
      <c r="H18" s="80" t="s">
        <v>1955</v>
      </c>
      <c r="I18" s="138" t="s">
        <v>1969</v>
      </c>
      <c r="J18" s="80" t="s">
        <v>1986</v>
      </c>
      <c r="K18" s="80" t="s">
        <v>1995</v>
      </c>
      <c r="L18" s="80" t="s">
        <v>2012</v>
      </c>
    </row>
    <row r="19" spans="1:12" ht="13.5" thickBot="1" x14ac:dyDescent="0.25">
      <c r="A19" s="61"/>
      <c r="B19" s="170" t="s">
        <v>480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</row>
    <row r="20" spans="1:12" x14ac:dyDescent="0.2">
      <c r="A20" s="59">
        <v>9</v>
      </c>
      <c r="B20" s="60" t="s">
        <v>1472</v>
      </c>
      <c r="C20" s="80" t="s">
        <v>1881</v>
      </c>
      <c r="D20" s="80" t="s">
        <v>1896</v>
      </c>
      <c r="E20" s="80" t="s">
        <v>1912</v>
      </c>
      <c r="F20" s="80" t="s">
        <v>1926</v>
      </c>
      <c r="G20" s="80" t="s">
        <v>1941</v>
      </c>
      <c r="H20" s="80" t="s">
        <v>1278</v>
      </c>
      <c r="I20" s="80" t="s">
        <v>377</v>
      </c>
      <c r="J20" s="80" t="s">
        <v>2024</v>
      </c>
      <c r="K20" s="80" t="s">
        <v>1996</v>
      </c>
      <c r="L20" s="179"/>
    </row>
    <row r="21" spans="1:12" ht="13.5" thickBot="1" x14ac:dyDescent="0.25">
      <c r="A21" s="61"/>
      <c r="B21" s="170" t="s">
        <v>480</v>
      </c>
      <c r="C21" s="81"/>
      <c r="D21" s="81"/>
      <c r="E21" s="81" t="s">
        <v>318</v>
      </c>
      <c r="F21" s="81"/>
      <c r="G21" s="81" t="s">
        <v>318</v>
      </c>
      <c r="H21" s="81"/>
      <c r="I21" s="81"/>
      <c r="J21" s="81"/>
      <c r="K21" s="81"/>
      <c r="L21" s="180"/>
    </row>
    <row r="22" spans="1:12" x14ac:dyDescent="0.2">
      <c r="A22" s="59">
        <v>10</v>
      </c>
      <c r="B22" s="60" t="s">
        <v>780</v>
      </c>
      <c r="C22" s="173"/>
      <c r="D22" s="80" t="s">
        <v>1897</v>
      </c>
      <c r="E22" s="80" t="s">
        <v>1913</v>
      </c>
      <c r="F22" s="80" t="s">
        <v>1927</v>
      </c>
      <c r="G22" s="80" t="s">
        <v>1942</v>
      </c>
      <c r="H22" s="80" t="s">
        <v>1956</v>
      </c>
      <c r="I22" s="80" t="s">
        <v>1970</v>
      </c>
      <c r="J22" s="80" t="s">
        <v>1987</v>
      </c>
      <c r="K22" s="80" t="s">
        <v>1997</v>
      </c>
      <c r="L22" s="80" t="s">
        <v>2026</v>
      </c>
    </row>
    <row r="23" spans="1:12" ht="13.5" thickBot="1" x14ac:dyDescent="0.25">
      <c r="A23" s="61"/>
      <c r="B23" s="170" t="s">
        <v>480</v>
      </c>
      <c r="C23" s="174"/>
      <c r="D23" s="81"/>
      <c r="E23" s="81"/>
      <c r="F23" s="81"/>
      <c r="G23" s="81"/>
      <c r="H23" s="81"/>
      <c r="I23" s="81"/>
      <c r="J23" s="81"/>
      <c r="K23" s="81"/>
      <c r="L23" s="81"/>
    </row>
    <row r="24" spans="1:12" x14ac:dyDescent="0.2">
      <c r="A24" s="59">
        <v>11</v>
      </c>
      <c r="B24" s="60" t="s">
        <v>1382</v>
      </c>
      <c r="C24" s="80" t="s">
        <v>1882</v>
      </c>
      <c r="D24" s="80" t="s">
        <v>1898</v>
      </c>
      <c r="E24" s="80" t="s">
        <v>1914</v>
      </c>
      <c r="F24" s="80" t="s">
        <v>2020</v>
      </c>
      <c r="G24" s="80" t="s">
        <v>1943</v>
      </c>
      <c r="H24" s="80" t="s">
        <v>351</v>
      </c>
      <c r="I24" s="80" t="s">
        <v>1975</v>
      </c>
      <c r="J24" s="80" t="s">
        <v>1988</v>
      </c>
      <c r="K24" s="80" t="s">
        <v>1998</v>
      </c>
      <c r="L24" s="80" t="s">
        <v>2013</v>
      </c>
    </row>
    <row r="25" spans="1:12" ht="13.5" thickBot="1" x14ac:dyDescent="0.25">
      <c r="A25" s="61"/>
      <c r="B25" s="170"/>
      <c r="C25" s="81"/>
      <c r="D25" s="81"/>
      <c r="E25" s="81"/>
      <c r="F25" s="82"/>
      <c r="G25" s="81"/>
      <c r="H25" s="81"/>
      <c r="I25" s="81"/>
      <c r="J25" s="81"/>
      <c r="K25" s="81"/>
      <c r="L25" s="81"/>
    </row>
    <row r="26" spans="1:12" x14ac:dyDescent="0.2">
      <c r="A26" s="59">
        <v>12</v>
      </c>
      <c r="B26" s="172" t="s">
        <v>965</v>
      </c>
      <c r="C26" s="80" t="s">
        <v>1273</v>
      </c>
      <c r="D26" s="80" t="s">
        <v>1899</v>
      </c>
      <c r="E26" s="80" t="s">
        <v>1915</v>
      </c>
      <c r="F26" s="80" t="s">
        <v>1928</v>
      </c>
      <c r="G26" s="80" t="s">
        <v>1944</v>
      </c>
      <c r="H26" s="80" t="s">
        <v>1957</v>
      </c>
      <c r="I26" s="80" t="s">
        <v>1971</v>
      </c>
      <c r="J26" s="80" t="s">
        <v>1343</v>
      </c>
      <c r="K26" s="179"/>
      <c r="L26" s="179"/>
    </row>
    <row r="27" spans="1:12" ht="13.5" thickBot="1" x14ac:dyDescent="0.25">
      <c r="A27" s="61"/>
      <c r="B27" s="170" t="s">
        <v>480</v>
      </c>
      <c r="C27" s="81"/>
      <c r="D27" s="81"/>
      <c r="E27" s="81"/>
      <c r="F27" s="81"/>
      <c r="G27" s="81" t="s">
        <v>714</v>
      </c>
      <c r="H27" s="81"/>
      <c r="I27" s="81"/>
      <c r="J27" s="81"/>
      <c r="K27" s="180"/>
      <c r="L27" s="180"/>
    </row>
    <row r="28" spans="1:12" x14ac:dyDescent="0.2">
      <c r="A28" s="59">
        <v>13</v>
      </c>
      <c r="B28" s="60" t="s">
        <v>714</v>
      </c>
      <c r="C28" s="80" t="s">
        <v>1883</v>
      </c>
      <c r="D28" s="80" t="s">
        <v>1900</v>
      </c>
      <c r="E28" s="80" t="s">
        <v>1916</v>
      </c>
      <c r="F28" s="80" t="s">
        <v>1362</v>
      </c>
      <c r="G28" s="80" t="s">
        <v>1945</v>
      </c>
      <c r="H28" s="80" t="s">
        <v>1958</v>
      </c>
      <c r="I28" s="80" t="s">
        <v>1972</v>
      </c>
      <c r="J28" s="80" t="s">
        <v>2000</v>
      </c>
      <c r="K28" s="80" t="s">
        <v>1999</v>
      </c>
      <c r="L28" s="80" t="s">
        <v>1343</v>
      </c>
    </row>
    <row r="29" spans="1:12" ht="13.5" thickBot="1" x14ac:dyDescent="0.25">
      <c r="A29" s="61"/>
      <c r="B29" s="170" t="s">
        <v>480</v>
      </c>
      <c r="C29" s="81"/>
      <c r="D29" s="81" t="s">
        <v>326</v>
      </c>
      <c r="E29" s="81"/>
      <c r="F29" s="81"/>
      <c r="G29" s="81" t="s">
        <v>878</v>
      </c>
      <c r="H29" s="81"/>
      <c r="I29" s="81"/>
      <c r="J29" s="81"/>
      <c r="K29" s="81"/>
      <c r="L29" s="81"/>
    </row>
    <row r="30" spans="1:12" x14ac:dyDescent="0.2">
      <c r="A30" s="59">
        <v>14</v>
      </c>
      <c r="B30" s="60" t="s">
        <v>1119</v>
      </c>
      <c r="C30" s="80" t="s">
        <v>1884</v>
      </c>
      <c r="D30" s="80" t="s">
        <v>1901</v>
      </c>
      <c r="E30" s="84" t="s">
        <v>1204</v>
      </c>
      <c r="F30" s="80" t="s">
        <v>1929</v>
      </c>
      <c r="G30" s="80" t="s">
        <v>1946</v>
      </c>
      <c r="H30" s="80" t="s">
        <v>1959</v>
      </c>
      <c r="I30" s="138" t="s">
        <v>1973</v>
      </c>
      <c r="J30" s="80" t="s">
        <v>2001</v>
      </c>
      <c r="K30" s="80" t="s">
        <v>1343</v>
      </c>
      <c r="L30" s="179"/>
    </row>
    <row r="31" spans="1:12" ht="13.5" thickBot="1" x14ac:dyDescent="0.25">
      <c r="A31" s="61"/>
      <c r="B31" s="170" t="s">
        <v>480</v>
      </c>
      <c r="C31" s="81"/>
      <c r="D31" s="81"/>
      <c r="E31" s="81"/>
      <c r="F31" s="81"/>
      <c r="G31" s="81"/>
      <c r="H31" s="81"/>
      <c r="I31" s="81"/>
      <c r="J31" s="81"/>
      <c r="K31" s="81"/>
      <c r="L31" s="180"/>
    </row>
    <row r="32" spans="1:12" x14ac:dyDescent="0.2">
      <c r="A32" s="59">
        <v>15</v>
      </c>
      <c r="B32" s="60" t="s">
        <v>63</v>
      </c>
      <c r="C32" s="80" t="s">
        <v>1885</v>
      </c>
      <c r="D32" s="80" t="s">
        <v>383</v>
      </c>
      <c r="E32" s="80" t="s">
        <v>1917</v>
      </c>
      <c r="F32" s="80" t="s">
        <v>1930</v>
      </c>
      <c r="G32" s="80" t="s">
        <v>1947</v>
      </c>
      <c r="H32" s="80" t="s">
        <v>1960</v>
      </c>
      <c r="I32" s="80" t="s">
        <v>1974</v>
      </c>
      <c r="J32" s="80" t="s">
        <v>1263</v>
      </c>
      <c r="K32" s="80" t="s">
        <v>1343</v>
      </c>
      <c r="L32" s="181"/>
    </row>
    <row r="33" spans="1:12" ht="13.5" thickBot="1" x14ac:dyDescent="0.25">
      <c r="A33" s="61"/>
      <c r="B33" s="170" t="s">
        <v>480</v>
      </c>
      <c r="C33" s="81"/>
      <c r="D33" s="81"/>
      <c r="E33" s="81"/>
      <c r="F33" s="81"/>
      <c r="G33" s="81"/>
      <c r="H33" s="81"/>
      <c r="I33" s="81"/>
      <c r="J33" s="81"/>
      <c r="K33" s="81"/>
      <c r="L33" s="180"/>
    </row>
    <row r="34" spans="1:12" x14ac:dyDescent="0.2">
      <c r="A34" s="59">
        <v>16</v>
      </c>
      <c r="B34" s="172" t="s">
        <v>326</v>
      </c>
      <c r="C34" s="80" t="s">
        <v>409</v>
      </c>
      <c r="D34" s="80" t="s">
        <v>1902</v>
      </c>
      <c r="E34" s="80" t="s">
        <v>1918</v>
      </c>
      <c r="F34" s="80" t="s">
        <v>1931</v>
      </c>
      <c r="G34" s="80" t="s">
        <v>1948</v>
      </c>
      <c r="H34" s="80" t="s">
        <v>1961</v>
      </c>
      <c r="I34" s="80" t="s">
        <v>1976</v>
      </c>
      <c r="J34" s="80" t="s">
        <v>436</v>
      </c>
      <c r="K34" s="80" t="s">
        <v>356</v>
      </c>
      <c r="L34" s="80" t="s">
        <v>2014</v>
      </c>
    </row>
    <row r="35" spans="1:12" ht="13.5" thickBot="1" x14ac:dyDescent="0.25">
      <c r="A35" s="61"/>
      <c r="B35" s="170" t="s">
        <v>480</v>
      </c>
      <c r="C35" s="81"/>
      <c r="D35" s="81"/>
      <c r="E35" s="81"/>
      <c r="F35" s="81"/>
      <c r="G35" s="81"/>
      <c r="H35" s="81" t="s">
        <v>1382</v>
      </c>
      <c r="I35" s="81" t="s">
        <v>326</v>
      </c>
      <c r="J35" s="81"/>
      <c r="K35" s="81"/>
      <c r="L35" s="81"/>
    </row>
    <row r="36" spans="1:12" x14ac:dyDescent="0.2">
      <c r="A36" s="59">
        <v>17</v>
      </c>
      <c r="B36" s="60" t="s">
        <v>810</v>
      </c>
      <c r="C36" s="80" t="s">
        <v>1886</v>
      </c>
      <c r="D36" s="80" t="s">
        <v>1903</v>
      </c>
      <c r="E36" s="80" t="s">
        <v>1919</v>
      </c>
      <c r="F36" s="80" t="s">
        <v>2021</v>
      </c>
      <c r="G36" s="80" t="s">
        <v>1949</v>
      </c>
      <c r="H36" s="80" t="s">
        <v>1171</v>
      </c>
      <c r="I36" s="80" t="s">
        <v>1977</v>
      </c>
      <c r="J36" s="80" t="s">
        <v>2002</v>
      </c>
      <c r="K36" s="80" t="s">
        <v>2003</v>
      </c>
      <c r="L36" s="80" t="s">
        <v>2015</v>
      </c>
    </row>
    <row r="37" spans="1:12" ht="13.5" thickBot="1" x14ac:dyDescent="0.25">
      <c r="A37" s="61"/>
      <c r="B37" s="170" t="s">
        <v>480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</row>
    <row r="38" spans="1:12" x14ac:dyDescent="0.2">
      <c r="A38" s="59">
        <v>18</v>
      </c>
      <c r="B38" s="171" t="s">
        <v>878</v>
      </c>
      <c r="C38" s="80" t="s">
        <v>1887</v>
      </c>
      <c r="D38" s="80" t="s">
        <v>1904</v>
      </c>
      <c r="E38" s="80" t="s">
        <v>1920</v>
      </c>
      <c r="F38" s="80" t="s">
        <v>1932</v>
      </c>
      <c r="G38" s="80" t="s">
        <v>1950</v>
      </c>
      <c r="H38" s="80" t="s">
        <v>1962</v>
      </c>
      <c r="I38" s="80" t="s">
        <v>1343</v>
      </c>
      <c r="J38" s="80"/>
      <c r="K38" s="80" t="s">
        <v>2004</v>
      </c>
      <c r="L38" s="80"/>
    </row>
    <row r="39" spans="1:12" ht="13.5" thickBot="1" x14ac:dyDescent="0.25">
      <c r="A39" s="61"/>
      <c r="B39" s="62" t="s">
        <v>480</v>
      </c>
      <c r="C39" s="81"/>
      <c r="D39" s="81"/>
      <c r="E39" s="81"/>
      <c r="F39" s="81"/>
      <c r="G39" s="81"/>
      <c r="H39" s="81"/>
      <c r="I39" s="81" t="s">
        <v>747</v>
      </c>
      <c r="J39" s="81"/>
      <c r="K39" s="81"/>
      <c r="L39" s="81"/>
    </row>
    <row r="40" spans="1:12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85"/>
    </row>
    <row r="41" spans="1:12" ht="15.75" x14ac:dyDescent="0.25">
      <c r="A41" s="141" t="s">
        <v>1343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85"/>
    </row>
    <row r="42" spans="1:12" x14ac:dyDescent="0.2">
      <c r="L42" s="85"/>
    </row>
    <row r="43" spans="1:12" x14ac:dyDescent="0.2">
      <c r="B43" t="s">
        <v>747</v>
      </c>
      <c r="C43" t="s">
        <v>1978</v>
      </c>
      <c r="D43" t="s">
        <v>259</v>
      </c>
      <c r="E43" t="s">
        <v>693</v>
      </c>
      <c r="H43" s="106"/>
      <c r="I43" s="106"/>
      <c r="J43" s="106"/>
      <c r="L43" s="85"/>
    </row>
    <row r="44" spans="1:12" x14ac:dyDescent="0.2">
      <c r="B44" t="s">
        <v>965</v>
      </c>
      <c r="C44" t="s">
        <v>1060</v>
      </c>
      <c r="D44" t="s">
        <v>1525</v>
      </c>
      <c r="E44" t="s">
        <v>666</v>
      </c>
      <c r="F44" t="s">
        <v>1989</v>
      </c>
      <c r="H44" s="106"/>
      <c r="I44" s="106"/>
      <c r="J44" s="106"/>
      <c r="L44" s="85"/>
    </row>
    <row r="45" spans="1:12" x14ac:dyDescent="0.2">
      <c r="B45" t="s">
        <v>1119</v>
      </c>
      <c r="C45" t="s">
        <v>1594</v>
      </c>
      <c r="D45" t="s">
        <v>1155</v>
      </c>
      <c r="H45" s="106"/>
      <c r="I45" s="106"/>
      <c r="J45" s="106"/>
      <c r="L45" s="85"/>
    </row>
    <row r="46" spans="1:12" x14ac:dyDescent="0.2">
      <c r="B46" t="s">
        <v>63</v>
      </c>
      <c r="C46" t="s">
        <v>497</v>
      </c>
      <c r="H46" s="106"/>
      <c r="I46" s="106"/>
      <c r="J46" s="106"/>
      <c r="L46" s="85"/>
    </row>
    <row r="47" spans="1:12" x14ac:dyDescent="0.2">
      <c r="B47" t="s">
        <v>318</v>
      </c>
      <c r="C47" t="s">
        <v>2008</v>
      </c>
      <c r="H47" s="106"/>
      <c r="I47" s="106"/>
      <c r="J47" s="106"/>
      <c r="L47" s="85"/>
    </row>
    <row r="48" spans="1:12" x14ac:dyDescent="0.2">
      <c r="B48" t="s">
        <v>714</v>
      </c>
      <c r="C48" t="s">
        <v>1160</v>
      </c>
      <c r="D48" t="s">
        <v>1607</v>
      </c>
      <c r="H48" s="106"/>
      <c r="I48" s="106"/>
      <c r="J48" s="106"/>
      <c r="L48" s="85"/>
    </row>
    <row r="49" spans="2:12" x14ac:dyDescent="0.2">
      <c r="B49" t="s">
        <v>810</v>
      </c>
      <c r="C49" t="s">
        <v>2016</v>
      </c>
      <c r="H49" s="106"/>
      <c r="I49" s="106"/>
      <c r="J49" s="106"/>
      <c r="L49" s="85"/>
    </row>
    <row r="50" spans="2:12" x14ac:dyDescent="0.2">
      <c r="H50" s="106"/>
      <c r="I50" s="106"/>
      <c r="J50" s="106"/>
      <c r="L50" s="85"/>
    </row>
    <row r="51" spans="2:12" x14ac:dyDescent="0.2">
      <c r="H51" s="106"/>
      <c r="I51" s="106"/>
      <c r="J51" s="106"/>
      <c r="L51" s="85"/>
    </row>
    <row r="52" spans="2:12" x14ac:dyDescent="0.2">
      <c r="H52" s="106"/>
      <c r="I52" s="106"/>
      <c r="J52" s="106"/>
      <c r="L52" s="85"/>
    </row>
    <row r="53" spans="2:12" x14ac:dyDescent="0.2">
      <c r="H53" s="106"/>
      <c r="I53" s="106"/>
      <c r="J53" s="106"/>
      <c r="L53" s="85"/>
    </row>
    <row r="54" spans="2:12" x14ac:dyDescent="0.2">
      <c r="H54" s="106"/>
      <c r="I54" s="106"/>
      <c r="J54" s="106"/>
      <c r="L54" s="85"/>
    </row>
    <row r="55" spans="2:12" x14ac:dyDescent="0.2">
      <c r="H55" s="106"/>
      <c r="I55" s="106"/>
      <c r="J55" s="106"/>
    </row>
    <row r="56" spans="2:12" x14ac:dyDescent="0.2">
      <c r="H56" s="106"/>
      <c r="I56" s="106"/>
      <c r="J56" s="106"/>
    </row>
    <row r="57" spans="2:12" x14ac:dyDescent="0.2">
      <c r="H57" s="106"/>
      <c r="I57" s="86"/>
      <c r="J57" s="106"/>
    </row>
    <row r="58" spans="2:12" x14ac:dyDescent="0.2">
      <c r="H58" s="106"/>
      <c r="I58" s="86"/>
      <c r="J58" s="106"/>
    </row>
    <row r="59" spans="2:12" x14ac:dyDescent="0.2">
      <c r="H59" s="106"/>
      <c r="I59" s="86"/>
      <c r="J59" s="106"/>
    </row>
    <row r="60" spans="2:12" x14ac:dyDescent="0.2">
      <c r="H60" s="106"/>
      <c r="I60" s="86"/>
      <c r="J60" s="106"/>
    </row>
    <row r="61" spans="2:12" x14ac:dyDescent="0.2">
      <c r="H61" s="106"/>
      <c r="I61" s="106"/>
      <c r="J61" s="106"/>
    </row>
  </sheetData>
  <mergeCells count="1">
    <mergeCell ref="A1:L1"/>
  </mergeCells>
  <pageMargins left="0.16" right="0.16" top="0.75" bottom="0.31" header="0.3" footer="0.3"/>
  <pageSetup scale="9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</vt:i4>
      </vt:variant>
    </vt:vector>
  </HeadingPairs>
  <TitlesOfParts>
    <vt:vector size="27" baseType="lpstr">
      <vt:lpstr>player count</vt:lpstr>
      <vt:lpstr>Managers</vt:lpstr>
      <vt:lpstr>Rosters and available players</vt:lpstr>
      <vt:lpstr>Draft Matrix 2010</vt:lpstr>
      <vt:lpstr>UNCARDED</vt:lpstr>
      <vt:lpstr>Draft Matrix 2013</vt:lpstr>
      <vt:lpstr>Draft Matrix 2014</vt:lpstr>
      <vt:lpstr>Schedule</vt:lpstr>
      <vt:lpstr>Standings</vt:lpstr>
      <vt:lpstr>Playoff Matrix</vt:lpstr>
      <vt:lpstr>Draft Matrix 2008</vt:lpstr>
      <vt:lpstr> Draft Matrix 2015</vt:lpstr>
      <vt:lpstr>Draft Matrix 2016</vt:lpstr>
      <vt:lpstr>Transactions</vt:lpstr>
      <vt:lpstr>Waivers</vt:lpstr>
      <vt:lpstr>Uncarded 2010 cards</vt:lpstr>
      <vt:lpstr>Draft Matrix 2012</vt:lpstr>
      <vt:lpstr>'Draft Matrix 2008'!Print_Area</vt:lpstr>
      <vt:lpstr>'Draft Matrix 2012'!Print_Area</vt:lpstr>
      <vt:lpstr>'Draft Matrix 2013'!Print_Area</vt:lpstr>
      <vt:lpstr>Managers!Print_Area</vt:lpstr>
      <vt:lpstr>'Playoff Matrix'!Print_Area</vt:lpstr>
      <vt:lpstr>'Rosters and available players'!Print_Area</vt:lpstr>
      <vt:lpstr>Schedule!Print_Area</vt:lpstr>
      <vt:lpstr>Transactions!Print_Area</vt:lpstr>
      <vt:lpstr>Waivers!Print_Area</vt:lpstr>
      <vt:lpstr>'Rosters and available players'!Print_Titles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Watson</dc:creator>
  <cp:lastModifiedBy>HP-640</cp:lastModifiedBy>
  <cp:lastPrinted>2015-06-12T19:35:19Z</cp:lastPrinted>
  <dcterms:created xsi:type="dcterms:W3CDTF">2003-10-12T15:31:59Z</dcterms:created>
  <dcterms:modified xsi:type="dcterms:W3CDTF">2015-07-03T19:44:36Z</dcterms:modified>
</cp:coreProperties>
</file>